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uareza\source\repos\lighterFluid\lighterFluid\inputs\"/>
    </mc:Choice>
  </mc:AlternateContent>
  <xr:revisionPtr revIDLastSave="0" documentId="13_ncr:1_{9E7A3298-10B6-4B26-BE89-794FFD662195}" xr6:coauthVersionLast="47" xr6:coauthVersionMax="47" xr10:uidLastSave="{00000000-0000-0000-0000-000000000000}"/>
  <bookViews>
    <workbookView xWindow="38280" yWindow="2160" windowWidth="29040" windowHeight="15720" firstSheet="1" activeTab="2" xr2:uid="{00000000-000D-0000-FFFF-FFFF00000000}"/>
  </bookViews>
  <sheets>
    <sheet name="templateLookup" sheetId="5" r:id="rId1"/>
    <sheet name="binningRules" sheetId="4" r:id="rId2"/>
    <sheet name="arr_atom" sheetId="11" r:id="rId3"/>
    <sheet name="arr_ccf" sheetId="10" r:id="rId4"/>
    <sheet name="arr_core" sheetId="8" r:id="rId5"/>
    <sheet name="arr_gfx" sheetId="14" r:id="rId6"/>
    <sheet name="arr_soc" sheetId="13" r:id="rId7"/>
    <sheet name="arr_vpu" sheetId="9" r:id="rId8"/>
    <sheet name="arr_core_serial_begin" sheetId="12" state="hidden" r:id="rId9"/>
  </sheets>
  <definedNames>
    <definedName name="_xlnm._FilterDatabase" localSheetId="2" hidden="1">arr_atom!$A$1:$AU$128</definedName>
    <definedName name="_xlnm._FilterDatabase" localSheetId="3" hidden="1">arr_ccf!$A$1:$AS$126</definedName>
    <definedName name="_xlnm._FilterDatabase" localSheetId="4" hidden="1">arr_core!$A$1:$AW$76</definedName>
    <definedName name="_xlnm._FilterDatabase" localSheetId="8" hidden="1">arr_core_serial_begin!$A$1:$AQ$151</definedName>
    <definedName name="_xlnm._FilterDatabase" localSheetId="5" hidden="1">arr_gfx!$A$1:$AR$323</definedName>
    <definedName name="_xlnm._FilterDatabase" localSheetId="6" hidden="1">arr_soc!$A$1:$AR$329</definedName>
    <definedName name="_xlnm._FilterDatabase" localSheetId="7" hidden="1">arr_vpu!$A$1:$AS$155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1" i="14" l="1"/>
  <c r="AG320" i="14"/>
  <c r="D320" i="14"/>
  <c r="AJ306" i="14" s="1"/>
  <c r="C320" i="14"/>
  <c r="C319" i="14"/>
  <c r="AG318" i="14"/>
  <c r="D318" i="14"/>
  <c r="AI317" i="14" s="1"/>
  <c r="C318" i="14"/>
  <c r="D317" i="14"/>
  <c r="AI316" i="14" s="1"/>
  <c r="C317" i="14"/>
  <c r="D316" i="14"/>
  <c r="AJ315" i="14" s="1"/>
  <c r="C316" i="14"/>
  <c r="D315" i="14"/>
  <c r="AI314" i="14" s="1"/>
  <c r="C315" i="14"/>
  <c r="D314" i="14"/>
  <c r="AJ313" i="14" s="1"/>
  <c r="C314" i="14"/>
  <c r="D313" i="14"/>
  <c r="AJ312" i="14" s="1"/>
  <c r="C313" i="14"/>
  <c r="D312" i="14"/>
  <c r="AJ311" i="14" s="1"/>
  <c r="C312" i="14"/>
  <c r="D311" i="14"/>
  <c r="AI310" i="14" s="1"/>
  <c r="C311" i="14"/>
  <c r="D310" i="14"/>
  <c r="AI309" i="14" s="1"/>
  <c r="C310" i="14"/>
  <c r="D309" i="14"/>
  <c r="AI308" i="14" s="1"/>
  <c r="C309" i="14"/>
  <c r="D308" i="14"/>
  <c r="AJ307" i="14" s="1"/>
  <c r="C308" i="14"/>
  <c r="D307" i="14"/>
  <c r="C307" i="14"/>
  <c r="C306" i="14"/>
  <c r="AI305" i="14"/>
  <c r="D305" i="14"/>
  <c r="AI304" i="14" s="1"/>
  <c r="C305" i="14"/>
  <c r="D304" i="14"/>
  <c r="AI303" i="14" s="1"/>
  <c r="C304" i="14"/>
  <c r="D303" i="14"/>
  <c r="AJ302" i="14" s="1"/>
  <c r="C303" i="14"/>
  <c r="D302" i="14"/>
  <c r="AJ301" i="14" s="1"/>
  <c r="C302" i="14"/>
  <c r="D301" i="14"/>
  <c r="AJ300" i="14" s="1"/>
  <c r="C301" i="14"/>
  <c r="D300" i="14"/>
  <c r="AJ291" i="14" s="1"/>
  <c r="C300" i="14"/>
  <c r="C299" i="14"/>
  <c r="AG298" i="14"/>
  <c r="D298" i="14"/>
  <c r="AJ297" i="14" s="1"/>
  <c r="C298" i="14"/>
  <c r="D297" i="14"/>
  <c r="AJ296" i="14" s="1"/>
  <c r="C297" i="14"/>
  <c r="D296" i="14"/>
  <c r="AJ295" i="14" s="1"/>
  <c r="C296" i="14"/>
  <c r="D295" i="14"/>
  <c r="AJ294" i="14" s="1"/>
  <c r="C295" i="14"/>
  <c r="D294" i="14"/>
  <c r="AJ293" i="14" s="1"/>
  <c r="C294" i="14"/>
  <c r="D293" i="14"/>
  <c r="C293" i="14"/>
  <c r="C292" i="14"/>
  <c r="AI291" i="14"/>
  <c r="D291" i="14"/>
  <c r="AI285" i="14" s="1"/>
  <c r="C291" i="14"/>
  <c r="C290" i="14"/>
  <c r="AG289" i="14"/>
  <c r="D289" i="14"/>
  <c r="AJ288" i="14" s="1"/>
  <c r="C289" i="14"/>
  <c r="D288" i="14"/>
  <c r="AI287" i="14" s="1"/>
  <c r="C288" i="14"/>
  <c r="D287" i="14"/>
  <c r="AJ286" i="14" s="1"/>
  <c r="C287" i="14"/>
  <c r="D286" i="14"/>
  <c r="C286" i="14"/>
  <c r="C285" i="14"/>
  <c r="AI284" i="14"/>
  <c r="D284" i="14"/>
  <c r="C284" i="14"/>
  <c r="AJ283" i="14"/>
  <c r="AI283" i="14"/>
  <c r="AG283" i="14" s="1"/>
  <c r="C283" i="14"/>
  <c r="C327" i="13"/>
  <c r="C326" i="13"/>
  <c r="AG325" i="13"/>
  <c r="D325" i="13"/>
  <c r="AJ324" i="13" s="1"/>
  <c r="C325" i="13"/>
  <c r="D324" i="13"/>
  <c r="C324" i="13"/>
  <c r="AG323" i="13"/>
  <c r="C323" i="13"/>
  <c r="AI322" i="13"/>
  <c r="AG322" i="13" s="1"/>
  <c r="D322" i="13"/>
  <c r="AJ321" i="13" s="1"/>
  <c r="C322" i="13"/>
  <c r="D321" i="13"/>
  <c r="AJ320" i="13" s="1"/>
  <c r="C321" i="13"/>
  <c r="D320" i="13"/>
  <c r="AJ319" i="13" s="1"/>
  <c r="C320" i="13"/>
  <c r="D319" i="13"/>
  <c r="AI315" i="13" s="1"/>
  <c r="C319" i="13"/>
  <c r="C318" i="13"/>
  <c r="AG317" i="13"/>
  <c r="D317" i="13"/>
  <c r="AJ316" i="13" s="1"/>
  <c r="C317" i="13"/>
  <c r="D316" i="13"/>
  <c r="C316" i="13"/>
  <c r="C315" i="13"/>
  <c r="AI314" i="13"/>
  <c r="D314" i="13"/>
  <c r="AJ313" i="13" s="1"/>
  <c r="C314" i="13"/>
  <c r="D313" i="13"/>
  <c r="AJ312" i="13" s="1"/>
  <c r="C313" i="13"/>
  <c r="D312" i="13"/>
  <c r="AI299" i="13" s="1"/>
  <c r="C312" i="13"/>
  <c r="C311" i="13"/>
  <c r="AG310" i="13"/>
  <c r="D310" i="13"/>
  <c r="AI309" i="13" s="1"/>
  <c r="C310" i="13"/>
  <c r="D309" i="13"/>
  <c r="AI308" i="13" s="1"/>
  <c r="C309" i="13"/>
  <c r="D308" i="13"/>
  <c r="AJ307" i="13" s="1"/>
  <c r="C308" i="13"/>
  <c r="D307" i="13"/>
  <c r="AJ306" i="13" s="1"/>
  <c r="C307" i="13"/>
  <c r="D306" i="13"/>
  <c r="AJ305" i="13" s="1"/>
  <c r="C306" i="13"/>
  <c r="D305" i="13"/>
  <c r="AI304" i="13" s="1"/>
  <c r="C305" i="13"/>
  <c r="D304" i="13"/>
  <c r="AI303" i="13" s="1"/>
  <c r="C304" i="13"/>
  <c r="D303" i="13"/>
  <c r="AJ302" i="13" s="1"/>
  <c r="C303" i="13"/>
  <c r="D302" i="13"/>
  <c r="AJ301" i="13" s="1"/>
  <c r="C302" i="13"/>
  <c r="D301" i="13"/>
  <c r="AI300" i="13" s="1"/>
  <c r="C301" i="13"/>
  <c r="D300" i="13"/>
  <c r="C300" i="13"/>
  <c r="C299" i="13"/>
  <c r="AI298" i="13"/>
  <c r="D298" i="13"/>
  <c r="AJ294" i="13" s="1"/>
  <c r="C298" i="13"/>
  <c r="C297" i="13"/>
  <c r="AG296" i="13"/>
  <c r="D296" i="13"/>
  <c r="AJ295" i="13" s="1"/>
  <c r="C296" i="13"/>
  <c r="D295" i="13"/>
  <c r="C295" i="13"/>
  <c r="C294" i="13"/>
  <c r="AI293" i="13"/>
  <c r="D293" i="13"/>
  <c r="AI292" i="13" s="1"/>
  <c r="C293" i="13"/>
  <c r="D292" i="13"/>
  <c r="AI291" i="13" s="1"/>
  <c r="C292" i="13"/>
  <c r="D291" i="13"/>
  <c r="AI290" i="13" s="1"/>
  <c r="C291" i="13"/>
  <c r="D290" i="13"/>
  <c r="AI289" i="13" s="1"/>
  <c r="C290" i="13"/>
  <c r="D289" i="13"/>
  <c r="AJ288" i="13" s="1"/>
  <c r="C289" i="13"/>
  <c r="D288" i="13"/>
  <c r="AJ283" i="13" s="1"/>
  <c r="C288" i="13"/>
  <c r="C287" i="13"/>
  <c r="AG286" i="13"/>
  <c r="D286" i="13"/>
  <c r="AJ285" i="13" s="1"/>
  <c r="C286" i="13"/>
  <c r="D285" i="13"/>
  <c r="C285" i="13"/>
  <c r="C284" i="13"/>
  <c r="AI283" i="13"/>
  <c r="D283" i="13"/>
  <c r="C283" i="13"/>
  <c r="AJ282" i="13"/>
  <c r="AI282" i="13"/>
  <c r="C282" i="13"/>
  <c r="C126" i="11"/>
  <c r="AJ125" i="11"/>
  <c r="D125" i="11"/>
  <c r="AM124" i="11" s="1"/>
  <c r="C125" i="11"/>
  <c r="D124" i="11"/>
  <c r="AM123" i="11" s="1"/>
  <c r="C124" i="11"/>
  <c r="D123" i="11"/>
  <c r="AM122" i="11" s="1"/>
  <c r="C123" i="11"/>
  <c r="D122" i="11"/>
  <c r="AM121" i="11" s="1"/>
  <c r="C122" i="11"/>
  <c r="D121" i="11"/>
  <c r="C121" i="11"/>
  <c r="AJ120" i="11"/>
  <c r="C120" i="11"/>
  <c r="C124" i="10"/>
  <c r="AH123" i="10"/>
  <c r="Q123" i="10"/>
  <c r="D123" i="10"/>
  <c r="AK122" i="10" s="1"/>
  <c r="C123" i="10"/>
  <c r="Q122" i="10"/>
  <c r="D122" i="10"/>
  <c r="AK121" i="10" s="1"/>
  <c r="C122" i="10"/>
  <c r="Q121" i="10"/>
  <c r="D121" i="10"/>
  <c r="AK120" i="10" s="1"/>
  <c r="C121" i="10"/>
  <c r="Q120" i="10"/>
  <c r="D120" i="10"/>
  <c r="AK119" i="10" s="1"/>
  <c r="C120" i="10"/>
  <c r="Q119" i="10"/>
  <c r="D119" i="10"/>
  <c r="AJ118" i="10" s="1"/>
  <c r="C119" i="10"/>
  <c r="Q118" i="10"/>
  <c r="D118" i="10"/>
  <c r="AK117" i="10" s="1"/>
  <c r="C118" i="10"/>
  <c r="Q117" i="10"/>
  <c r="D117" i="10"/>
  <c r="AJ116" i="10" s="1"/>
  <c r="C117" i="10"/>
  <c r="Q116" i="10"/>
  <c r="D116" i="10"/>
  <c r="C116" i="10"/>
  <c r="AH115" i="10"/>
  <c r="C115" i="10"/>
  <c r="AH152" i="9"/>
  <c r="D152" i="9"/>
  <c r="AK151" i="9" s="1"/>
  <c r="C152" i="9"/>
  <c r="D151" i="9"/>
  <c r="AK150" i="9" s="1"/>
  <c r="C151" i="9"/>
  <c r="AJ150" i="9"/>
  <c r="AH150" i="9" s="1"/>
  <c r="D150" i="9"/>
  <c r="AK149" i="9" s="1"/>
  <c r="C150" i="9"/>
  <c r="D149" i="9"/>
  <c r="AK148" i="9" s="1"/>
  <c r="C149" i="9"/>
  <c r="D148" i="9"/>
  <c r="AK147" i="9" s="1"/>
  <c r="C148" i="9"/>
  <c r="D147" i="9"/>
  <c r="AK146" i="9" s="1"/>
  <c r="C147" i="9"/>
  <c r="D146" i="9"/>
  <c r="AK145" i="9" s="1"/>
  <c r="C146" i="9"/>
  <c r="D145" i="9"/>
  <c r="AK144" i="9" s="1"/>
  <c r="C145" i="9"/>
  <c r="D144" i="9"/>
  <c r="C144" i="9"/>
  <c r="AK143" i="9"/>
  <c r="AJ143" i="9"/>
  <c r="AH143" i="9" s="1"/>
  <c r="D143" i="9"/>
  <c r="AJ142" i="9" s="1"/>
  <c r="C143" i="9"/>
  <c r="D142" i="9"/>
  <c r="AJ141" i="9" s="1"/>
  <c r="C142" i="9"/>
  <c r="D141" i="9"/>
  <c r="AJ140" i="9" s="1"/>
  <c r="AH140" i="9" s="1"/>
  <c r="C141" i="9"/>
  <c r="AK140" i="9"/>
  <c r="D140" i="9"/>
  <c r="AK139" i="9" s="1"/>
  <c r="C140" i="9"/>
  <c r="D139" i="9"/>
  <c r="C139" i="9"/>
  <c r="AK138" i="9"/>
  <c r="AJ138" i="9"/>
  <c r="AH138" i="9" s="1"/>
  <c r="D138" i="9"/>
  <c r="AJ137" i="9" s="1"/>
  <c r="C138" i="9"/>
  <c r="D137" i="9"/>
  <c r="C137" i="9"/>
  <c r="AH136" i="9"/>
  <c r="AL73" i="8"/>
  <c r="D73" i="8"/>
  <c r="AO72" i="8" s="1"/>
  <c r="C73" i="8"/>
  <c r="D72" i="8"/>
  <c r="AO71" i="8" s="1"/>
  <c r="C72" i="8"/>
  <c r="D71" i="8"/>
  <c r="AN70" i="8" s="1"/>
  <c r="C71" i="8"/>
  <c r="D70" i="8"/>
  <c r="C70" i="8"/>
  <c r="AL69" i="8"/>
  <c r="AJ121" i="10" l="1"/>
  <c r="AH121" i="10" s="1"/>
  <c r="AK118" i="10"/>
  <c r="AH118" i="10" s="1"/>
  <c r="AG283" i="13"/>
  <c r="AI302" i="13"/>
  <c r="AG302" i="13" s="1"/>
  <c r="AJ304" i="14"/>
  <c r="AG304" i="14" s="1"/>
  <c r="AJ317" i="14"/>
  <c r="AG317" i="14" s="1"/>
  <c r="AI313" i="14"/>
  <c r="AG313" i="14" s="1"/>
  <c r="AI311" i="14"/>
  <c r="AG311" i="14" s="1"/>
  <c r="AJ309" i="14"/>
  <c r="AG309" i="14" s="1"/>
  <c r="AI306" i="14"/>
  <c r="AG306" i="14" s="1"/>
  <c r="AJ305" i="14"/>
  <c r="AG305" i="14" s="1"/>
  <c r="AJ316" i="14"/>
  <c r="AG316" i="14" s="1"/>
  <c r="AI315" i="14"/>
  <c r="AG315" i="14" s="1"/>
  <c r="AJ314" i="14"/>
  <c r="AG314" i="14" s="1"/>
  <c r="AJ310" i="14"/>
  <c r="AG310" i="14" s="1"/>
  <c r="AJ308" i="14"/>
  <c r="AG308" i="14" s="1"/>
  <c r="AJ303" i="14"/>
  <c r="AG303" i="14" s="1"/>
  <c r="AI302" i="14"/>
  <c r="AG302" i="14" s="1"/>
  <c r="AI301" i="14"/>
  <c r="AG301" i="14" s="1"/>
  <c r="AI300" i="14"/>
  <c r="AG300" i="14" s="1"/>
  <c r="AI297" i="14"/>
  <c r="AG297" i="14" s="1"/>
  <c r="AI295" i="14"/>
  <c r="AG295" i="14" s="1"/>
  <c r="AI294" i="14"/>
  <c r="AG294" i="14" s="1"/>
  <c r="AI288" i="14"/>
  <c r="AG288" i="14" s="1"/>
  <c r="AJ287" i="14"/>
  <c r="AG287" i="14" s="1"/>
  <c r="AI286" i="14"/>
  <c r="AG286" i="14" s="1"/>
  <c r="AG291" i="14"/>
  <c r="AJ284" i="14"/>
  <c r="AG284" i="14" s="1"/>
  <c r="AJ292" i="14"/>
  <c r="AI296" i="14"/>
  <c r="AG296" i="14" s="1"/>
  <c r="AI307" i="14"/>
  <c r="AG307" i="14" s="1"/>
  <c r="AJ285" i="14"/>
  <c r="AG285" i="14" s="1"/>
  <c r="AI292" i="14"/>
  <c r="AI293" i="14"/>
  <c r="AG293" i="14" s="1"/>
  <c r="AI312" i="14"/>
  <c r="AG312" i="14" s="1"/>
  <c r="AG282" i="13"/>
  <c r="AI305" i="13"/>
  <c r="AG305" i="13" s="1"/>
  <c r="AJ292" i="13"/>
  <c r="AG292" i="13" s="1"/>
  <c r="AJ314" i="13"/>
  <c r="AG314" i="13" s="1"/>
  <c r="AJ315" i="13"/>
  <c r="AG315" i="13" s="1"/>
  <c r="AI316" i="13"/>
  <c r="AG316" i="13" s="1"/>
  <c r="AJ298" i="13"/>
  <c r="AG298" i="13" s="1"/>
  <c r="AJ299" i="13"/>
  <c r="AG299" i="13" s="1"/>
  <c r="AJ309" i="13"/>
  <c r="AG309" i="13" s="1"/>
  <c r="AJ308" i="13"/>
  <c r="AG308" i="13" s="1"/>
  <c r="AI306" i="13"/>
  <c r="AG306" i="13" s="1"/>
  <c r="AJ304" i="13"/>
  <c r="AG304" i="13" s="1"/>
  <c r="AJ303" i="13"/>
  <c r="AG303" i="13" s="1"/>
  <c r="AI301" i="13"/>
  <c r="AG301" i="13" s="1"/>
  <c r="AJ300" i="13"/>
  <c r="AG300" i="13" s="1"/>
  <c r="AI295" i="13"/>
  <c r="AG295" i="13" s="1"/>
  <c r="AJ290" i="13"/>
  <c r="AG290" i="13" s="1"/>
  <c r="AJ289" i="13"/>
  <c r="AG289" i="13" s="1"/>
  <c r="AI284" i="13"/>
  <c r="AJ284" i="13"/>
  <c r="AI319" i="13"/>
  <c r="AG319" i="13" s="1"/>
  <c r="AI285" i="13"/>
  <c r="AG285" i="13" s="1"/>
  <c r="AI307" i="13"/>
  <c r="AG307" i="13" s="1"/>
  <c r="AI312" i="13"/>
  <c r="AG312" i="13" s="1"/>
  <c r="AI320" i="13"/>
  <c r="AG320" i="13" s="1"/>
  <c r="AI324" i="13"/>
  <c r="AG324" i="13" s="1"/>
  <c r="AJ293" i="13"/>
  <c r="AG293" i="13" s="1"/>
  <c r="AI294" i="13"/>
  <c r="AG294" i="13" s="1"/>
  <c r="AI313" i="13"/>
  <c r="AG313" i="13" s="1"/>
  <c r="AI288" i="13"/>
  <c r="AG288" i="13" s="1"/>
  <c r="AJ291" i="13"/>
  <c r="AG291" i="13" s="1"/>
  <c r="AI321" i="13"/>
  <c r="AG321" i="13" s="1"/>
  <c r="AL124" i="11"/>
  <c r="AJ124" i="11" s="1"/>
  <c r="AL122" i="11"/>
  <c r="AJ122" i="11" s="1"/>
  <c r="AL123" i="11"/>
  <c r="AJ123" i="11" s="1"/>
  <c r="AL121" i="11"/>
  <c r="AJ121" i="11" s="1"/>
  <c r="AJ119" i="10"/>
  <c r="AH119" i="10" s="1"/>
  <c r="AJ117" i="10"/>
  <c r="AH117" i="10" s="1"/>
  <c r="AK116" i="10"/>
  <c r="AH116" i="10" s="1"/>
  <c r="AJ122" i="10"/>
  <c r="AH122" i="10" s="1"/>
  <c r="AJ120" i="10"/>
  <c r="AH120" i="10" s="1"/>
  <c r="AK137" i="9"/>
  <c r="AJ148" i="9"/>
  <c r="AH148" i="9" s="1"/>
  <c r="AH137" i="9"/>
  <c r="AJ146" i="9"/>
  <c r="AH146" i="9" s="1"/>
  <c r="AK141" i="9"/>
  <c r="AJ151" i="9"/>
  <c r="AH151" i="9" s="1"/>
  <c r="AH141" i="9"/>
  <c r="AK142" i="9"/>
  <c r="AH142" i="9" s="1"/>
  <c r="AJ149" i="9"/>
  <c r="AH149" i="9" s="1"/>
  <c r="AJ139" i="9"/>
  <c r="AH139" i="9" s="1"/>
  <c r="AJ147" i="9"/>
  <c r="AH147" i="9" s="1"/>
  <c r="AJ144" i="9"/>
  <c r="AH144" i="9" s="1"/>
  <c r="AJ145" i="9"/>
  <c r="AH145" i="9" s="1"/>
  <c r="AO70" i="8"/>
  <c r="AL70" i="8" s="1"/>
  <c r="AN71" i="8"/>
  <c r="AL71" i="8" s="1"/>
  <c r="AN72" i="8"/>
  <c r="AL72" i="8" s="1"/>
  <c r="Q41" i="10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322" i="14"/>
  <c r="C323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328" i="13"/>
  <c r="C329" i="13"/>
  <c r="C2" i="13"/>
  <c r="D92" i="13"/>
  <c r="D52" i="9"/>
  <c r="C52" i="9"/>
  <c r="D81" i="14"/>
  <c r="AN80" i="14" s="1"/>
  <c r="D78" i="14"/>
  <c r="AI77" i="14" s="1"/>
  <c r="D75" i="14"/>
  <c r="AM73" i="14" s="1"/>
  <c r="D72" i="14"/>
  <c r="AM71" i="14" s="1"/>
  <c r="D69" i="14"/>
  <c r="AJ66" i="14" s="1"/>
  <c r="D66" i="14"/>
  <c r="AK64" i="14" s="1"/>
  <c r="D63" i="14"/>
  <c r="D116" i="14"/>
  <c r="AM114" i="14" s="1"/>
  <c r="D113" i="14"/>
  <c r="AM111" i="14" s="1"/>
  <c r="D110" i="14"/>
  <c r="AM109" i="14" s="1"/>
  <c r="D107" i="14"/>
  <c r="AK105" i="14" s="1"/>
  <c r="D104" i="14"/>
  <c r="AN103" i="14" s="1"/>
  <c r="D101" i="14"/>
  <c r="D8" i="14"/>
  <c r="AI7" i="14" s="1"/>
  <c r="D38" i="14"/>
  <c r="AI37" i="14" s="1"/>
  <c r="D35" i="14"/>
  <c r="AM33" i="14" s="1"/>
  <c r="D32" i="14"/>
  <c r="AM31" i="14" s="1"/>
  <c r="D29" i="14"/>
  <c r="AJ26" i="14" s="1"/>
  <c r="D26" i="14"/>
  <c r="AK24" i="14" s="1"/>
  <c r="D23" i="14"/>
  <c r="AK22" i="14" s="1"/>
  <c r="D20" i="14"/>
  <c r="AM18" i="14" s="1"/>
  <c r="D17" i="14"/>
  <c r="AK16" i="14" s="1"/>
  <c r="D14" i="14"/>
  <c r="AI13" i="14" s="1"/>
  <c r="D11" i="14"/>
  <c r="AM9" i="14" s="1"/>
  <c r="D5" i="14"/>
  <c r="AG122" i="13"/>
  <c r="D99" i="13"/>
  <c r="AM98" i="13" s="1"/>
  <c r="D100" i="13"/>
  <c r="AR99" i="13" s="1"/>
  <c r="D101" i="13"/>
  <c r="AI100" i="13" s="1"/>
  <c r="D102" i="13"/>
  <c r="AO101" i="13" s="1"/>
  <c r="D103" i="13"/>
  <c r="AQ102" i="13" s="1"/>
  <c r="D104" i="13"/>
  <c r="AK103" i="13" s="1"/>
  <c r="D105" i="13"/>
  <c r="AQ104" i="13" s="1"/>
  <c r="D106" i="13"/>
  <c r="AQ105" i="13" s="1"/>
  <c r="D107" i="13"/>
  <c r="AM106" i="13" s="1"/>
  <c r="D108" i="13"/>
  <c r="AR107" i="13" s="1"/>
  <c r="D109" i="13"/>
  <c r="AI108" i="13" s="1"/>
  <c r="D110" i="13"/>
  <c r="AO109" i="13" s="1"/>
  <c r="D111" i="13"/>
  <c r="AN110" i="13" s="1"/>
  <c r="D112" i="13"/>
  <c r="AQ111" i="13" s="1"/>
  <c r="D113" i="13"/>
  <c r="AJ112" i="13" s="1"/>
  <c r="D114" i="13"/>
  <c r="AQ113" i="13" s="1"/>
  <c r="D115" i="13"/>
  <c r="AI114" i="13" s="1"/>
  <c r="D116" i="13"/>
  <c r="AR115" i="13" s="1"/>
  <c r="D117" i="13"/>
  <c r="AN116" i="13" s="1"/>
  <c r="D118" i="13"/>
  <c r="AR117" i="13" s="1"/>
  <c r="D119" i="13"/>
  <c r="AJ118" i="13" s="1"/>
  <c r="D120" i="13"/>
  <c r="AP119" i="13" s="1"/>
  <c r="D121" i="13"/>
  <c r="AR120" i="13" s="1"/>
  <c r="AJ68" i="13"/>
  <c r="AI68" i="13"/>
  <c r="AJ42" i="13"/>
  <c r="AI42" i="13"/>
  <c r="D63" i="13"/>
  <c r="AI62" i="13" s="1"/>
  <c r="D62" i="13"/>
  <c r="AR61" i="13" s="1"/>
  <c r="D61" i="13"/>
  <c r="AI60" i="13" s="1"/>
  <c r="D60" i="13"/>
  <c r="AR59" i="13" s="1"/>
  <c r="D59" i="13"/>
  <c r="AM58" i="13" s="1"/>
  <c r="D58" i="13"/>
  <c r="AM56" i="13" s="1"/>
  <c r="AJ25" i="13"/>
  <c r="AI25" i="13"/>
  <c r="AJ5" i="13"/>
  <c r="AI5" i="13"/>
  <c r="AG88" i="13"/>
  <c r="D88" i="13"/>
  <c r="AO87" i="13" s="1"/>
  <c r="D87" i="13"/>
  <c r="AL86" i="13" s="1"/>
  <c r="D86" i="13"/>
  <c r="AJ83" i="13" s="1"/>
  <c r="D85" i="13"/>
  <c r="AO84" i="13" s="1"/>
  <c r="D84" i="13"/>
  <c r="AK83" i="13" s="1"/>
  <c r="D83" i="13"/>
  <c r="AJ80" i="13" s="1"/>
  <c r="D82" i="13"/>
  <c r="AO81" i="13" s="1"/>
  <c r="D81" i="13"/>
  <c r="AK80" i="13" s="1"/>
  <c r="D80" i="13"/>
  <c r="AJ77" i="13" s="1"/>
  <c r="D79" i="13"/>
  <c r="AO78" i="13" s="1"/>
  <c r="D78" i="13"/>
  <c r="AK77" i="13" s="1"/>
  <c r="D77" i="13"/>
  <c r="AJ74" i="13" s="1"/>
  <c r="D76" i="13"/>
  <c r="AO75" i="13" s="1"/>
  <c r="D75" i="13"/>
  <c r="AK74" i="13" s="1"/>
  <c r="D74" i="13"/>
  <c r="AG71" i="13"/>
  <c r="D71" i="13"/>
  <c r="AR70" i="13" s="1"/>
  <c r="D70" i="13"/>
  <c r="AR69" i="13" s="1"/>
  <c r="D69" i="13"/>
  <c r="AG66" i="13"/>
  <c r="D66" i="13"/>
  <c r="AQ65" i="13" s="1"/>
  <c r="D65" i="13"/>
  <c r="AI64" i="13" s="1"/>
  <c r="D64" i="13"/>
  <c r="AN63" i="13" s="1"/>
  <c r="D57" i="13"/>
  <c r="AI56" i="13" s="1"/>
  <c r="D56" i="13"/>
  <c r="AR55" i="13" s="1"/>
  <c r="D55" i="13"/>
  <c r="AM54" i="13" s="1"/>
  <c r="D54" i="13"/>
  <c r="AR53" i="13" s="1"/>
  <c r="D53" i="13"/>
  <c r="AQ52" i="13" s="1"/>
  <c r="D52" i="13"/>
  <c r="AK51" i="13" s="1"/>
  <c r="D51" i="13"/>
  <c r="AQ50" i="13" s="1"/>
  <c r="D50" i="13"/>
  <c r="AK49" i="13" s="1"/>
  <c r="D49" i="13"/>
  <c r="AK47" i="13" s="1"/>
  <c r="D48" i="13"/>
  <c r="AQ47" i="13" s="1"/>
  <c r="D47" i="13"/>
  <c r="AR46" i="13" s="1"/>
  <c r="D46" i="13"/>
  <c r="AJ43" i="13" s="1"/>
  <c r="D45" i="13"/>
  <c r="AR44" i="13" s="1"/>
  <c r="D44" i="13"/>
  <c r="AK43" i="13" s="1"/>
  <c r="D43" i="13"/>
  <c r="D40" i="13"/>
  <c r="AN39" i="13" s="1"/>
  <c r="D39" i="13"/>
  <c r="AK38" i="13" s="1"/>
  <c r="D38" i="13"/>
  <c r="AJ35" i="13" s="1"/>
  <c r="D37" i="13"/>
  <c r="AN36" i="13" s="1"/>
  <c r="D36" i="13"/>
  <c r="AK35" i="13" s="1"/>
  <c r="D35" i="13"/>
  <c r="AJ32" i="13" s="1"/>
  <c r="D34" i="13"/>
  <c r="AN33" i="13" s="1"/>
  <c r="D33" i="13"/>
  <c r="AK32" i="13" s="1"/>
  <c r="D32" i="13"/>
  <c r="AJ29" i="13" s="1"/>
  <c r="D31" i="13"/>
  <c r="AN30" i="13" s="1"/>
  <c r="D30" i="13"/>
  <c r="AK29" i="13" s="1"/>
  <c r="D29" i="13"/>
  <c r="AJ26" i="13" s="1"/>
  <c r="D28" i="13"/>
  <c r="AN27" i="13" s="1"/>
  <c r="D27" i="13"/>
  <c r="AK26" i="13" s="1"/>
  <c r="D26" i="13"/>
  <c r="D23" i="13"/>
  <c r="AR22" i="13" s="1"/>
  <c r="D22" i="13"/>
  <c r="AR21" i="13" s="1"/>
  <c r="D21" i="13"/>
  <c r="AN20" i="13" s="1"/>
  <c r="D20" i="13"/>
  <c r="AR19" i="13" s="1"/>
  <c r="D19" i="13"/>
  <c r="AR18" i="13" s="1"/>
  <c r="D18" i="13"/>
  <c r="AN17" i="13" s="1"/>
  <c r="D17" i="13"/>
  <c r="AR16" i="13" s="1"/>
  <c r="D16" i="13"/>
  <c r="AR15" i="13" s="1"/>
  <c r="D15" i="13"/>
  <c r="AN14" i="13" s="1"/>
  <c r="D14" i="13"/>
  <c r="AR13" i="13" s="1"/>
  <c r="D13" i="13"/>
  <c r="AR12" i="13" s="1"/>
  <c r="D12" i="13"/>
  <c r="AN11" i="13" s="1"/>
  <c r="D11" i="13"/>
  <c r="AR10" i="13" s="1"/>
  <c r="D10" i="13"/>
  <c r="AR9" i="13" s="1"/>
  <c r="D9" i="13"/>
  <c r="AN8" i="13" s="1"/>
  <c r="D7" i="13"/>
  <c r="AR6" i="13" s="1"/>
  <c r="AH49" i="9"/>
  <c r="D49" i="9"/>
  <c r="AS48" i="9" s="1"/>
  <c r="C49" i="9"/>
  <c r="D48" i="9"/>
  <c r="AS47" i="9" s="1"/>
  <c r="C48" i="9"/>
  <c r="D47" i="9"/>
  <c r="AO46" i="9" s="1"/>
  <c r="C47" i="9"/>
  <c r="D46" i="9"/>
  <c r="AS45" i="9" s="1"/>
  <c r="C46" i="9"/>
  <c r="D45" i="9"/>
  <c r="AS44" i="9" s="1"/>
  <c r="C45" i="9"/>
  <c r="D44" i="9"/>
  <c r="AK41" i="9" s="1"/>
  <c r="C44" i="9"/>
  <c r="D43" i="9"/>
  <c r="AS42" i="9" s="1"/>
  <c r="C43" i="9"/>
  <c r="D42" i="9"/>
  <c r="AM41" i="9" s="1"/>
  <c r="C42" i="9"/>
  <c r="D41" i="9"/>
  <c r="AM39" i="9" s="1"/>
  <c r="C41" i="9"/>
  <c r="D40" i="9"/>
  <c r="AJ39" i="9" s="1"/>
  <c r="C40" i="9"/>
  <c r="D39" i="9"/>
  <c r="AS38" i="9" s="1"/>
  <c r="C39" i="9"/>
  <c r="D38" i="9"/>
  <c r="AM37" i="9" s="1"/>
  <c r="C38" i="9"/>
  <c r="D37" i="9"/>
  <c r="AS36" i="9" s="1"/>
  <c r="C37" i="9"/>
  <c r="D36" i="9"/>
  <c r="AQ35" i="9" s="1"/>
  <c r="C36" i="9"/>
  <c r="D35" i="9"/>
  <c r="AK32" i="9" s="1"/>
  <c r="C35" i="9"/>
  <c r="D34" i="9"/>
  <c r="AQ33" i="9" s="1"/>
  <c r="C34" i="9"/>
  <c r="D33" i="9"/>
  <c r="AJ32" i="9" s="1"/>
  <c r="C33" i="9"/>
  <c r="D32" i="9"/>
  <c r="AK30" i="9" s="1"/>
  <c r="C32" i="9"/>
  <c r="D31" i="9"/>
  <c r="AJ30" i="9" s="1"/>
  <c r="C31" i="9"/>
  <c r="D30" i="9"/>
  <c r="AR29" i="9" s="1"/>
  <c r="C30" i="9"/>
  <c r="D29" i="9"/>
  <c r="AK28" i="9" s="1"/>
  <c r="C29" i="9"/>
  <c r="D28" i="9"/>
  <c r="AS27" i="9" s="1"/>
  <c r="C28" i="9"/>
  <c r="D27" i="9"/>
  <c r="AO26" i="9" s="1"/>
  <c r="C27" i="9"/>
  <c r="D26" i="9"/>
  <c r="AN24" i="9" s="1"/>
  <c r="C26" i="9"/>
  <c r="D25" i="9"/>
  <c r="AO24" i="9" s="1"/>
  <c r="C25" i="9"/>
  <c r="D24" i="9"/>
  <c r="AS23" i="9" s="1"/>
  <c r="C24" i="9"/>
  <c r="D23" i="9"/>
  <c r="AO22" i="9" s="1"/>
  <c r="C23" i="9"/>
  <c r="D22" i="9"/>
  <c r="AS21" i="9" s="1"/>
  <c r="C22" i="9"/>
  <c r="D21" i="9"/>
  <c r="AS20" i="9" s="1"/>
  <c r="C21" i="9"/>
  <c r="D20" i="9"/>
  <c r="AK17" i="9" s="1"/>
  <c r="C20" i="9"/>
  <c r="D19" i="9"/>
  <c r="AS18" i="9" s="1"/>
  <c r="C19" i="9"/>
  <c r="D18" i="9"/>
  <c r="AM17" i="9" s="1"/>
  <c r="C18" i="9"/>
  <c r="D17" i="9"/>
  <c r="AM15" i="9" s="1"/>
  <c r="C17" i="9"/>
  <c r="D16" i="9"/>
  <c r="AJ15" i="9" s="1"/>
  <c r="C16" i="9"/>
  <c r="D15" i="9"/>
  <c r="AS14" i="9" s="1"/>
  <c r="C15" i="9"/>
  <c r="D14" i="9"/>
  <c r="AM13" i="9" s="1"/>
  <c r="C14" i="9"/>
  <c r="D13" i="9"/>
  <c r="AS12" i="9" s="1"/>
  <c r="C13" i="9"/>
  <c r="D12" i="9"/>
  <c r="AQ11" i="9" s="1"/>
  <c r="C12" i="9"/>
  <c r="D11" i="9"/>
  <c r="AK8" i="9" s="1"/>
  <c r="C11" i="9"/>
  <c r="D10" i="9"/>
  <c r="AQ9" i="9" s="1"/>
  <c r="C10" i="9"/>
  <c r="D9" i="9"/>
  <c r="AJ8" i="9" s="1"/>
  <c r="C9" i="9"/>
  <c r="D8" i="9"/>
  <c r="AO7" i="9" s="1"/>
  <c r="C8" i="9"/>
  <c r="D5" i="9"/>
  <c r="C5" i="9"/>
  <c r="D7" i="9"/>
  <c r="AR6" i="9" s="1"/>
  <c r="C7" i="9"/>
  <c r="D6" i="9"/>
  <c r="AN5" i="9" s="1"/>
  <c r="C6" i="9"/>
  <c r="AH45" i="10"/>
  <c r="Q45" i="10"/>
  <c r="D45" i="10"/>
  <c r="AK44" i="10" s="1"/>
  <c r="Q61" i="10"/>
  <c r="D61" i="10"/>
  <c r="AL60" i="10" s="1"/>
  <c r="C61" i="10"/>
  <c r="Q60" i="10"/>
  <c r="D60" i="10"/>
  <c r="AM59" i="10" s="1"/>
  <c r="C60" i="10"/>
  <c r="Q59" i="10"/>
  <c r="D59" i="10"/>
  <c r="AP58" i="10" s="1"/>
  <c r="C59" i="10"/>
  <c r="Q58" i="10"/>
  <c r="D58" i="10"/>
  <c r="AJ57" i="10" s="1"/>
  <c r="C58" i="10"/>
  <c r="Q57" i="10"/>
  <c r="D57" i="10"/>
  <c r="AK56" i="10" s="1"/>
  <c r="C57" i="10"/>
  <c r="Q56" i="10"/>
  <c r="D56" i="10"/>
  <c r="AN55" i="10" s="1"/>
  <c r="C56" i="10"/>
  <c r="Q55" i="10"/>
  <c r="D55" i="10"/>
  <c r="AK54" i="10" s="1"/>
  <c r="C55" i="10"/>
  <c r="Q54" i="10"/>
  <c r="D54" i="10"/>
  <c r="AR53" i="10" s="1"/>
  <c r="C54" i="10"/>
  <c r="AG292" i="14" l="1"/>
  <c r="AM103" i="13"/>
  <c r="AG284" i="13"/>
  <c r="AJ44" i="10"/>
  <c r="AJ59" i="10"/>
  <c r="AJ54" i="10"/>
  <c r="AQ54" i="10"/>
  <c r="AL54" i="10"/>
  <c r="AN65" i="14"/>
  <c r="AJ68" i="14"/>
  <c r="AJ70" i="14"/>
  <c r="AI71" i="14"/>
  <c r="AJ71" i="14"/>
  <c r="AK71" i="14"/>
  <c r="AL71" i="14"/>
  <c r="AN71" i="14"/>
  <c r="AJ73" i="14"/>
  <c r="AJ75" i="14"/>
  <c r="AJ77" i="14"/>
  <c r="AL77" i="14"/>
  <c r="AJ79" i="14"/>
  <c r="AL64" i="14"/>
  <c r="AK80" i="14"/>
  <c r="AM65" i="14"/>
  <c r="AL80" i="14"/>
  <c r="AM80" i="14"/>
  <c r="AM67" i="14"/>
  <c r="AJ109" i="13"/>
  <c r="AR111" i="13"/>
  <c r="AL112" i="13"/>
  <c r="AJ115" i="13"/>
  <c r="AL118" i="13"/>
  <c r="AK119" i="13"/>
  <c r="AM119" i="13"/>
  <c r="AN99" i="13"/>
  <c r="AR119" i="13"/>
  <c r="AP99" i="13"/>
  <c r="AQ120" i="13"/>
  <c r="AK100" i="13"/>
  <c r="AJ101" i="13"/>
  <c r="AL101" i="13"/>
  <c r="AQ101" i="13"/>
  <c r="AP102" i="13"/>
  <c r="AR102" i="13"/>
  <c r="AL104" i="13"/>
  <c r="AI116" i="13"/>
  <c r="AN104" i="13"/>
  <c r="AK116" i="13"/>
  <c r="AI105" i="13"/>
  <c r="AP116" i="13"/>
  <c r="AR105" i="13"/>
  <c r="AO117" i="13"/>
  <c r="AJ106" i="13"/>
  <c r="AQ117" i="13"/>
  <c r="AO106" i="13"/>
  <c r="AN107" i="13"/>
  <c r="AP107" i="13"/>
  <c r="AK108" i="13"/>
  <c r="AL109" i="13"/>
  <c r="AQ109" i="13"/>
  <c r="AP111" i="13"/>
  <c r="AO114" i="13"/>
  <c r="AN98" i="13"/>
  <c r="AJ100" i="13"/>
  <c r="AP101" i="13"/>
  <c r="AL103" i="13"/>
  <c r="AR104" i="13"/>
  <c r="AN106" i="13"/>
  <c r="AJ108" i="13"/>
  <c r="AP109" i="13"/>
  <c r="AK112" i="13"/>
  <c r="AI115" i="13"/>
  <c r="AO116" i="13"/>
  <c r="AK118" i="13"/>
  <c r="AQ119" i="13"/>
  <c r="AO98" i="13"/>
  <c r="AP98" i="13"/>
  <c r="AL100" i="13"/>
  <c r="AR101" i="13"/>
  <c r="AN103" i="13"/>
  <c r="AJ105" i="13"/>
  <c r="AP106" i="13"/>
  <c r="AL108" i="13"/>
  <c r="AR109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R116" i="13"/>
  <c r="AN118" i="13"/>
  <c r="AJ120" i="13"/>
  <c r="AR98" i="13"/>
  <c r="AN100" i="13"/>
  <c r="AJ102" i="13"/>
  <c r="AP103" i="13"/>
  <c r="AL105" i="13"/>
  <c r="AR106" i="13"/>
  <c r="AN108" i="13"/>
  <c r="AJ111" i="13"/>
  <c r="AO112" i="13"/>
  <c r="AM115" i="13"/>
  <c r="AI117" i="13"/>
  <c r="AO118" i="13"/>
  <c r="AK120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8" i="13"/>
  <c r="AJ99" i="13"/>
  <c r="AP100" i="13"/>
  <c r="AL102" i="13"/>
  <c r="AR103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R112" i="13"/>
  <c r="AP115" i="13"/>
  <c r="AL117" i="13"/>
  <c r="AR118" i="13"/>
  <c r="AN120" i="13"/>
  <c r="AL99" i="13"/>
  <c r="AR100" i="13"/>
  <c r="AN102" i="13"/>
  <c r="AJ104" i="13"/>
  <c r="AP105" i="13"/>
  <c r="AL107" i="13"/>
  <c r="AR108" i="13"/>
  <c r="AN111" i="13"/>
  <c r="AJ114" i="13"/>
  <c r="AQ115" i="13"/>
  <c r="AM117" i="13"/>
  <c r="AI119" i="13"/>
  <c r="AO120" i="13"/>
  <c r="AM99" i="13"/>
  <c r="AI101" i="13"/>
  <c r="AO102" i="13"/>
  <c r="AK104" i="13"/>
  <c r="AM107" i="13"/>
  <c r="AI109" i="13"/>
  <c r="AO111" i="13"/>
  <c r="AK114" i="13"/>
  <c r="AN117" i="13"/>
  <c r="AJ119" i="13"/>
  <c r="AP120" i="13"/>
  <c r="AL114" i="13"/>
  <c r="AI98" i="13"/>
  <c r="AO99" i="13"/>
  <c r="AK101" i="13"/>
  <c r="AM104" i="13"/>
  <c r="AI106" i="13"/>
  <c r="AO107" i="13"/>
  <c r="AK109" i="13"/>
  <c r="AM114" i="13"/>
  <c r="AJ116" i="13"/>
  <c r="AP117" i="13"/>
  <c r="AL119" i="13"/>
  <c r="AK98" i="13"/>
  <c r="AQ99" i="13"/>
  <c r="AM101" i="13"/>
  <c r="AI103" i="13"/>
  <c r="AO104" i="13"/>
  <c r="AK106" i="13"/>
  <c r="AQ107" i="13"/>
  <c r="AM109" i="13"/>
  <c r="AP114" i="13"/>
  <c r="AL116" i="13"/>
  <c r="AN119" i="13"/>
  <c r="AL98" i="13"/>
  <c r="AN101" i="13"/>
  <c r="AJ103" i="13"/>
  <c r="AP104" i="13"/>
  <c r="AL106" i="13"/>
  <c r="AN109" i="13"/>
  <c r="AI112" i="13"/>
  <c r="AQ114" i="13"/>
  <c r="AM116" i="13"/>
  <c r="AI118" i="13"/>
  <c r="AO119" i="13"/>
  <c r="AR114" i="13"/>
  <c r="AP5" i="9"/>
  <c r="AN13" i="9"/>
  <c r="AN17" i="9"/>
  <c r="AM24" i="9"/>
  <c r="AM28" i="9"/>
  <c r="AN28" i="9"/>
  <c r="AQ41" i="9"/>
  <c r="AK13" i="9"/>
  <c r="AS35" i="9"/>
  <c r="AJ36" i="9"/>
  <c r="AO13" i="9"/>
  <c r="AK36" i="9"/>
  <c r="AP17" i="9"/>
  <c r="AJ43" i="9"/>
  <c r="AQ17" i="9"/>
  <c r="AK43" i="9"/>
  <c r="AJ21" i="9"/>
  <c r="AK21" i="9"/>
  <c r="AL21" i="9"/>
  <c r="AM21" i="9"/>
  <c r="AQ24" i="9"/>
  <c r="AR9" i="9"/>
  <c r="AO28" i="9"/>
  <c r="AR11" i="9"/>
  <c r="AO33" i="9"/>
  <c r="AM64" i="14"/>
  <c r="AI68" i="14"/>
  <c r="AK77" i="14"/>
  <c r="AK79" i="14"/>
  <c r="AJ72" i="14"/>
  <c r="AL79" i="14"/>
  <c r="AK68" i="14"/>
  <c r="AK70" i="14"/>
  <c r="AM77" i="14"/>
  <c r="AM79" i="14"/>
  <c r="AJ63" i="14"/>
  <c r="AL68" i="14"/>
  <c r="AL70" i="14"/>
  <c r="AN77" i="14"/>
  <c r="AM68" i="14"/>
  <c r="AM70" i="14"/>
  <c r="AI74" i="14"/>
  <c r="AN68" i="14"/>
  <c r="AJ74" i="14"/>
  <c r="AJ76" i="14"/>
  <c r="AJ78" i="14"/>
  <c r="AI65" i="14"/>
  <c r="AK74" i="14"/>
  <c r="AK76" i="14"/>
  <c r="AJ65" i="14"/>
  <c r="AJ67" i="14"/>
  <c r="AJ69" i="14"/>
  <c r="AL74" i="14"/>
  <c r="AL76" i="14"/>
  <c r="AK65" i="14"/>
  <c r="AK67" i="14"/>
  <c r="AM74" i="14"/>
  <c r="AM76" i="14"/>
  <c r="AI80" i="14"/>
  <c r="AL65" i="14"/>
  <c r="AL67" i="14"/>
  <c r="AN74" i="14"/>
  <c r="AJ80" i="14"/>
  <c r="AJ64" i="14"/>
  <c r="AL73" i="14"/>
  <c r="AK73" i="14"/>
  <c r="AJ115" i="14"/>
  <c r="AK111" i="14"/>
  <c r="AL105" i="14"/>
  <c r="AM105" i="14"/>
  <c r="AI106" i="14"/>
  <c r="AJ113" i="14"/>
  <c r="AI115" i="14"/>
  <c r="AJ105" i="14"/>
  <c r="AK115" i="14"/>
  <c r="AM103" i="14"/>
  <c r="AJ104" i="14"/>
  <c r="AJ114" i="14"/>
  <c r="AL114" i="14"/>
  <c r="AJ106" i="14"/>
  <c r="AJ108" i="14"/>
  <c r="AJ110" i="14"/>
  <c r="AL115" i="14"/>
  <c r="AN109" i="14"/>
  <c r="AJ101" i="14"/>
  <c r="AJ102" i="14"/>
  <c r="AK106" i="14"/>
  <c r="AK108" i="14"/>
  <c r="AM115" i="14"/>
  <c r="AK102" i="14"/>
  <c r="AL106" i="14"/>
  <c r="AL108" i="14"/>
  <c r="AN115" i="14"/>
  <c r="AL102" i="14"/>
  <c r="AM106" i="14"/>
  <c r="AM108" i="14"/>
  <c r="AI112" i="14"/>
  <c r="AM102" i="14"/>
  <c r="AN106" i="14"/>
  <c r="AJ112" i="14"/>
  <c r="AI103" i="14"/>
  <c r="AK112" i="14"/>
  <c r="AK114" i="14"/>
  <c r="AJ103" i="14"/>
  <c r="AJ107" i="14"/>
  <c r="AL112" i="14"/>
  <c r="AK103" i="14"/>
  <c r="AM112" i="14"/>
  <c r="AL103" i="14"/>
  <c r="AN112" i="14"/>
  <c r="AI109" i="14"/>
  <c r="AJ109" i="14"/>
  <c r="AJ111" i="14"/>
  <c r="AK109" i="14"/>
  <c r="AL109" i="14"/>
  <c r="AL111" i="14"/>
  <c r="AN10" i="14"/>
  <c r="AK18" i="14"/>
  <c r="AM34" i="14"/>
  <c r="AK10" i="14"/>
  <c r="AL10" i="14"/>
  <c r="AM10" i="14"/>
  <c r="AL24" i="14"/>
  <c r="AJ37" i="14"/>
  <c r="AK13" i="14"/>
  <c r="AM13" i="14"/>
  <c r="AN13" i="14"/>
  <c r="AJ15" i="14"/>
  <c r="AI16" i="14"/>
  <c r="AJ17" i="14"/>
  <c r="AJ18" i="14"/>
  <c r="AM19" i="14"/>
  <c r="AK27" i="14"/>
  <c r="AL9" i="14"/>
  <c r="AL34" i="14"/>
  <c r="AK12" i="14"/>
  <c r="AJ29" i="14"/>
  <c r="AM37" i="14"/>
  <c r="AL12" i="14"/>
  <c r="AK30" i="14"/>
  <c r="AM12" i="14"/>
  <c r="AM30" i="14"/>
  <c r="AK37" i="14"/>
  <c r="AJ13" i="14"/>
  <c r="AI31" i="14"/>
  <c r="AL31" i="14"/>
  <c r="AL13" i="14"/>
  <c r="AN31" i="14"/>
  <c r="AL33" i="14"/>
  <c r="AI34" i="14"/>
  <c r="AK34" i="14"/>
  <c r="AN34" i="14"/>
  <c r="AK36" i="14"/>
  <c r="AM36" i="14"/>
  <c r="AJ7" i="14"/>
  <c r="AL22" i="14"/>
  <c r="AL7" i="14"/>
  <c r="AJ8" i="14"/>
  <c r="AL15" i="14"/>
  <c r="AN22" i="14"/>
  <c r="AJ28" i="14"/>
  <c r="AJ30" i="14"/>
  <c r="AJ32" i="14"/>
  <c r="AL37" i="14"/>
  <c r="AK7" i="14"/>
  <c r="AK15" i="14"/>
  <c r="AM24" i="14"/>
  <c r="AI28" i="14"/>
  <c r="AN7" i="14"/>
  <c r="AM15" i="14"/>
  <c r="AI19" i="14"/>
  <c r="AK28" i="14"/>
  <c r="AM7" i="14"/>
  <c r="AJ19" i="14"/>
  <c r="AJ21" i="14"/>
  <c r="AJ23" i="14"/>
  <c r="AL28" i="14"/>
  <c r="AL30" i="14"/>
  <c r="AN37" i="14"/>
  <c r="AM22" i="14"/>
  <c r="AI10" i="14"/>
  <c r="AK19" i="14"/>
  <c r="AK21" i="14"/>
  <c r="AM28" i="14"/>
  <c r="AJ10" i="14"/>
  <c r="AJ12" i="14"/>
  <c r="AJ14" i="14"/>
  <c r="AL19" i="14"/>
  <c r="AL21" i="14"/>
  <c r="AN28" i="14"/>
  <c r="AJ34" i="14"/>
  <c r="AJ36" i="14"/>
  <c r="AM21" i="14"/>
  <c r="AI25" i="14"/>
  <c r="AN19" i="14"/>
  <c r="AJ25" i="14"/>
  <c r="AJ27" i="14"/>
  <c r="AL36" i="14"/>
  <c r="AK25" i="14"/>
  <c r="AJ16" i="14"/>
  <c r="AJ20" i="14"/>
  <c r="AL25" i="14"/>
  <c r="AL27" i="14"/>
  <c r="AM25" i="14"/>
  <c r="AM27" i="14"/>
  <c r="AJ5" i="14"/>
  <c r="AK6" i="14"/>
  <c r="AJ9" i="14"/>
  <c r="AJ11" i="14"/>
  <c r="AL16" i="14"/>
  <c r="AL18" i="14"/>
  <c r="AN25" i="14"/>
  <c r="AJ31" i="14"/>
  <c r="AJ33" i="14"/>
  <c r="AJ35" i="14"/>
  <c r="AL6" i="14"/>
  <c r="AK9" i="14"/>
  <c r="AM16" i="14"/>
  <c r="AI22" i="14"/>
  <c r="AK31" i="14"/>
  <c r="AK33" i="14"/>
  <c r="AJ6" i="14"/>
  <c r="AM6" i="14"/>
  <c r="AN16" i="14"/>
  <c r="AJ22" i="14"/>
  <c r="AJ24" i="14"/>
  <c r="AR113" i="13"/>
  <c r="AI113" i="13"/>
  <c r="AJ113" i="13"/>
  <c r="AK113" i="13"/>
  <c r="AM113" i="13"/>
  <c r="AL113" i="13"/>
  <c r="AN113" i="13"/>
  <c r="AP113" i="13"/>
  <c r="AO113" i="13"/>
  <c r="AO110" i="13"/>
  <c r="AP110" i="13"/>
  <c r="AQ110" i="13"/>
  <c r="AR110" i="13"/>
  <c r="AI110" i="13"/>
  <c r="AJ110" i="13"/>
  <c r="AK110" i="13"/>
  <c r="AL110" i="13"/>
  <c r="AM110" i="13"/>
  <c r="AN114" i="13"/>
  <c r="AP49" i="13"/>
  <c r="AO56" i="13"/>
  <c r="AQ56" i="13"/>
  <c r="AR47" i="13"/>
  <c r="AI49" i="13"/>
  <c r="AO49" i="13"/>
  <c r="AQ49" i="13"/>
  <c r="AR56" i="13"/>
  <c r="AI57" i="13"/>
  <c r="AQ61" i="13"/>
  <c r="AI47" i="13"/>
  <c r="AO47" i="13"/>
  <c r="AO50" i="13"/>
  <c r="AK58" i="13"/>
  <c r="AL62" i="13"/>
  <c r="AK62" i="13"/>
  <c r="AI46" i="13"/>
  <c r="AK53" i="13"/>
  <c r="AN58" i="13"/>
  <c r="AM62" i="13"/>
  <c r="AJ46" i="13"/>
  <c r="AL53" i="13"/>
  <c r="AO58" i="13"/>
  <c r="AN62" i="13"/>
  <c r="AJ62" i="13"/>
  <c r="AK46" i="13"/>
  <c r="AM53" i="13"/>
  <c r="AP58" i="13"/>
  <c r="AO62" i="13"/>
  <c r="AL46" i="13"/>
  <c r="AK54" i="13"/>
  <c r="AQ58" i="13"/>
  <c r="AM63" i="13"/>
  <c r="AP46" i="13"/>
  <c r="AI55" i="13"/>
  <c r="AR58" i="13"/>
  <c r="AN64" i="13"/>
  <c r="AK55" i="13"/>
  <c r="AI59" i="13"/>
  <c r="AO64" i="13"/>
  <c r="AN47" i="13"/>
  <c r="AL55" i="13"/>
  <c r="AN59" i="13"/>
  <c r="AP64" i="13"/>
  <c r="AM55" i="13"/>
  <c r="AQ59" i="13"/>
  <c r="AR65" i="13"/>
  <c r="AP47" i="13"/>
  <c r="AN55" i="13"/>
  <c r="AM60" i="13"/>
  <c r="AN56" i="13"/>
  <c r="AN60" i="13"/>
  <c r="AI61" i="13"/>
  <c r="AP56" i="13"/>
  <c r="AJ61" i="13"/>
  <c r="AL47" i="13"/>
  <c r="AL49" i="13"/>
  <c r="AR50" i="13"/>
  <c r="AR52" i="13"/>
  <c r="AN54" i="13"/>
  <c r="AJ60" i="13"/>
  <c r="AK64" i="13"/>
  <c r="AL51" i="13"/>
  <c r="AM47" i="13"/>
  <c r="AM49" i="13"/>
  <c r="AI51" i="13"/>
  <c r="AI53" i="13"/>
  <c r="AK60" i="13"/>
  <c r="AL64" i="13"/>
  <c r="AN49" i="13"/>
  <c r="AJ51" i="13"/>
  <c r="AJ53" i="13"/>
  <c r="AJ55" i="13"/>
  <c r="AL60" i="13"/>
  <c r="AM64" i="13"/>
  <c r="AR49" i="13"/>
  <c r="AN51" i="13"/>
  <c r="AN53" i="13"/>
  <c r="AJ57" i="13"/>
  <c r="AJ59" i="13"/>
  <c r="AP62" i="13"/>
  <c r="AQ64" i="13"/>
  <c r="AM51" i="13"/>
  <c r="AM46" i="13"/>
  <c r="AI48" i="13"/>
  <c r="AI50" i="13"/>
  <c r="AI52" i="13"/>
  <c r="AO53" i="13"/>
  <c r="AO55" i="13"/>
  <c r="AK57" i="13"/>
  <c r="AK59" i="13"/>
  <c r="AK61" i="13"/>
  <c r="AQ62" i="13"/>
  <c r="AR64" i="13"/>
  <c r="AN46" i="13"/>
  <c r="AJ48" i="13"/>
  <c r="AJ50" i="13"/>
  <c r="AJ52" i="13"/>
  <c r="AP53" i="13"/>
  <c r="AP55" i="13"/>
  <c r="AL57" i="13"/>
  <c r="AL59" i="13"/>
  <c r="AL61" i="13"/>
  <c r="AR62" i="13"/>
  <c r="AI65" i="13"/>
  <c r="AO46" i="13"/>
  <c r="AK48" i="13"/>
  <c r="AK50" i="13"/>
  <c r="AK52" i="13"/>
  <c r="AQ53" i="13"/>
  <c r="AQ55" i="13"/>
  <c r="AM57" i="13"/>
  <c r="AM59" i="13"/>
  <c r="AM61" i="13"/>
  <c r="AI63" i="13"/>
  <c r="AN65" i="13"/>
  <c r="AL48" i="13"/>
  <c r="AL50" i="13"/>
  <c r="AL52" i="13"/>
  <c r="AN57" i="13"/>
  <c r="AN61" i="13"/>
  <c r="AJ63" i="13"/>
  <c r="AO65" i="13"/>
  <c r="AQ46" i="13"/>
  <c r="AM48" i="13"/>
  <c r="AM50" i="13"/>
  <c r="AM52" i="13"/>
  <c r="AI54" i="13"/>
  <c r="AI58" i="13"/>
  <c r="AO59" i="13"/>
  <c r="AO61" i="13"/>
  <c r="AK63" i="13"/>
  <c r="AP65" i="13"/>
  <c r="AN48" i="13"/>
  <c r="AN50" i="13"/>
  <c r="AN52" i="13"/>
  <c r="AJ54" i="13"/>
  <c r="AJ56" i="13"/>
  <c r="AJ58" i="13"/>
  <c r="AP59" i="13"/>
  <c r="AP61" i="13"/>
  <c r="AL63" i="13"/>
  <c r="AO52" i="13"/>
  <c r="AJ47" i="13"/>
  <c r="AJ49" i="13"/>
  <c r="AP50" i="13"/>
  <c r="AP52" i="13"/>
  <c r="AL54" i="13"/>
  <c r="AL56" i="13"/>
  <c r="AL58" i="13"/>
  <c r="AK56" i="13"/>
  <c r="AI69" i="13"/>
  <c r="AO80" i="13"/>
  <c r="AP81" i="13"/>
  <c r="AK69" i="13"/>
  <c r="AL74" i="13"/>
  <c r="AL69" i="13"/>
  <c r="AM74" i="13"/>
  <c r="AM69" i="13"/>
  <c r="AN74" i="13"/>
  <c r="AN69" i="13"/>
  <c r="AO86" i="13"/>
  <c r="AP75" i="13"/>
  <c r="AN80" i="13"/>
  <c r="AI77" i="13"/>
  <c r="AI86" i="13"/>
  <c r="AL77" i="13"/>
  <c r="AM86" i="13"/>
  <c r="AN77" i="13"/>
  <c r="AN86" i="13"/>
  <c r="AK81" i="13"/>
  <c r="AM77" i="13"/>
  <c r="AP86" i="13"/>
  <c r="AQ86" i="13"/>
  <c r="AO77" i="13"/>
  <c r="AI83" i="13"/>
  <c r="AR86" i="13"/>
  <c r="AL83" i="13"/>
  <c r="AI74" i="13"/>
  <c r="AK78" i="13"/>
  <c r="AM83" i="13"/>
  <c r="AP87" i="13"/>
  <c r="AP78" i="13"/>
  <c r="AN83" i="13"/>
  <c r="AQ87" i="13"/>
  <c r="AO83" i="13"/>
  <c r="AR87" i="13"/>
  <c r="AO74" i="13"/>
  <c r="AI80" i="13"/>
  <c r="AK84" i="13"/>
  <c r="AL80" i="13"/>
  <c r="AP84" i="13"/>
  <c r="AK75" i="13"/>
  <c r="AM80" i="13"/>
  <c r="AQ75" i="13"/>
  <c r="AQ78" i="13"/>
  <c r="AQ81" i="13"/>
  <c r="AQ84" i="13"/>
  <c r="AR75" i="13"/>
  <c r="AR78" i="13"/>
  <c r="AR81" i="13"/>
  <c r="AR84" i="13"/>
  <c r="AI44" i="13"/>
  <c r="AP74" i="13"/>
  <c r="AP77" i="13"/>
  <c r="AP80" i="13"/>
  <c r="AP83" i="13"/>
  <c r="AQ44" i="13"/>
  <c r="AQ74" i="13"/>
  <c r="AI76" i="13"/>
  <c r="AQ77" i="13"/>
  <c r="AI79" i="13"/>
  <c r="AQ80" i="13"/>
  <c r="AI82" i="13"/>
  <c r="AQ83" i="13"/>
  <c r="AI85" i="13"/>
  <c r="AR74" i="13"/>
  <c r="AJ76" i="13"/>
  <c r="AR77" i="13"/>
  <c r="AJ79" i="13"/>
  <c r="AR80" i="13"/>
  <c r="AJ82" i="13"/>
  <c r="AR83" i="13"/>
  <c r="AJ85" i="13"/>
  <c r="AK76" i="13"/>
  <c r="AK79" i="13"/>
  <c r="AK82" i="13"/>
  <c r="AK85" i="13"/>
  <c r="AL76" i="13"/>
  <c r="AL79" i="13"/>
  <c r="AL82" i="13"/>
  <c r="AL85" i="13"/>
  <c r="AI87" i="13"/>
  <c r="AI75" i="13"/>
  <c r="AM76" i="13"/>
  <c r="AI78" i="13"/>
  <c r="AM79" i="13"/>
  <c r="AI81" i="13"/>
  <c r="AM82" i="13"/>
  <c r="AI84" i="13"/>
  <c r="AM85" i="13"/>
  <c r="AN87" i="13"/>
  <c r="AJ75" i="13"/>
  <c r="AN76" i="13"/>
  <c r="AJ78" i="13"/>
  <c r="AN79" i="13"/>
  <c r="AJ81" i="13"/>
  <c r="AN82" i="13"/>
  <c r="AJ84" i="13"/>
  <c r="AN85" i="13"/>
  <c r="AL75" i="13"/>
  <c r="AL78" i="13"/>
  <c r="AL81" i="13"/>
  <c r="AL84" i="13"/>
  <c r="AM75" i="13"/>
  <c r="AM78" i="13"/>
  <c r="AM81" i="13"/>
  <c r="AM84" i="13"/>
  <c r="AN75" i="13"/>
  <c r="AN78" i="13"/>
  <c r="AN81" i="13"/>
  <c r="AN84" i="13"/>
  <c r="AK86" i="13"/>
  <c r="AO69" i="13"/>
  <c r="AP69" i="13"/>
  <c r="AQ69" i="13"/>
  <c r="AL43" i="13"/>
  <c r="AM43" i="13"/>
  <c r="AI70" i="13"/>
  <c r="AN70" i="13"/>
  <c r="AK44" i="13"/>
  <c r="AO70" i="13"/>
  <c r="AN44" i="13"/>
  <c r="AP70" i="13"/>
  <c r="AO44" i="13"/>
  <c r="AQ70" i="13"/>
  <c r="AP44" i="13"/>
  <c r="AN43" i="13"/>
  <c r="AO43" i="13"/>
  <c r="AP43" i="13"/>
  <c r="AQ43" i="13"/>
  <c r="AI45" i="13"/>
  <c r="AR43" i="13"/>
  <c r="AJ45" i="13"/>
  <c r="AK45" i="13"/>
  <c r="AL45" i="13"/>
  <c r="AM45" i="13"/>
  <c r="AJ44" i="13"/>
  <c r="AN45" i="13"/>
  <c r="AL44" i="13"/>
  <c r="AI43" i="13"/>
  <c r="AM44" i="13"/>
  <c r="AO33" i="13"/>
  <c r="AK36" i="13"/>
  <c r="AI38" i="13"/>
  <c r="AQ27" i="13"/>
  <c r="AR39" i="13"/>
  <c r="AO36" i="13"/>
  <c r="AK30" i="13"/>
  <c r="AQ39" i="13"/>
  <c r="AP33" i="13"/>
  <c r="AL10" i="13"/>
  <c r="AR33" i="13"/>
  <c r="AM10" i="13"/>
  <c r="AO30" i="13"/>
  <c r="AP30" i="13"/>
  <c r="AP36" i="13"/>
  <c r="AQ30" i="13"/>
  <c r="AQ36" i="13"/>
  <c r="AR30" i="13"/>
  <c r="AR36" i="13"/>
  <c r="AK27" i="13"/>
  <c r="AO27" i="13"/>
  <c r="AK33" i="13"/>
  <c r="AL38" i="13"/>
  <c r="AP27" i="13"/>
  <c r="AR27" i="13"/>
  <c r="AQ33" i="13"/>
  <c r="AO39" i="13"/>
  <c r="AK28" i="13"/>
  <c r="AP39" i="13"/>
  <c r="AM26" i="13"/>
  <c r="AM29" i="13"/>
  <c r="AM32" i="13"/>
  <c r="AM35" i="13"/>
  <c r="AM38" i="13"/>
  <c r="AN26" i="13"/>
  <c r="AN29" i="13"/>
  <c r="AN32" i="13"/>
  <c r="AN35" i="13"/>
  <c r="AN38" i="13"/>
  <c r="AL29" i="13"/>
  <c r="AO26" i="13"/>
  <c r="AO29" i="13"/>
  <c r="AO32" i="13"/>
  <c r="AO35" i="13"/>
  <c r="AO38" i="13"/>
  <c r="AL35" i="13"/>
  <c r="AP26" i="13"/>
  <c r="AP29" i="13"/>
  <c r="AP32" i="13"/>
  <c r="AP35" i="13"/>
  <c r="AP38" i="13"/>
  <c r="AL26" i="13"/>
  <c r="AL32" i="13"/>
  <c r="AI10" i="13"/>
  <c r="AQ26" i="13"/>
  <c r="AI28" i="13"/>
  <c r="AQ29" i="13"/>
  <c r="AI31" i="13"/>
  <c r="AQ32" i="13"/>
  <c r="AI34" i="13"/>
  <c r="AQ35" i="13"/>
  <c r="AI37" i="13"/>
  <c r="AQ38" i="13"/>
  <c r="AJ10" i="13"/>
  <c r="AR26" i="13"/>
  <c r="AJ28" i="13"/>
  <c r="AR29" i="13"/>
  <c r="AJ31" i="13"/>
  <c r="AR32" i="13"/>
  <c r="AJ34" i="13"/>
  <c r="AR35" i="13"/>
  <c r="AJ37" i="13"/>
  <c r="AR38" i="13"/>
  <c r="AK31" i="13"/>
  <c r="AK34" i="13"/>
  <c r="AK37" i="13"/>
  <c r="AL31" i="13"/>
  <c r="AL28" i="13"/>
  <c r="AL34" i="13"/>
  <c r="AL37" i="13"/>
  <c r="AI27" i="13"/>
  <c r="AM28" i="13"/>
  <c r="AI30" i="13"/>
  <c r="AM31" i="13"/>
  <c r="AI33" i="13"/>
  <c r="AM34" i="13"/>
  <c r="AI36" i="13"/>
  <c r="AM37" i="13"/>
  <c r="AI39" i="13"/>
  <c r="AJ27" i="13"/>
  <c r="AN28" i="13"/>
  <c r="AJ30" i="13"/>
  <c r="AN31" i="13"/>
  <c r="AJ33" i="13"/>
  <c r="AN34" i="13"/>
  <c r="AJ36" i="13"/>
  <c r="AN37" i="13"/>
  <c r="AL27" i="13"/>
  <c r="AL30" i="13"/>
  <c r="AL33" i="13"/>
  <c r="AL36" i="13"/>
  <c r="AI29" i="13"/>
  <c r="AI26" i="13"/>
  <c r="AM27" i="13"/>
  <c r="AM30" i="13"/>
  <c r="AI32" i="13"/>
  <c r="AM33" i="13"/>
  <c r="AI35" i="13"/>
  <c r="AM36" i="13"/>
  <c r="AK10" i="13"/>
  <c r="AI9" i="13"/>
  <c r="AP10" i="13"/>
  <c r="AO10" i="13"/>
  <c r="AJ9" i="13"/>
  <c r="AP13" i="13"/>
  <c r="AK9" i="13"/>
  <c r="AQ10" i="13"/>
  <c r="AN10" i="13"/>
  <c r="AL9" i="13"/>
  <c r="AK14" i="13"/>
  <c r="AM9" i="13"/>
  <c r="AI11" i="13"/>
  <c r="AN9" i="13"/>
  <c r="AJ11" i="13"/>
  <c r="AO9" i="13"/>
  <c r="AK11" i="13"/>
  <c r="AK16" i="13"/>
  <c r="AP9" i="13"/>
  <c r="AL11" i="13"/>
  <c r="AP16" i="13"/>
  <c r="AQ9" i="13"/>
  <c r="AM11" i="13"/>
  <c r="AN16" i="13"/>
  <c r="AO16" i="13"/>
  <c r="AP22" i="13"/>
  <c r="AG23" i="13"/>
  <c r="AK19" i="13"/>
  <c r="AN19" i="13"/>
  <c r="AO19" i="13"/>
  <c r="AI22" i="13"/>
  <c r="AK17" i="13"/>
  <c r="AK13" i="13"/>
  <c r="AJ18" i="13"/>
  <c r="AN13" i="13"/>
  <c r="AN22" i="13"/>
  <c r="AI13" i="13"/>
  <c r="AO13" i="13"/>
  <c r="AI19" i="13"/>
  <c r="AO22" i="13"/>
  <c r="AP19" i="13"/>
  <c r="AI16" i="13"/>
  <c r="AK20" i="13"/>
  <c r="AL13" i="13"/>
  <c r="AL16" i="13"/>
  <c r="AL19" i="13"/>
  <c r="AI12" i="13"/>
  <c r="AM13" i="13"/>
  <c r="AI15" i="13"/>
  <c r="AM16" i="13"/>
  <c r="AI18" i="13"/>
  <c r="AM19" i="13"/>
  <c r="AI21" i="13"/>
  <c r="AK15" i="13"/>
  <c r="AJ12" i="13"/>
  <c r="AK12" i="13"/>
  <c r="AL12" i="13"/>
  <c r="AL15" i="13"/>
  <c r="AL18" i="13"/>
  <c r="AL21" i="13"/>
  <c r="AK21" i="13"/>
  <c r="AM12" i="13"/>
  <c r="AQ13" i="13"/>
  <c r="AM15" i="13"/>
  <c r="AQ16" i="13"/>
  <c r="AM18" i="13"/>
  <c r="AQ19" i="13"/>
  <c r="AM21" i="13"/>
  <c r="AQ22" i="13"/>
  <c r="AJ15" i="13"/>
  <c r="AN12" i="13"/>
  <c r="AN15" i="13"/>
  <c r="AN18" i="13"/>
  <c r="AN21" i="13"/>
  <c r="AK18" i="13"/>
  <c r="AO12" i="13"/>
  <c r="AO15" i="13"/>
  <c r="AO18" i="13"/>
  <c r="AO21" i="13"/>
  <c r="AP12" i="13"/>
  <c r="AP15" i="13"/>
  <c r="AP18" i="13"/>
  <c r="AP21" i="13"/>
  <c r="AQ12" i="13"/>
  <c r="AI14" i="13"/>
  <c r="AQ15" i="13"/>
  <c r="AI17" i="13"/>
  <c r="AQ18" i="13"/>
  <c r="AI20" i="13"/>
  <c r="AQ21" i="13"/>
  <c r="AJ14" i="13"/>
  <c r="AJ17" i="13"/>
  <c r="AJ20" i="13"/>
  <c r="AL14" i="13"/>
  <c r="AL17" i="13"/>
  <c r="AL20" i="13"/>
  <c r="AM17" i="13"/>
  <c r="AM14" i="13"/>
  <c r="AM20" i="13"/>
  <c r="AJ13" i="13"/>
  <c r="AJ16" i="13"/>
  <c r="AJ19" i="13"/>
  <c r="AM7" i="13"/>
  <c r="AJ8" i="13"/>
  <c r="AL7" i="13"/>
  <c r="AJ6" i="13"/>
  <c r="AK7" i="13"/>
  <c r="AJ7" i="13"/>
  <c r="AI8" i="13"/>
  <c r="AM8" i="13"/>
  <c r="AK8" i="13"/>
  <c r="AL8" i="13"/>
  <c r="AI6" i="13"/>
  <c r="AK6" i="13"/>
  <c r="AM6" i="13"/>
  <c r="AN6" i="13"/>
  <c r="AS11" i="9"/>
  <c r="AS29" i="9"/>
  <c r="AJ14" i="9"/>
  <c r="AR35" i="9"/>
  <c r="AO5" i="9"/>
  <c r="AQ20" i="9"/>
  <c r="AP41" i="9"/>
  <c r="AQ44" i="9"/>
  <c r="AL6" i="13"/>
  <c r="AO6" i="13"/>
  <c r="AP6" i="13"/>
  <c r="AQ6" i="13"/>
  <c r="AL8" i="9"/>
  <c r="AK15" i="9"/>
  <c r="AM22" i="9"/>
  <c r="AM30" i="9"/>
  <c r="AN37" i="9"/>
  <c r="AJ45" i="9"/>
  <c r="AK5" i="9"/>
  <c r="AK37" i="9"/>
  <c r="AM8" i="9"/>
  <c r="AN15" i="9"/>
  <c r="AJ23" i="9"/>
  <c r="AN30" i="9"/>
  <c r="AO37" i="9"/>
  <c r="AK45" i="9"/>
  <c r="AL30" i="9"/>
  <c r="AN8" i="9"/>
  <c r="AO15" i="9"/>
  <c r="AK23" i="9"/>
  <c r="AO30" i="9"/>
  <c r="AJ38" i="9"/>
  <c r="AL45" i="9"/>
  <c r="AK14" i="9"/>
  <c r="AO8" i="9"/>
  <c r="AP15" i="9"/>
  <c r="AL23" i="9"/>
  <c r="AO31" i="9"/>
  <c r="AK38" i="9"/>
  <c r="AM45" i="9"/>
  <c r="AO9" i="9"/>
  <c r="AQ15" i="9"/>
  <c r="AM23" i="9"/>
  <c r="AL32" i="9"/>
  <c r="AK39" i="9"/>
  <c r="AM46" i="9"/>
  <c r="AM32" i="9"/>
  <c r="AJ47" i="9"/>
  <c r="AN39" i="9"/>
  <c r="AL5" i="9"/>
  <c r="AS9" i="9"/>
  <c r="AO17" i="9"/>
  <c r="AP24" i="9"/>
  <c r="AN32" i="9"/>
  <c r="AO39" i="9"/>
  <c r="AL47" i="9"/>
  <c r="AO32" i="9"/>
  <c r="AP39" i="9"/>
  <c r="AM47" i="9"/>
  <c r="AR24" i="9"/>
  <c r="AQ39" i="9"/>
  <c r="AN47" i="9"/>
  <c r="AQ5" i="9"/>
  <c r="AJ12" i="9"/>
  <c r="AJ19" i="9"/>
  <c r="AS24" i="9"/>
  <c r="AR33" i="9"/>
  <c r="AN41" i="9"/>
  <c r="AR48" i="9"/>
  <c r="AR5" i="9"/>
  <c r="AK12" i="9"/>
  <c r="AK19" i="9"/>
  <c r="AL28" i="9"/>
  <c r="AS33" i="9"/>
  <c r="AO41" i="9"/>
  <c r="AS26" i="9"/>
  <c r="AS5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Q26" i="9"/>
  <c r="AJ6" i="9"/>
  <c r="AQ8" i="9"/>
  <c r="AM10" i="9"/>
  <c r="AM12" i="9"/>
  <c r="AM14" i="9"/>
  <c r="AS15" i="9"/>
  <c r="AS17" i="9"/>
  <c r="AO19" i="9"/>
  <c r="AO21" i="9"/>
  <c r="AO23" i="9"/>
  <c r="AK25" i="9"/>
  <c r="AK27" i="9"/>
  <c r="AK29" i="9"/>
  <c r="AQ30" i="9"/>
  <c r="AQ32" i="9"/>
  <c r="AM34" i="9"/>
  <c r="AM36" i="9"/>
  <c r="AM38" i="9"/>
  <c r="AS39" i="9"/>
  <c r="AS41" i="9"/>
  <c r="AO43" i="9"/>
  <c r="AO45" i="9"/>
  <c r="AP47" i="9"/>
  <c r="AJ10" i="9"/>
  <c r="AL19" i="9"/>
  <c r="AM43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L43" i="9"/>
  <c r="AK10" i="9"/>
  <c r="AM19" i="9"/>
  <c r="AQ6" i="9"/>
  <c r="AS8" i="9"/>
  <c r="AO10" i="9"/>
  <c r="AO12" i="9"/>
  <c r="AO14" i="9"/>
  <c r="AK16" i="9"/>
  <c r="AK18" i="9"/>
  <c r="AK20" i="9"/>
  <c r="AQ21" i="9"/>
  <c r="AQ23" i="9"/>
  <c r="AM25" i="9"/>
  <c r="AM27" i="9"/>
  <c r="AM29" i="9"/>
  <c r="AS30" i="9"/>
  <c r="AS32" i="9"/>
  <c r="AO34" i="9"/>
  <c r="AO36" i="9"/>
  <c r="AO38" i="9"/>
  <c r="AK40" i="9"/>
  <c r="AK42" i="9"/>
  <c r="AK44" i="9"/>
  <c r="AQ45" i="9"/>
  <c r="AR47" i="9"/>
  <c r="AS6" i="9"/>
  <c r="AJ9" i="9"/>
  <c r="AJ11" i="9"/>
  <c r="AP12" i="9"/>
  <c r="AP14" i="9"/>
  <c r="AL16" i="9"/>
  <c r="AL18" i="9"/>
  <c r="AL20" i="9"/>
  <c r="AR21" i="9"/>
  <c r="AR23" i="9"/>
  <c r="AN25" i="9"/>
  <c r="AN27" i="9"/>
  <c r="AN29" i="9"/>
  <c r="AJ31" i="9"/>
  <c r="AJ33" i="9"/>
  <c r="AJ35" i="9"/>
  <c r="AP36" i="9"/>
  <c r="AP38" i="9"/>
  <c r="AL40" i="9"/>
  <c r="AL42" i="9"/>
  <c r="AL44" i="9"/>
  <c r="AR45" i="9"/>
  <c r="AK9" i="9"/>
  <c r="AK11" i="9"/>
  <c r="AQ12" i="9"/>
  <c r="AQ14" i="9"/>
  <c r="AM16" i="9"/>
  <c r="AM18" i="9"/>
  <c r="AM20" i="9"/>
  <c r="AO25" i="9"/>
  <c r="AO27" i="9"/>
  <c r="AO29" i="9"/>
  <c r="AK31" i="9"/>
  <c r="AK33" i="9"/>
  <c r="AK35" i="9"/>
  <c r="AQ36" i="9"/>
  <c r="AQ38" i="9"/>
  <c r="AM40" i="9"/>
  <c r="AM42" i="9"/>
  <c r="AM44" i="9"/>
  <c r="AJ48" i="9"/>
  <c r="AR26" i="9"/>
  <c r="AL9" i="9"/>
  <c r="AL11" i="9"/>
  <c r="AR12" i="9"/>
  <c r="AR14" i="9"/>
  <c r="AN16" i="9"/>
  <c r="AN18" i="9"/>
  <c r="AN20" i="9"/>
  <c r="AJ22" i="9"/>
  <c r="AJ24" i="9"/>
  <c r="AJ26" i="9"/>
  <c r="AP27" i="9"/>
  <c r="AP29" i="9"/>
  <c r="AL31" i="9"/>
  <c r="AL33" i="9"/>
  <c r="AL35" i="9"/>
  <c r="AR36" i="9"/>
  <c r="AR38" i="9"/>
  <c r="AN40" i="9"/>
  <c r="AN42" i="9"/>
  <c r="AN44" i="9"/>
  <c r="AJ46" i="9"/>
  <c r="AO48" i="9"/>
  <c r="AK34" i="9"/>
  <c r="AM9" i="9"/>
  <c r="AM11" i="9"/>
  <c r="AO16" i="9"/>
  <c r="AO18" i="9"/>
  <c r="AO20" i="9"/>
  <c r="AK22" i="9"/>
  <c r="AK24" i="9"/>
  <c r="AK26" i="9"/>
  <c r="AQ27" i="9"/>
  <c r="AQ29" i="9"/>
  <c r="AM31" i="9"/>
  <c r="AM33" i="9"/>
  <c r="AM35" i="9"/>
  <c r="AO40" i="9"/>
  <c r="AO42" i="9"/>
  <c r="AO44" i="9"/>
  <c r="AK46" i="9"/>
  <c r="AP48" i="9"/>
  <c r="AJ5" i="9"/>
  <c r="AN9" i="9"/>
  <c r="AN11" i="9"/>
  <c r="AJ13" i="9"/>
  <c r="AJ17" i="9"/>
  <c r="AP18" i="9"/>
  <c r="AP20" i="9"/>
  <c r="AL22" i="9"/>
  <c r="AL24" i="9"/>
  <c r="AL26" i="9"/>
  <c r="AR27" i="9"/>
  <c r="AN31" i="9"/>
  <c r="AN33" i="9"/>
  <c r="AN35" i="9"/>
  <c r="AJ37" i="9"/>
  <c r="AJ41" i="9"/>
  <c r="AP42" i="9"/>
  <c r="AP44" i="9"/>
  <c r="AL46" i="9"/>
  <c r="AQ48" i="9"/>
  <c r="AO11" i="9"/>
  <c r="AQ18" i="9"/>
  <c r="AM26" i="9"/>
  <c r="AO35" i="9"/>
  <c r="AQ42" i="9"/>
  <c r="AJ34" i="9"/>
  <c r="AM5" i="9"/>
  <c r="AP9" i="9"/>
  <c r="AP11" i="9"/>
  <c r="AL13" i="9"/>
  <c r="AL15" i="9"/>
  <c r="AL17" i="9"/>
  <c r="AR18" i="9"/>
  <c r="AR20" i="9"/>
  <c r="AN22" i="9"/>
  <c r="AN26" i="9"/>
  <c r="AJ28" i="9"/>
  <c r="AP33" i="9"/>
  <c r="AP35" i="9"/>
  <c r="AL37" i="9"/>
  <c r="AL39" i="9"/>
  <c r="AL41" i="9"/>
  <c r="AR42" i="9"/>
  <c r="AR44" i="9"/>
  <c r="AN46" i="9"/>
  <c r="AP26" i="9"/>
  <c r="AK7" i="9"/>
  <c r="AN7" i="9"/>
  <c r="AM7" i="9"/>
  <c r="AM6" i="9"/>
  <c r="AN6" i="9"/>
  <c r="AJ7" i="9"/>
  <c r="AL7" i="9"/>
  <c r="AO6" i="9"/>
  <c r="AK6" i="9"/>
  <c r="AL6" i="9"/>
  <c r="AO59" i="10"/>
  <c r="AN59" i="10"/>
  <c r="AK59" i="10"/>
  <c r="AP54" i="10"/>
  <c r="AN54" i="10"/>
  <c r="AM54" i="10"/>
  <c r="AQ53" i="10"/>
  <c r="AK53" i="10"/>
  <c r="AN60" i="10"/>
  <c r="AR57" i="10"/>
  <c r="AP60" i="10"/>
  <c r="AK60" i="10"/>
  <c r="AP57" i="10"/>
  <c r="AS56" i="10"/>
  <c r="AR60" i="10"/>
  <c r="AL56" i="10"/>
  <c r="AJ56" i="10"/>
  <c r="AL59" i="10"/>
  <c r="AJ53" i="10"/>
  <c r="AJ60" i="10"/>
  <c r="AN58" i="10"/>
  <c r="AR56" i="10"/>
  <c r="AL55" i="10"/>
  <c r="AP53" i="10"/>
  <c r="AO58" i="10"/>
  <c r="AS59" i="10"/>
  <c r="AM58" i="10"/>
  <c r="AQ56" i="10"/>
  <c r="AK55" i="10"/>
  <c r="AO53" i="10"/>
  <c r="AM55" i="10"/>
  <c r="AR59" i="10"/>
  <c r="AL58" i="10"/>
  <c r="AP56" i="10"/>
  <c r="AJ55" i="10"/>
  <c r="AN53" i="10"/>
  <c r="AQ59" i="10"/>
  <c r="AK58" i="10"/>
  <c r="AO56" i="10"/>
  <c r="AS54" i="10"/>
  <c r="AM53" i="10"/>
  <c r="AP59" i="10"/>
  <c r="AJ58" i="10"/>
  <c r="AN56" i="10"/>
  <c r="AR54" i="10"/>
  <c r="AL53" i="10"/>
  <c r="AS57" i="10"/>
  <c r="AM56" i="10"/>
  <c r="AS60" i="10"/>
  <c r="AQ57" i="10"/>
  <c r="AO54" i="10"/>
  <c r="AQ60" i="10"/>
  <c r="AO57" i="10"/>
  <c r="AS55" i="10"/>
  <c r="AN57" i="10"/>
  <c r="AR55" i="10"/>
  <c r="AO60" i="10"/>
  <c r="AS58" i="10"/>
  <c r="AM57" i="10"/>
  <c r="AQ55" i="10"/>
  <c r="AM60" i="10"/>
  <c r="AQ58" i="10"/>
  <c r="AK57" i="10"/>
  <c r="AO55" i="10"/>
  <c r="AS53" i="10"/>
  <c r="AR58" i="10"/>
  <c r="AL57" i="10"/>
  <c r="AP55" i="10"/>
  <c r="AG103" i="13" l="1"/>
  <c r="AG99" i="13"/>
  <c r="AG106" i="13"/>
  <c r="AG100" i="13"/>
  <c r="AG119" i="13"/>
  <c r="AG116" i="13"/>
  <c r="AG110" i="13"/>
  <c r="AG117" i="13"/>
  <c r="AG105" i="13"/>
  <c r="AG120" i="13"/>
  <c r="AG118" i="13"/>
  <c r="AG104" i="13"/>
  <c r="AG112" i="13"/>
  <c r="AG111" i="13"/>
  <c r="AG108" i="13"/>
  <c r="AG114" i="13"/>
  <c r="AG109" i="13"/>
  <c r="AG107" i="13"/>
  <c r="AG101" i="13"/>
  <c r="AG102" i="13"/>
  <c r="AG115" i="13"/>
  <c r="AH39" i="9"/>
  <c r="AH33" i="9"/>
  <c r="AH48" i="9"/>
  <c r="AH16" i="9"/>
  <c r="AH15" i="9"/>
  <c r="AG113" i="13"/>
  <c r="AG63" i="13"/>
  <c r="AG62" i="13"/>
  <c r="AG61" i="13"/>
  <c r="AG58" i="13"/>
  <c r="AG59" i="13"/>
  <c r="AG60" i="13"/>
  <c r="AG69" i="13"/>
  <c r="AG74" i="13"/>
  <c r="AG83" i="13"/>
  <c r="AG80" i="13"/>
  <c r="AG86" i="13"/>
  <c r="AG77" i="13"/>
  <c r="AG50" i="13"/>
  <c r="AG81" i="13"/>
  <c r="AG78" i="13"/>
  <c r="AG56" i="13"/>
  <c r="AG75" i="13"/>
  <c r="AG85" i="13"/>
  <c r="AG82" i="13"/>
  <c r="AG53" i="13"/>
  <c r="AG87" i="13"/>
  <c r="AG79" i="13"/>
  <c r="AG54" i="13"/>
  <c r="AG76" i="13"/>
  <c r="AG46" i="13"/>
  <c r="AG84" i="13"/>
  <c r="AG47" i="13"/>
  <c r="AG64" i="13"/>
  <c r="AG65" i="13"/>
  <c r="AG70" i="13"/>
  <c r="AG44" i="13"/>
  <c r="AG49" i="13"/>
  <c r="AG51" i="13"/>
  <c r="AG43" i="13"/>
  <c r="AG48" i="13"/>
  <c r="AG45" i="13"/>
  <c r="AG55" i="13"/>
  <c r="AG52" i="13"/>
  <c r="AG57" i="13"/>
  <c r="AG38" i="13"/>
  <c r="AG26" i="13"/>
  <c r="AG39" i="13"/>
  <c r="AG37" i="13"/>
  <c r="AG28" i="13"/>
  <c r="AG30" i="13"/>
  <c r="AG35" i="13"/>
  <c r="AG27" i="13"/>
  <c r="AG32" i="13"/>
  <c r="AG40" i="13"/>
  <c r="AG29" i="13"/>
  <c r="AG34" i="13"/>
  <c r="AG36" i="13"/>
  <c r="AG31" i="13"/>
  <c r="AG33" i="13"/>
  <c r="AG22" i="13"/>
  <c r="AG17" i="13"/>
  <c r="AG19" i="13"/>
  <c r="AG16" i="13"/>
  <c r="AG13" i="13"/>
  <c r="AG21" i="13"/>
  <c r="AG14" i="13"/>
  <c r="AG18" i="13"/>
  <c r="AG15" i="13"/>
  <c r="AG12" i="13"/>
  <c r="AG20" i="13"/>
  <c r="AG11" i="13"/>
  <c r="AG10" i="13"/>
  <c r="AG9" i="13"/>
  <c r="AH25" i="9"/>
  <c r="AH38" i="9"/>
  <c r="AH28" i="9"/>
  <c r="AH35" i="9"/>
  <c r="AH34" i="9"/>
  <c r="AH36" i="9"/>
  <c r="AH10" i="9"/>
  <c r="AH31" i="9"/>
  <c r="AH27" i="9"/>
  <c r="AH29" i="9"/>
  <c r="AH37" i="9"/>
  <c r="AH46" i="9"/>
  <c r="AH47" i="9"/>
  <c r="AH32" i="9"/>
  <c r="AH26" i="9"/>
  <c r="AH45" i="9"/>
  <c r="AH30" i="9"/>
  <c r="AH42" i="9"/>
  <c r="AH41" i="9"/>
  <c r="AH43" i="9"/>
  <c r="AH44" i="9"/>
  <c r="AH40" i="9"/>
  <c r="AH22" i="9"/>
  <c r="AH21" i="9"/>
  <c r="AH24" i="9"/>
  <c r="AH23" i="9"/>
  <c r="AH20" i="9"/>
  <c r="AH19" i="9"/>
  <c r="AH18" i="9"/>
  <c r="AH13" i="9"/>
  <c r="AH14" i="9"/>
  <c r="AH17" i="9"/>
  <c r="AH12" i="9"/>
  <c r="AH11" i="9"/>
  <c r="AH9" i="9"/>
  <c r="AH8" i="9"/>
  <c r="AH60" i="10"/>
  <c r="AH55" i="10"/>
  <c r="AH56" i="10"/>
  <c r="AH57" i="10"/>
  <c r="AH61" i="10"/>
  <c r="AH58" i="10"/>
  <c r="AH59" i="10"/>
  <c r="AG280" i="13" l="1"/>
  <c r="D280" i="13"/>
  <c r="AJ279" i="13" s="1"/>
  <c r="D279" i="13"/>
  <c r="AJ278" i="13" s="1"/>
  <c r="D278" i="13"/>
  <c r="AJ277" i="13" s="1"/>
  <c r="D277" i="13"/>
  <c r="AJ276" i="13" s="1"/>
  <c r="D276" i="13"/>
  <c r="AI275" i="13" s="1"/>
  <c r="D275" i="13"/>
  <c r="AI270" i="13" s="1"/>
  <c r="AG273" i="13"/>
  <c r="D273" i="13"/>
  <c r="AJ272" i="13" s="1"/>
  <c r="D272" i="13"/>
  <c r="AI271" i="13" s="1"/>
  <c r="D271" i="13"/>
  <c r="D269" i="13"/>
  <c r="AI268" i="13" s="1"/>
  <c r="D268" i="13"/>
  <c r="AJ260" i="13" s="1"/>
  <c r="AG266" i="13"/>
  <c r="D266" i="13"/>
  <c r="AJ265" i="13" s="1"/>
  <c r="D265" i="13"/>
  <c r="AJ264" i="13" s="1"/>
  <c r="D264" i="13"/>
  <c r="AJ263" i="13" s="1"/>
  <c r="D263" i="13"/>
  <c r="AJ262" i="13" s="1"/>
  <c r="D262" i="13"/>
  <c r="AJ261" i="13" s="1"/>
  <c r="D261" i="13"/>
  <c r="D259" i="13"/>
  <c r="AJ243" i="13" s="1"/>
  <c r="AG257" i="13"/>
  <c r="D257" i="13"/>
  <c r="AI256" i="13" s="1"/>
  <c r="D256" i="13"/>
  <c r="AJ255" i="13" s="1"/>
  <c r="D255" i="13"/>
  <c r="AI254" i="13" s="1"/>
  <c r="D254" i="13"/>
  <c r="AJ253" i="13" s="1"/>
  <c r="D253" i="13"/>
  <c r="AI252" i="13" s="1"/>
  <c r="D252" i="13"/>
  <c r="AJ251" i="13" s="1"/>
  <c r="D251" i="13"/>
  <c r="AJ250" i="13" s="1"/>
  <c r="D250" i="13"/>
  <c r="AJ249" i="13" s="1"/>
  <c r="D249" i="13"/>
  <c r="AJ248" i="13" s="1"/>
  <c r="D248" i="13"/>
  <c r="AJ247" i="13" s="1"/>
  <c r="D247" i="13"/>
  <c r="AI246" i="13" s="1"/>
  <c r="D246" i="13"/>
  <c r="AJ245" i="13" s="1"/>
  <c r="D245" i="13"/>
  <c r="D243" i="13"/>
  <c r="AG242" i="13"/>
  <c r="AG240" i="13"/>
  <c r="D240" i="13"/>
  <c r="AJ239" i="13" s="1"/>
  <c r="D239" i="13"/>
  <c r="AI238" i="13" s="1"/>
  <c r="D238" i="13"/>
  <c r="AJ237" i="13" s="1"/>
  <c r="D237" i="13"/>
  <c r="AJ236" i="13" s="1"/>
  <c r="D236" i="13"/>
  <c r="AI235" i="13" s="1"/>
  <c r="D235" i="13"/>
  <c r="AJ234" i="13" s="1"/>
  <c r="D234" i="13"/>
  <c r="AJ233" i="13"/>
  <c r="AI233" i="13"/>
  <c r="AG230" i="13"/>
  <c r="D230" i="13"/>
  <c r="AJ229" i="13" s="1"/>
  <c r="D229" i="13"/>
  <c r="AG228" i="13"/>
  <c r="AI227" i="13"/>
  <c r="AG227" i="13" s="1"/>
  <c r="D227" i="13"/>
  <c r="AJ226" i="13" s="1"/>
  <c r="D226" i="13"/>
  <c r="AJ225" i="13" s="1"/>
  <c r="D225" i="13"/>
  <c r="AJ224" i="13" s="1"/>
  <c r="D224" i="13"/>
  <c r="AI220" i="13" s="1"/>
  <c r="AG222" i="13"/>
  <c r="D222" i="13"/>
  <c r="AJ221" i="13" s="1"/>
  <c r="D221" i="13"/>
  <c r="AI219" i="13"/>
  <c r="D219" i="13"/>
  <c r="AJ218" i="13" s="1"/>
  <c r="D218" i="13"/>
  <c r="AI217" i="13" s="1"/>
  <c r="D217" i="13"/>
  <c r="AI204" i="13" s="1"/>
  <c r="AG215" i="13"/>
  <c r="D215" i="13"/>
  <c r="AI214" i="13" s="1"/>
  <c r="D214" i="13"/>
  <c r="AJ213" i="13" s="1"/>
  <c r="D213" i="13"/>
  <c r="AI212" i="13" s="1"/>
  <c r="D212" i="13"/>
  <c r="AJ211" i="13" s="1"/>
  <c r="D211" i="13"/>
  <c r="AJ210" i="13" s="1"/>
  <c r="D210" i="13"/>
  <c r="AJ209" i="13" s="1"/>
  <c r="D209" i="13"/>
  <c r="AI208" i="13" s="1"/>
  <c r="D208" i="13"/>
  <c r="AJ207" i="13" s="1"/>
  <c r="D207" i="13"/>
  <c r="AI206" i="13" s="1"/>
  <c r="D206" i="13"/>
  <c r="AJ205" i="13" s="1"/>
  <c r="D205" i="13"/>
  <c r="AI203" i="13"/>
  <c r="D203" i="13"/>
  <c r="AJ199" i="13" s="1"/>
  <c r="AG201" i="13"/>
  <c r="D201" i="13"/>
  <c r="AJ200" i="13" s="1"/>
  <c r="D200" i="13"/>
  <c r="AI198" i="13"/>
  <c r="D198" i="13"/>
  <c r="AJ197" i="13" s="1"/>
  <c r="D197" i="13"/>
  <c r="AJ196" i="13" s="1"/>
  <c r="D196" i="13"/>
  <c r="AJ195" i="13" s="1"/>
  <c r="D195" i="13"/>
  <c r="AJ194" i="13" s="1"/>
  <c r="D194" i="13"/>
  <c r="AJ193" i="13" s="1"/>
  <c r="D193" i="13"/>
  <c r="AI189" i="13" s="1"/>
  <c r="AG191" i="13"/>
  <c r="D191" i="13"/>
  <c r="AJ190" i="13" s="1"/>
  <c r="D190" i="13"/>
  <c r="AI188" i="13"/>
  <c r="D188" i="13"/>
  <c r="AJ187" i="13"/>
  <c r="AI187" i="13"/>
  <c r="AG184" i="13"/>
  <c r="D184" i="13"/>
  <c r="AJ183" i="13" s="1"/>
  <c r="D183" i="13"/>
  <c r="AJ182" i="13" s="1"/>
  <c r="D182" i="13"/>
  <c r="AJ181" i="13" s="1"/>
  <c r="D181" i="13"/>
  <c r="AJ180" i="13" s="1"/>
  <c r="D180" i="13"/>
  <c r="AI179" i="13" s="1"/>
  <c r="D179" i="13"/>
  <c r="AJ178" i="13" s="1"/>
  <c r="D178" i="13"/>
  <c r="AI177" i="13" s="1"/>
  <c r="D177" i="13"/>
  <c r="AJ176" i="13" s="1"/>
  <c r="D176" i="13"/>
  <c r="AJ175" i="13" s="1"/>
  <c r="D175" i="13"/>
  <c r="AG172" i="13"/>
  <c r="D172" i="13"/>
  <c r="AJ171" i="13" s="1"/>
  <c r="D171" i="13"/>
  <c r="AK170" i="13" s="1"/>
  <c r="D170" i="13"/>
  <c r="AJ169" i="13" s="1"/>
  <c r="D169" i="13"/>
  <c r="AK168" i="13" s="1"/>
  <c r="D168" i="13"/>
  <c r="AJ167" i="13" s="1"/>
  <c r="D167" i="13"/>
  <c r="AK166" i="13" s="1"/>
  <c r="D166" i="13"/>
  <c r="AG163" i="13"/>
  <c r="D163" i="13"/>
  <c r="AJ162" i="13" s="1"/>
  <c r="D162" i="13"/>
  <c r="AI161" i="13" s="1"/>
  <c r="D161" i="13"/>
  <c r="AJ160" i="13" s="1"/>
  <c r="D160" i="13"/>
  <c r="AI159" i="13" s="1"/>
  <c r="D159" i="13"/>
  <c r="AJ158" i="13" s="1"/>
  <c r="D158" i="13"/>
  <c r="AJ152" i="13" s="1"/>
  <c r="AG156" i="13"/>
  <c r="D156" i="13"/>
  <c r="AJ155" i="13" s="1"/>
  <c r="D155" i="13"/>
  <c r="AJ154" i="13" s="1"/>
  <c r="D154" i="13"/>
  <c r="D152" i="13"/>
  <c r="AJ151" i="13" s="1"/>
  <c r="D151" i="13"/>
  <c r="AI143" i="13" s="1"/>
  <c r="AG149" i="13"/>
  <c r="D149" i="13"/>
  <c r="AJ148" i="13" s="1"/>
  <c r="D148" i="13"/>
  <c r="AI147" i="13" s="1"/>
  <c r="D147" i="13"/>
  <c r="AI146" i="13" s="1"/>
  <c r="D146" i="13"/>
  <c r="AI145" i="13" s="1"/>
  <c r="D145" i="13"/>
  <c r="AJ144" i="13" s="1"/>
  <c r="D144" i="13"/>
  <c r="D142" i="13"/>
  <c r="AJ127" i="13" s="1"/>
  <c r="AG140" i="13"/>
  <c r="D140" i="13"/>
  <c r="AI139" i="13" s="1"/>
  <c r="D139" i="13"/>
  <c r="AJ138" i="13" s="1"/>
  <c r="D138" i="13"/>
  <c r="AJ137" i="13" s="1"/>
  <c r="D137" i="13"/>
  <c r="AJ136" i="13" s="1"/>
  <c r="D136" i="13"/>
  <c r="AI135" i="13" s="1"/>
  <c r="D135" i="13"/>
  <c r="AJ134" i="13" s="1"/>
  <c r="D134" i="13"/>
  <c r="AJ133" i="13" s="1"/>
  <c r="D133" i="13"/>
  <c r="AI132" i="13" s="1"/>
  <c r="D132" i="13"/>
  <c r="AI131" i="13" s="1"/>
  <c r="D131" i="13"/>
  <c r="AJ130" i="13" s="1"/>
  <c r="D130" i="13"/>
  <c r="AJ129" i="13" s="1"/>
  <c r="D129" i="13"/>
  <c r="AJ128" i="13" s="1"/>
  <c r="D128" i="13"/>
  <c r="D126" i="13"/>
  <c r="D122" i="13"/>
  <c r="D98" i="13"/>
  <c r="AG97" i="13"/>
  <c r="AG95" i="13"/>
  <c r="D95" i="13"/>
  <c r="AK94" i="13" s="1"/>
  <c r="D94" i="13"/>
  <c r="AJ93" i="13" s="1"/>
  <c r="D93" i="13"/>
  <c r="AJ91" i="13"/>
  <c r="AI91" i="13"/>
  <c r="D8" i="13"/>
  <c r="D6" i="13"/>
  <c r="AJ4" i="13"/>
  <c r="AI4" i="13"/>
  <c r="AG280" i="14"/>
  <c r="D280" i="14"/>
  <c r="AJ279" i="14" s="1"/>
  <c r="D279" i="14"/>
  <c r="AJ278" i="14" s="1"/>
  <c r="D278" i="14"/>
  <c r="AJ277" i="14" s="1"/>
  <c r="D277" i="14"/>
  <c r="AI276" i="14" s="1"/>
  <c r="D276" i="14"/>
  <c r="AI275" i="14" s="1"/>
  <c r="D275" i="14"/>
  <c r="AJ274" i="14" s="1"/>
  <c r="D274" i="14"/>
  <c r="AJ273" i="14" s="1"/>
  <c r="D273" i="14"/>
  <c r="AJ272" i="14" s="1"/>
  <c r="D272" i="14"/>
  <c r="AI271" i="14" s="1"/>
  <c r="D271" i="14"/>
  <c r="AJ270" i="14" s="1"/>
  <c r="D270" i="14"/>
  <c r="AI269" i="14" s="1"/>
  <c r="D269" i="14"/>
  <c r="AI268" i="14" s="1"/>
  <c r="D268" i="14"/>
  <c r="AJ267" i="14" s="1"/>
  <c r="D267" i="14"/>
  <c r="AI266" i="14" s="1"/>
  <c r="AG266" i="14" s="1"/>
  <c r="D266" i="14"/>
  <c r="AG265" i="14"/>
  <c r="AG263" i="14"/>
  <c r="D263" i="14"/>
  <c r="AJ262" i="14" s="1"/>
  <c r="D262" i="14"/>
  <c r="AJ261" i="14" s="1"/>
  <c r="D261" i="14"/>
  <c r="AJ260" i="14" s="1"/>
  <c r="D260" i="14"/>
  <c r="AJ259" i="14" s="1"/>
  <c r="D259" i="14"/>
  <c r="AJ258" i="14" s="1"/>
  <c r="D258" i="14"/>
  <c r="AJ257" i="14" s="1"/>
  <c r="D257" i="14"/>
  <c r="AJ256" i="14" s="1"/>
  <c r="D256" i="14"/>
  <c r="AI255" i="14" s="1"/>
  <c r="D255" i="14"/>
  <c r="AJ254" i="14" s="1"/>
  <c r="D254" i="14"/>
  <c r="AI253" i="14" s="1"/>
  <c r="D253" i="14"/>
  <c r="AJ252" i="14"/>
  <c r="AI252" i="14"/>
  <c r="AG250" i="14"/>
  <c r="D250" i="14"/>
  <c r="AJ249" i="14" s="1"/>
  <c r="D249" i="14"/>
  <c r="AJ248" i="14" s="1"/>
  <c r="D248" i="14"/>
  <c r="AJ247" i="14" s="1"/>
  <c r="D247" i="14"/>
  <c r="AJ246" i="14" s="1"/>
  <c r="D246" i="14"/>
  <c r="AJ245" i="14" s="1"/>
  <c r="D245" i="14"/>
  <c r="AJ244" i="14" s="1"/>
  <c r="D244" i="14"/>
  <c r="AJ243" i="14" s="1"/>
  <c r="D243" i="14"/>
  <c r="AJ242" i="14" s="1"/>
  <c r="D242" i="14"/>
  <c r="AJ241" i="14" s="1"/>
  <c r="D241" i="14"/>
  <c r="AI240" i="14" s="1"/>
  <c r="AG240" i="14" s="1"/>
  <c r="D240" i="14"/>
  <c r="AJ239" i="14"/>
  <c r="AI239" i="14"/>
  <c r="AG238" i="14"/>
  <c r="AG236" i="14"/>
  <c r="D236" i="14"/>
  <c r="AJ235" i="14" s="1"/>
  <c r="D235" i="14"/>
  <c r="AJ234" i="14" s="1"/>
  <c r="D234" i="14"/>
  <c r="AJ233" i="14" s="1"/>
  <c r="D233" i="14"/>
  <c r="AJ232" i="14"/>
  <c r="AI232" i="14"/>
  <c r="AG230" i="14"/>
  <c r="D230" i="14"/>
  <c r="AJ216" i="14" s="1"/>
  <c r="AG228" i="14"/>
  <c r="D228" i="14"/>
  <c r="AI227" i="14" s="1"/>
  <c r="D227" i="14"/>
  <c r="AJ226" i="14" s="1"/>
  <c r="D226" i="14"/>
  <c r="AI225" i="14" s="1"/>
  <c r="D225" i="14"/>
  <c r="AI224" i="14" s="1"/>
  <c r="D224" i="14"/>
  <c r="AJ223" i="14" s="1"/>
  <c r="D223" i="14"/>
  <c r="AJ222" i="14" s="1"/>
  <c r="D222" i="14"/>
  <c r="AJ221" i="14" s="1"/>
  <c r="D221" i="14"/>
  <c r="AJ220" i="14" s="1"/>
  <c r="D220" i="14"/>
  <c r="AI219" i="14" s="1"/>
  <c r="D219" i="14"/>
  <c r="AJ218" i="14" s="1"/>
  <c r="D218" i="14"/>
  <c r="AI217" i="14" s="1"/>
  <c r="D217" i="14"/>
  <c r="AI215" i="14"/>
  <c r="D215" i="14"/>
  <c r="AI214" i="14" s="1"/>
  <c r="D214" i="14"/>
  <c r="AI213" i="14" s="1"/>
  <c r="D213" i="14"/>
  <c r="AJ212" i="14" s="1"/>
  <c r="D212" i="14"/>
  <c r="AJ211" i="14" s="1"/>
  <c r="D211" i="14"/>
  <c r="AJ210" i="14" s="1"/>
  <c r="D210" i="14"/>
  <c r="AJ201" i="14" s="1"/>
  <c r="AG208" i="14"/>
  <c r="D208" i="14"/>
  <c r="AJ207" i="14" s="1"/>
  <c r="D207" i="14"/>
  <c r="AJ206" i="14" s="1"/>
  <c r="D206" i="14"/>
  <c r="AJ205" i="14" s="1"/>
  <c r="D205" i="14"/>
  <c r="AJ204" i="14" s="1"/>
  <c r="D204" i="14"/>
  <c r="AI203" i="14" s="1"/>
  <c r="D203" i="14"/>
  <c r="AI201" i="14"/>
  <c r="D201" i="14"/>
  <c r="AJ195" i="14" s="1"/>
  <c r="AG199" i="14"/>
  <c r="D199" i="14"/>
  <c r="AI198" i="14" s="1"/>
  <c r="D198" i="14"/>
  <c r="AI197" i="14" s="1"/>
  <c r="D197" i="14"/>
  <c r="AJ196" i="14" s="1"/>
  <c r="D196" i="14"/>
  <c r="AI194" i="14"/>
  <c r="D194" i="14"/>
  <c r="AJ193" i="14"/>
  <c r="AI193" i="14"/>
  <c r="AG190" i="14"/>
  <c r="D190" i="14"/>
  <c r="AI189" i="14" s="1"/>
  <c r="D189" i="14"/>
  <c r="AJ188" i="14" s="1"/>
  <c r="D188" i="14"/>
  <c r="AJ187" i="14" s="1"/>
  <c r="D187" i="14"/>
  <c r="AG184" i="14"/>
  <c r="D184" i="14"/>
  <c r="AL183" i="14" s="1"/>
  <c r="D183" i="14"/>
  <c r="AJ182" i="14" s="1"/>
  <c r="D182" i="14"/>
  <c r="AL181" i="14" s="1"/>
  <c r="D181" i="14"/>
  <c r="AG177" i="14"/>
  <c r="D177" i="14"/>
  <c r="AJ176" i="14" s="1"/>
  <c r="D176" i="14"/>
  <c r="AJ175" i="14" s="1"/>
  <c r="D175" i="14"/>
  <c r="AJ174" i="14" s="1"/>
  <c r="D174" i="14"/>
  <c r="AJ173" i="14" s="1"/>
  <c r="D173" i="14"/>
  <c r="AJ172" i="14" s="1"/>
  <c r="D172" i="14"/>
  <c r="AI171" i="14" s="1"/>
  <c r="D171" i="14"/>
  <c r="AJ170" i="14" s="1"/>
  <c r="D170" i="14"/>
  <c r="AJ169" i="14" s="1"/>
  <c r="D169" i="14"/>
  <c r="AJ168" i="14" s="1"/>
  <c r="D168" i="14"/>
  <c r="AI167" i="14" s="1"/>
  <c r="D167" i="14"/>
  <c r="AJ166" i="14" s="1"/>
  <c r="D166" i="14"/>
  <c r="AJ165" i="14" s="1"/>
  <c r="D165" i="14"/>
  <c r="AJ164" i="14" s="1"/>
  <c r="D164" i="14"/>
  <c r="AG163" i="14"/>
  <c r="AG162" i="14"/>
  <c r="D162" i="14"/>
  <c r="AJ161" i="14" s="1"/>
  <c r="D161" i="14"/>
  <c r="AJ150" i="14" s="1"/>
  <c r="AG159" i="14"/>
  <c r="D159" i="14"/>
  <c r="AJ158" i="14" s="1"/>
  <c r="D158" i="14"/>
  <c r="AJ157" i="14" s="1"/>
  <c r="D157" i="14"/>
  <c r="AJ156" i="14" s="1"/>
  <c r="D156" i="14"/>
  <c r="AJ155" i="14" s="1"/>
  <c r="D155" i="14"/>
  <c r="AJ154" i="14" s="1"/>
  <c r="D154" i="14"/>
  <c r="AI153" i="14" s="1"/>
  <c r="D153" i="14"/>
  <c r="AI152" i="14" s="1"/>
  <c r="D152" i="14"/>
  <c r="AJ151" i="14" s="1"/>
  <c r="D151" i="14"/>
  <c r="D149" i="14"/>
  <c r="AG147" i="14"/>
  <c r="D147" i="14"/>
  <c r="AI146" i="14" s="1"/>
  <c r="D146" i="14"/>
  <c r="AJ145" i="14" s="1"/>
  <c r="D145" i="14"/>
  <c r="AI144" i="14" s="1"/>
  <c r="D144" i="14"/>
  <c r="AJ143" i="14" s="1"/>
  <c r="D143" i="14"/>
  <c r="AJ142" i="14" s="1"/>
  <c r="D142" i="14"/>
  <c r="AJ141" i="14" s="1"/>
  <c r="D141" i="14"/>
  <c r="AJ140" i="14" s="1"/>
  <c r="D140" i="14"/>
  <c r="AJ139" i="14" s="1"/>
  <c r="D139" i="14"/>
  <c r="AI138" i="14" s="1"/>
  <c r="D138" i="14"/>
  <c r="D136" i="14"/>
  <c r="AG132" i="14"/>
  <c r="D132" i="14"/>
  <c r="D131" i="14"/>
  <c r="D130" i="14"/>
  <c r="D129" i="14"/>
  <c r="D128" i="14"/>
  <c r="D127" i="14"/>
  <c r="AG126" i="14"/>
  <c r="AG124" i="14"/>
  <c r="D124" i="14"/>
  <c r="AJ123" i="14" s="1"/>
  <c r="D123" i="14"/>
  <c r="AK122" i="14" s="1"/>
  <c r="D122" i="14"/>
  <c r="AJ120" i="14"/>
  <c r="AI120" i="14"/>
  <c r="AG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J100" i="14"/>
  <c r="AI100" i="14"/>
  <c r="AG98" i="14"/>
  <c r="D98" i="14"/>
  <c r="D97" i="14"/>
  <c r="D96" i="14"/>
  <c r="D95" i="14"/>
  <c r="D94" i="14"/>
  <c r="D93" i="14"/>
  <c r="D92" i="14"/>
  <c r="AJ91" i="14"/>
  <c r="AI91" i="14"/>
  <c r="AG89" i="14"/>
  <c r="D89" i="14"/>
  <c r="AK88" i="14" s="1"/>
  <c r="D88" i="14"/>
  <c r="AK87" i="14" s="1"/>
  <c r="D87" i="14"/>
  <c r="AJ85" i="14"/>
  <c r="AI85" i="14"/>
  <c r="AG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J62" i="14"/>
  <c r="AI62" i="14"/>
  <c r="AG60" i="14"/>
  <c r="D60" i="14"/>
  <c r="AO59" i="14" s="1"/>
  <c r="D59" i="14"/>
  <c r="AI58" i="14" s="1"/>
  <c r="D58" i="14"/>
  <c r="AP57" i="14" s="1"/>
  <c r="D57" i="14"/>
  <c r="AQ56" i="14" s="1"/>
  <c r="D56" i="14"/>
  <c r="AJ55" i="14" s="1"/>
  <c r="D55" i="14"/>
  <c r="AP54" i="14" s="1"/>
  <c r="D54" i="14"/>
  <c r="AQ53" i="14" s="1"/>
  <c r="D53" i="14"/>
  <c r="AO52" i="14" s="1"/>
  <c r="D52" i="14"/>
  <c r="AN51" i="14" s="1"/>
  <c r="D51" i="14"/>
  <c r="AL50" i="14" s="1"/>
  <c r="D50" i="14"/>
  <c r="AI49" i="14" s="1"/>
  <c r="D49" i="14"/>
  <c r="AJ48" i="14"/>
  <c r="AI48" i="14"/>
  <c r="AG46" i="14"/>
  <c r="D46" i="14"/>
  <c r="AK45" i="14" s="1"/>
  <c r="D45" i="14"/>
  <c r="AK44" i="14" s="1"/>
  <c r="D44" i="14"/>
  <c r="AJ42" i="14"/>
  <c r="AI42" i="14"/>
  <c r="AG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J4" i="14"/>
  <c r="AI4" i="14"/>
  <c r="AK121" i="14" l="1"/>
  <c r="AJ121" i="14"/>
  <c r="AI121" i="14"/>
  <c r="AK86" i="14"/>
  <c r="AJ86" i="14"/>
  <c r="AI86" i="14"/>
  <c r="AK43" i="14"/>
  <c r="AJ43" i="14"/>
  <c r="AI43" i="14"/>
  <c r="AK92" i="13"/>
  <c r="AJ92" i="13"/>
  <c r="AI92" i="13"/>
  <c r="AG92" i="13" s="1"/>
  <c r="AL121" i="13"/>
  <c r="AK121" i="13"/>
  <c r="AJ121" i="13"/>
  <c r="AR121" i="13"/>
  <c r="AQ121" i="13"/>
  <c r="AP121" i="13"/>
  <c r="AO121" i="13"/>
  <c r="AN121" i="13"/>
  <c r="AM121" i="13"/>
  <c r="AI121" i="13"/>
  <c r="AQ78" i="14"/>
  <c r="AP78" i="14"/>
  <c r="AR78" i="14"/>
  <c r="AO78" i="14"/>
  <c r="AN78" i="14"/>
  <c r="AM78" i="14"/>
  <c r="AL78" i="14"/>
  <c r="AK78" i="14"/>
  <c r="AI78" i="14"/>
  <c r="AI79" i="14"/>
  <c r="AR79" i="14"/>
  <c r="AQ79" i="14"/>
  <c r="AP79" i="14"/>
  <c r="AO79" i="14"/>
  <c r="AN79" i="14"/>
  <c r="AR63" i="14"/>
  <c r="AQ63" i="14"/>
  <c r="AP63" i="14"/>
  <c r="AO63" i="14"/>
  <c r="AN63" i="14"/>
  <c r="AM63" i="14"/>
  <c r="AL63" i="14"/>
  <c r="AK63" i="14"/>
  <c r="AI63" i="14"/>
  <c r="AI64" i="14"/>
  <c r="AR64" i="14"/>
  <c r="AQ64" i="14"/>
  <c r="AP64" i="14"/>
  <c r="AO64" i="14"/>
  <c r="AN64" i="14"/>
  <c r="AM75" i="14"/>
  <c r="AL75" i="14"/>
  <c r="AK75" i="14"/>
  <c r="AI75" i="14"/>
  <c r="AR75" i="14"/>
  <c r="AQ75" i="14"/>
  <c r="AP75" i="14"/>
  <c r="AO75" i="14"/>
  <c r="AN75" i="14"/>
  <c r="AK66" i="14"/>
  <c r="AI66" i="14"/>
  <c r="AR66" i="14"/>
  <c r="AQ66" i="14"/>
  <c r="AP66" i="14"/>
  <c r="AO66" i="14"/>
  <c r="AN66" i="14"/>
  <c r="AM66" i="14"/>
  <c r="AL66" i="14"/>
  <c r="AQ67" i="14"/>
  <c r="AO67" i="14"/>
  <c r="AP67" i="14"/>
  <c r="AN67" i="14"/>
  <c r="AI67" i="14"/>
  <c r="AR67" i="14"/>
  <c r="AQ76" i="14"/>
  <c r="AR76" i="14"/>
  <c r="AO76" i="14"/>
  <c r="AN76" i="14"/>
  <c r="AI76" i="14"/>
  <c r="AP76" i="14"/>
  <c r="AQ69" i="14"/>
  <c r="AO69" i="14"/>
  <c r="AP69" i="14"/>
  <c r="AM69" i="14"/>
  <c r="AL69" i="14"/>
  <c r="AK69" i="14"/>
  <c r="AI69" i="14"/>
  <c r="AR69" i="14"/>
  <c r="AN69" i="14"/>
  <c r="AJ136" i="14"/>
  <c r="AI137" i="14"/>
  <c r="AJ137" i="14"/>
  <c r="AR72" i="14"/>
  <c r="AQ72" i="14"/>
  <c r="AP72" i="14"/>
  <c r="AO72" i="14"/>
  <c r="AN72" i="14"/>
  <c r="AM72" i="14"/>
  <c r="AL72" i="14"/>
  <c r="AK72" i="14"/>
  <c r="AI72" i="14"/>
  <c r="AI81" i="14"/>
  <c r="AR81" i="14"/>
  <c r="AQ81" i="14"/>
  <c r="AP81" i="14"/>
  <c r="AO81" i="14"/>
  <c r="AN81" i="14"/>
  <c r="AM81" i="14"/>
  <c r="AL81" i="14"/>
  <c r="AK81" i="14"/>
  <c r="AR82" i="14"/>
  <c r="AQ82" i="14"/>
  <c r="AP82" i="14"/>
  <c r="AO82" i="14"/>
  <c r="AN82" i="14"/>
  <c r="AI82" i="14"/>
  <c r="AR70" i="14"/>
  <c r="AQ70" i="14"/>
  <c r="AP70" i="14"/>
  <c r="AO70" i="14"/>
  <c r="AN70" i="14"/>
  <c r="AI70" i="14"/>
  <c r="AI73" i="14"/>
  <c r="AR73" i="14"/>
  <c r="AQ73" i="14"/>
  <c r="AP73" i="14"/>
  <c r="AO73" i="14"/>
  <c r="AN73" i="14"/>
  <c r="AN117" i="14"/>
  <c r="AI117" i="14"/>
  <c r="AO117" i="14"/>
  <c r="AP117" i="14"/>
  <c r="AR117" i="14"/>
  <c r="AQ117" i="14"/>
  <c r="AR114" i="14"/>
  <c r="AQ114" i="14"/>
  <c r="AP114" i="14"/>
  <c r="AO114" i="14"/>
  <c r="AN114" i="14"/>
  <c r="AI114" i="14"/>
  <c r="AR101" i="14"/>
  <c r="AQ101" i="14"/>
  <c r="AP101" i="14"/>
  <c r="AO101" i="14"/>
  <c r="AN101" i="14"/>
  <c r="AM101" i="14"/>
  <c r="AL101" i="14"/>
  <c r="AK101" i="14"/>
  <c r="AI101" i="14"/>
  <c r="AO102" i="14"/>
  <c r="AN102" i="14"/>
  <c r="AI102" i="14"/>
  <c r="AQ102" i="14"/>
  <c r="AP102" i="14"/>
  <c r="AR102" i="14"/>
  <c r="AK104" i="14"/>
  <c r="AI104" i="14"/>
  <c r="AL104" i="14"/>
  <c r="AR104" i="14"/>
  <c r="AM104" i="14"/>
  <c r="AQ104" i="14"/>
  <c r="AP104" i="14"/>
  <c r="AO104" i="14"/>
  <c r="AN104" i="14"/>
  <c r="AQ105" i="14"/>
  <c r="AP105" i="14"/>
  <c r="AO105" i="14"/>
  <c r="AN105" i="14"/>
  <c r="AI105" i="14"/>
  <c r="AR105" i="14"/>
  <c r="AR110" i="14"/>
  <c r="AQ110" i="14"/>
  <c r="AP110" i="14"/>
  <c r="AO110" i="14"/>
  <c r="AI110" i="14"/>
  <c r="AN110" i="14"/>
  <c r="AM110" i="14"/>
  <c r="AL110" i="14"/>
  <c r="AK110" i="14"/>
  <c r="AQ107" i="14"/>
  <c r="AO107" i="14"/>
  <c r="AP107" i="14"/>
  <c r="AN107" i="14"/>
  <c r="AM107" i="14"/>
  <c r="AL107" i="14"/>
  <c r="AK107" i="14"/>
  <c r="AI107" i="14"/>
  <c r="AR107" i="14"/>
  <c r="AI111" i="14"/>
  <c r="AO111" i="14"/>
  <c r="AN111" i="14"/>
  <c r="AR111" i="14"/>
  <c r="AQ111" i="14"/>
  <c r="AP111" i="14"/>
  <c r="AR108" i="14"/>
  <c r="AQ108" i="14"/>
  <c r="AP108" i="14"/>
  <c r="AO108" i="14"/>
  <c r="AN108" i="14"/>
  <c r="AI108" i="14"/>
  <c r="AM113" i="14"/>
  <c r="AL113" i="14"/>
  <c r="AK113" i="14"/>
  <c r="AI113" i="14"/>
  <c r="AN113" i="14"/>
  <c r="AR113" i="14"/>
  <c r="AQ113" i="14"/>
  <c r="AO113" i="14"/>
  <c r="AP113" i="14"/>
  <c r="AR116" i="14"/>
  <c r="AQ116" i="14"/>
  <c r="AP116" i="14"/>
  <c r="AO116" i="14"/>
  <c r="AN116" i="14"/>
  <c r="AM116" i="14"/>
  <c r="AL116" i="14"/>
  <c r="AK116" i="14"/>
  <c r="AI116" i="14"/>
  <c r="AQ27" i="14"/>
  <c r="AP27" i="14"/>
  <c r="AO27" i="14"/>
  <c r="AN27" i="14"/>
  <c r="AI27" i="14"/>
  <c r="AR27" i="14"/>
  <c r="AO12" i="14"/>
  <c r="AR12" i="14"/>
  <c r="AQ12" i="14"/>
  <c r="AP12" i="14"/>
  <c r="AN12" i="14"/>
  <c r="AI12" i="14"/>
  <c r="AI24" i="14"/>
  <c r="AR24" i="14"/>
  <c r="AQ24" i="14"/>
  <c r="AP24" i="14"/>
  <c r="AO24" i="14"/>
  <c r="AN24" i="14"/>
  <c r="AM5" i="14"/>
  <c r="AL5" i="14"/>
  <c r="AK5" i="14"/>
  <c r="AI5" i="14"/>
  <c r="AR5" i="14"/>
  <c r="AO5" i="14"/>
  <c r="AN5" i="14"/>
  <c r="AQ5" i="14"/>
  <c r="AP5" i="14"/>
  <c r="AQ29" i="14"/>
  <c r="AP29" i="14"/>
  <c r="AO29" i="14"/>
  <c r="AN29" i="14"/>
  <c r="AM29" i="14"/>
  <c r="AL29" i="14"/>
  <c r="AK29" i="14"/>
  <c r="AI29" i="14"/>
  <c r="AR29" i="14"/>
  <c r="AR6" i="14"/>
  <c r="AQ6" i="14"/>
  <c r="AP6" i="14"/>
  <c r="AO6" i="14"/>
  <c r="AN6" i="14"/>
  <c r="AI6" i="14"/>
  <c r="AR30" i="14"/>
  <c r="AQ30" i="14"/>
  <c r="AP30" i="14"/>
  <c r="AO30" i="14"/>
  <c r="AN30" i="14"/>
  <c r="AI30" i="14"/>
  <c r="AM35" i="14"/>
  <c r="AL35" i="14"/>
  <c r="AI35" i="14"/>
  <c r="AK35" i="14"/>
  <c r="AN35" i="14"/>
  <c r="AR35" i="14"/>
  <c r="AO35" i="14"/>
  <c r="AQ35" i="14"/>
  <c r="AP35" i="14"/>
  <c r="AR8" i="14"/>
  <c r="AQ8" i="14"/>
  <c r="AP8" i="14"/>
  <c r="AO8" i="14"/>
  <c r="AN8" i="14"/>
  <c r="AI8" i="14"/>
  <c r="AM8" i="14"/>
  <c r="AL8" i="14"/>
  <c r="AK8" i="14"/>
  <c r="AR32" i="14"/>
  <c r="AQ32" i="14"/>
  <c r="AP32" i="14"/>
  <c r="AO32" i="14"/>
  <c r="AN32" i="14"/>
  <c r="AI32" i="14"/>
  <c r="AM32" i="14"/>
  <c r="AL32" i="14"/>
  <c r="AK32" i="14"/>
  <c r="AI9" i="14"/>
  <c r="AN9" i="14"/>
  <c r="AR9" i="14"/>
  <c r="AQ9" i="14"/>
  <c r="AP9" i="14"/>
  <c r="AO9" i="14"/>
  <c r="AI33" i="14"/>
  <c r="AO33" i="14"/>
  <c r="AR33" i="14"/>
  <c r="AQ33" i="14"/>
  <c r="AN33" i="14"/>
  <c r="AP33" i="14"/>
  <c r="AR14" i="14"/>
  <c r="AQ14" i="14"/>
  <c r="AP14" i="14"/>
  <c r="AO14" i="14"/>
  <c r="AN14" i="14"/>
  <c r="AM14" i="14"/>
  <c r="AL14" i="14"/>
  <c r="AK14" i="14"/>
  <c r="AI14" i="14"/>
  <c r="AR38" i="14"/>
  <c r="AQ38" i="14"/>
  <c r="AP38" i="14"/>
  <c r="AO38" i="14"/>
  <c r="AN38" i="14"/>
  <c r="AM38" i="14"/>
  <c r="AL38" i="14"/>
  <c r="AK38" i="14"/>
  <c r="AI38" i="14"/>
  <c r="AI15" i="14"/>
  <c r="AR15" i="14"/>
  <c r="AQ15" i="14"/>
  <c r="AP15" i="14"/>
  <c r="AO15" i="14"/>
  <c r="AN15" i="14"/>
  <c r="AN39" i="14"/>
  <c r="AI39" i="14"/>
  <c r="AO39" i="14"/>
  <c r="AR39" i="14"/>
  <c r="AQ39" i="14"/>
  <c r="AP39" i="14"/>
  <c r="AO18" i="14"/>
  <c r="AN18" i="14"/>
  <c r="AI18" i="14"/>
  <c r="AP18" i="14"/>
  <c r="AR18" i="14"/>
  <c r="AQ18" i="14"/>
  <c r="AM11" i="14"/>
  <c r="AI11" i="14"/>
  <c r="AL11" i="14"/>
  <c r="AK11" i="14"/>
  <c r="AR11" i="14"/>
  <c r="AO11" i="14"/>
  <c r="AN11" i="14"/>
  <c r="AQ11" i="14"/>
  <c r="AP11" i="14"/>
  <c r="AO36" i="14"/>
  <c r="AR36" i="14"/>
  <c r="AQ36" i="14"/>
  <c r="AP36" i="14"/>
  <c r="AN36" i="14"/>
  <c r="AI36" i="14"/>
  <c r="AO20" i="14"/>
  <c r="AN20" i="14"/>
  <c r="AM20" i="14"/>
  <c r="AL20" i="14"/>
  <c r="AK20" i="14"/>
  <c r="AI20" i="14"/>
  <c r="AP20" i="14"/>
  <c r="AQ20" i="14"/>
  <c r="AR20" i="14"/>
  <c r="AQ21" i="14"/>
  <c r="AR21" i="14"/>
  <c r="AP21" i="14"/>
  <c r="AO21" i="14"/>
  <c r="AN21" i="14"/>
  <c r="AI21" i="14"/>
  <c r="AI17" i="14"/>
  <c r="AR17" i="14"/>
  <c r="AQ17" i="14"/>
  <c r="AP17" i="14"/>
  <c r="AK17" i="14"/>
  <c r="AO17" i="14"/>
  <c r="AN17" i="14"/>
  <c r="AM17" i="14"/>
  <c r="AL17" i="14"/>
  <c r="AR23" i="14"/>
  <c r="AQ23" i="14"/>
  <c r="AP23" i="14"/>
  <c r="AO23" i="14"/>
  <c r="AN23" i="14"/>
  <c r="AM23" i="14"/>
  <c r="AL23" i="14"/>
  <c r="AK23" i="14"/>
  <c r="AI23" i="14"/>
  <c r="AK26" i="14"/>
  <c r="AI26" i="14"/>
  <c r="AR26" i="14"/>
  <c r="AM26" i="14"/>
  <c r="AQ26" i="14"/>
  <c r="AP26" i="14"/>
  <c r="AO26" i="14"/>
  <c r="AL26" i="14"/>
  <c r="AN26" i="14"/>
  <c r="AP130" i="14"/>
  <c r="AO130" i="14"/>
  <c r="AN130" i="14"/>
  <c r="AM130" i="14"/>
  <c r="AL130" i="14"/>
  <c r="AQ130" i="14"/>
  <c r="AK130" i="14"/>
  <c r="AR130" i="14"/>
  <c r="AJ130" i="14"/>
  <c r="AI130" i="14"/>
  <c r="AQ127" i="14"/>
  <c r="AN127" i="14"/>
  <c r="AM127" i="14"/>
  <c r="AL127" i="14"/>
  <c r="AK127" i="14"/>
  <c r="AJ127" i="14"/>
  <c r="AP127" i="14"/>
  <c r="AO127" i="14"/>
  <c r="AI127" i="14"/>
  <c r="AR127" i="14"/>
  <c r="AJ129" i="14"/>
  <c r="AI129" i="14"/>
  <c r="AN129" i="14"/>
  <c r="AM129" i="14"/>
  <c r="AP129" i="14"/>
  <c r="AO129" i="14"/>
  <c r="AL129" i="14"/>
  <c r="AR129" i="14"/>
  <c r="AQ129" i="14"/>
  <c r="AK129" i="14"/>
  <c r="AR131" i="14"/>
  <c r="AQ131" i="14"/>
  <c r="AP131" i="14"/>
  <c r="AL131" i="14"/>
  <c r="AJ131" i="14"/>
  <c r="AI131" i="14"/>
  <c r="AO131" i="14"/>
  <c r="AN131" i="14"/>
  <c r="AK131" i="14"/>
  <c r="AM131" i="14"/>
  <c r="AR128" i="14"/>
  <c r="AQ128" i="14"/>
  <c r="AP128" i="14"/>
  <c r="AO128" i="14"/>
  <c r="AN128" i="14"/>
  <c r="AJ128" i="14"/>
  <c r="AI128" i="14"/>
  <c r="AM128" i="14"/>
  <c r="AL128" i="14"/>
  <c r="AK128" i="14"/>
  <c r="AR7" i="13"/>
  <c r="AI7" i="13"/>
  <c r="AQ7" i="13"/>
  <c r="AP7" i="13"/>
  <c r="AN7" i="13"/>
  <c r="AO7" i="13"/>
  <c r="AR92" i="14"/>
  <c r="AQ92" i="14"/>
  <c r="AP92" i="14"/>
  <c r="AO92" i="14"/>
  <c r="AN92" i="14"/>
  <c r="AM92" i="14"/>
  <c r="AL92" i="14"/>
  <c r="AK92" i="14"/>
  <c r="AJ92" i="14"/>
  <c r="AI92" i="14"/>
  <c r="AP93" i="14"/>
  <c r="AO93" i="14"/>
  <c r="AN93" i="14"/>
  <c r="AL93" i="14"/>
  <c r="AM93" i="14"/>
  <c r="AK93" i="14"/>
  <c r="AJ93" i="14"/>
  <c r="AI93" i="14"/>
  <c r="AQ93" i="14"/>
  <c r="AR93" i="14"/>
  <c r="AR94" i="14"/>
  <c r="AQ94" i="14"/>
  <c r="AP94" i="14"/>
  <c r="AO94" i="14"/>
  <c r="AN94" i="14"/>
  <c r="AM94" i="14"/>
  <c r="AJ94" i="14"/>
  <c r="AL94" i="14"/>
  <c r="AK94" i="14"/>
  <c r="AI94" i="14"/>
  <c r="AR97" i="14"/>
  <c r="AQ97" i="14"/>
  <c r="AP97" i="14"/>
  <c r="AO97" i="14"/>
  <c r="AN97" i="14"/>
  <c r="AM97" i="14"/>
  <c r="AL97" i="14"/>
  <c r="AK97" i="14"/>
  <c r="AJ97" i="14"/>
  <c r="AI97" i="14"/>
  <c r="AJ96" i="14"/>
  <c r="AI96" i="14"/>
  <c r="AK96" i="14"/>
  <c r="AR96" i="14"/>
  <c r="AQ96" i="14"/>
  <c r="AP96" i="14"/>
  <c r="AN96" i="14"/>
  <c r="AO96" i="14"/>
  <c r="AM96" i="14"/>
  <c r="AL96" i="14"/>
  <c r="AL95" i="14"/>
  <c r="AK95" i="14"/>
  <c r="AJ95" i="14"/>
  <c r="AI95" i="14"/>
  <c r="AR95" i="14"/>
  <c r="AQ95" i="14"/>
  <c r="AP95" i="14"/>
  <c r="AM95" i="14"/>
  <c r="AO95" i="14"/>
  <c r="AN95" i="14"/>
  <c r="AJ152" i="14"/>
  <c r="AG152" i="14" s="1"/>
  <c r="AR49" i="14"/>
  <c r="AR50" i="14"/>
  <c r="AI52" i="14"/>
  <c r="AR51" i="14"/>
  <c r="AR52" i="14"/>
  <c r="AR53" i="14"/>
  <c r="AR54" i="14"/>
  <c r="AR55" i="14"/>
  <c r="AR56" i="14"/>
  <c r="AQ57" i="14"/>
  <c r="AR57" i="14"/>
  <c r="AR58" i="14"/>
  <c r="AR59" i="14"/>
  <c r="AI50" i="14"/>
  <c r="AJ268" i="14"/>
  <c r="AG268" i="14" s="1"/>
  <c r="AG85" i="14"/>
  <c r="AI169" i="14"/>
  <c r="AG169" i="14" s="1"/>
  <c r="AJ189" i="14"/>
  <c r="AG189" i="14" s="1"/>
  <c r="AL57" i="14"/>
  <c r="AJ203" i="14"/>
  <c r="AG203" i="14" s="1"/>
  <c r="AJ144" i="14"/>
  <c r="AG144" i="14" s="1"/>
  <c r="AG252" i="14"/>
  <c r="AG193" i="14"/>
  <c r="AG120" i="14"/>
  <c r="AK182" i="14"/>
  <c r="AI234" i="13"/>
  <c r="AG234" i="13" s="1"/>
  <c r="AI226" i="13"/>
  <c r="AG226" i="13" s="1"/>
  <c r="AJ244" i="13"/>
  <c r="AI162" i="13"/>
  <c r="AG162" i="13" s="1"/>
  <c r="AJ256" i="13"/>
  <c r="AG256" i="13" s="1"/>
  <c r="AI151" i="13"/>
  <c r="AG151" i="13" s="1"/>
  <c r="AG233" i="13"/>
  <c r="AJ208" i="13"/>
  <c r="AG208" i="13" s="1"/>
  <c r="AJ238" i="13"/>
  <c r="AG238" i="13" s="1"/>
  <c r="AG91" i="13"/>
  <c r="AJ168" i="13"/>
  <c r="AJ179" i="13"/>
  <c r="AG179" i="13" s="1"/>
  <c r="AI207" i="13"/>
  <c r="AG207" i="13" s="1"/>
  <c r="AI236" i="13"/>
  <c r="AG236" i="13" s="1"/>
  <c r="AJ135" i="13"/>
  <c r="AG135" i="13" s="1"/>
  <c r="AJ189" i="13"/>
  <c r="AG189" i="13" s="1"/>
  <c r="AI200" i="13"/>
  <c r="AG200" i="13" s="1"/>
  <c r="AI152" i="13"/>
  <c r="AG152" i="13" s="1"/>
  <c r="AI153" i="13"/>
  <c r="AJ153" i="13"/>
  <c r="AK167" i="13"/>
  <c r="AI193" i="13"/>
  <c r="AG193" i="13" s="1"/>
  <c r="AI218" i="13"/>
  <c r="AG218" i="13" s="1"/>
  <c r="AL167" i="13"/>
  <c r="AI181" i="13"/>
  <c r="AG181" i="13" s="1"/>
  <c r="AI130" i="13"/>
  <c r="AG130" i="13" s="1"/>
  <c r="AJ131" i="13"/>
  <c r="AG131" i="13" s="1"/>
  <c r="AJ146" i="13"/>
  <c r="AG146" i="13" s="1"/>
  <c r="AI197" i="13"/>
  <c r="AG197" i="13" s="1"/>
  <c r="AK171" i="13"/>
  <c r="AG187" i="13"/>
  <c r="AI248" i="13"/>
  <c r="AG248" i="13" s="1"/>
  <c r="AI142" i="13"/>
  <c r="AI247" i="13"/>
  <c r="AG247" i="13" s="1"/>
  <c r="AI94" i="13"/>
  <c r="AJ142" i="13"/>
  <c r="AJ94" i="13"/>
  <c r="AJ143" i="13"/>
  <c r="AG143" i="13" s="1"/>
  <c r="AI261" i="13"/>
  <c r="AG261" i="13" s="1"/>
  <c r="AJ275" i="13"/>
  <c r="AG275" i="13" s="1"/>
  <c r="AI154" i="13"/>
  <c r="AG154" i="13" s="1"/>
  <c r="AI134" i="13"/>
  <c r="AG134" i="13" s="1"/>
  <c r="AJ145" i="13"/>
  <c r="AG145" i="13" s="1"/>
  <c r="AI250" i="13"/>
  <c r="AG250" i="13" s="1"/>
  <c r="AI262" i="13"/>
  <c r="AG262" i="13" s="1"/>
  <c r="AJ217" i="13"/>
  <c r="AG217" i="13" s="1"/>
  <c r="AI277" i="13"/>
  <c r="AG277" i="13" s="1"/>
  <c r="AL169" i="13"/>
  <c r="AJ252" i="13"/>
  <c r="AG252" i="13" s="1"/>
  <c r="AI279" i="13"/>
  <c r="AG279" i="13" s="1"/>
  <c r="AI183" i="13"/>
  <c r="AG183" i="13" s="1"/>
  <c r="AI138" i="13"/>
  <c r="AG138" i="13" s="1"/>
  <c r="AI244" i="13"/>
  <c r="AI269" i="13"/>
  <c r="AJ139" i="13"/>
  <c r="AG139" i="13" s="1"/>
  <c r="AJ147" i="13"/>
  <c r="AG147" i="13" s="1"/>
  <c r="AL166" i="13"/>
  <c r="AI210" i="13"/>
  <c r="AG210" i="13" s="1"/>
  <c r="AJ220" i="13"/>
  <c r="AG220" i="13" s="1"/>
  <c r="AJ254" i="13"/>
  <c r="AG254" i="13" s="1"/>
  <c r="AI263" i="13"/>
  <c r="AG263" i="13" s="1"/>
  <c r="AJ270" i="13"/>
  <c r="AG270" i="13" s="1"/>
  <c r="AI133" i="13"/>
  <c r="AG133" i="13" s="1"/>
  <c r="AI229" i="13"/>
  <c r="AG229" i="13" s="1"/>
  <c r="AI237" i="13"/>
  <c r="AG237" i="13" s="1"/>
  <c r="AJ246" i="13"/>
  <c r="AG246" i="13" s="1"/>
  <c r="AI221" i="13"/>
  <c r="AG221" i="13" s="1"/>
  <c r="AI255" i="13"/>
  <c r="AG255" i="13" s="1"/>
  <c r="AI175" i="13"/>
  <c r="AG175" i="13" s="1"/>
  <c r="AJ159" i="13"/>
  <c r="AG159" i="13" s="1"/>
  <c r="AJ203" i="13"/>
  <c r="AG203" i="13" s="1"/>
  <c r="AJ212" i="13"/>
  <c r="AG212" i="13" s="1"/>
  <c r="AI127" i="13"/>
  <c r="AG127" i="13" s="1"/>
  <c r="AL168" i="13"/>
  <c r="AI224" i="13"/>
  <c r="AG224" i="13" s="1"/>
  <c r="AJ268" i="13"/>
  <c r="AG268" i="13" s="1"/>
  <c r="AJ204" i="13"/>
  <c r="AG204" i="13" s="1"/>
  <c r="AJ161" i="13"/>
  <c r="AG161" i="13" s="1"/>
  <c r="AJ177" i="13"/>
  <c r="AG177" i="13" s="1"/>
  <c r="AI196" i="13"/>
  <c r="AG196" i="13" s="1"/>
  <c r="AJ214" i="13"/>
  <c r="AG214" i="13" s="1"/>
  <c r="AI276" i="13"/>
  <c r="AG276" i="13" s="1"/>
  <c r="AK169" i="13"/>
  <c r="AJ206" i="13"/>
  <c r="AG206" i="13" s="1"/>
  <c r="AJ170" i="13"/>
  <c r="AJ188" i="13"/>
  <c r="AG188" i="13" s="1"/>
  <c r="AI243" i="13"/>
  <c r="AG243" i="13" s="1"/>
  <c r="AJ269" i="13"/>
  <c r="AL170" i="13"/>
  <c r="AI180" i="13"/>
  <c r="AG180" i="13" s="1"/>
  <c r="AJ235" i="13"/>
  <c r="AG235" i="13" s="1"/>
  <c r="AJ132" i="13"/>
  <c r="AG132" i="13" s="1"/>
  <c r="AJ166" i="13"/>
  <c r="AL171" i="13"/>
  <c r="AJ271" i="13"/>
  <c r="AG271" i="13" s="1"/>
  <c r="AN57" i="14"/>
  <c r="AJ255" i="14"/>
  <c r="AG255" i="14" s="1"/>
  <c r="AL52" i="14"/>
  <c r="AO58" i="14"/>
  <c r="AM52" i="14"/>
  <c r="AQ58" i="14"/>
  <c r="AI247" i="14"/>
  <c r="AG247" i="14" s="1"/>
  <c r="AN52" i="14"/>
  <c r="AJ149" i="14"/>
  <c r="AJ219" i="14"/>
  <c r="AG219" i="14" s="1"/>
  <c r="AP52" i="14"/>
  <c r="AK59" i="14"/>
  <c r="AI150" i="14"/>
  <c r="AG150" i="14" s="1"/>
  <c r="AI207" i="14"/>
  <c r="AG207" i="14" s="1"/>
  <c r="AQ52" i="14"/>
  <c r="AP59" i="14"/>
  <c r="AI136" i="14"/>
  <c r="AJ181" i="14"/>
  <c r="AI262" i="14"/>
  <c r="AG262" i="14" s="1"/>
  <c r="AJ167" i="14"/>
  <c r="AG167" i="14" s="1"/>
  <c r="AI55" i="14"/>
  <c r="AL182" i="14"/>
  <c r="AO55" i="14"/>
  <c r="AJ253" i="14"/>
  <c r="AG253" i="14" s="1"/>
  <c r="AJ213" i="14"/>
  <c r="AG213" i="14" s="1"/>
  <c r="AK58" i="14"/>
  <c r="AJ197" i="14"/>
  <c r="AG197" i="14" s="1"/>
  <c r="AG48" i="14"/>
  <c r="AL54" i="14"/>
  <c r="AL58" i="14"/>
  <c r="AI139" i="14"/>
  <c r="AG139" i="14" s="1"/>
  <c r="AQ54" i="14"/>
  <c r="AJ171" i="14"/>
  <c r="AG171" i="14" s="1"/>
  <c r="AJ198" i="14"/>
  <c r="AG198" i="14" s="1"/>
  <c r="AJ224" i="14"/>
  <c r="AG224" i="14" s="1"/>
  <c r="AJ271" i="14"/>
  <c r="AG271" i="14" s="1"/>
  <c r="AG42" i="14"/>
  <c r="AI141" i="14"/>
  <c r="AG141" i="14" s="1"/>
  <c r="AG239" i="14"/>
  <c r="AI142" i="14"/>
  <c r="AG142" i="14" s="1"/>
  <c r="AI164" i="14"/>
  <c r="AG164" i="14" s="1"/>
  <c r="AJ227" i="14"/>
  <c r="AG227" i="14" s="1"/>
  <c r="AI56" i="14"/>
  <c r="AJ153" i="14"/>
  <c r="AG153" i="14" s="1"/>
  <c r="AI241" i="14"/>
  <c r="AG241" i="14" s="1"/>
  <c r="AJ56" i="14"/>
  <c r="AJ52" i="14"/>
  <c r="AL56" i="14"/>
  <c r="AI154" i="14"/>
  <c r="AG154" i="14" s="1"/>
  <c r="AI166" i="14"/>
  <c r="AG166" i="14" s="1"/>
  <c r="AI254" i="14"/>
  <c r="AG254" i="14" s="1"/>
  <c r="AI277" i="14"/>
  <c r="AG277" i="14" s="1"/>
  <c r="AM56" i="14"/>
  <c r="AK123" i="14"/>
  <c r="AJ194" i="14"/>
  <c r="AG194" i="14" s="1"/>
  <c r="AJ138" i="14"/>
  <c r="AG138" i="14" s="1"/>
  <c r="AJ269" i="14"/>
  <c r="AG269" i="14" s="1"/>
  <c r="AJ50" i="14"/>
  <c r="AN56" i="14"/>
  <c r="AM58" i="14"/>
  <c r="AI206" i="14"/>
  <c r="AG206" i="14" s="1"/>
  <c r="AJ215" i="14"/>
  <c r="AG215" i="14" s="1"/>
  <c r="AG232" i="14"/>
  <c r="AI273" i="14"/>
  <c r="AG273" i="14" s="1"/>
  <c r="AO56" i="14"/>
  <c r="AN58" i="14"/>
  <c r="AI172" i="14"/>
  <c r="AG172" i="14" s="1"/>
  <c r="AJ183" i="14"/>
  <c r="AI216" i="14"/>
  <c r="AG216" i="14" s="1"/>
  <c r="AI267" i="14"/>
  <c r="AG267" i="14" s="1"/>
  <c r="AI51" i="14"/>
  <c r="AL51" i="14"/>
  <c r="AO54" i="14"/>
  <c r="AI57" i="14"/>
  <c r="AP58" i="14"/>
  <c r="AJ146" i="14"/>
  <c r="AG146" i="14" s="1"/>
  <c r="AI243" i="14"/>
  <c r="AG243" i="14" s="1"/>
  <c r="AI258" i="14"/>
  <c r="AG258" i="14" s="1"/>
  <c r="AM51" i="14"/>
  <c r="AJ57" i="14"/>
  <c r="AI174" i="14"/>
  <c r="AG174" i="14" s="1"/>
  <c r="AJ217" i="14"/>
  <c r="AG217" i="14" s="1"/>
  <c r="AJ225" i="14"/>
  <c r="AG225" i="14" s="1"/>
  <c r="AJ275" i="14"/>
  <c r="AG275" i="14" s="1"/>
  <c r="AO51" i="14"/>
  <c r="AK57" i="14"/>
  <c r="AI235" i="14"/>
  <c r="AG235" i="14" s="1"/>
  <c r="AI175" i="14"/>
  <c r="AG175" i="14" s="1"/>
  <c r="AI218" i="14"/>
  <c r="AG218" i="14" s="1"/>
  <c r="AI226" i="14"/>
  <c r="AG226" i="14" s="1"/>
  <c r="AI244" i="14"/>
  <c r="AG244" i="14" s="1"/>
  <c r="AJ276" i="14"/>
  <c r="AG276" i="14" s="1"/>
  <c r="AI45" i="14"/>
  <c r="AK55" i="14"/>
  <c r="AM57" i="14"/>
  <c r="AN59" i="14"/>
  <c r="AI149" i="14"/>
  <c r="AK52" i="14"/>
  <c r="AQ55" i="14"/>
  <c r="AO57" i="14"/>
  <c r="AQ59" i="14"/>
  <c r="AI123" i="14"/>
  <c r="AI245" i="14"/>
  <c r="AG245" i="14" s="1"/>
  <c r="AG91" i="14"/>
  <c r="AI270" i="14"/>
  <c r="AG270" i="14" s="1"/>
  <c r="AI151" i="14"/>
  <c r="AG151" i="14" s="1"/>
  <c r="AI246" i="14"/>
  <c r="AG246" i="14" s="1"/>
  <c r="AK56" i="14"/>
  <c r="AJ58" i="14"/>
  <c r="AI204" i="14"/>
  <c r="AG204" i="14" s="1"/>
  <c r="AJ214" i="14"/>
  <c r="AG214" i="14" s="1"/>
  <c r="AI272" i="14"/>
  <c r="AG272" i="14" s="1"/>
  <c r="AI122" i="14"/>
  <c r="AJ122" i="14"/>
  <c r="AI87" i="14"/>
  <c r="AJ87" i="14"/>
  <c r="AK93" i="13"/>
  <c r="AI259" i="13"/>
  <c r="AI278" i="13"/>
  <c r="AG278" i="13" s="1"/>
  <c r="AJ219" i="13"/>
  <c r="AG219" i="13" s="1"/>
  <c r="AJ259" i="13"/>
  <c r="AI126" i="13"/>
  <c r="AI129" i="13"/>
  <c r="AG129" i="13" s="1"/>
  <c r="AI137" i="13"/>
  <c r="AG137" i="13" s="1"/>
  <c r="AI195" i="13"/>
  <c r="AG195" i="13" s="1"/>
  <c r="AI265" i="13"/>
  <c r="AG265" i="13" s="1"/>
  <c r="AJ126" i="13"/>
  <c r="AI144" i="13"/>
  <c r="AG144" i="13" s="1"/>
  <c r="AI160" i="13"/>
  <c r="AG160" i="13" s="1"/>
  <c r="AI167" i="13"/>
  <c r="AI169" i="13"/>
  <c r="AI171" i="13"/>
  <c r="AI178" i="13"/>
  <c r="AG178" i="13" s="1"/>
  <c r="AI205" i="13"/>
  <c r="AG205" i="13" s="1"/>
  <c r="AI213" i="13"/>
  <c r="AG213" i="13" s="1"/>
  <c r="AI245" i="13"/>
  <c r="AG245" i="13" s="1"/>
  <c r="AI253" i="13"/>
  <c r="AG253" i="13" s="1"/>
  <c r="AI272" i="13"/>
  <c r="AG272" i="13" s="1"/>
  <c r="AI260" i="13"/>
  <c r="AG260" i="13" s="1"/>
  <c r="AJ198" i="13"/>
  <c r="AG198" i="13" s="1"/>
  <c r="AI158" i="13"/>
  <c r="AG158" i="13" s="1"/>
  <c r="AI176" i="13"/>
  <c r="AG176" i="13" s="1"/>
  <c r="AI211" i="13"/>
  <c r="AG211" i="13" s="1"/>
  <c r="AI251" i="13"/>
  <c r="AG251" i="13" s="1"/>
  <c r="AI93" i="13"/>
  <c r="AI199" i="13"/>
  <c r="AG199" i="13" s="1"/>
  <c r="AI148" i="13"/>
  <c r="AG148" i="13" s="1"/>
  <c r="AI166" i="13"/>
  <c r="AI168" i="13"/>
  <c r="AI170" i="13"/>
  <c r="AI182" i="13"/>
  <c r="AG182" i="13" s="1"/>
  <c r="AI190" i="13"/>
  <c r="AG190" i="13" s="1"/>
  <c r="AI209" i="13"/>
  <c r="AG209" i="13" s="1"/>
  <c r="AI225" i="13"/>
  <c r="AG225" i="13" s="1"/>
  <c r="AI249" i="13"/>
  <c r="AG249" i="13" s="1"/>
  <c r="AI128" i="13"/>
  <c r="AG128" i="13" s="1"/>
  <c r="AI136" i="13"/>
  <c r="AG136" i="13" s="1"/>
  <c r="AI155" i="13"/>
  <c r="AG155" i="13" s="1"/>
  <c r="AI194" i="13"/>
  <c r="AG194" i="13" s="1"/>
  <c r="AI239" i="13"/>
  <c r="AG239" i="13" s="1"/>
  <c r="AI264" i="13"/>
  <c r="AG264" i="13" s="1"/>
  <c r="AG201" i="14"/>
  <c r="AJ45" i="14"/>
  <c r="AJ49" i="14"/>
  <c r="AM50" i="14"/>
  <c r="AP51" i="14"/>
  <c r="AI54" i="14"/>
  <c r="AL55" i="14"/>
  <c r="AI157" i="14"/>
  <c r="AG157" i="14" s="1"/>
  <c r="AI187" i="14"/>
  <c r="AG187" i="14" s="1"/>
  <c r="AI195" i="14"/>
  <c r="AG195" i="14" s="1"/>
  <c r="AI211" i="14"/>
  <c r="AG211" i="14" s="1"/>
  <c r="AI222" i="14"/>
  <c r="AG222" i="14" s="1"/>
  <c r="AI259" i="14"/>
  <c r="AG259" i="14" s="1"/>
  <c r="AI274" i="14"/>
  <c r="AG274" i="14" s="1"/>
  <c r="AK49" i="14"/>
  <c r="AN50" i="14"/>
  <c r="AQ51" i="14"/>
  <c r="AJ54" i="14"/>
  <c r="AM55" i="14"/>
  <c r="AP56" i="14"/>
  <c r="AI59" i="14"/>
  <c r="AI145" i="14"/>
  <c r="AG145" i="14" s="1"/>
  <c r="AI161" i="14"/>
  <c r="AG161" i="14" s="1"/>
  <c r="AI170" i="14"/>
  <c r="AG170" i="14" s="1"/>
  <c r="AI202" i="14"/>
  <c r="AI233" i="14"/>
  <c r="AG233" i="14" s="1"/>
  <c r="AI248" i="14"/>
  <c r="AG248" i="14" s="1"/>
  <c r="AI256" i="14"/>
  <c r="AG256" i="14" s="1"/>
  <c r="AL49" i="14"/>
  <c r="AO50" i="14"/>
  <c r="AK54" i="14"/>
  <c r="AN55" i="14"/>
  <c r="AJ59" i="14"/>
  <c r="AI88" i="14"/>
  <c r="AI181" i="14"/>
  <c r="AI183" i="14"/>
  <c r="AJ202" i="14"/>
  <c r="AM49" i="14"/>
  <c r="AP50" i="14"/>
  <c r="AI53" i="14"/>
  <c r="AJ88" i="14"/>
  <c r="AI140" i="14"/>
  <c r="AG140" i="14" s="1"/>
  <c r="AI165" i="14"/>
  <c r="AG165" i="14" s="1"/>
  <c r="AI173" i="14"/>
  <c r="AG173" i="14" s="1"/>
  <c r="AI205" i="14"/>
  <c r="AG205" i="14" s="1"/>
  <c r="AI242" i="14"/>
  <c r="AG242" i="14" s="1"/>
  <c r="AN49" i="14"/>
  <c r="AQ50" i="14"/>
  <c r="AJ53" i="14"/>
  <c r="AM54" i="14"/>
  <c r="AP55" i="14"/>
  <c r="AL59" i="14"/>
  <c r="AI155" i="14"/>
  <c r="AG155" i="14" s="1"/>
  <c r="AK181" i="14"/>
  <c r="AK183" i="14"/>
  <c r="AI220" i="14"/>
  <c r="AG220" i="14" s="1"/>
  <c r="AI278" i="14"/>
  <c r="AG278" i="14" s="1"/>
  <c r="AO49" i="14"/>
  <c r="AK53" i="14"/>
  <c r="AN54" i="14"/>
  <c r="AM59" i="14"/>
  <c r="AI143" i="14"/>
  <c r="AG143" i="14" s="1"/>
  <c r="AI168" i="14"/>
  <c r="AG168" i="14" s="1"/>
  <c r="AI176" i="14"/>
  <c r="AG176" i="14" s="1"/>
  <c r="AI260" i="14"/>
  <c r="AG260" i="14" s="1"/>
  <c r="AL53" i="14"/>
  <c r="AI158" i="14"/>
  <c r="AG158" i="14" s="1"/>
  <c r="AI188" i="14"/>
  <c r="AG188" i="14" s="1"/>
  <c r="AI196" i="14"/>
  <c r="AG196" i="14" s="1"/>
  <c r="AI212" i="14"/>
  <c r="AG212" i="14" s="1"/>
  <c r="AI223" i="14"/>
  <c r="AG223" i="14" s="1"/>
  <c r="AI234" i="14"/>
  <c r="AG234" i="14" s="1"/>
  <c r="AI249" i="14"/>
  <c r="AG249" i="14" s="1"/>
  <c r="AI257" i="14"/>
  <c r="AG257" i="14" s="1"/>
  <c r="AP49" i="14"/>
  <c r="AQ49" i="14"/>
  <c r="AM53" i="14"/>
  <c r="AN53" i="14"/>
  <c r="AI44" i="14"/>
  <c r="AI279" i="14"/>
  <c r="AG279" i="14" s="1"/>
  <c r="AO53" i="14"/>
  <c r="AJ44" i="14"/>
  <c r="AJ51" i="14"/>
  <c r="AP53" i="14"/>
  <c r="AI156" i="14"/>
  <c r="AG156" i="14" s="1"/>
  <c r="AI182" i="14"/>
  <c r="AI210" i="14"/>
  <c r="AG210" i="14" s="1"/>
  <c r="AI221" i="14"/>
  <c r="AG221" i="14" s="1"/>
  <c r="AI261" i="14"/>
  <c r="AG261" i="14" s="1"/>
  <c r="AK51" i="14"/>
  <c r="AK50" i="14"/>
  <c r="AG136" i="14" l="1"/>
  <c r="AG43" i="14"/>
  <c r="AG86" i="14"/>
  <c r="AG121" i="14"/>
  <c r="AG121" i="13"/>
  <c r="AG78" i="14"/>
  <c r="AG75" i="14"/>
  <c r="AG81" i="14"/>
  <c r="AG69" i="14"/>
  <c r="AG72" i="14"/>
  <c r="AG66" i="14"/>
  <c r="AG63" i="14"/>
  <c r="AG116" i="14"/>
  <c r="AG113" i="14"/>
  <c r="AG110" i="14"/>
  <c r="AG107" i="14"/>
  <c r="AG104" i="14"/>
  <c r="AG35" i="14"/>
  <c r="AG32" i="14"/>
  <c r="AG20" i="14"/>
  <c r="AG14" i="14"/>
  <c r="AG26" i="14"/>
  <c r="AG11" i="14"/>
  <c r="AG101" i="14"/>
  <c r="AG5" i="14"/>
  <c r="AG23" i="14"/>
  <c r="AG8" i="14"/>
  <c r="AG38" i="14"/>
  <c r="AG29" i="14"/>
  <c r="AG17" i="14"/>
  <c r="AG7" i="13"/>
  <c r="AG149" i="14"/>
  <c r="AG45" i="14"/>
  <c r="AG244" i="13"/>
  <c r="AG93" i="13"/>
  <c r="AG97" i="14"/>
  <c r="AG80" i="14"/>
  <c r="AG182" i="14"/>
  <c r="AG169" i="13"/>
  <c r="AG166" i="13"/>
  <c r="AG142" i="13"/>
  <c r="AG153" i="13"/>
  <c r="AG167" i="13"/>
  <c r="AG259" i="13"/>
  <c r="AG94" i="13"/>
  <c r="AG170" i="13"/>
  <c r="AG171" i="13"/>
  <c r="AG8" i="13"/>
  <c r="AG269" i="13"/>
  <c r="AG6" i="13"/>
  <c r="AG98" i="13"/>
  <c r="AG168" i="13"/>
  <c r="AG93" i="14"/>
  <c r="AG34" i="14"/>
  <c r="AG94" i="14"/>
  <c r="AG64" i="14"/>
  <c r="AG37" i="14"/>
  <c r="AG123" i="14"/>
  <c r="AG65" i="14"/>
  <c r="AG6" i="14"/>
  <c r="AG82" i="14"/>
  <c r="AG36" i="14"/>
  <c r="AG58" i="14"/>
  <c r="AG67" i="14"/>
  <c r="AG68" i="14"/>
  <c r="AG111" i="14"/>
  <c r="AG108" i="14"/>
  <c r="AG16" i="14"/>
  <c r="AG33" i="14"/>
  <c r="AG130" i="14"/>
  <c r="AG52" i="14"/>
  <c r="AG56" i="14"/>
  <c r="AG50" i="14"/>
  <c r="AG127" i="14"/>
  <c r="AG102" i="14"/>
  <c r="AG77" i="14"/>
  <c r="AG31" i="14"/>
  <c r="AG103" i="14"/>
  <c r="AG129" i="14"/>
  <c r="AG109" i="14"/>
  <c r="AG88" i="14"/>
  <c r="AG21" i="14"/>
  <c r="AG74" i="14"/>
  <c r="AG114" i="14"/>
  <c r="AG27" i="14"/>
  <c r="AG73" i="14"/>
  <c r="AG79" i="14"/>
  <c r="AG105" i="14"/>
  <c r="AG39" i="14"/>
  <c r="AG112" i="14"/>
  <c r="AG49" i="14"/>
  <c r="AG30" i="14"/>
  <c r="AG15" i="14"/>
  <c r="AG71" i="14"/>
  <c r="AG55" i="14"/>
  <c r="AG202" i="14"/>
  <c r="AG25" i="14"/>
  <c r="AG9" i="14"/>
  <c r="AG19" i="14"/>
  <c r="AG10" i="14"/>
  <c r="AG7" i="14"/>
  <c r="AG87" i="14"/>
  <c r="AG22" i="14"/>
  <c r="AG57" i="14"/>
  <c r="AG131" i="14"/>
  <c r="AG92" i="14"/>
  <c r="AG122" i="14"/>
  <c r="AG126" i="13"/>
  <c r="AG115" i="14"/>
  <c r="AG28" i="14"/>
  <c r="AG12" i="14"/>
  <c r="AG24" i="14"/>
  <c r="AG117" i="14"/>
  <c r="AG95" i="14"/>
  <c r="AG128" i="14"/>
  <c r="AG54" i="14"/>
  <c r="AG44" i="14"/>
  <c r="AG53" i="14"/>
  <c r="AG13" i="14"/>
  <c r="AG70" i="14"/>
  <c r="AG59" i="14"/>
  <c r="AG18" i="14"/>
  <c r="AG106" i="14"/>
  <c r="AG51" i="14"/>
  <c r="AG96" i="14"/>
  <c r="AG183" i="14"/>
  <c r="AG181" i="14"/>
  <c r="AG137" i="14"/>
  <c r="AG76" i="14"/>
  <c r="AH113" i="10" l="1"/>
  <c r="Q113" i="10"/>
  <c r="D113" i="10"/>
  <c r="AK112" i="10" s="1"/>
  <c r="C113" i="10"/>
  <c r="Q112" i="10"/>
  <c r="D112" i="10"/>
  <c r="AK111" i="10" s="1"/>
  <c r="C112" i="10"/>
  <c r="Q111" i="10"/>
  <c r="D111" i="10"/>
  <c r="AK110" i="10" s="1"/>
  <c r="C111" i="10"/>
  <c r="Q110" i="10"/>
  <c r="D110" i="10"/>
  <c r="AK109" i="10" s="1"/>
  <c r="C110" i="10"/>
  <c r="Q109" i="10"/>
  <c r="D109" i="10"/>
  <c r="AJ108" i="10" s="1"/>
  <c r="C109" i="10"/>
  <c r="Q108" i="10"/>
  <c r="D108" i="10"/>
  <c r="AK107" i="10" s="1"/>
  <c r="C108" i="10"/>
  <c r="Q107" i="10"/>
  <c r="D107" i="10"/>
  <c r="AK106" i="10" s="1"/>
  <c r="C107" i="10"/>
  <c r="Q106" i="10"/>
  <c r="D106" i="10"/>
  <c r="AK105" i="10" s="1"/>
  <c r="C106" i="10"/>
  <c r="Q105" i="10"/>
  <c r="D105" i="10"/>
  <c r="AK104" i="10" s="1"/>
  <c r="C105" i="10"/>
  <c r="Q104" i="10"/>
  <c r="D104" i="10"/>
  <c r="AK103" i="10" s="1"/>
  <c r="C104" i="10"/>
  <c r="Q103" i="10"/>
  <c r="D103" i="10"/>
  <c r="AK102" i="10" s="1"/>
  <c r="C103" i="10"/>
  <c r="Q102" i="10"/>
  <c r="D102" i="10"/>
  <c r="AK101" i="10" s="1"/>
  <c r="C102" i="10"/>
  <c r="Q101" i="10"/>
  <c r="D101" i="10"/>
  <c r="AK100" i="10" s="1"/>
  <c r="C101" i="10"/>
  <c r="Q100" i="10"/>
  <c r="D100" i="10"/>
  <c r="AK99" i="10" s="1"/>
  <c r="C100" i="10"/>
  <c r="Q99" i="10"/>
  <c r="D99" i="10"/>
  <c r="AK98" i="10" s="1"/>
  <c r="C99" i="10"/>
  <c r="Q98" i="10"/>
  <c r="D98" i="10"/>
  <c r="C98" i="10"/>
  <c r="Q93" i="10"/>
  <c r="D93" i="10"/>
  <c r="AJ92" i="10" s="1"/>
  <c r="C93" i="10"/>
  <c r="Q92" i="10"/>
  <c r="D92" i="10"/>
  <c r="AK91" i="10" s="1"/>
  <c r="C92" i="10"/>
  <c r="AH88" i="10"/>
  <c r="Q88" i="10"/>
  <c r="D88" i="10"/>
  <c r="AK87" i="10" s="1"/>
  <c r="C88" i="10"/>
  <c r="D71" i="10"/>
  <c r="AM70" i="10" s="1"/>
  <c r="C71" i="10"/>
  <c r="Q86" i="10"/>
  <c r="D86" i="10"/>
  <c r="AJ85" i="10" s="1"/>
  <c r="C86" i="10"/>
  <c r="D116" i="9"/>
  <c r="D65" i="8"/>
  <c r="C65" i="8"/>
  <c r="D46" i="8"/>
  <c r="C46" i="8"/>
  <c r="C6" i="8"/>
  <c r="C7" i="8"/>
  <c r="C8" i="8"/>
  <c r="C5" i="8"/>
  <c r="D11" i="8"/>
  <c r="D12" i="8"/>
  <c r="AT11" i="8" s="1"/>
  <c r="D13" i="8"/>
  <c r="D14" i="8"/>
  <c r="AN13" i="8" s="1"/>
  <c r="D15" i="8"/>
  <c r="AR14" i="8" s="1"/>
  <c r="D16" i="8"/>
  <c r="AW15" i="8" s="1"/>
  <c r="D17" i="8"/>
  <c r="AQ15" i="8" s="1"/>
  <c r="D18" i="8"/>
  <c r="AW17" i="8" s="1"/>
  <c r="D19" i="8"/>
  <c r="AN18" i="8" s="1"/>
  <c r="D20" i="8"/>
  <c r="AQ19" i="8" s="1"/>
  <c r="D21" i="8"/>
  <c r="AT20" i="8" s="1"/>
  <c r="D22" i="8"/>
  <c r="AW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N5" i="8" s="1"/>
  <c r="D7" i="8"/>
  <c r="AS6" i="8" s="1"/>
  <c r="D8" i="8"/>
  <c r="AW7" i="8" s="1"/>
  <c r="D5" i="8"/>
  <c r="C4" i="8"/>
  <c r="C22" i="8"/>
  <c r="C21" i="8"/>
  <c r="C20" i="8"/>
  <c r="C19" i="8"/>
  <c r="C18" i="8"/>
  <c r="C17" i="8"/>
  <c r="C16" i="8"/>
  <c r="C15" i="8"/>
  <c r="C14" i="8"/>
  <c r="AL8" i="8"/>
  <c r="C12" i="8"/>
  <c r="AO4" i="8"/>
  <c r="AN4" i="8"/>
  <c r="C9" i="8"/>
  <c r="AH8" i="10"/>
  <c r="Q8" i="10"/>
  <c r="D8" i="10"/>
  <c r="AQ7" i="10" s="1"/>
  <c r="C8" i="10"/>
  <c r="Q7" i="10"/>
  <c r="D7" i="10"/>
  <c r="AS6" i="10" s="1"/>
  <c r="C7" i="10"/>
  <c r="C6" i="10"/>
  <c r="AK4" i="10"/>
  <c r="AJ4" i="10"/>
  <c r="C9" i="10"/>
  <c r="C10" i="10"/>
  <c r="AJ10" i="10"/>
  <c r="AK10" i="10"/>
  <c r="Q6" i="10"/>
  <c r="D6" i="10"/>
  <c r="AJ5" i="10" s="1"/>
  <c r="Q5" i="10"/>
  <c r="D5" i="10"/>
  <c r="C5" i="10"/>
  <c r="C4" i="10"/>
  <c r="C96" i="10"/>
  <c r="Q94" i="10"/>
  <c r="D94" i="10"/>
  <c r="AK93" i="10" s="1"/>
  <c r="C94" i="10"/>
  <c r="Q95" i="10"/>
  <c r="D95" i="10"/>
  <c r="AK94" i="10" s="1"/>
  <c r="C95" i="10"/>
  <c r="Q91" i="10"/>
  <c r="D91" i="10"/>
  <c r="C91" i="10"/>
  <c r="AH90" i="10"/>
  <c r="C90" i="10"/>
  <c r="AJ118" i="11"/>
  <c r="D118" i="11"/>
  <c r="AM117" i="11" s="1"/>
  <c r="C118" i="11"/>
  <c r="D117" i="11"/>
  <c r="AL116" i="11" s="1"/>
  <c r="C117" i="11"/>
  <c r="C108" i="11"/>
  <c r="AJ107" i="11"/>
  <c r="D107" i="11"/>
  <c r="AM106" i="11" s="1"/>
  <c r="C107" i="11"/>
  <c r="D106" i="11"/>
  <c r="AM105" i="11" s="1"/>
  <c r="C106" i="11"/>
  <c r="D105" i="11"/>
  <c r="AM104" i="11" s="1"/>
  <c r="C105" i="11"/>
  <c r="D104" i="11"/>
  <c r="AM103" i="11" s="1"/>
  <c r="C104" i="11"/>
  <c r="D103" i="11"/>
  <c r="C103" i="11"/>
  <c r="AM102" i="11"/>
  <c r="AL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25" i="10"/>
  <c r="C12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7" i="11"/>
  <c r="C128" i="11"/>
  <c r="C2" i="11"/>
  <c r="C3" i="11"/>
  <c r="AL4" i="11"/>
  <c r="AM4" i="11"/>
  <c r="AN4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AL21" i="11"/>
  <c r="AM21" i="11"/>
  <c r="AN21" i="11"/>
  <c r="D23" i="11"/>
  <c r="AM22" i="11" s="1"/>
  <c r="D24" i="11"/>
  <c r="AL23" i="11" s="1"/>
  <c r="D25" i="11"/>
  <c r="AM24" i="11" s="1"/>
  <c r="D26" i="11"/>
  <c r="AP25" i="11" s="1"/>
  <c r="D27" i="11"/>
  <c r="AL25" i="11" s="1"/>
  <c r="D28" i="11"/>
  <c r="AM27" i="11" s="1"/>
  <c r="D29" i="11"/>
  <c r="AO28" i="11" s="1"/>
  <c r="D30" i="11"/>
  <c r="AN29" i="11" s="1"/>
  <c r="D31" i="11"/>
  <c r="AM30" i="11" s="1"/>
  <c r="D32" i="11"/>
  <c r="AO31" i="11" s="1"/>
  <c r="D33" i="11"/>
  <c r="AL31" i="11" s="1"/>
  <c r="D34" i="11"/>
  <c r="AN33" i="11" s="1"/>
  <c r="D35" i="11"/>
  <c r="AM34" i="11" s="1"/>
  <c r="D36" i="11"/>
  <c r="AL35" i="11" s="1"/>
  <c r="D37" i="11"/>
  <c r="AM36" i="11" s="1"/>
  <c r="AJ36" i="11" s="1"/>
  <c r="AJ37" i="11"/>
  <c r="AL40" i="11"/>
  <c r="AM40" i="11"/>
  <c r="AN40" i="11"/>
  <c r="D41" i="11"/>
  <c r="D42" i="11"/>
  <c r="AL41" i="11" s="1"/>
  <c r="D43" i="11"/>
  <c r="AM42" i="11" s="1"/>
  <c r="D44" i="11"/>
  <c r="AO43" i="11" s="1"/>
  <c r="D45" i="11"/>
  <c r="AL43" i="11" s="1"/>
  <c r="D46" i="11"/>
  <c r="AM45" i="11" s="1"/>
  <c r="D47" i="11"/>
  <c r="AN46" i="11" s="1"/>
  <c r="D48" i="11"/>
  <c r="AL46" i="11" s="1"/>
  <c r="D49" i="11"/>
  <c r="AM48" i="11" s="1"/>
  <c r="AJ48" i="11" s="1"/>
  <c r="AJ49" i="11"/>
  <c r="AL51" i="11"/>
  <c r="AM51" i="11"/>
  <c r="AN51" i="11"/>
  <c r="D52" i="11"/>
  <c r="D53" i="11"/>
  <c r="AL52" i="11" s="1"/>
  <c r="D54" i="11"/>
  <c r="AM53" i="11" s="1"/>
  <c r="D55" i="11"/>
  <c r="AO54" i="11" s="1"/>
  <c r="D56" i="11"/>
  <c r="AN55" i="11" s="1"/>
  <c r="D57" i="11"/>
  <c r="AM56" i="11" s="1"/>
  <c r="D58" i="11"/>
  <c r="AN57" i="11" s="1"/>
  <c r="D59" i="11"/>
  <c r="AN53" i="11" s="1"/>
  <c r="D60" i="11"/>
  <c r="AM59" i="11" s="1"/>
  <c r="AJ59" i="11" s="1"/>
  <c r="AJ60" i="11"/>
  <c r="AL62" i="11"/>
  <c r="AM62" i="11"/>
  <c r="AN62" i="11"/>
  <c r="D63" i="11"/>
  <c r="D64" i="11"/>
  <c r="AL63" i="11" s="1"/>
  <c r="D65" i="11"/>
  <c r="AM64" i="11" s="1"/>
  <c r="D66" i="11"/>
  <c r="AO65" i="11" s="1"/>
  <c r="D67" i="11"/>
  <c r="AL65" i="11" s="1"/>
  <c r="D68" i="11"/>
  <c r="AM67" i="11" s="1"/>
  <c r="D69" i="11"/>
  <c r="AM68" i="11" s="1"/>
  <c r="D70" i="11"/>
  <c r="D71" i="11"/>
  <c r="AM70" i="11" s="1"/>
  <c r="AJ70" i="11" s="1"/>
  <c r="AJ71" i="11"/>
  <c r="AL73" i="11"/>
  <c r="AM73" i="11"/>
  <c r="AN73" i="11"/>
  <c r="D74" i="11"/>
  <c r="D75" i="11"/>
  <c r="AL74" i="11" s="1"/>
  <c r="D76" i="11"/>
  <c r="AM75" i="11" s="1"/>
  <c r="D77" i="11"/>
  <c r="AO76" i="11" s="1"/>
  <c r="D78" i="11"/>
  <c r="AL76" i="11" s="1"/>
  <c r="D79" i="11"/>
  <c r="AN78" i="11" s="1"/>
  <c r="D80" i="11"/>
  <c r="AM79" i="11" s="1"/>
  <c r="D81" i="11"/>
  <c r="D82" i="11"/>
  <c r="AM81" i="11" s="1"/>
  <c r="AJ81" i="11" s="1"/>
  <c r="AJ82" i="11"/>
  <c r="AJ84" i="11"/>
  <c r="D85" i="11"/>
  <c r="D86" i="11"/>
  <c r="AN85" i="11" s="1"/>
  <c r="AJ86" i="11"/>
  <c r="D90" i="11"/>
  <c r="D91" i="11"/>
  <c r="AM90" i="11" s="1"/>
  <c r="AJ91" i="11"/>
  <c r="D94" i="11"/>
  <c r="D95" i="11"/>
  <c r="AM94" i="11" s="1"/>
  <c r="AJ95" i="11"/>
  <c r="D98" i="11"/>
  <c r="D99" i="11"/>
  <c r="AM98" i="11" s="1"/>
  <c r="AJ99" i="11"/>
  <c r="AL109" i="11"/>
  <c r="AM109" i="11"/>
  <c r="D110" i="11"/>
  <c r="D111" i="11"/>
  <c r="AM110" i="11" s="1"/>
  <c r="D112" i="11"/>
  <c r="AL111" i="11" s="1"/>
  <c r="AJ114" i="11"/>
  <c r="D115" i="11"/>
  <c r="D116" i="11"/>
  <c r="AL115" i="11" s="1"/>
  <c r="D11" i="10"/>
  <c r="D12" i="10"/>
  <c r="AQ11" i="10" s="1"/>
  <c r="D13" i="10"/>
  <c r="AJ12" i="10" s="1"/>
  <c r="D14" i="10"/>
  <c r="AJ13" i="10" s="1"/>
  <c r="D15" i="10"/>
  <c r="AM14" i="10" s="1"/>
  <c r="D16" i="10"/>
  <c r="AP15" i="10" s="1"/>
  <c r="D17" i="10"/>
  <c r="AL16" i="10" s="1"/>
  <c r="D18" i="10"/>
  <c r="AR17" i="10" s="1"/>
  <c r="D19" i="10"/>
  <c r="AL17" i="10" s="1"/>
  <c r="D20" i="10"/>
  <c r="AJ19" i="10" s="1"/>
  <c r="D21" i="10"/>
  <c r="AM20" i="10" s="1"/>
  <c r="D22" i="10"/>
  <c r="D23" i="10"/>
  <c r="D24" i="10"/>
  <c r="AQ23" i="10" s="1"/>
  <c r="D25" i="10"/>
  <c r="AK24" i="10" s="1"/>
  <c r="D26" i="10"/>
  <c r="AQ25" i="10" s="1"/>
  <c r="D27" i="10"/>
  <c r="AN25" i="10" s="1"/>
  <c r="D28" i="10"/>
  <c r="AR27" i="10" s="1"/>
  <c r="D29" i="10"/>
  <c r="AJ28" i="10" s="1"/>
  <c r="D30" i="10"/>
  <c r="AP29" i="10" s="1"/>
  <c r="D31" i="10"/>
  <c r="AK29" i="10" s="1"/>
  <c r="D32" i="10"/>
  <c r="AJ31" i="10" s="1"/>
  <c r="D33" i="10"/>
  <c r="AL32" i="10" s="1"/>
  <c r="D34" i="10"/>
  <c r="AO33" i="10" s="1"/>
  <c r="D35" i="10"/>
  <c r="AM33" i="10" s="1"/>
  <c r="D36" i="10"/>
  <c r="D37" i="10"/>
  <c r="D38" i="10"/>
  <c r="AQ37" i="10" s="1"/>
  <c r="AH38" i="10"/>
  <c r="AJ40" i="10"/>
  <c r="AK40" i="10"/>
  <c r="D42" i="10"/>
  <c r="D43" i="10"/>
  <c r="AJ42" i="10" s="1"/>
  <c r="D44" i="10"/>
  <c r="AK43" i="10" s="1"/>
  <c r="AH44" i="10"/>
  <c r="AH47" i="10"/>
  <c r="D48" i="10"/>
  <c r="D49" i="10"/>
  <c r="AJ48" i="10" s="1"/>
  <c r="D50" i="10"/>
  <c r="D51" i="10"/>
  <c r="D52" i="10"/>
  <c r="D53" i="10"/>
  <c r="D65" i="10"/>
  <c r="D67" i="10"/>
  <c r="AK66" i="10" s="1"/>
  <c r="D66" i="10"/>
  <c r="AK65" i="10" s="1"/>
  <c r="D70" i="10"/>
  <c r="D72" i="10"/>
  <c r="AM71" i="10" s="1"/>
  <c r="AH72" i="10"/>
  <c r="D75" i="10"/>
  <c r="D77" i="10"/>
  <c r="AK76" i="10" s="1"/>
  <c r="D76" i="10"/>
  <c r="AK75" i="10" s="1"/>
  <c r="AH80" i="10"/>
  <c r="D81" i="10"/>
  <c r="D82" i="10"/>
  <c r="AJ81" i="10" s="1"/>
  <c r="D83" i="10"/>
  <c r="AK82" i="10" s="1"/>
  <c r="D84" i="10"/>
  <c r="AK83" i="10" s="1"/>
  <c r="D85" i="10"/>
  <c r="AJ84" i="10" s="1"/>
  <c r="D87" i="10"/>
  <c r="AJ86" i="10" s="1"/>
  <c r="AH97" i="10"/>
  <c r="AL41" i="10" l="1"/>
  <c r="AK41" i="10"/>
  <c r="AJ41" i="10"/>
  <c r="AH41" i="10" s="1"/>
  <c r="AJ49" i="10"/>
  <c r="AK49" i="10"/>
  <c r="AL49" i="10"/>
  <c r="AM49" i="10"/>
  <c r="AN49" i="10"/>
  <c r="AO49" i="10"/>
  <c r="AP49" i="10"/>
  <c r="AQ49" i="10"/>
  <c r="AR49" i="10"/>
  <c r="AS49" i="10"/>
  <c r="AP50" i="10"/>
  <c r="AR50" i="10"/>
  <c r="AQ50" i="10"/>
  <c r="AS50" i="10"/>
  <c r="AJ50" i="10"/>
  <c r="AK50" i="10"/>
  <c r="AL50" i="10"/>
  <c r="AM50" i="10"/>
  <c r="AN50" i="10"/>
  <c r="AO50" i="10"/>
  <c r="AL51" i="10"/>
  <c r="AJ51" i="10"/>
  <c r="AK51" i="10"/>
  <c r="AM51" i="10"/>
  <c r="AN51" i="10"/>
  <c r="AO51" i="10"/>
  <c r="AP51" i="10"/>
  <c r="AQ51" i="10"/>
  <c r="AR51" i="10"/>
  <c r="AS51" i="10"/>
  <c r="AL52" i="10"/>
  <c r="AN52" i="10"/>
  <c r="AM52" i="10"/>
  <c r="AO52" i="10"/>
  <c r="AP52" i="10"/>
  <c r="AQ52" i="10"/>
  <c r="AS52" i="10"/>
  <c r="AK52" i="10"/>
  <c r="AJ52" i="10"/>
  <c r="AR52" i="10"/>
  <c r="AO22" i="10"/>
  <c r="AL21" i="10"/>
  <c r="AN22" i="10"/>
  <c r="AM22" i="10"/>
  <c r="AL22" i="10"/>
  <c r="AK22" i="10"/>
  <c r="AJ22" i="10"/>
  <c r="AM21" i="10"/>
  <c r="AK21" i="10"/>
  <c r="AN21" i="10"/>
  <c r="AS21" i="10"/>
  <c r="AR21" i="10"/>
  <c r="AQ21" i="10"/>
  <c r="AP21" i="10"/>
  <c r="AO21" i="10"/>
  <c r="AJ21" i="10"/>
  <c r="AO36" i="10"/>
  <c r="AN36" i="10"/>
  <c r="AM36" i="10"/>
  <c r="AL36" i="10"/>
  <c r="AK36" i="10"/>
  <c r="AM35" i="10"/>
  <c r="AK35" i="10"/>
  <c r="AJ36" i="10"/>
  <c r="AN35" i="10"/>
  <c r="AL35" i="10"/>
  <c r="AJ35" i="10"/>
  <c r="AS35" i="10"/>
  <c r="AR35" i="10"/>
  <c r="AQ35" i="10"/>
  <c r="AP35" i="10"/>
  <c r="AO35" i="10"/>
  <c r="AR15" i="8"/>
  <c r="AN16" i="8"/>
  <c r="AQ17" i="8"/>
  <c r="AP13" i="8"/>
  <c r="AQ13" i="8"/>
  <c r="AS14" i="8"/>
  <c r="AT14" i="8"/>
  <c r="AP17" i="8"/>
  <c r="AU20" i="8"/>
  <c r="AV20" i="8"/>
  <c r="AL64" i="11"/>
  <c r="AO64" i="11"/>
  <c r="AL80" i="11"/>
  <c r="AO75" i="11"/>
  <c r="AO18" i="8"/>
  <c r="AR13" i="8"/>
  <c r="AU14" i="8"/>
  <c r="AO16" i="8"/>
  <c r="AR17" i="8"/>
  <c r="AQ18" i="8"/>
  <c r="AN20" i="8"/>
  <c r="AW20" i="8"/>
  <c r="AP18" i="8"/>
  <c r="AO12" i="8"/>
  <c r="AS13" i="8"/>
  <c r="AV14" i="8"/>
  <c r="AP16" i="8"/>
  <c r="AS17" i="8"/>
  <c r="AR18" i="8"/>
  <c r="AP20" i="8"/>
  <c r="AN21" i="8"/>
  <c r="AP12" i="8"/>
  <c r="AN14" i="8"/>
  <c r="AW14" i="8"/>
  <c r="AQ16" i="8"/>
  <c r="AT17" i="8"/>
  <c r="AN19" i="8"/>
  <c r="AQ20" i="8"/>
  <c r="AO11" i="8"/>
  <c r="AQ12" i="8"/>
  <c r="AP14" i="8"/>
  <c r="AO15" i="8"/>
  <c r="AR16" i="8"/>
  <c r="AU17" i="8"/>
  <c r="AO19" i="8"/>
  <c r="AR20" i="8"/>
  <c r="AO14" i="8"/>
  <c r="AR12" i="8"/>
  <c r="AQ14" i="8"/>
  <c r="AP15" i="8"/>
  <c r="AS16" i="8"/>
  <c r="AV17" i="8"/>
  <c r="AP19" i="8"/>
  <c r="AS20" i="8"/>
  <c r="AO17" i="8"/>
  <c r="AR19" i="8"/>
  <c r="AS19" i="8"/>
  <c r="AO13" i="8"/>
  <c r="AN17" i="8"/>
  <c r="AS21" i="8"/>
  <c r="AU21" i="8"/>
  <c r="AV18" i="8"/>
  <c r="AT21" i="8"/>
  <c r="AV21" i="8"/>
  <c r="AS18" i="8"/>
  <c r="AT18" i="8"/>
  <c r="AU18" i="8"/>
  <c r="AW18" i="8"/>
  <c r="AS15" i="8"/>
  <c r="AT15" i="8"/>
  <c r="AN15" i="8"/>
  <c r="AU15" i="8"/>
  <c r="AV15" i="8"/>
  <c r="AM116" i="11"/>
  <c r="AJ116" i="11" s="1"/>
  <c r="AL106" i="11"/>
  <c r="AJ106" i="11" s="1"/>
  <c r="AS25" i="10"/>
  <c r="AS27" i="10"/>
  <c r="AS29" i="10"/>
  <c r="AS31" i="10"/>
  <c r="AS33" i="10"/>
  <c r="AR11" i="10"/>
  <c r="AS37" i="10"/>
  <c r="AS11" i="10"/>
  <c r="AR48" i="10"/>
  <c r="AS13" i="10"/>
  <c r="AS48" i="10"/>
  <c r="AS15" i="10"/>
  <c r="AS17" i="10"/>
  <c r="AS19" i="10"/>
  <c r="AS23" i="10"/>
  <c r="AJ105" i="10"/>
  <c r="AH105" i="10" s="1"/>
  <c r="AJ111" i="10"/>
  <c r="AH111" i="10" s="1"/>
  <c r="AJ107" i="10"/>
  <c r="AH107" i="10" s="1"/>
  <c r="AK108" i="10"/>
  <c r="AH108" i="10" s="1"/>
  <c r="AJ106" i="10"/>
  <c r="AH106" i="10" s="1"/>
  <c r="AJ109" i="10"/>
  <c r="AH109" i="10" s="1"/>
  <c r="AJ112" i="10"/>
  <c r="AH112" i="10" s="1"/>
  <c r="AJ110" i="10"/>
  <c r="AH110" i="10" s="1"/>
  <c r="AJ100" i="10"/>
  <c r="AH100" i="10" s="1"/>
  <c r="AJ101" i="10"/>
  <c r="AH101" i="10" s="1"/>
  <c r="AK92" i="10"/>
  <c r="AH92" i="10" s="1"/>
  <c r="AJ94" i="10"/>
  <c r="AH94" i="10" s="1"/>
  <c r="AJ99" i="10"/>
  <c r="AH99" i="10" s="1"/>
  <c r="AJ103" i="10"/>
  <c r="AH103" i="10" s="1"/>
  <c r="AJ98" i="10"/>
  <c r="AH98" i="10" s="1"/>
  <c r="AJ91" i="10"/>
  <c r="AH91" i="10" s="1"/>
  <c r="AJ104" i="10"/>
  <c r="AH104" i="10" s="1"/>
  <c r="AJ93" i="10"/>
  <c r="AH93" i="10" s="1"/>
  <c r="AJ102" i="10"/>
  <c r="AH102" i="10" s="1"/>
  <c r="AJ87" i="10"/>
  <c r="AH87" i="10" s="1"/>
  <c r="AJ65" i="10"/>
  <c r="AH65" i="10" s="1"/>
  <c r="AJ66" i="10"/>
  <c r="AH66" i="10" s="1"/>
  <c r="AJ75" i="10"/>
  <c r="AH75" i="10" s="1"/>
  <c r="AJ76" i="10"/>
  <c r="AH76" i="10" s="1"/>
  <c r="AK70" i="10"/>
  <c r="AL70" i="10"/>
  <c r="AK85" i="10"/>
  <c r="AH85" i="10" s="1"/>
  <c r="AJ70" i="10"/>
  <c r="AJ71" i="10"/>
  <c r="AK71" i="10"/>
  <c r="AL71" i="10"/>
  <c r="AK86" i="10"/>
  <c r="AH86" i="10" s="1"/>
  <c r="AK81" i="10"/>
  <c r="AH81" i="10" s="1"/>
  <c r="AK84" i="10"/>
  <c r="AH84" i="10" s="1"/>
  <c r="AR7" i="10"/>
  <c r="AM5" i="10"/>
  <c r="AN5" i="10"/>
  <c r="AO5" i="10"/>
  <c r="AP5" i="10"/>
  <c r="AQ5" i="10"/>
  <c r="AR5" i="10"/>
  <c r="AS5" i="10"/>
  <c r="AK6" i="10"/>
  <c r="AN6" i="10"/>
  <c r="AS7" i="10"/>
  <c r="AJ7" i="10"/>
  <c r="AK7" i="10"/>
  <c r="AL7" i="10"/>
  <c r="AM7" i="10"/>
  <c r="AN7" i="10"/>
  <c r="AO7" i="10"/>
  <c r="AJ6" i="10"/>
  <c r="AP7" i="10"/>
  <c r="AL6" i="10"/>
  <c r="AM6" i="10"/>
  <c r="AJ82" i="10"/>
  <c r="AH82" i="10" s="1"/>
  <c r="AO6" i="10"/>
  <c r="AJ83" i="10"/>
  <c r="AH83" i="10" s="1"/>
  <c r="AP6" i="10"/>
  <c r="AK5" i="10"/>
  <c r="AQ6" i="10"/>
  <c r="AL5" i="10"/>
  <c r="AR6" i="10"/>
  <c r="AP11" i="8"/>
  <c r="AQ11" i="8"/>
  <c r="AR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4" i="8"/>
  <c r="AN11" i="8"/>
  <c r="AS11" i="8"/>
  <c r="AU11" i="8"/>
  <c r="AV11" i="8"/>
  <c r="AW11" i="8"/>
  <c r="AU7" i="8"/>
  <c r="AT5" i="8"/>
  <c r="AU5" i="8"/>
  <c r="AN7" i="8"/>
  <c r="AO7" i="8"/>
  <c r="AP7" i="8"/>
  <c r="AV5" i="8"/>
  <c r="AQ7" i="8"/>
  <c r="AR7" i="8"/>
  <c r="AS7" i="8"/>
  <c r="AW5" i="8"/>
  <c r="AP6" i="8"/>
  <c r="AO5" i="8"/>
  <c r="AT6" i="8"/>
  <c r="AP5" i="8"/>
  <c r="AU6" i="8"/>
  <c r="AQ5" i="8"/>
  <c r="AV6" i="8"/>
  <c r="AW6" i="8"/>
  <c r="AN6" i="8"/>
  <c r="AR5" i="8"/>
  <c r="AS5" i="8"/>
  <c r="AO6" i="8"/>
  <c r="AT7" i="8"/>
  <c r="AQ6" i="8"/>
  <c r="AV7" i="8"/>
  <c r="AR6" i="8"/>
  <c r="AO25" i="10"/>
  <c r="AH40" i="10"/>
  <c r="AH95" i="10"/>
  <c r="AJ32" i="10"/>
  <c r="AR25" i="10"/>
  <c r="AP25" i="10"/>
  <c r="AM48" i="10"/>
  <c r="AM11" i="10"/>
  <c r="AK32" i="10"/>
  <c r="AK11" i="10"/>
  <c r="AK31" i="10"/>
  <c r="AK20" i="10"/>
  <c r="AJ20" i="10"/>
  <c r="AQ48" i="10"/>
  <c r="AP48" i="10"/>
  <c r="AL117" i="11"/>
  <c r="AJ117" i="11" s="1"/>
  <c r="AL103" i="11"/>
  <c r="AJ103" i="11" s="1"/>
  <c r="AJ102" i="11"/>
  <c r="AL104" i="11"/>
  <c r="AJ104" i="11" s="1"/>
  <c r="AL22" i="11"/>
  <c r="AL105" i="11"/>
  <c r="AJ105" i="11" s="1"/>
  <c r="AL90" i="11"/>
  <c r="AJ90" i="11" s="1"/>
  <c r="AL98" i="11"/>
  <c r="AJ98" i="11" s="1"/>
  <c r="AQ32" i="11"/>
  <c r="AM46" i="11"/>
  <c r="AJ46" i="11" s="1"/>
  <c r="AM66" i="11"/>
  <c r="AQ65" i="11"/>
  <c r="AN65" i="11"/>
  <c r="AN79" i="11"/>
  <c r="AL78" i="11"/>
  <c r="AM65" i="11"/>
  <c r="AJ4" i="11"/>
  <c r="AM26" i="11"/>
  <c r="AL110" i="11"/>
  <c r="AJ110" i="11" s="1"/>
  <c r="AJ51" i="11"/>
  <c r="AM76" i="11"/>
  <c r="AQ26" i="11"/>
  <c r="AJ109" i="11"/>
  <c r="AN74" i="11"/>
  <c r="AM57" i="11"/>
  <c r="AM78" i="11"/>
  <c r="AN44" i="11"/>
  <c r="AN68" i="11"/>
  <c r="AQ31" i="11"/>
  <c r="AJ40" i="11"/>
  <c r="AQ25" i="11"/>
  <c r="AQ11" i="11"/>
  <c r="AN25" i="11"/>
  <c r="AP11" i="11"/>
  <c r="AQ77" i="11"/>
  <c r="AJ73" i="11"/>
  <c r="AQ66" i="11"/>
  <c r="AL55" i="11"/>
  <c r="AL30" i="11"/>
  <c r="AM25" i="11"/>
  <c r="AL11" i="11"/>
  <c r="AM77" i="11"/>
  <c r="AN66" i="11"/>
  <c r="AL66" i="11"/>
  <c r="AO41" i="11"/>
  <c r="AL24" i="11"/>
  <c r="AQ10" i="11"/>
  <c r="AM115" i="11"/>
  <c r="AJ115" i="11" s="1"/>
  <c r="AQ76" i="11"/>
  <c r="AM47" i="11"/>
  <c r="AN41" i="11"/>
  <c r="AN34" i="11"/>
  <c r="AN76" i="11"/>
  <c r="AL69" i="11"/>
  <c r="AJ62" i="11"/>
  <c r="AL47" i="11"/>
  <c r="AM33" i="11"/>
  <c r="AP29" i="11"/>
  <c r="AO14" i="11"/>
  <c r="AM7" i="11"/>
  <c r="AM111" i="11"/>
  <c r="AJ111" i="11" s="1"/>
  <c r="AP65" i="11"/>
  <c r="AO52" i="11"/>
  <c r="AQ43" i="11"/>
  <c r="AL33" i="11"/>
  <c r="AM29" i="11"/>
  <c r="AO25" i="11"/>
  <c r="AN14" i="11"/>
  <c r="AL56" i="11"/>
  <c r="AP43" i="11"/>
  <c r="AL29" i="11"/>
  <c r="AM14" i="11"/>
  <c r="AO10" i="11"/>
  <c r="AN6" i="11"/>
  <c r="AN10" i="11"/>
  <c r="AP55" i="11"/>
  <c r="AM43" i="11"/>
  <c r="AM32" i="11"/>
  <c r="AN28" i="11"/>
  <c r="AQ13" i="11"/>
  <c r="AL6" i="11"/>
  <c r="AN43" i="11"/>
  <c r="AM55" i="11"/>
  <c r="AL45" i="11"/>
  <c r="AL17" i="11"/>
  <c r="AJ17" i="11" s="1"/>
  <c r="AM13" i="11"/>
  <c r="AN42" i="11"/>
  <c r="AP66" i="11"/>
  <c r="AO63" i="11"/>
  <c r="AQ44" i="11"/>
  <c r="AN31" i="11"/>
  <c r="AL27" i="11"/>
  <c r="AN23" i="11"/>
  <c r="AN16" i="11"/>
  <c r="AN12" i="11"/>
  <c r="AP8" i="11"/>
  <c r="AO66" i="11"/>
  <c r="AN63" i="11"/>
  <c r="AM58" i="11"/>
  <c r="AN54" i="11"/>
  <c r="AP44" i="11"/>
  <c r="AM31" i="11"/>
  <c r="AL12" i="11"/>
  <c r="AO8" i="11"/>
  <c r="AO44" i="11"/>
  <c r="AN8" i="11"/>
  <c r="AM8" i="11"/>
  <c r="AM44" i="11"/>
  <c r="AL8" i="11"/>
  <c r="AL53" i="11"/>
  <c r="AJ53" i="11" s="1"/>
  <c r="AL44" i="11"/>
  <c r="AJ21" i="11"/>
  <c r="AQ14" i="11"/>
  <c r="AL57" i="11"/>
  <c r="AP14" i="11"/>
  <c r="AL25" i="10"/>
  <c r="AQ19" i="10"/>
  <c r="AO15" i="10"/>
  <c r="AR19" i="10"/>
  <c r="AK25" i="10"/>
  <c r="AP19" i="10"/>
  <c r="AJ15" i="10"/>
  <c r="AJ25" i="10"/>
  <c r="AL19" i="10"/>
  <c r="AO48" i="10"/>
  <c r="AN48" i="10"/>
  <c r="AP31" i="10"/>
  <c r="AM17" i="10"/>
  <c r="AK12" i="10"/>
  <c r="AM23" i="10"/>
  <c r="AM15" i="10"/>
  <c r="AL28" i="10"/>
  <c r="AL23" i="10"/>
  <c r="AQ17" i="10"/>
  <c r="AL15" i="10"/>
  <c r="AM25" i="10"/>
  <c r="AP17" i="10"/>
  <c r="AO17" i="10"/>
  <c r="AO26" i="10"/>
  <c r="AO16" i="10"/>
  <c r="AO37" i="10"/>
  <c r="AO24" i="10"/>
  <c r="AK48" i="10"/>
  <c r="AJ37" i="10"/>
  <c r="AQ33" i="10"/>
  <c r="AM26" i="10"/>
  <c r="AM24" i="10"/>
  <c r="AK16" i="10"/>
  <c r="AL34" i="10"/>
  <c r="AO19" i="10"/>
  <c r="AL48" i="10"/>
  <c r="AL42" i="10"/>
  <c r="AL26" i="10"/>
  <c r="AL24" i="10"/>
  <c r="AJ16" i="10"/>
  <c r="AR37" i="10"/>
  <c r="AJ34" i="10"/>
  <c r="AL43" i="10"/>
  <c r="AJ43" i="10"/>
  <c r="AP37" i="10"/>
  <c r="AM16" i="10"/>
  <c r="AQ13" i="10"/>
  <c r="AK42" i="10"/>
  <c r="AR29" i="10"/>
  <c r="AJ24" i="10"/>
  <c r="AN26" i="10"/>
  <c r="AO29" i="10"/>
  <c r="AO20" i="10"/>
  <c r="AK18" i="10"/>
  <c r="AN12" i="10"/>
  <c r="AN32" i="10"/>
  <c r="AL20" i="10"/>
  <c r="AM12" i="10"/>
  <c r="AP23" i="10"/>
  <c r="AH77" i="10"/>
  <c r="AO34" i="10"/>
  <c r="AL33" i="10"/>
  <c r="AM30" i="10"/>
  <c r="AJ29" i="10"/>
  <c r="AQ27" i="10"/>
  <c r="AK26" i="10"/>
  <c r="AO23" i="10"/>
  <c r="AN18" i="10"/>
  <c r="AK17" i="10"/>
  <c r="AR15" i="10"/>
  <c r="AL14" i="10"/>
  <c r="AP11" i="10"/>
  <c r="AL94" i="11"/>
  <c r="AL85" i="11"/>
  <c r="AP77" i="11"/>
  <c r="AQ54" i="11"/>
  <c r="AN52" i="11"/>
  <c r="AP32" i="11"/>
  <c r="AQ28" i="11"/>
  <c r="AP26" i="11"/>
  <c r="AL14" i="11"/>
  <c r="AM10" i="11"/>
  <c r="AH67" i="10"/>
  <c r="AN34" i="10"/>
  <c r="AK33" i="10"/>
  <c r="AR31" i="10"/>
  <c r="AL30" i="10"/>
  <c r="AP27" i="10"/>
  <c r="AJ26" i="10"/>
  <c r="AN23" i="10"/>
  <c r="AM18" i="10"/>
  <c r="AJ17" i="10"/>
  <c r="AQ15" i="10"/>
  <c r="AK14" i="10"/>
  <c r="AO11" i="10"/>
  <c r="AJ112" i="11"/>
  <c r="AO77" i="11"/>
  <c r="AN75" i="11"/>
  <c r="AL68" i="11"/>
  <c r="AN56" i="11"/>
  <c r="AP54" i="11"/>
  <c r="AO32" i="11"/>
  <c r="AN30" i="11"/>
  <c r="AP28" i="11"/>
  <c r="AO26" i="11"/>
  <c r="AN24" i="11"/>
  <c r="AL16" i="11"/>
  <c r="AL10" i="11"/>
  <c r="AM34" i="10"/>
  <c r="AJ33" i="10"/>
  <c r="AQ31" i="10"/>
  <c r="AK30" i="10"/>
  <c r="AO27" i="10"/>
  <c r="AL18" i="10"/>
  <c r="AJ14" i="10"/>
  <c r="AN11" i="10"/>
  <c r="AN77" i="11"/>
  <c r="AN32" i="11"/>
  <c r="AN26" i="11"/>
  <c r="AN27" i="10"/>
  <c r="AO5" i="11"/>
  <c r="AN13" i="10"/>
  <c r="AJ30" i="10"/>
  <c r="AL75" i="11"/>
  <c r="AK34" i="10"/>
  <c r="AO31" i="10"/>
  <c r="AM27" i="10"/>
  <c r="AN24" i="10"/>
  <c r="AK23" i="10"/>
  <c r="AJ18" i="10"/>
  <c r="AN15" i="10"/>
  <c r="AO12" i="10"/>
  <c r="AL11" i="10"/>
  <c r="AL77" i="11"/>
  <c r="AM54" i="11"/>
  <c r="AL32" i="11"/>
  <c r="AM28" i="11"/>
  <c r="AL26" i="11"/>
  <c r="AQ7" i="11"/>
  <c r="AN5" i="11"/>
  <c r="AN31" i="10"/>
  <c r="AO28" i="10"/>
  <c r="AL27" i="10"/>
  <c r="AJ23" i="10"/>
  <c r="AL79" i="11"/>
  <c r="AN67" i="11"/>
  <c r="AL54" i="11"/>
  <c r="AL34" i="11"/>
  <c r="AL28" i="11"/>
  <c r="AN15" i="11"/>
  <c r="AP13" i="11"/>
  <c r="AO11" i="11"/>
  <c r="AN9" i="11"/>
  <c r="AJ9" i="11" s="1"/>
  <c r="AP7" i="11"/>
  <c r="AM31" i="10"/>
  <c r="AN28" i="10"/>
  <c r="AK27" i="10"/>
  <c r="AN19" i="10"/>
  <c r="AJ11" i="10"/>
  <c r="AN11" i="11"/>
  <c r="AN29" i="10"/>
  <c r="AO32" i="10"/>
  <c r="AL31" i="10"/>
  <c r="AM28" i="10"/>
  <c r="AJ27" i="10"/>
  <c r="AM19" i="10"/>
  <c r="AN16" i="10"/>
  <c r="AK15" i="10"/>
  <c r="AR13" i="10"/>
  <c r="AL12" i="10"/>
  <c r="AO74" i="11"/>
  <c r="AL67" i="11"/>
  <c r="AL58" i="11"/>
  <c r="AQ55" i="11"/>
  <c r="AL42" i="11"/>
  <c r="AQ29" i="11"/>
  <c r="AO23" i="11"/>
  <c r="AL15" i="11"/>
  <c r="AN13" i="11"/>
  <c r="AM11" i="11"/>
  <c r="AN7" i="11"/>
  <c r="AM32" i="10"/>
  <c r="AQ29" i="10"/>
  <c r="AK28" i="10"/>
  <c r="AN20" i="10"/>
  <c r="AK19" i="10"/>
  <c r="AP13" i="10"/>
  <c r="AP76" i="11"/>
  <c r="AO55" i="11"/>
  <c r="AP31" i="11"/>
  <c r="AO29" i="11"/>
  <c r="AN27" i="11"/>
  <c r="AL7" i="11"/>
  <c r="AR33" i="10"/>
  <c r="AO13" i="10"/>
  <c r="AM69" i="11"/>
  <c r="AP33" i="10"/>
  <c r="AM29" i="10"/>
  <c r="AR23" i="10"/>
  <c r="AN17" i="10"/>
  <c r="AO14" i="10"/>
  <c r="AL13" i="10"/>
  <c r="AO94" i="11"/>
  <c r="AN64" i="11"/>
  <c r="AJ64" i="11" s="1"/>
  <c r="AN45" i="11"/>
  <c r="AN33" i="10"/>
  <c r="AO30" i="10"/>
  <c r="AL29" i="10"/>
  <c r="AN14" i="10"/>
  <c r="AK13" i="10"/>
  <c r="AN94" i="11"/>
  <c r="AO85" i="11"/>
  <c r="AM80" i="11"/>
  <c r="AJ80" i="11" s="1"/>
  <c r="AM35" i="11"/>
  <c r="AJ35" i="11" s="1"/>
  <c r="AM13" i="10"/>
  <c r="AN30" i="10"/>
  <c r="AO18" i="10"/>
  <c r="AH54" i="10" l="1"/>
  <c r="AH71" i="10"/>
  <c r="AH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L14" i="8"/>
  <c r="AL15" i="8"/>
  <c r="AL16" i="8"/>
  <c r="AL7" i="8"/>
  <c r="AL5" i="8"/>
  <c r="AL6" i="8"/>
  <c r="AH7" i="10"/>
  <c r="AH5" i="10"/>
  <c r="AH37" i="10"/>
  <c r="AH48" i="10"/>
  <c r="AH43" i="10"/>
  <c r="AH42" i="10"/>
  <c r="AH36" i="10"/>
  <c r="AH26" i="10"/>
  <c r="AH35" i="10"/>
  <c r="AH25" i="10"/>
  <c r="AH70" i="10"/>
  <c r="AJ78" i="11"/>
  <c r="AJ68" i="11"/>
  <c r="AJ65" i="11"/>
  <c r="AJ79" i="11"/>
  <c r="AJ42" i="11"/>
  <c r="AJ75" i="11"/>
  <c r="AJ58" i="11"/>
  <c r="AJ69" i="11"/>
  <c r="AJ74" i="11"/>
  <c r="AJ30" i="11"/>
  <c r="AJ33" i="11"/>
  <c r="AJ45" i="11"/>
  <c r="AJ43" i="11"/>
  <c r="AJ24" i="11"/>
  <c r="AJ5" i="11"/>
  <c r="AJ66" i="11"/>
  <c r="AJ25" i="11"/>
  <c r="AJ52" i="11"/>
  <c r="AJ41" i="11"/>
  <c r="AJ16" i="11"/>
  <c r="AJ12" i="11"/>
  <c r="AJ76" i="11"/>
  <c r="AJ57" i="11"/>
  <c r="AJ8" i="11"/>
  <c r="AJ47" i="11"/>
  <c r="AJ63" i="11"/>
  <c r="AJ34" i="11"/>
  <c r="AJ27" i="11"/>
  <c r="AJ29" i="11"/>
  <c r="AJ11" i="11"/>
  <c r="AJ31" i="11"/>
  <c r="AJ13" i="11"/>
  <c r="AJ10" i="11"/>
  <c r="AJ55" i="11"/>
  <c r="AJ44" i="11"/>
  <c r="AJ23" i="11"/>
  <c r="AJ14" i="11"/>
  <c r="AJ6" i="11"/>
  <c r="AJ56" i="11"/>
  <c r="AH21" i="10"/>
  <c r="AH51" i="10"/>
  <c r="AH24" i="10"/>
  <c r="AH20" i="10"/>
  <c r="AH53" i="10"/>
  <c r="AH49" i="10"/>
  <c r="AH32" i="10"/>
  <c r="AH12" i="10"/>
  <c r="AH16" i="10"/>
  <c r="AH28" i="10"/>
  <c r="AH13" i="10"/>
  <c r="AH18" i="10"/>
  <c r="AH50" i="10"/>
  <c r="AH15" i="10"/>
  <c r="AH23" i="10"/>
  <c r="AH34" i="10"/>
  <c r="AH31" i="10"/>
  <c r="AJ26" i="11"/>
  <c r="AH29" i="10"/>
  <c r="AJ32" i="11"/>
  <c r="AH33" i="10"/>
  <c r="AH30" i="10"/>
  <c r="AJ77" i="11"/>
  <c r="AH11" i="10"/>
  <c r="AJ28" i="11"/>
  <c r="AJ67" i="11"/>
  <c r="AJ85" i="11"/>
  <c r="AJ7" i="11"/>
  <c r="AH22" i="10"/>
  <c r="AJ54" i="11"/>
  <c r="AJ94" i="11"/>
  <c r="AH17" i="10"/>
  <c r="AH14" i="10"/>
  <c r="AH27" i="10"/>
  <c r="AJ15" i="11"/>
  <c r="AH52" i="10"/>
  <c r="AH19" i="10"/>
  <c r="C76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55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H131" i="9"/>
  <c r="D131" i="9"/>
  <c r="D130" i="9"/>
  <c r="D129" i="9"/>
  <c r="D128" i="9"/>
  <c r="D127" i="9"/>
  <c r="D126" i="9"/>
  <c r="D119" i="9"/>
  <c r="AJ118" i="9" s="1"/>
  <c r="D118" i="9"/>
  <c r="D125" i="9"/>
  <c r="D124" i="9"/>
  <c r="D123" i="9"/>
  <c r="D122" i="9"/>
  <c r="D121" i="9"/>
  <c r="D120" i="9"/>
  <c r="D117" i="9"/>
  <c r="AJ116" i="9" s="1"/>
  <c r="AH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H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H133" i="9"/>
  <c r="AK115" i="9"/>
  <c r="AJ115" i="9"/>
  <c r="D94" i="9"/>
  <c r="D82" i="9"/>
  <c r="D81" i="9"/>
  <c r="D80" i="9"/>
  <c r="D77" i="9"/>
  <c r="D76" i="9"/>
  <c r="AH57" i="9"/>
  <c r="AH55" i="9"/>
  <c r="D55" i="9"/>
  <c r="AK54" i="9" s="1"/>
  <c r="D54" i="9"/>
  <c r="D53" i="9"/>
  <c r="AK51" i="9"/>
  <c r="AJ51" i="9"/>
  <c r="AK4" i="9"/>
  <c r="AJ4" i="9"/>
  <c r="AL52" i="9" l="1"/>
  <c r="AK52" i="9"/>
  <c r="AJ52" i="9"/>
  <c r="AL53" i="9"/>
  <c r="AK53" i="9"/>
  <c r="AJ53" i="9"/>
  <c r="AM65" i="9"/>
  <c r="AS65" i="9"/>
  <c r="AK69" i="9"/>
  <c r="AS69" i="9"/>
  <c r="AO70" i="9"/>
  <c r="AS70" i="9"/>
  <c r="AO71" i="9"/>
  <c r="AS71" i="9"/>
  <c r="AL68" i="9"/>
  <c r="AS68" i="9"/>
  <c r="AO66" i="9"/>
  <c r="AS66" i="9"/>
  <c r="AO58" i="9"/>
  <c r="AS58" i="9"/>
  <c r="AO59" i="9"/>
  <c r="AS59" i="9"/>
  <c r="AK60" i="9"/>
  <c r="AS60" i="9"/>
  <c r="AN64" i="9"/>
  <c r="AS64" i="9"/>
  <c r="AL67" i="9"/>
  <c r="AS67" i="9"/>
  <c r="AL61" i="9"/>
  <c r="AS61" i="9"/>
  <c r="AO62" i="9"/>
  <c r="AS62" i="9"/>
  <c r="AN63" i="9"/>
  <c r="AS63" i="9"/>
  <c r="AK90" i="9"/>
  <c r="AJ90" i="9"/>
  <c r="AK82" i="9"/>
  <c r="AJ82" i="9"/>
  <c r="AJ88" i="9"/>
  <c r="AK88" i="9"/>
  <c r="AJ102" i="9"/>
  <c r="AK102" i="9"/>
  <c r="AJ108" i="9"/>
  <c r="AK108" i="9"/>
  <c r="AK83" i="9"/>
  <c r="AJ83" i="9"/>
  <c r="AK89" i="9"/>
  <c r="AJ89" i="9"/>
  <c r="AJ103" i="9"/>
  <c r="AK103" i="9"/>
  <c r="AJ109" i="9"/>
  <c r="AK109" i="9"/>
  <c r="AK84" i="9"/>
  <c r="AJ84" i="9"/>
  <c r="AJ77" i="9"/>
  <c r="AK77" i="9"/>
  <c r="AJ105" i="9"/>
  <c r="AK105" i="9"/>
  <c r="AK111" i="9"/>
  <c r="AJ111" i="9"/>
  <c r="AK104" i="9"/>
  <c r="AJ104" i="9"/>
  <c r="AJ78" i="9"/>
  <c r="AK78" i="9"/>
  <c r="AK98" i="9"/>
  <c r="AJ98" i="9"/>
  <c r="AK85" i="9"/>
  <c r="AJ85" i="9"/>
  <c r="AJ99" i="9"/>
  <c r="AK99" i="9"/>
  <c r="AJ110" i="9"/>
  <c r="AK110" i="9"/>
  <c r="AJ79" i="9"/>
  <c r="AK79" i="9"/>
  <c r="AJ80" i="9"/>
  <c r="AK80" i="9"/>
  <c r="AJ86" i="9"/>
  <c r="AK86" i="9"/>
  <c r="AJ100" i="9"/>
  <c r="AK100" i="9"/>
  <c r="AJ106" i="9"/>
  <c r="AK106" i="9"/>
  <c r="AK81" i="9"/>
  <c r="AJ81" i="9"/>
  <c r="AJ87" i="9"/>
  <c r="AK87" i="9"/>
  <c r="AJ101" i="9"/>
  <c r="AK101" i="9"/>
  <c r="AJ107" i="9"/>
  <c r="AK107" i="9"/>
  <c r="AK127" i="9"/>
  <c r="AJ127" i="9"/>
  <c r="AK128" i="9"/>
  <c r="AJ128" i="9"/>
  <c r="AK119" i="9"/>
  <c r="AJ119" i="9"/>
  <c r="AK125" i="9"/>
  <c r="AJ125" i="9"/>
  <c r="AK130" i="9"/>
  <c r="AJ130" i="9"/>
  <c r="AJ120" i="9"/>
  <c r="AK120" i="9"/>
  <c r="AK126" i="9"/>
  <c r="AJ126" i="9"/>
  <c r="AJ121" i="9"/>
  <c r="AK121" i="9"/>
  <c r="AK129" i="9"/>
  <c r="AJ129" i="9"/>
  <c r="AJ122" i="9"/>
  <c r="AK122" i="9"/>
  <c r="AK124" i="9"/>
  <c r="AJ124" i="9"/>
  <c r="AK123" i="9"/>
  <c r="AJ123" i="9"/>
  <c r="AK117" i="9"/>
  <c r="AJ117" i="9"/>
  <c r="AK118" i="9"/>
  <c r="AH118" i="9" s="1"/>
  <c r="AK71" i="9"/>
  <c r="AL69" i="9"/>
  <c r="AJ69" i="9"/>
  <c r="AP61" i="9"/>
  <c r="AL64" i="9"/>
  <c r="AL59" i="9"/>
  <c r="AR71" i="9"/>
  <c r="AM71" i="9"/>
  <c r="AQ71" i="9"/>
  <c r="AJ64" i="9"/>
  <c r="AM69" i="9"/>
  <c r="AQ70" i="9"/>
  <c r="AM67" i="9"/>
  <c r="AP69" i="9"/>
  <c r="AM64" i="9"/>
  <c r="AO68" i="9"/>
  <c r="AM62" i="9"/>
  <c r="AQ67" i="9"/>
  <c r="AN71" i="9"/>
  <c r="AR65" i="9"/>
  <c r="AN70" i="9"/>
  <c r="AP65" i="9"/>
  <c r="AN69" i="9"/>
  <c r="AO64" i="9"/>
  <c r="AN65" i="9"/>
  <c r="AQ63" i="9"/>
  <c r="AJ70" i="9"/>
  <c r="AQ62" i="9"/>
  <c r="AK61" i="9"/>
  <c r="AJ68" i="9"/>
  <c r="AO60" i="9"/>
  <c r="AK59" i="9"/>
  <c r="AJ65" i="9"/>
  <c r="AQ59" i="9"/>
  <c r="AK68" i="9"/>
  <c r="AL66" i="9"/>
  <c r="AN62" i="9"/>
  <c r="AJ61" i="9"/>
  <c r="AR69" i="9"/>
  <c r="AR61" i="9"/>
  <c r="AK67" i="9"/>
  <c r="AL65" i="9"/>
  <c r="AM63" i="9"/>
  <c r="AN61" i="9"/>
  <c r="AJ60" i="9"/>
  <c r="AQ69" i="9"/>
  <c r="AQ65" i="9"/>
  <c r="AQ61" i="9"/>
  <c r="AK65" i="9"/>
  <c r="AL63" i="9"/>
  <c r="AM61" i="9"/>
  <c r="AN59" i="9"/>
  <c r="AJ58" i="9"/>
  <c r="AO69" i="9"/>
  <c r="AO65" i="9"/>
  <c r="AO61" i="9"/>
  <c r="AK66" i="9"/>
  <c r="AK64" i="9"/>
  <c r="AL62" i="9"/>
  <c r="AM60" i="9"/>
  <c r="AN58" i="9"/>
  <c r="AR68" i="9"/>
  <c r="AR64" i="9"/>
  <c r="AR60" i="9"/>
  <c r="AK63" i="9"/>
  <c r="AM59" i="9"/>
  <c r="AQ68" i="9"/>
  <c r="AQ64" i="9"/>
  <c r="AQ60" i="9"/>
  <c r="AN60" i="9"/>
  <c r="AJ59" i="9"/>
  <c r="AK62" i="9"/>
  <c r="AL60" i="9"/>
  <c r="AM58" i="9"/>
  <c r="AJ71" i="9"/>
  <c r="AP68" i="9"/>
  <c r="AP64" i="9"/>
  <c r="AP60" i="9"/>
  <c r="AL58" i="9"/>
  <c r="AR67" i="9"/>
  <c r="AR63" i="9"/>
  <c r="AR59" i="9"/>
  <c r="AK58" i="9"/>
  <c r="AM70" i="9"/>
  <c r="AN68" i="9"/>
  <c r="AJ67" i="9"/>
  <c r="AP71" i="9"/>
  <c r="AP67" i="9"/>
  <c r="AP63" i="9"/>
  <c r="AP59" i="9"/>
  <c r="AL71" i="9"/>
  <c r="AN67" i="9"/>
  <c r="AJ66" i="9"/>
  <c r="AO67" i="9"/>
  <c r="AO63" i="9"/>
  <c r="AL70" i="9"/>
  <c r="AM68" i="9"/>
  <c r="AN66" i="9"/>
  <c r="AR70" i="9"/>
  <c r="AR66" i="9"/>
  <c r="AR62" i="9"/>
  <c r="AR58" i="9"/>
  <c r="AK70" i="9"/>
  <c r="AM66" i="9"/>
  <c r="AJ63" i="9"/>
  <c r="AP70" i="9"/>
  <c r="AP66" i="9"/>
  <c r="AP62" i="9"/>
  <c r="AP58" i="9"/>
  <c r="AQ66" i="9"/>
  <c r="AQ58" i="9"/>
  <c r="AJ62" i="9"/>
  <c r="AK116" i="9"/>
  <c r="AH116" i="9" s="1"/>
  <c r="AJ97" i="9"/>
  <c r="AH97" i="9" s="1"/>
  <c r="AH4" i="9"/>
  <c r="AH115" i="9"/>
  <c r="AH51" i="9"/>
  <c r="AL54" i="9"/>
  <c r="AJ76" i="9"/>
  <c r="AH76" i="9" s="1"/>
  <c r="AJ54" i="9"/>
  <c r="AH52" i="9" l="1"/>
  <c r="AH117" i="9"/>
  <c r="AH130" i="9"/>
  <c r="AH81" i="9"/>
  <c r="AH85" i="9"/>
  <c r="AH109" i="9"/>
  <c r="AH90" i="9"/>
  <c r="AH84" i="9"/>
  <c r="AH124" i="9"/>
  <c r="AH119" i="9"/>
  <c r="AH100" i="9"/>
  <c r="AH78" i="9"/>
  <c r="AH89" i="9"/>
  <c r="AH6" i="9"/>
  <c r="AH125" i="9"/>
  <c r="AH82" i="9"/>
  <c r="AH87" i="9"/>
  <c r="AH106" i="9"/>
  <c r="AH103" i="9"/>
  <c r="AH122" i="9"/>
  <c r="AH128" i="9"/>
  <c r="AH86" i="9"/>
  <c r="AH104" i="9"/>
  <c r="AH83" i="9"/>
  <c r="AH129" i="9"/>
  <c r="AH127" i="9"/>
  <c r="AH111" i="9"/>
  <c r="AH108" i="9"/>
  <c r="AH80" i="9"/>
  <c r="AH121" i="9"/>
  <c r="AH105" i="9"/>
  <c r="AH99" i="9"/>
  <c r="AH77" i="9"/>
  <c r="AH98" i="9"/>
  <c r="AH107" i="9"/>
  <c r="AH79" i="9"/>
  <c r="AH102" i="9"/>
  <c r="AH126" i="9"/>
  <c r="AH101" i="9"/>
  <c r="AH110" i="9"/>
  <c r="AH88" i="9"/>
  <c r="AH120" i="9"/>
  <c r="AH123" i="9"/>
  <c r="AH134" i="9"/>
  <c r="AH62" i="9"/>
  <c r="AH68" i="9"/>
  <c r="AH70" i="9"/>
  <c r="AH59" i="9"/>
  <c r="AH65" i="9"/>
  <c r="AH63" i="9"/>
  <c r="AH61" i="9"/>
  <c r="AH60" i="9"/>
  <c r="AH66" i="9"/>
  <c r="AH71" i="9"/>
  <c r="AH72" i="9"/>
  <c r="AH69" i="9"/>
  <c r="AH67" i="9"/>
  <c r="AH58" i="9"/>
  <c r="AH64" i="9"/>
  <c r="AH54" i="9"/>
  <c r="AH94" i="9"/>
  <c r="AH7" i="9"/>
  <c r="AH5" i="9"/>
  <c r="AH53" i="9"/>
  <c r="AL67" i="8" l="1"/>
  <c r="D67" i="8"/>
  <c r="AO66" i="8" s="1"/>
  <c r="D66" i="8"/>
  <c r="AL64" i="8"/>
  <c r="AL62" i="8"/>
  <c r="D62" i="8"/>
  <c r="AO61" i="8" s="1"/>
  <c r="D61" i="8"/>
  <c r="AO60" i="8" s="1"/>
  <c r="D60" i="8"/>
  <c r="D59" i="8"/>
  <c r="AO58" i="8"/>
  <c r="AN58" i="8"/>
  <c r="AL55" i="8"/>
  <c r="D55" i="8"/>
  <c r="AN54" i="8" s="1"/>
  <c r="D54" i="8"/>
  <c r="D53" i="8"/>
  <c r="AO52" i="8" s="1"/>
  <c r="D52" i="8"/>
  <c r="D51" i="8"/>
  <c r="AL48" i="8"/>
  <c r="D48" i="8"/>
  <c r="AQ47" i="8" s="1"/>
  <c r="D47" i="8"/>
  <c r="AL43" i="8"/>
  <c r="D43" i="8"/>
  <c r="AO42" i="8" s="1"/>
  <c r="D42" i="8"/>
  <c r="D41" i="8"/>
  <c r="AO40" i="8" s="1"/>
  <c r="D40" i="8"/>
  <c r="D39" i="8"/>
  <c r="AL35" i="8"/>
  <c r="D35" i="8"/>
  <c r="AL34" i="8"/>
  <c r="D34" i="8"/>
  <c r="D33" i="8"/>
  <c r="D32" i="8"/>
  <c r="D31" i="8"/>
  <c r="AL30" i="8"/>
  <c r="AL28" i="8"/>
  <c r="D28" i="8"/>
  <c r="AP27" i="8" s="1"/>
  <c r="D27" i="8"/>
  <c r="D26" i="8"/>
  <c r="AO24" i="8"/>
  <c r="AN24" i="8"/>
  <c r="AN12" i="8"/>
  <c r="AO10" i="8"/>
  <c r="AN10" i="8"/>
  <c r="AP25" i="8" l="1"/>
  <c r="AO25" i="8"/>
  <c r="AN25" i="8"/>
  <c r="AL25" i="8" s="1"/>
  <c r="AT33" i="8"/>
  <c r="AN33" i="8"/>
  <c r="AS33" i="8"/>
  <c r="AR33" i="8"/>
  <c r="AQ33" i="8"/>
  <c r="AP33" i="8"/>
  <c r="AV33" i="8"/>
  <c r="AW33" i="8"/>
  <c r="AO33" i="8"/>
  <c r="AU33" i="8"/>
  <c r="AP31" i="8"/>
  <c r="AW31" i="8"/>
  <c r="AO31" i="8"/>
  <c r="AQ31" i="8"/>
  <c r="AV31" i="8"/>
  <c r="AN31" i="8"/>
  <c r="AU31" i="8"/>
  <c r="AT31" i="8"/>
  <c r="AR31" i="8"/>
  <c r="AS31" i="8"/>
  <c r="AV32" i="8"/>
  <c r="AN32" i="8"/>
  <c r="AU32" i="8"/>
  <c r="AP32" i="8"/>
  <c r="AT32" i="8"/>
  <c r="AS32" i="8"/>
  <c r="AR32" i="8"/>
  <c r="AW32" i="8"/>
  <c r="AQ32" i="8"/>
  <c r="AO32" i="8"/>
  <c r="AP26" i="8"/>
  <c r="AO26" i="8"/>
  <c r="AN26" i="8"/>
  <c r="AN59" i="8"/>
  <c r="AO59" i="8"/>
  <c r="AN41" i="8"/>
  <c r="AO39" i="8"/>
  <c r="AO53" i="8"/>
  <c r="AO51" i="8"/>
  <c r="AO65" i="8"/>
  <c r="AN65" i="8"/>
  <c r="AR46" i="8"/>
  <c r="AQ46" i="8"/>
  <c r="AP46" i="8"/>
  <c r="AO46" i="8"/>
  <c r="AN46" i="8"/>
  <c r="AW12" i="8"/>
  <c r="AV12" i="8"/>
  <c r="AU12" i="8"/>
  <c r="AT12" i="8"/>
  <c r="AS12" i="8"/>
  <c r="AL10" i="8"/>
  <c r="AO41" i="8"/>
  <c r="AL24" i="8"/>
  <c r="AL58" i="8"/>
  <c r="AN52" i="8"/>
  <c r="AL52" i="8" s="1"/>
  <c r="AO47" i="8"/>
  <c r="AP47" i="8"/>
  <c r="AR47" i="8"/>
  <c r="AN51" i="8"/>
  <c r="AN40" i="8"/>
  <c r="AL40" i="8" s="1"/>
  <c r="AN60" i="8"/>
  <c r="AL60" i="8" s="1"/>
  <c r="AO54" i="8"/>
  <c r="AL54" i="8" s="1"/>
  <c r="AN42" i="8"/>
  <c r="AL42" i="8" s="1"/>
  <c r="AN39" i="8"/>
  <c r="AN53" i="8"/>
  <c r="AN61" i="8"/>
  <c r="AL61" i="8" s="1"/>
  <c r="AN27" i="8"/>
  <c r="AO27" i="8"/>
  <c r="AN47" i="8"/>
  <c r="AN66" i="8"/>
  <c r="AL66" i="8" s="1"/>
  <c r="AL46" i="8" l="1"/>
  <c r="AL53" i="8"/>
  <c r="AL59" i="8"/>
  <c r="AL39" i="8"/>
  <c r="AL51" i="8"/>
  <c r="AL41" i="8"/>
  <c r="AL65" i="8"/>
  <c r="AL19" i="8"/>
  <c r="AL17" i="8"/>
  <c r="AL20" i="8"/>
  <c r="AL22" i="8"/>
  <c r="AL21" i="8"/>
  <c r="AL18" i="8"/>
  <c r="AL12" i="8"/>
  <c r="AL26" i="8"/>
  <c r="AL33" i="8"/>
  <c r="AL47" i="8"/>
  <c r="AL13" i="8"/>
  <c r="AL27" i="8"/>
  <c r="AL11" i="8"/>
  <c r="AL32" i="8"/>
  <c r="AL31" i="8"/>
  <c r="E23" i="4" l="1"/>
</calcChain>
</file>

<file path=xl/sharedStrings.xml><?xml version="1.0" encoding="utf-8"?>
<sst xmlns="http://schemas.openxmlformats.org/spreadsheetml/2006/main" count="18449" uniqueCount="1304">
  <si>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</si>
  <si>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</si>
  <si>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</si>
  <si>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</si>
  <si>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</si>
  <si>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</si>
  <si>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</si>
  <si>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</si>
  <si>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</si>
  <si>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</si>
  <si>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</si>
  <si>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</si>
  <si>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</si>
  <si>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</si>
  <si>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</si>
  <si>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</si>
  <si>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</si>
  <si>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</si>
  <si>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</si>
  <si>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</si>
  <si>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</si>
  <si>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</si>
  <si>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</si>
  <si>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</si>
  <si>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</si>
  <si>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</si>
  <si>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</si>
  <si>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</si>
  <si>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</si>
  <si>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</si>
  <si>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</si>
  <si>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</si>
  <si>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</si>
  <si>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</si>
  <si>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</si>
  <si>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</si>
  <si>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</si>
  <si>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</si>
  <si>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</si>
  <si>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</si>
  <si>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</si>
  <si>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</si>
  <si>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</si>
  <si>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</si>
  <si>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</si>
  <si>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</si>
  <si>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</si>
  <si>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</si>
  <si>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</si>
  <si>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</si>
  <si>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</si>
  <si>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</si>
  <si>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</si>
  <si>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</si>
  <si>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</si>
  <si>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</si>
  <si>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</si>
  <si>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</si>
  <si>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</si>
  <si>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</si>
  <si>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</si>
  <si>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</si>
  <si>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</si>
  <si>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</si>
  <si>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</si>
  <si>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</si>
  <si>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</si>
  <si>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</si>
  <si>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</si>
  <si>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</si>
  <si>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</si>
  <si>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</si>
  <si>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</si>
  <si>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</si>
  <si>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</si>
  <si>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</si>
  <si>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</si>
  <si>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</si>
  <si>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</si>
  <si>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</si>
  <si>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</si>
  <si>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</si>
  <si>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</si>
  <si>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</si>
  <si>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</si>
  <si>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</si>
  <si>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</si>
  <si>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</si>
  <si>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</si>
  <si>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</si>
  <si>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</si>
  <si>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</si>
  <si>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</si>
  <si>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</si>
  <si>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</si>
  <si>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</si>
  <si>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</si>
  <si>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</si>
  <si>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</si>
  <si>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</si>
  <si>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</si>
  <si>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</si>
  <si>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</si>
  <si>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</si>
  <si>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</si>
  <si>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</si>
  <si>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</si>
  <si>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</si>
  <si>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</si>
  <si>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</si>
  <si>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</si>
  <si>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</si>
  <si>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</si>
  <si>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</si>
  <si>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</si>
  <si>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</si>
  <si>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</si>
  <si>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</si>
  <si>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</si>
  <si>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</si>
  <si>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</si>
  <si>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</si>
  <si>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</si>
  <si>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</si>
  <si>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</si>
  <si>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</si>
  <si>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</si>
  <si>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</si>
  <si>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</si>
  <si>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</si>
  <si>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</si>
  <si>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</si>
  <si>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</si>
  <si>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</si>
  <si>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</si>
  <si>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</si>
  <si>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</si>
  <si>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</si>
  <si>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</si>
  <si>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</si>
  <si>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</si>
  <si>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</si>
  <si>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</si>
  <si>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</si>
  <si>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</si>
  <si>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</si>
  <si>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</si>
  <si>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</si>
  <si>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</si>
  <si>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</si>
  <si>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</si>
  <si>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</si>
  <si>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</si>
  <si>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</si>
  <si>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</si>
  <si>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</si>
  <si>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</si>
  <si>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</si>
  <si>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</si>
  <si>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</si>
  <si>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</si>
  <si>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</si>
  <si>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</si>
  <si>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</si>
  <si>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</si>
  <si>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</si>
  <si>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</si>
  <si>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</si>
  <si>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</si>
  <si>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</si>
  <si>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</si>
  <si>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</si>
  <si>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</si>
  <si>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</si>
  <si>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</si>
  <si>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</si>
  <si>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</si>
  <si>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</si>
  <si>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</si>
  <si>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</si>
  <si>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</si>
  <si>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</si>
  <si>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</si>
  <si>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</si>
  <si>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</si>
  <si>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</si>
  <si>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</si>
  <si>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</si>
  <si>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</si>
  <si>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</si>
  <si>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</si>
  <si>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</si>
  <si>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</si>
  <si>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</si>
  <si>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</si>
  <si>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</si>
  <si>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</si>
  <si>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</si>
  <si>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</si>
  <si>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</si>
  <si>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</si>
  <si>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</si>
  <si>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</si>
  <si>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</si>
  <si>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</si>
  <si>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</si>
  <si>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</si>
  <si>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</si>
  <si>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</si>
  <si>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</si>
  <si>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</si>
  <si>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</si>
  <si>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</si>
  <si>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</si>
  <si>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</si>
  <si>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</si>
  <si>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</si>
  <si>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</si>
  <si>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</si>
  <si>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</si>
  <si>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</si>
  <si>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</si>
  <si>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</si>
  <si>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</si>
  <si>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</si>
  <si>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</si>
  <si>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</si>
  <si>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</si>
  <si>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</si>
  <si>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</si>
  <si>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</si>
  <si>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</si>
  <si>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</si>
  <si>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</si>
  <si>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</si>
  <si>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</si>
  <si>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</si>
  <si>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</si>
  <si>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</si>
  <si>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</si>
  <si>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</si>
  <si>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</si>
  <si>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</si>
  <si>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</si>
  <si>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</si>
  <si>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</si>
  <si>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</si>
  <si>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</si>
  <si>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</si>
  <si>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</si>
  <si>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</si>
  <si>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</si>
  <si>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</si>
  <si>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</si>
  <si>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</si>
  <si>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</si>
  <si>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</si>
  <si>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</si>
  <si>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</si>
  <si>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</si>
  <si>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</si>
  <si>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</si>
  <si>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</si>
  <si>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</si>
  <si>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</si>
  <si>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</si>
  <si>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</si>
  <si>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</si>
  <si>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</si>
  <si>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</si>
  <si>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</si>
  <si>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</si>
  <si>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</si>
  <si>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</si>
  <si>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</si>
  <si>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</si>
  <si>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</si>
  <si>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</si>
  <si>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</si>
  <si>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</si>
  <si>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</si>
  <si>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</si>
  <si>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</si>
  <si>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</si>
  <si>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</si>
  <si>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</si>
  <si>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</si>
  <si>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</si>
  <si>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</si>
  <si>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</si>
  <si>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</si>
  <si>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</si>
  <si>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</si>
  <si>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</si>
  <si>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</si>
  <si>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</si>
  <si>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</si>
  <si>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</si>
  <si>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</si>
  <si>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</si>
  <si>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</si>
  <si>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</si>
  <si>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</si>
  <si>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</si>
  <si>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</si>
  <si>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</si>
  <si>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</si>
  <si>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</si>
  <si>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</si>
  <si>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</si>
  <si>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</si>
  <si>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</si>
  <si>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</si>
  <si>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</si>
  <si>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</si>
  <si>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</si>
  <si>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</si>
  <si>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</si>
  <si>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</si>
  <si>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</si>
  <si>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</si>
  <si>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</si>
  <si>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</si>
  <si>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</si>
  <si>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</si>
  <si>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</si>
  <si>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</si>
  <si>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</si>
  <si>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</si>
  <si>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</si>
  <si>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</si>
  <si>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</si>
  <si>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</si>
  <si>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</si>
  <si>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</si>
  <si>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</si>
  <si>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</si>
  <si>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</si>
  <si>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</si>
  <si>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</si>
  <si>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</si>
  <si>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</si>
  <si>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</si>
  <si>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</si>
  <si>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</si>
  <si>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</si>
  <si>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</si>
  <si>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</si>
  <si>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</si>
  <si>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</si>
  <si>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</si>
  <si>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</si>
  <si>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</si>
  <si>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</si>
  <si>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</si>
  <si>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</si>
  <si>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</si>
  <si>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</si>
  <si>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</si>
  <si>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</si>
  <si>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</si>
  <si>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</si>
  <si>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</si>
  <si>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</si>
  <si>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</si>
  <si>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</si>
  <si>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</si>
  <si>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</si>
  <si>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</si>
  <si>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</si>
  <si>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</si>
  <si>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</si>
  <si>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</si>
  <si>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</si>
  <si>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</si>
  <si>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</si>
  <si>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</si>
  <si>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</si>
  <si>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</si>
  <si>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</si>
  <si>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</si>
  <si>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</si>
  <si>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</si>
  <si>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</si>
  <si>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</si>
  <si>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</si>
  <si>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</si>
  <si>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</si>
  <si>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</si>
  <si>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</si>
  <si>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</si>
  <si>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</si>
  <si>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</si>
  <si>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</si>
  <si>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</si>
  <si>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</si>
  <si>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</si>
  <si>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</si>
  <si>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</si>
  <si>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</si>
  <si>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</si>
  <si>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</si>
  <si>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</si>
  <si>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</si>
  <si>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</si>
  <si>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</si>
  <si>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</si>
  <si>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</si>
  <si>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</si>
  <si>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</si>
  <si>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</si>
  <si>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</si>
  <si>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</si>
  <si>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</si>
  <si>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</si>
  <si>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</si>
  <si>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</si>
  <si>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</si>
  <si>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</si>
  <si>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</si>
  <si>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</si>
  <si>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</si>
  <si>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</si>
  <si>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</si>
  <si>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</si>
  <si>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</si>
  <si>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</si>
  <si>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</si>
  <si>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</si>
  <si>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</si>
  <si>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</si>
  <si>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</si>
  <si>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</si>
  <si>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</si>
  <si>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</si>
  <si>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</si>
  <si>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</si>
  <si>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</si>
  <si>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</si>
  <si>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</si>
  <si>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</si>
  <si>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</si>
  <si>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</si>
  <si>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</si>
  <si>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</si>
  <si>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</si>
  <si>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</si>
  <si>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</si>
  <si>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</si>
  <si>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</si>
  <si>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</si>
  <si>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</si>
  <si>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</si>
  <si>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</si>
  <si>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</si>
  <si>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</si>
  <si>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</si>
  <si>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</si>
  <si>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</si>
  <si>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</si>
  <si>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</si>
  <si>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</si>
  <si>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</si>
  <si>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</si>
  <si>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</si>
  <si>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</si>
  <si>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</si>
  <si>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</si>
  <si>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</si>
  <si>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</si>
  <si>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</si>
  <si>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</si>
  <si>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</si>
  <si>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</si>
  <si>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</si>
  <si>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</si>
  <si>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</si>
  <si>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</si>
  <si>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</si>
  <si>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</si>
  <si>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</si>
  <si>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</si>
  <si>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</si>
  <si>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</si>
  <si>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</si>
  <si>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</si>
  <si>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</si>
  <si>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</si>
  <si>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</si>
  <si>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</si>
  <si>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</si>
  <si>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</si>
  <si>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</si>
  <si>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</si>
  <si>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</si>
  <si>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</si>
  <si>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</si>
  <si>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</si>
  <si>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</si>
  <si>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</si>
  <si>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</si>
  <si>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</si>
  <si>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</si>
  <si>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</si>
  <si>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</si>
  <si>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</si>
  <si>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</si>
  <si>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</si>
  <si>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</si>
  <si>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</si>
  <si>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</si>
  <si>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</si>
  <si>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</si>
  <si>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</si>
  <si>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</si>
  <si>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</si>
  <si>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</si>
  <si>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</si>
  <si>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</si>
  <si>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</si>
  <si>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</si>
  <si>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</si>
  <si>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</si>
  <si>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</si>
  <si>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</si>
  <si>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</si>
  <si>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</si>
  <si>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</si>
  <si>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</si>
  <si>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</si>
  <si>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</si>
  <si>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</si>
  <si>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</si>
  <si>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</si>
  <si>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</si>
  <si>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</si>
  <si>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</si>
  <si>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</si>
  <si>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</si>
  <si>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</si>
  <si>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</si>
  <si>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</si>
  <si>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</si>
  <si>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</si>
  <si>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</si>
  <si>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</si>
  <si>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</si>
  <si>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</si>
  <si>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</si>
  <si>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</si>
  <si>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</si>
  <si>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</si>
  <si>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</si>
  <si>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</si>
  <si>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</si>
  <si>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</si>
  <si>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</si>
  <si>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</si>
  <si>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</si>
  <si>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</si>
  <si>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</si>
  <si>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</si>
  <si>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</si>
  <si>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</si>
  <si>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</si>
  <si>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</si>
  <si>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</si>
  <si>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</si>
  <si>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</si>
  <si>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</si>
  <si>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</si>
  <si>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</si>
  <si>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</si>
  <si>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</si>
  <si>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</si>
  <si>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</si>
  <si>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</si>
  <si>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</si>
  <si>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</si>
  <si>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</si>
  <si>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</si>
  <si>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</si>
  <si>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</si>
  <si>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</si>
  <si>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</si>
  <si>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</si>
  <si>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</si>
  <si>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</si>
  <si>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</si>
  <si>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</si>
  <si>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</si>
  <si>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</si>
  <si>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</si>
  <si>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</si>
  <si>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</si>
  <si>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</si>
  <si>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</si>
  <si>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</si>
  <si>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</si>
  <si>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</si>
  <si>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</si>
  <si>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</si>
  <si>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</si>
  <si>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</si>
  <si>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</si>
  <si>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</si>
  <si>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</si>
  <si>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</si>
  <si>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</si>
  <si>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</si>
  <si>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</si>
  <si>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</si>
  <si>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</si>
  <si>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</si>
  <si>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</si>
  <si>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</si>
  <si>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</si>
  <si>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</si>
  <si>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</si>
  <si>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</si>
  <si>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</si>
  <si>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</si>
  <si>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</si>
  <si>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</si>
  <si>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</si>
  <si>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</si>
  <si>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</si>
  <si>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</si>
  <si>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</si>
  <si>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</si>
  <si>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</si>
  <si>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</si>
  <si>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</si>
  <si>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</si>
  <si>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</si>
  <si>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</si>
  <si>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</si>
  <si>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</si>
  <si>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</si>
  <si>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</si>
  <si>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</si>
  <si>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</si>
  <si>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</si>
  <si>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</si>
  <si>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</si>
  <si>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</si>
  <si>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</si>
  <si>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</si>
  <si>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</si>
  <si>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</si>
  <si>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</si>
  <si>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</si>
  <si>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</si>
  <si>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</si>
  <si>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</si>
  <si>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</si>
  <si>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</si>
  <si>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</si>
  <si>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</si>
  <si>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</si>
  <si>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</si>
  <si>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</si>
  <si>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</si>
  <si>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</si>
  <si>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</si>
  <si>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</si>
  <si>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</si>
  <si>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</si>
  <si>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</si>
  <si>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</si>
  <si>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</si>
  <si>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</si>
  <si>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</si>
  <si>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</si>
  <si>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</si>
  <si>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</si>
  <si>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</si>
  <si>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</si>
  <si>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</si>
  <si>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</si>
  <si>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</si>
  <si>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</si>
  <si>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</si>
  <si>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</si>
  <si>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</si>
  <si>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</si>
  <si>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</si>
  <si>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</si>
  <si>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</si>
  <si>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</si>
  <si>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</si>
  <si>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</si>
  <si>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</si>
  <si>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</si>
  <si>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</si>
  <si>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</si>
  <si>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</si>
  <si>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</si>
  <si>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</si>
  <si>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</si>
  <si>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</si>
  <si>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</si>
  <si>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</si>
  <si>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</si>
  <si>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</si>
  <si>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</si>
  <si>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</si>
  <si>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</si>
  <si>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</si>
  <si>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</si>
  <si>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</si>
  <si>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</si>
  <si>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</si>
  <si>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</si>
  <si>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</si>
  <si>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</si>
  <si>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</si>
  <si>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</si>
  <si>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</si>
  <si>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</si>
  <si>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</si>
  <si>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</si>
  <si>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</si>
  <si>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</si>
  <si>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</si>
  <si>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</si>
  <si>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</si>
  <si>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</si>
  <si>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</si>
  <si>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</si>
  <si>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</si>
  <si>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</si>
  <si>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</si>
  <si>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</si>
  <si>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</si>
  <si>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</si>
  <si>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</si>
  <si>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</si>
  <si>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</si>
  <si>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</si>
  <si>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</si>
  <si>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</si>
  <si>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</si>
  <si>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</si>
  <si>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</si>
  <si>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</si>
  <si>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</si>
  <si>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</si>
  <si>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</si>
  <si>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</si>
  <si>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</si>
  <si>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</si>
  <si>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</si>
  <si>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</si>
  <si>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</si>
  <si>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</si>
  <si>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</si>
  <si>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</si>
  <si>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</si>
  <si>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</si>
  <si>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</si>
  <si>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</si>
  <si>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</si>
  <si>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</si>
  <si>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</si>
  <si>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</si>
  <si>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</si>
  <si>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</si>
  <si>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</si>
  <si>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</si>
  <si>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</si>
  <si>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</si>
  <si>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</si>
  <si>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</si>
  <si>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</si>
  <si>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</si>
  <si>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</si>
  <si>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</si>
  <si>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</si>
  <si>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</si>
  <si>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</si>
  <si>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</si>
  <si>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</si>
  <si>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</si>
  <si>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</si>
  <si>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</si>
  <si>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</si>
  <si>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</si>
  <si>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</si>
  <si>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</si>
  <si>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</si>
  <si>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</si>
  <si>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</si>
  <si>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</si>
  <si>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</si>
  <si>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</si>
  <si>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</si>
  <si>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</si>
  <si>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</si>
  <si>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</si>
  <si>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</si>
  <si>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</si>
  <si>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</si>
  <si>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</si>
  <si>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</si>
  <si>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</si>
  <si>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</si>
  <si>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</si>
  <si>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</si>
  <si>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</si>
  <si>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</si>
  <si>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</si>
  <si>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</si>
  <si>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</si>
  <si>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</si>
  <si>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</si>
  <si>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</si>
  <si>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</si>
  <si>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</si>
  <si>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</si>
  <si>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</si>
  <si>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</si>
  <si>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</si>
  <si>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</si>
  <si>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</si>
  <si>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</si>
  <si>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</si>
  <si>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</si>
  <si>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</si>
  <si>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</si>
  <si>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</si>
  <si>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</si>
  <si>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</si>
  <si>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</si>
  <si>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</si>
  <si>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</si>
  <si>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</si>
  <si>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</si>
  <si>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</si>
  <si>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</si>
  <si>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</si>
  <si>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</si>
  <si>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</si>
  <si>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</si>
  <si>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</si>
  <si>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</si>
  <si>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</si>
  <si>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</si>
  <si>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</si>
  <si>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</si>
  <si>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</si>
  <si>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</si>
  <si>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</si>
  <si>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</si>
  <si>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</si>
  <si>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</si>
  <si>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</si>
  <si>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</si>
  <si>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</si>
  <si>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</si>
  <si>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</si>
  <si>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</si>
  <si>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</si>
  <si>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</si>
  <si>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</si>
  <si>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</si>
  <si>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</si>
  <si>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</si>
  <si>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</si>
  <si>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</si>
  <si>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</si>
  <si>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</si>
  <si>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</si>
  <si>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</si>
  <si>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</si>
  <si>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</si>
  <si>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</si>
  <si>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</si>
  <si>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</si>
  <si>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</si>
  <si>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</si>
  <si>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</si>
  <si>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</si>
  <si>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</si>
  <si>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</si>
  <si>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</si>
  <si>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</si>
  <si>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</si>
  <si>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</si>
  <si>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</si>
  <si>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</si>
  <si>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</si>
  <si>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</si>
  <si>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</si>
  <si>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</si>
  <si>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</si>
  <si>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</si>
  <si>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</si>
  <si>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</si>
  <si>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</si>
  <si>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</si>
  <si>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</si>
  <si>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</si>
  <si>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</si>
  <si>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</si>
  <si>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</si>
  <si>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</si>
  <si>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</si>
  <si>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</si>
  <si>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</si>
  <si>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</si>
  <si>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</si>
  <si>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</si>
  <si>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</si>
  <si>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</si>
  <si>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</si>
  <si>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</si>
  <si>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</si>
  <si>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</si>
  <si>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</si>
  <si>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</si>
  <si>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</si>
  <si>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</si>
  <si>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</si>
  <si>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</si>
  <si>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</si>
  <si>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</si>
  <si>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</si>
  <si>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</si>
  <si>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</si>
  <si>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</si>
  <si>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</si>
  <si>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</si>
  <si>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</si>
  <si>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</si>
  <si>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</si>
  <si>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</si>
  <si>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</si>
  <si>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</si>
  <si>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</si>
  <si>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</si>
  <si>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</si>
  <si>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</si>
  <si>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</si>
  <si>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</si>
  <si>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</si>
  <si>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</si>
  <si>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</si>
  <si>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</si>
  <si>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</si>
  <si>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</si>
  <si>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</si>
  <si>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</si>
  <si>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</si>
  <si>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</si>
  <si>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</si>
  <si>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</si>
  <si>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</si>
  <si>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</si>
  <si>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</si>
  <si>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</si>
  <si>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</si>
  <si>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</si>
  <si>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</si>
  <si>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</si>
  <si>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</si>
  <si>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</si>
  <si>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</si>
  <si>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</si>
  <si>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</si>
  <si>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</si>
  <si>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</si>
  <si>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</si>
  <si>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</si>
  <si>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</si>
  <si>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</si>
  <si>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</si>
  <si>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</si>
  <si>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</si>
  <si>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</si>
  <si>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</si>
  <si>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</si>
  <si>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</si>
  <si>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</si>
  <si>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</si>
  <si>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</si>
  <si>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</si>
  <si>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</si>
  <si>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</si>
  <si>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</si>
  <si>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</si>
  <si>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</si>
  <si>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</si>
  <si>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</si>
  <si>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</si>
  <si>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</si>
  <si>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</si>
  <si>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</si>
  <si>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</si>
  <si>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</si>
  <si>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</si>
  <si>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</si>
  <si>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</si>
  <si>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</si>
  <si>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</si>
  <si>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</si>
  <si>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</si>
  <si>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</si>
  <si>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</si>
  <si>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</si>
  <si>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</si>
  <si>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</si>
  <si>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</si>
  <si>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</si>
  <si>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</si>
  <si>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</si>
  <si>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</si>
  <si>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</si>
  <si>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</si>
  <si>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</si>
  <si>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</si>
  <si>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</si>
  <si>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</si>
  <si>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</si>
  <si>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</si>
  <si>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</si>
  <si>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</si>
  <si>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</si>
  <si>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</si>
  <si>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</si>
  <si>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</si>
  <si>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</si>
  <si>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</si>
  <si>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</si>
  <si>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</si>
  <si>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</si>
  <si>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</si>
  <si>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</si>
  <si>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</si>
  <si>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</si>
  <si>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</si>
  <si>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</si>
  <si>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</si>
  <si>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</si>
  <si>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</si>
  <si>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</si>
  <si>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</si>
  <si>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</si>
  <si>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</si>
  <si>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</si>
  <si>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</si>
  <si>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</si>
  <si>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</si>
  <si>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</si>
  <si>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</si>
  <si>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</si>
  <si>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</si>
  <si>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</si>
  <si>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</si>
  <si>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</si>
  <si>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</si>
  <si>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</si>
  <si>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</si>
  <si>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</si>
  <si>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</si>
  <si>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</si>
  <si>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</si>
  <si>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</si>
  <si>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</si>
  <si>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</si>
  <si>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</si>
  <si>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</si>
  <si>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</si>
  <si>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</si>
  <si>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</si>
  <si>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</si>
  <si>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</si>
  <si>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</si>
  <si>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</si>
  <si>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</si>
  <si>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</si>
  <si>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</si>
  <si>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</si>
  <si>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</si>
  <si>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</si>
  <si>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</si>
  <si>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</si>
  <si>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</si>
  <si>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</si>
  <si>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</si>
  <si>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</si>
  <si>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</si>
  <si>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</si>
  <si>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</si>
  <si>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</si>
  <si>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</si>
  <si>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</si>
  <si>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</si>
  <si>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</si>
  <si>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</si>
  <si>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</si>
  <si>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</si>
  <si>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</si>
  <si>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</si>
  <si>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</si>
  <si>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</si>
  <si>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</si>
  <si>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</si>
  <si>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</si>
  <si>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</si>
  <si>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</si>
  <si>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</si>
  <si>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</si>
  <si>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</si>
  <si>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</si>
  <si>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</si>
  <si>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</si>
  <si>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</si>
  <si>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</si>
  <si>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</si>
  <si>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</si>
  <si>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</si>
  <si>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</si>
  <si>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</si>
  <si>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</si>
  <si>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</si>
  <si>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</si>
  <si>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</si>
  <si>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</si>
  <si>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</si>
  <si>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</si>
  <si>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</si>
  <si>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</si>
  <si>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</si>
  <si>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</si>
  <si>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</si>
  <si>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</si>
  <si>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</si>
  <si>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</si>
  <si>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</si>
  <si>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</si>
  <si>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</si>
  <si>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</si>
  <si>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</si>
  <si>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</si>
  <si>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</si>
  <si>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</si>
  <si>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</si>
  <si>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</si>
  <si>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</si>
  <si>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</si>
  <si>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</si>
  <si>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</si>
  <si>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</si>
  <si>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</si>
  <si>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</si>
  <si>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</si>
  <si>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</si>
  <si>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</si>
  <si>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</si>
  <si>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</si>
  <si>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</si>
  <si>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</si>
  <si>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</si>
  <si>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</si>
  <si>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</si>
  <si>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</si>
  <si>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</si>
  <si>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</si>
  <si>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</si>
  <si>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</si>
  <si>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</si>
  <si>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</si>
  <si>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</si>
  <si>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</si>
  <si>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</si>
  <si>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</si>
  <si>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</si>
  <si>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</si>
  <si>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</si>
  <si>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</si>
  <si>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</si>
  <si>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</si>
  <si>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</si>
  <si>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</si>
  <si>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</si>
  <si>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</si>
  <si>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</si>
  <si>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</si>
  <si>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</si>
  <si>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</si>
  <si>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</si>
  <si>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</si>
  <si>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</si>
  <si>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</si>
  <si>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</si>
  <si>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</si>
  <si>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</si>
  <si>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</si>
  <si>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</si>
  <si>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</si>
  <si>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</si>
  <si>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</si>
  <si>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</si>
  <si>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</si>
  <si>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</si>
  <si>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</si>
  <si>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</si>
  <si>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</si>
  <si>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</si>
  <si>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</si>
  <si>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</si>
  <si>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</si>
  <si>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</si>
  <si>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</si>
  <si>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</si>
  <si>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</si>
  <si>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</si>
  <si>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</si>
  <si>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</si>
  <si>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</si>
  <si>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</si>
  <si>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</si>
  <si>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</si>
  <si>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</si>
  <si>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</si>
  <si>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</si>
  <si>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</si>
  <si>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</si>
  <si>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</si>
  <si>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</si>
  <si>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</si>
  <si>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</si>
  <si>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</si>
  <si>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</si>
  <si>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</si>
  <si>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</si>
  <si>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</si>
  <si>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</si>
  <si>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</si>
  <si>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</si>
  <si>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</si>
  <si>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</si>
  <si>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</si>
  <si>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</si>
  <si>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</si>
  <si>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</si>
  <si>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</si>
  <si>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</si>
  <si>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</si>
  <si>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</si>
  <si>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</si>
  <si>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</si>
  <si>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</si>
  <si>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</si>
  <si>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</si>
  <si>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</si>
  <si>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</si>
  <si>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</si>
  <si>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</si>
  <si>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</si>
  <si>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</si>
  <si>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</si>
  <si>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</si>
  <si>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</si>
  <si>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</si>
  <si>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</si>
  <si>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</si>
  <si>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</si>
  <si>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</si>
  <si>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</si>
  <si>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</si>
  <si>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</si>
  <si>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</si>
  <si>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</si>
  <si>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</si>
  <si>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</si>
  <si>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</si>
  <si>
    <t>primeShmoo</t>
  </si>
  <si>
    <t>PrimeShmooTestMethod</t>
  </si>
  <si>
    <t>Setting up files</t>
  </si>
  <si>
    <t>SHMOO</t>
  </si>
  <si>
    <t>YAxisParam</t>
  </si>
  <si>
    <t>p_vccia_spec</t>
  </si>
  <si>
    <t>p_vccsa_spec</t>
  </si>
  <si>
    <t>p_vccl2_spec</t>
  </si>
  <si>
    <t>p_vccatom_spec</t>
  </si>
  <si>
    <t>p_vccvnnaon_spec</t>
  </si>
  <si>
    <t>SHMOO_SSA_HBO</t>
  </si>
  <si>
    <t>SHMOO_SSA_SAN_SBCLK</t>
  </si>
  <si>
    <t>SHMOO_LSA_SAQ</t>
  </si>
  <si>
    <t>SHMOO_LSA_SAN</t>
  </si>
  <si>
    <t>SHMOO_ROM_SAN</t>
  </si>
  <si>
    <t>SHMOO_DE_SSA</t>
  </si>
  <si>
    <t>SHMOO_DE_LSA</t>
  </si>
  <si>
    <t>SHMOO_MEDIA_LSA</t>
  </si>
  <si>
    <t>mbistRepairCore</t>
  </si>
  <si>
    <t>mbistRepairSOC</t>
  </si>
  <si>
    <t>mbistRepairCORE</t>
  </si>
  <si>
    <t>compress</t>
  </si>
  <si>
    <t>ATOMNONREP</t>
  </si>
  <si>
    <t>marr_mbist_san_ssa_ks_sort_tito_pma_list</t>
  </si>
  <si>
    <t>BASE::SHMOO_nom_lvl</t>
  </si>
  <si>
    <t>arr_san_sort_lfm_prepost_ssa_pm_list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</si>
</sst>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5"/>
  <sheetViews>
    <sheetView workbookViewId="0">
      <selection activeCell="A7" sqref="A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1298</v>
      </c>
      <c r="B6" t="s">
        <v>93</v>
      </c>
    </row>
    <row r="7" spans="1:3" x14ac:dyDescent="0.25">
      <c r="A7" s="6" t="s">
        <v>1297</v>
      </c>
      <c r="B7" t="s">
        <v>93</v>
      </c>
    </row>
    <row r="8" spans="1:3" x14ac:dyDescent="0.25">
      <c r="A8" s="6" t="s">
        <v>45</v>
      </c>
      <c r="B8" t="s">
        <v>93</v>
      </c>
    </row>
    <row r="9" spans="1:3" x14ac:dyDescent="0.25">
      <c r="A9" s="6" t="s">
        <v>39</v>
      </c>
      <c r="B9" t="s">
        <v>103</v>
      </c>
      <c r="C9" t="s">
        <v>97</v>
      </c>
    </row>
    <row r="10" spans="1:3" x14ac:dyDescent="0.25">
      <c r="A10" s="6" t="s">
        <v>43</v>
      </c>
      <c r="B10" t="s">
        <v>95</v>
      </c>
      <c r="C10" t="s">
        <v>97</v>
      </c>
    </row>
    <row r="11" spans="1:3" x14ac:dyDescent="0.25">
      <c r="A11" s="6" t="s">
        <v>334</v>
      </c>
      <c r="B11" t="s">
        <v>95</v>
      </c>
    </row>
    <row r="12" spans="1:3" x14ac:dyDescent="0.25">
      <c r="A12" s="6" t="s">
        <v>48</v>
      </c>
      <c r="B12" t="s">
        <v>96</v>
      </c>
      <c r="C12" t="s">
        <v>99</v>
      </c>
    </row>
    <row r="13" spans="1:3" x14ac:dyDescent="0.25">
      <c r="A13" s="6" t="s">
        <v>61</v>
      </c>
      <c r="B13" t="s">
        <v>94</v>
      </c>
      <c r="C13" t="s">
        <v>98</v>
      </c>
    </row>
    <row r="14" spans="1:3" x14ac:dyDescent="0.25">
      <c r="A14" s="6" t="s">
        <v>136</v>
      </c>
      <c r="B14" t="s">
        <v>135</v>
      </c>
    </row>
    <row r="15" spans="1:3" x14ac:dyDescent="0.25">
      <c r="A15" s="6" t="s">
        <v>137</v>
      </c>
      <c r="B15" t="s">
        <v>138</v>
      </c>
    </row>
    <row r="16" spans="1:3" x14ac:dyDescent="0.25">
      <c r="A16" s="6" t="s">
        <v>139</v>
      </c>
      <c r="B16" t="s">
        <v>138</v>
      </c>
    </row>
    <row r="17" spans="1:3" x14ac:dyDescent="0.25">
      <c r="A17" s="6" t="s">
        <v>124</v>
      </c>
      <c r="B17" t="s">
        <v>123</v>
      </c>
    </row>
    <row r="18" spans="1:3" x14ac:dyDescent="0.25">
      <c r="A18" s="6" t="s">
        <v>121</v>
      </c>
      <c r="B18" t="s">
        <v>122</v>
      </c>
    </row>
    <row r="19" spans="1:3" x14ac:dyDescent="0.25">
      <c r="A19" s="6" t="s">
        <v>227</v>
      </c>
      <c r="B19" t="s">
        <v>140</v>
      </c>
    </row>
    <row r="20" spans="1:3" x14ac:dyDescent="0.25">
      <c r="A20" s="6" t="s">
        <v>228</v>
      </c>
      <c r="B20" t="s">
        <v>140</v>
      </c>
    </row>
    <row r="21" spans="1:3" x14ac:dyDescent="0.25">
      <c r="A21" s="6" t="s">
        <v>174</v>
      </c>
      <c r="B21" t="s">
        <v>176</v>
      </c>
    </row>
    <row r="22" spans="1:3" x14ac:dyDescent="0.25">
      <c r="A22" s="6" t="s">
        <v>175</v>
      </c>
      <c r="B22" t="s">
        <v>176</v>
      </c>
    </row>
    <row r="23" spans="1:3" x14ac:dyDescent="0.25">
      <c r="A23" s="6" t="s">
        <v>204</v>
      </c>
      <c r="B23" t="s">
        <v>208</v>
      </c>
    </row>
    <row r="24" spans="1:3" x14ac:dyDescent="0.25">
      <c r="A24" s="6" t="s">
        <v>1225</v>
      </c>
      <c r="B24" t="s">
        <v>1226</v>
      </c>
    </row>
    <row r="25" spans="1:3" x14ac:dyDescent="0.25">
      <c r="A25" s="6" t="s">
        <v>1278</v>
      </c>
      <c r="B25" t="s">
        <v>1279</v>
      </c>
      <c r="C25" t="s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6" t="s">
        <v>79</v>
      </c>
      <c r="B2" s="9" t="s">
        <v>31</v>
      </c>
      <c r="C2" s="9">
        <v>60</v>
      </c>
    </row>
    <row r="3" spans="1:13" x14ac:dyDescent="0.25">
      <c r="A3" s="37"/>
      <c r="B3" s="9" t="s">
        <v>56</v>
      </c>
      <c r="C3" s="9">
        <v>20</v>
      </c>
    </row>
    <row r="4" spans="1:13" x14ac:dyDescent="0.25">
      <c r="A4" s="37"/>
      <c r="B4" s="9" t="s">
        <v>57</v>
      </c>
      <c r="C4" s="9">
        <v>20</v>
      </c>
    </row>
    <row r="5" spans="1:13" x14ac:dyDescent="0.25">
      <c r="A5" s="38"/>
      <c r="B5" s="9" t="s">
        <v>44</v>
      </c>
      <c r="C5" s="9">
        <v>60</v>
      </c>
    </row>
    <row r="6" spans="1:13" x14ac:dyDescent="0.25">
      <c r="A6" s="36" t="s">
        <v>80</v>
      </c>
      <c r="B6" s="9" t="s">
        <v>31</v>
      </c>
      <c r="C6" s="9">
        <v>61</v>
      </c>
    </row>
    <row r="7" spans="1:13" x14ac:dyDescent="0.25">
      <c r="A7" s="37"/>
      <c r="B7" s="9" t="s">
        <v>56</v>
      </c>
      <c r="C7" s="9">
        <v>21</v>
      </c>
    </row>
    <row r="8" spans="1:13" x14ac:dyDescent="0.25">
      <c r="A8" s="37"/>
      <c r="B8" s="9" t="s">
        <v>57</v>
      </c>
      <c r="C8" s="9">
        <v>21</v>
      </c>
    </row>
    <row r="9" spans="1:13" x14ac:dyDescent="0.25">
      <c r="A9" s="38"/>
      <c r="B9" s="9" t="s">
        <v>44</v>
      </c>
      <c r="C9" s="9">
        <v>61</v>
      </c>
    </row>
    <row r="11" spans="1:13" x14ac:dyDescent="0.25">
      <c r="A11" s="9"/>
      <c r="B11" s="39" t="s">
        <v>82</v>
      </c>
      <c r="C11" s="39"/>
      <c r="D11" s="39"/>
      <c r="E11" s="39"/>
      <c r="F11" s="39"/>
      <c r="G11" s="39"/>
      <c r="H11" s="39"/>
      <c r="I11" s="39"/>
      <c r="J11" s="39"/>
      <c r="K11" s="39" t="s">
        <v>83</v>
      </c>
      <c r="L11" s="39"/>
      <c r="M11" s="39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762</v>
      </c>
    </row>
    <row r="26" spans="1:13" x14ac:dyDescent="0.25">
      <c r="A26" s="9" t="s">
        <v>32</v>
      </c>
      <c r="B26" s="9" t="s">
        <v>763</v>
      </c>
    </row>
    <row r="27" spans="1:13" x14ac:dyDescent="0.25">
      <c r="A27" s="9" t="s">
        <v>89</v>
      </c>
      <c r="B27" s="9" t="s">
        <v>764</v>
      </c>
    </row>
    <row r="28" spans="1:13" x14ac:dyDescent="0.25">
      <c r="A28" s="9" t="s">
        <v>86</v>
      </c>
      <c r="B28" s="9" t="s">
        <v>765</v>
      </c>
    </row>
    <row r="29" spans="1:13" x14ac:dyDescent="0.25">
      <c r="A29" s="9" t="s">
        <v>766</v>
      </c>
      <c r="B29" s="9" t="s">
        <v>767</v>
      </c>
    </row>
    <row r="30" spans="1:13" x14ac:dyDescent="0.25">
      <c r="A30" s="9" t="s">
        <v>87</v>
      </c>
      <c r="B30" s="9" t="s">
        <v>768</v>
      </c>
    </row>
    <row r="31" spans="1:13" x14ac:dyDescent="0.25">
      <c r="A31" s="9" t="s">
        <v>88</v>
      </c>
      <c r="B31" s="9" t="s">
        <v>769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128"/>
  <sheetViews>
    <sheetView tabSelected="1" topLeftCell="Z1" workbookViewId="0">
      <pane ySplit="1" topLeftCell="A98" activePane="bottomLeft" state="frozen"/>
      <selection activeCell="J1" sqref="J1"/>
      <selection pane="bottomLeft" activeCell="AO123" sqref="AO123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bestFit="1" customWidth="1"/>
    <col min="23" max="23" width="21" bestFit="1" customWidth="1"/>
    <col min="24" max="24" width="24.85546875" bestFit="1" customWidth="1"/>
    <col min="25" max="26" width="13.5703125" customWidth="1"/>
    <col min="27" max="29" width="9.140625" customWidth="1"/>
    <col min="30" max="30" width="32.140625" bestFit="1" customWidth="1"/>
    <col min="31" max="31" width="11.5703125" bestFit="1" customWidth="1"/>
    <col min="32" max="32" width="13.28515625" bestFit="1" customWidth="1"/>
    <col min="33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1282</v>
      </c>
      <c r="U1" t="s">
        <v>210</v>
      </c>
      <c r="V1" t="s">
        <v>230</v>
      </c>
      <c r="W1" t="s">
        <v>884</v>
      </c>
      <c r="X1" t="s">
        <v>885</v>
      </c>
      <c r="Y1" t="s">
        <v>333</v>
      </c>
      <c r="Z1" t="s">
        <v>332</v>
      </c>
      <c r="AA1" t="s">
        <v>117</v>
      </c>
      <c r="AB1" t="s">
        <v>539</v>
      </c>
      <c r="AC1" t="s">
        <v>120</v>
      </c>
      <c r="AD1" t="s">
        <v>205</v>
      </c>
      <c r="AE1" t="s">
        <v>209</v>
      </c>
      <c r="AF1" t="s">
        <v>216</v>
      </c>
      <c r="AG1" t="s">
        <v>220</v>
      </c>
      <c r="AH1" t="s">
        <v>223</v>
      </c>
      <c r="AI1" t="s">
        <v>101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J4">
        <f t="shared" ref="AJ4:AJ19" si="0">COUNTA(AL4:AU4)</f>
        <v>3</v>
      </c>
      <c r="AK4" t="s">
        <v>100</v>
      </c>
      <c r="AL4" t="str">
        <f>D40</f>
        <v>L2_LRU_NOM_REP</v>
      </c>
      <c r="AM4" t="str">
        <f>D21</f>
        <v>L2_SSA_MIN_REP</v>
      </c>
      <c r="AN4" t="str">
        <f>D40</f>
        <v>L2_LRU_NOM_REP</v>
      </c>
    </row>
    <row r="5" spans="1:47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883</v>
      </c>
      <c r="O5" t="s">
        <v>881</v>
      </c>
      <c r="P5" t="s">
        <v>324</v>
      </c>
      <c r="Q5">
        <v>60</v>
      </c>
      <c r="R5">
        <v>60</v>
      </c>
      <c r="S5">
        <v>0</v>
      </c>
      <c r="U5">
        <v>-1</v>
      </c>
      <c r="V5" t="s">
        <v>232</v>
      </c>
      <c r="AI5" t="b">
        <v>0</v>
      </c>
      <c r="AJ5">
        <f t="shared" si="0"/>
        <v>4</v>
      </c>
      <c r="AK5" t="s">
        <v>148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883</v>
      </c>
      <c r="O6" t="s">
        <v>881</v>
      </c>
      <c r="P6" t="s">
        <v>323</v>
      </c>
      <c r="Q6">
        <v>60</v>
      </c>
      <c r="R6">
        <v>60</v>
      </c>
      <c r="S6">
        <v>1</v>
      </c>
      <c r="U6">
        <v>-1</v>
      </c>
      <c r="V6" t="s">
        <v>232</v>
      </c>
      <c r="AE6" t="s">
        <v>211</v>
      </c>
      <c r="AI6" t="b">
        <v>0</v>
      </c>
      <c r="AJ6">
        <f t="shared" si="0"/>
        <v>3</v>
      </c>
      <c r="AK6" t="s">
        <v>100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883</v>
      </c>
      <c r="O7" t="s">
        <v>881</v>
      </c>
      <c r="P7" t="s">
        <v>323</v>
      </c>
      <c r="Q7">
        <v>60</v>
      </c>
      <c r="R7">
        <v>60</v>
      </c>
      <c r="S7">
        <v>2</v>
      </c>
      <c r="U7">
        <v>-1</v>
      </c>
      <c r="V7" t="s">
        <v>232</v>
      </c>
      <c r="AE7" t="s">
        <v>211</v>
      </c>
      <c r="AF7" t="s">
        <v>331</v>
      </c>
      <c r="AG7" t="s">
        <v>330</v>
      </c>
      <c r="AH7" t="s">
        <v>224</v>
      </c>
      <c r="AI7" t="b">
        <v>0</v>
      </c>
      <c r="AJ7">
        <f t="shared" si="0"/>
        <v>6</v>
      </c>
      <c r="AK7" t="s">
        <v>152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883</v>
      </c>
      <c r="O8" t="s">
        <v>881</v>
      </c>
      <c r="P8" t="s">
        <v>323</v>
      </c>
      <c r="Q8">
        <v>60</v>
      </c>
      <c r="R8">
        <v>60</v>
      </c>
      <c r="S8">
        <v>3</v>
      </c>
      <c r="U8">
        <v>-1</v>
      </c>
      <c r="V8" t="s">
        <v>232</v>
      </c>
      <c r="AE8" t="s">
        <v>211</v>
      </c>
      <c r="AF8" t="s">
        <v>331</v>
      </c>
      <c r="AG8" t="s">
        <v>330</v>
      </c>
      <c r="AH8" t="s">
        <v>225</v>
      </c>
      <c r="AI8" t="b">
        <v>0</v>
      </c>
      <c r="AJ8">
        <f t="shared" si="0"/>
        <v>6</v>
      </c>
      <c r="AK8" t="s">
        <v>152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883</v>
      </c>
      <c r="O9" t="s">
        <v>881</v>
      </c>
      <c r="P9" t="s">
        <v>322</v>
      </c>
      <c r="Q9">
        <v>60</v>
      </c>
      <c r="R9">
        <v>60</v>
      </c>
      <c r="S9">
        <v>4</v>
      </c>
      <c r="U9">
        <v>-1</v>
      </c>
      <c r="V9" t="s">
        <v>232</v>
      </c>
      <c r="AE9" t="s">
        <v>212</v>
      </c>
      <c r="AI9" t="b">
        <v>0</v>
      </c>
      <c r="AJ9">
        <f t="shared" si="0"/>
        <v>3</v>
      </c>
      <c r="AK9" t="s">
        <v>100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883</v>
      </c>
      <c r="O10" t="s">
        <v>881</v>
      </c>
      <c r="P10" t="s">
        <v>322</v>
      </c>
      <c r="Q10">
        <v>60</v>
      </c>
      <c r="R10">
        <v>60</v>
      </c>
      <c r="S10">
        <v>5</v>
      </c>
      <c r="U10">
        <v>-1</v>
      </c>
      <c r="V10" t="s">
        <v>232</v>
      </c>
      <c r="AE10" t="s">
        <v>212</v>
      </c>
      <c r="AF10" t="s">
        <v>217</v>
      </c>
      <c r="AG10" t="s">
        <v>330</v>
      </c>
      <c r="AH10" t="s">
        <v>224</v>
      </c>
      <c r="AI10" t="b">
        <v>0</v>
      </c>
      <c r="AJ10">
        <f t="shared" si="0"/>
        <v>6</v>
      </c>
      <c r="AK10" t="s">
        <v>152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883</v>
      </c>
      <c r="O11" t="s">
        <v>881</v>
      </c>
      <c r="P11" t="s">
        <v>322</v>
      </c>
      <c r="Q11">
        <v>60</v>
      </c>
      <c r="R11">
        <v>60</v>
      </c>
      <c r="S11">
        <v>6</v>
      </c>
      <c r="U11">
        <v>-1</v>
      </c>
      <c r="V11" t="s">
        <v>232</v>
      </c>
      <c r="AE11" t="s">
        <v>212</v>
      </c>
      <c r="AF11" t="s">
        <v>217</v>
      </c>
      <c r="AG11" t="s">
        <v>330</v>
      </c>
      <c r="AH11" t="s">
        <v>225</v>
      </c>
      <c r="AI11" t="b">
        <v>0</v>
      </c>
      <c r="AJ11">
        <f t="shared" si="0"/>
        <v>6</v>
      </c>
      <c r="AK11" t="s">
        <v>152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883</v>
      </c>
      <c r="O12" t="s">
        <v>881</v>
      </c>
      <c r="P12" t="s">
        <v>321</v>
      </c>
      <c r="Q12">
        <v>60</v>
      </c>
      <c r="R12">
        <v>60</v>
      </c>
      <c r="S12">
        <v>7</v>
      </c>
      <c r="U12">
        <v>-1</v>
      </c>
      <c r="V12" t="s">
        <v>232</v>
      </c>
      <c r="AE12" t="s">
        <v>213</v>
      </c>
      <c r="AI12" t="b">
        <v>0</v>
      </c>
      <c r="AJ12">
        <f t="shared" si="0"/>
        <v>3</v>
      </c>
      <c r="AK12" t="s">
        <v>100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883</v>
      </c>
      <c r="O13" t="s">
        <v>881</v>
      </c>
      <c r="P13" t="s">
        <v>321</v>
      </c>
      <c r="Q13">
        <v>60</v>
      </c>
      <c r="R13">
        <v>60</v>
      </c>
      <c r="S13">
        <v>8</v>
      </c>
      <c r="U13">
        <v>-1</v>
      </c>
      <c r="V13" t="s">
        <v>232</v>
      </c>
      <c r="AE13" t="s">
        <v>213</v>
      </c>
      <c r="AF13" t="s">
        <v>218</v>
      </c>
      <c r="AG13" t="s">
        <v>330</v>
      </c>
      <c r="AH13" t="s">
        <v>224</v>
      </c>
      <c r="AI13" t="b">
        <v>0</v>
      </c>
      <c r="AJ13">
        <f t="shared" si="0"/>
        <v>6</v>
      </c>
      <c r="AK13" t="s">
        <v>152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883</v>
      </c>
      <c r="O14" t="s">
        <v>881</v>
      </c>
      <c r="P14" t="s">
        <v>321</v>
      </c>
      <c r="Q14">
        <v>60</v>
      </c>
      <c r="R14">
        <v>60</v>
      </c>
      <c r="S14">
        <v>9</v>
      </c>
      <c r="U14">
        <v>-1</v>
      </c>
      <c r="V14" t="s">
        <v>232</v>
      </c>
      <c r="AE14" t="s">
        <v>213</v>
      </c>
      <c r="AF14" t="s">
        <v>218</v>
      </c>
      <c r="AG14" t="s">
        <v>330</v>
      </c>
      <c r="AH14" t="s">
        <v>225</v>
      </c>
      <c r="AI14" t="b">
        <v>0</v>
      </c>
      <c r="AJ14">
        <f t="shared" si="0"/>
        <v>6</v>
      </c>
      <c r="AK14" t="s">
        <v>152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883</v>
      </c>
      <c r="O15" t="s">
        <v>881</v>
      </c>
      <c r="P15" t="s">
        <v>317</v>
      </c>
      <c r="Q15">
        <v>60</v>
      </c>
      <c r="R15">
        <v>60</v>
      </c>
      <c r="S15">
        <v>10</v>
      </c>
      <c r="U15">
        <v>1</v>
      </c>
      <c r="V15" t="s">
        <v>232</v>
      </c>
      <c r="AC15" t="s">
        <v>203</v>
      </c>
      <c r="AI15" t="b">
        <v>0</v>
      </c>
      <c r="AJ15">
        <f t="shared" si="0"/>
        <v>3</v>
      </c>
      <c r="AK15" t="s">
        <v>100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883</v>
      </c>
      <c r="O16" t="s">
        <v>881</v>
      </c>
      <c r="P16" t="s">
        <v>317</v>
      </c>
      <c r="Q16">
        <v>60</v>
      </c>
      <c r="R16">
        <v>60</v>
      </c>
      <c r="S16">
        <v>11</v>
      </c>
      <c r="U16">
        <v>1</v>
      </c>
      <c r="V16" t="s">
        <v>232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3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883</v>
      </c>
      <c r="O17" t="s">
        <v>881</v>
      </c>
      <c r="P17" t="s">
        <v>317</v>
      </c>
      <c r="Q17">
        <v>60</v>
      </c>
      <c r="R17">
        <v>60</v>
      </c>
      <c r="S17">
        <v>12</v>
      </c>
      <c r="U17">
        <v>1</v>
      </c>
      <c r="V17" t="s">
        <v>232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3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883</v>
      </c>
      <c r="O18" t="s">
        <v>881</v>
      </c>
      <c r="P18" t="s">
        <v>324</v>
      </c>
      <c r="Q18">
        <v>60</v>
      </c>
      <c r="R18">
        <v>60</v>
      </c>
      <c r="S18">
        <v>13</v>
      </c>
      <c r="U18">
        <v>-1</v>
      </c>
      <c r="V18" t="s">
        <v>232</v>
      </c>
      <c r="AI18" t="b">
        <v>0</v>
      </c>
      <c r="AJ18">
        <f t="shared" si="0"/>
        <v>4</v>
      </c>
      <c r="AK18" t="s">
        <v>148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3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883</v>
      </c>
      <c r="O19" t="s">
        <v>881</v>
      </c>
      <c r="P19" t="s">
        <v>317</v>
      </c>
      <c r="Q19">
        <v>60</v>
      </c>
      <c r="R19">
        <v>60</v>
      </c>
      <c r="S19">
        <v>14</v>
      </c>
      <c r="U19">
        <v>-1</v>
      </c>
      <c r="V19" t="s">
        <v>232</v>
      </c>
      <c r="AD19" t="s">
        <v>206</v>
      </c>
      <c r="AI19" t="b">
        <v>0</v>
      </c>
      <c r="AJ19">
        <f t="shared" si="0"/>
        <v>3</v>
      </c>
      <c r="AK19" t="s">
        <v>100</v>
      </c>
      <c r="AL19">
        <v>2</v>
      </c>
      <c r="AM19">
        <v>1</v>
      </c>
      <c r="AN19">
        <v>2</v>
      </c>
    </row>
    <row r="20" spans="1:43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3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J21">
        <f t="shared" ref="AJ21:AJ37" si="2">COUNTA(AL21:AU21)</f>
        <v>3</v>
      </c>
      <c r="AK21" t="s">
        <v>100</v>
      </c>
      <c r="AL21" t="str">
        <f>D40</f>
        <v>L2_LRU_NOM_REP</v>
      </c>
      <c r="AM21" t="str">
        <f>D40</f>
        <v>L2_LRU_NOM_REP</v>
      </c>
      <c r="AN21" t="str">
        <f>D40</f>
        <v>L2_LRU_NOM_REP</v>
      </c>
    </row>
    <row r="22" spans="1:43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883</v>
      </c>
      <c r="O22" t="s">
        <v>881</v>
      </c>
      <c r="P22" t="s">
        <v>326</v>
      </c>
      <c r="Q22">
        <v>60</v>
      </c>
      <c r="R22">
        <v>60</v>
      </c>
      <c r="S22">
        <v>100</v>
      </c>
      <c r="U22">
        <v>1</v>
      </c>
      <c r="V22" t="s">
        <v>232</v>
      </c>
      <c r="W22" t="s">
        <v>886</v>
      </c>
      <c r="X22" t="s">
        <v>888</v>
      </c>
      <c r="AA22">
        <v>8100</v>
      </c>
      <c r="AB22" t="s">
        <v>548</v>
      </c>
      <c r="AI22" t="b">
        <v>0</v>
      </c>
      <c r="AJ22">
        <v>2</v>
      </c>
      <c r="AK22">
        <v>1</v>
      </c>
      <c r="AL22" t="str">
        <f>D23</f>
        <v>SSA_ATOM_HRY_E_BEGIN_TITO_ATOML2_MIN_LFM_L2_ALL_PRE_HRY</v>
      </c>
      <c r="AM22" t="str">
        <f>D23</f>
        <v>SSA_ATOM_HRY_E_BEGIN_TITO_ATOML2_MIN_LFM_L2_ALL_PRE_HRY</v>
      </c>
    </row>
    <row r="23" spans="1:43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883</v>
      </c>
      <c r="O23" t="s">
        <v>881</v>
      </c>
      <c r="P23" t="s">
        <v>324</v>
      </c>
      <c r="Q23">
        <v>60</v>
      </c>
      <c r="R23">
        <v>60</v>
      </c>
      <c r="S23">
        <v>20</v>
      </c>
      <c r="U23">
        <v>1</v>
      </c>
      <c r="V23" t="s">
        <v>232</v>
      </c>
      <c r="AI23" t="b">
        <v>0</v>
      </c>
      <c r="AJ23">
        <f t="shared" si="2"/>
        <v>4</v>
      </c>
      <c r="AK23" t="s">
        <v>148</v>
      </c>
      <c r="AL23" t="str">
        <f>D24</f>
        <v>SSA_ATOM_CAPTURE_E_BEGIN_TITO_ATOML2_MIN_LFM_L2_DAT_CAPTURE</v>
      </c>
      <c r="AM23">
        <v>1</v>
      </c>
      <c r="AN23" t="str">
        <f>D24</f>
        <v>SSA_ATOM_CAPTURE_E_BEGIN_TITO_ATOML2_MIN_LFM_L2_DAT_CAPTURE</v>
      </c>
      <c r="AO23" t="str">
        <f>D24</f>
        <v>SSA_ATOM_CAPTURE_E_BEGIN_TITO_ATOML2_MIN_LFM_L2_DAT_CAPTURE</v>
      </c>
    </row>
    <row r="24" spans="1:43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883</v>
      </c>
      <c r="O24" t="s">
        <v>881</v>
      </c>
      <c r="P24" t="s">
        <v>323</v>
      </c>
      <c r="Q24">
        <v>60</v>
      </c>
      <c r="R24">
        <v>60</v>
      </c>
      <c r="S24">
        <v>21</v>
      </c>
      <c r="U24">
        <v>1</v>
      </c>
      <c r="V24" t="s">
        <v>232</v>
      </c>
      <c r="AE24" t="s">
        <v>211</v>
      </c>
      <c r="AI24" t="b">
        <v>0</v>
      </c>
      <c r="AJ24">
        <f t="shared" si="2"/>
        <v>3</v>
      </c>
      <c r="AK24" t="s">
        <v>100</v>
      </c>
      <c r="AL24" t="str">
        <f>D27</f>
        <v>SSA_ATOM_CAPTURE_E_BEGIN_TITO_ATOML2_MIN_LFM_L2_C6S_CAPTURE</v>
      </c>
      <c r="AM24" t="str">
        <f>D25</f>
        <v>SSA_ATOM_REPAIR_E_BEGIN_TITO_ATOML2_MIN_LFM_L2_DAT_REPAIR</v>
      </c>
      <c r="AN24" t="str">
        <f>D27</f>
        <v>SSA_ATOM_CAPTURE_E_BEGIN_TITO_ATOML2_MIN_LFM_L2_C6S_CAPTURE</v>
      </c>
    </row>
    <row r="25" spans="1:43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883</v>
      </c>
      <c r="O25" t="s">
        <v>881</v>
      </c>
      <c r="P25" t="s">
        <v>323</v>
      </c>
      <c r="Q25">
        <v>60</v>
      </c>
      <c r="R25">
        <v>60</v>
      </c>
      <c r="S25">
        <v>22</v>
      </c>
      <c r="U25">
        <v>1</v>
      </c>
      <c r="V25" t="s">
        <v>232</v>
      </c>
      <c r="AE25" t="s">
        <v>211</v>
      </c>
      <c r="AF25" t="s">
        <v>331</v>
      </c>
      <c r="AG25" t="s">
        <v>330</v>
      </c>
      <c r="AH25" t="s">
        <v>224</v>
      </c>
      <c r="AI25" t="b">
        <v>0</v>
      </c>
      <c r="AJ25">
        <f t="shared" si="2"/>
        <v>6</v>
      </c>
      <c r="AK25" t="s">
        <v>152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D27</f>
        <v>SSA_ATOM_CAPTURE_E_BEGIN_TITO_ATOML2_MIN_LFM_L2_C6S_CAPTURE</v>
      </c>
      <c r="AO25" t="str">
        <f>D26</f>
        <v>SSA_ATOM_REPAIR_E_BEGIN_TITO_ATOML2_MIN_LFM_L2_DAT_REPAIR_TO_FUSE</v>
      </c>
      <c r="AP25" t="str">
        <f>D26</f>
        <v>SSA_ATOM_REPAIR_E_BEGIN_TITO_ATOML2_MIN_LFM_L2_DAT_REPAIR_TO_FUSE</v>
      </c>
      <c r="AQ25" t="str">
        <f>D27</f>
        <v>SSA_ATOM_CAPTURE_E_BEGIN_TITO_ATOML2_MIN_LFM_L2_C6S_CAPTURE</v>
      </c>
    </row>
    <row r="26" spans="1:43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883</v>
      </c>
      <c r="O26" t="s">
        <v>881</v>
      </c>
      <c r="P26" t="s">
        <v>323</v>
      </c>
      <c r="Q26">
        <v>60</v>
      </c>
      <c r="R26">
        <v>60</v>
      </c>
      <c r="S26">
        <v>23</v>
      </c>
      <c r="U26">
        <v>1</v>
      </c>
      <c r="V26" t="s">
        <v>232</v>
      </c>
      <c r="AE26" t="s">
        <v>211</v>
      </c>
      <c r="AF26" t="s">
        <v>331</v>
      </c>
      <c r="AG26" t="s">
        <v>330</v>
      </c>
      <c r="AH26" t="s">
        <v>225</v>
      </c>
      <c r="AI26" t="b">
        <v>0</v>
      </c>
      <c r="AJ26">
        <f t="shared" si="2"/>
        <v>6</v>
      </c>
      <c r="AK26" t="s">
        <v>152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  <c r="AQ26" t="str">
        <f>D27</f>
        <v>SSA_ATOM_CAPTURE_E_BEGIN_TITO_ATOML2_MIN_LFM_L2_C6S_CAPTURE</v>
      </c>
    </row>
    <row r="27" spans="1:43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883</v>
      </c>
      <c r="O27" t="s">
        <v>881</v>
      </c>
      <c r="P27" t="s">
        <v>322</v>
      </c>
      <c r="Q27">
        <v>60</v>
      </c>
      <c r="R27">
        <v>60</v>
      </c>
      <c r="S27">
        <v>24</v>
      </c>
      <c r="U27">
        <v>1</v>
      </c>
      <c r="V27" t="s">
        <v>232</v>
      </c>
      <c r="AE27" t="s">
        <v>212</v>
      </c>
      <c r="AI27" t="b">
        <v>0</v>
      </c>
      <c r="AJ27">
        <f t="shared" si="2"/>
        <v>3</v>
      </c>
      <c r="AK27" t="s">
        <v>100</v>
      </c>
      <c r="AL27" t="str">
        <f>D30</f>
        <v>SSA_ATOM_CAPTURE_E_BEGIN_TITO_ATOML2_MIN_LFM_L2_TSP_CAPTURE</v>
      </c>
      <c r="AM27" t="str">
        <f>D28</f>
        <v>SSA_ATOM_REPAIR_E_BEGIN_TITO_ATOML2_MIN_LFM_L2_C6S_REPAIR</v>
      </c>
      <c r="AN27" t="str">
        <f>D30</f>
        <v>SSA_ATOM_CAPTURE_E_BEGIN_TITO_ATOML2_MIN_LFM_L2_TSP_CAPTURE</v>
      </c>
    </row>
    <row r="28" spans="1:43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883</v>
      </c>
      <c r="O28" t="s">
        <v>881</v>
      </c>
      <c r="P28" t="s">
        <v>322</v>
      </c>
      <c r="Q28">
        <v>60</v>
      </c>
      <c r="R28">
        <v>60</v>
      </c>
      <c r="S28">
        <v>25</v>
      </c>
      <c r="U28">
        <v>1</v>
      </c>
      <c r="V28" t="s">
        <v>232</v>
      </c>
      <c r="AE28" t="s">
        <v>212</v>
      </c>
      <c r="AF28" t="s">
        <v>217</v>
      </c>
      <c r="AG28" t="s">
        <v>330</v>
      </c>
      <c r="AH28" t="s">
        <v>224</v>
      </c>
      <c r="AI28" t="b">
        <v>0</v>
      </c>
      <c r="AJ28">
        <f t="shared" si="2"/>
        <v>6</v>
      </c>
      <c r="AK28" t="s">
        <v>152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D30</f>
        <v>SSA_ATOM_CAPTURE_E_BEGIN_TITO_ATOML2_MIN_LFM_L2_TSP_CAPTURE</v>
      </c>
      <c r="AO28" t="str">
        <f>D29</f>
        <v>SSA_ATOM_REPAIR_E_BEGIN_TITO_ATOML2_MIN_LFM_L2_C6S_REPAIR_TO_FUSE</v>
      </c>
      <c r="AP28" t="str">
        <f>D29</f>
        <v>SSA_ATOM_REPAIR_E_BEGIN_TITO_ATOML2_MIN_LFM_L2_C6S_REPAIR_TO_FUSE</v>
      </c>
      <c r="AQ28" t="str">
        <f>D30</f>
        <v>SSA_ATOM_CAPTURE_E_BEGIN_TITO_ATOML2_MIN_LFM_L2_TSP_CAPTURE</v>
      </c>
    </row>
    <row r="29" spans="1:43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883</v>
      </c>
      <c r="O29" t="s">
        <v>881</v>
      </c>
      <c r="P29" t="s">
        <v>322</v>
      </c>
      <c r="Q29">
        <v>60</v>
      </c>
      <c r="R29">
        <v>60</v>
      </c>
      <c r="S29">
        <v>26</v>
      </c>
      <c r="U29">
        <v>1</v>
      </c>
      <c r="V29" t="s">
        <v>232</v>
      </c>
      <c r="AE29" t="s">
        <v>212</v>
      </c>
      <c r="AF29" t="s">
        <v>217</v>
      </c>
      <c r="AG29" t="s">
        <v>330</v>
      </c>
      <c r="AH29" t="s">
        <v>225</v>
      </c>
      <c r="AI29" t="b">
        <v>0</v>
      </c>
      <c r="AJ29">
        <f t="shared" si="2"/>
        <v>6</v>
      </c>
      <c r="AK29" t="s">
        <v>152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  <c r="AQ29" t="str">
        <f>D30</f>
        <v>SSA_ATOM_CAPTURE_E_BEGIN_TITO_ATOML2_MIN_LFM_L2_TSP_CAPTURE</v>
      </c>
    </row>
    <row r="30" spans="1:43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883</v>
      </c>
      <c r="O30" t="s">
        <v>881</v>
      </c>
      <c r="P30" t="s">
        <v>321</v>
      </c>
      <c r="Q30">
        <v>60</v>
      </c>
      <c r="R30">
        <v>60</v>
      </c>
      <c r="S30">
        <v>27</v>
      </c>
      <c r="U30">
        <v>1</v>
      </c>
      <c r="V30" t="s">
        <v>232</v>
      </c>
      <c r="AE30" t="s">
        <v>213</v>
      </c>
      <c r="AI30" t="b">
        <v>0</v>
      </c>
      <c r="AJ30">
        <f t="shared" si="2"/>
        <v>3</v>
      </c>
      <c r="AK30" t="s">
        <v>100</v>
      </c>
      <c r="AL30" t="str">
        <f>D33</f>
        <v>SSA_ATOM_VFDM_E_BEGIN_X_X_X_X_L2_ALL_VFDM_MIN</v>
      </c>
      <c r="AM30" t="str">
        <f>D31</f>
        <v>SSA_ATOM_REPAIR_E_BEGIN_TITO_ATOML2_MIN_LFM_L2_TSP_REPAIR</v>
      </c>
      <c r="AN30" t="str">
        <f>D33</f>
        <v>SSA_ATOM_VFDM_E_BEGIN_X_X_X_X_L2_ALL_VFDM_MIN</v>
      </c>
    </row>
    <row r="31" spans="1:43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883</v>
      </c>
      <c r="O31" t="s">
        <v>881</v>
      </c>
      <c r="P31" t="s">
        <v>321</v>
      </c>
      <c r="Q31">
        <v>60</v>
      </c>
      <c r="R31">
        <v>60</v>
      </c>
      <c r="S31">
        <v>28</v>
      </c>
      <c r="U31">
        <v>1</v>
      </c>
      <c r="V31" t="s">
        <v>232</v>
      </c>
      <c r="AE31" t="s">
        <v>213</v>
      </c>
      <c r="AF31" t="s">
        <v>218</v>
      </c>
      <c r="AG31" t="s">
        <v>330</v>
      </c>
      <c r="AH31" t="s">
        <v>224</v>
      </c>
      <c r="AI31" t="b">
        <v>0</v>
      </c>
      <c r="AJ31">
        <f t="shared" si="2"/>
        <v>6</v>
      </c>
      <c r="AK31" t="s">
        <v>152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D33</f>
        <v>SSA_ATOM_VFDM_E_BEGIN_X_X_X_X_L2_ALL_VFDM_MIN</v>
      </c>
      <c r="AO31" t="str">
        <f>D32</f>
        <v>SSA_ATOM_REPAIR_E_BEGIN_TITO_ATOML2_MIN_LFM_L2_TSP_REPAIR_TO_FUSE</v>
      </c>
      <c r="AP31" t="str">
        <f>D32</f>
        <v>SSA_ATOM_REPAIR_E_BEGIN_TITO_ATOML2_MIN_LFM_L2_TSP_REPAIR_TO_FUSE</v>
      </c>
      <c r="AQ31" t="str">
        <f>D33</f>
        <v>SSA_ATOM_VFDM_E_BEGIN_X_X_X_X_L2_ALL_VFDM_MIN</v>
      </c>
    </row>
    <row r="32" spans="1:43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883</v>
      </c>
      <c r="O32" t="s">
        <v>881</v>
      </c>
      <c r="P32" t="s">
        <v>321</v>
      </c>
      <c r="Q32">
        <v>60</v>
      </c>
      <c r="R32">
        <v>60</v>
      </c>
      <c r="S32">
        <v>29</v>
      </c>
      <c r="U32">
        <v>1</v>
      </c>
      <c r="V32" t="s">
        <v>232</v>
      </c>
      <c r="AE32" t="s">
        <v>213</v>
      </c>
      <c r="AF32" t="s">
        <v>218</v>
      </c>
      <c r="AG32" t="s">
        <v>330</v>
      </c>
      <c r="AH32" t="s">
        <v>225</v>
      </c>
      <c r="AI32" t="b">
        <v>0</v>
      </c>
      <c r="AJ32">
        <f t="shared" si="2"/>
        <v>6</v>
      </c>
      <c r="AK32" t="s">
        <v>152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  <c r="AQ32" t="str">
        <f>D33</f>
        <v>SSA_ATOM_VFDM_E_BEGIN_X_X_X_X_L2_ALL_VFDM_MIN</v>
      </c>
    </row>
    <row r="33" spans="1:43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883</v>
      </c>
      <c r="O33" t="s">
        <v>881</v>
      </c>
      <c r="P33" t="s">
        <v>317</v>
      </c>
      <c r="Q33">
        <v>60</v>
      </c>
      <c r="R33">
        <v>60</v>
      </c>
      <c r="S33">
        <v>30</v>
      </c>
      <c r="U33">
        <v>1</v>
      </c>
      <c r="V33" t="s">
        <v>232</v>
      </c>
      <c r="AC33" t="s">
        <v>203</v>
      </c>
      <c r="AI33" t="b">
        <v>0</v>
      </c>
      <c r="AJ33">
        <f t="shared" si="2"/>
        <v>3</v>
      </c>
      <c r="AK33" t="s">
        <v>100</v>
      </c>
      <c r="AL33" t="str">
        <f>D36</f>
        <v>SSA_ATOM_HRY_E_BEGIN_TITO_ATOML2_MIN_LFM_L2_ALL_POST_HRY</v>
      </c>
      <c r="AM33" t="str">
        <f>D34</f>
        <v>SSA_ATOM_UF_E_BEGIN_X_X_X_X_L2_ALL_VFDM_APPLY_MIN</v>
      </c>
      <c r="AN33" t="str">
        <f>D34</f>
        <v>SSA_ATOM_UF_E_BEGIN_X_X_X_X_L2_ALL_VFDM_APPLY_MIN</v>
      </c>
    </row>
    <row r="34" spans="1:43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883</v>
      </c>
      <c r="O34" t="s">
        <v>881</v>
      </c>
      <c r="P34" t="s">
        <v>317</v>
      </c>
      <c r="Q34">
        <v>60</v>
      </c>
      <c r="R34">
        <v>60</v>
      </c>
      <c r="S34">
        <v>31</v>
      </c>
      <c r="U34">
        <v>1</v>
      </c>
      <c r="V34" t="s">
        <v>232</v>
      </c>
      <c r="AI34" t="b">
        <v>0</v>
      </c>
      <c r="AJ34">
        <f t="shared" si="2"/>
        <v>3</v>
      </c>
      <c r="AK34">
        <v>1</v>
      </c>
      <c r="AL34" t="str">
        <f>D36</f>
        <v>SSA_ATOM_HRY_E_BEGIN_TITO_ATOML2_MIN_LFM_L2_ALL_POST_HRY</v>
      </c>
      <c r="AM34" t="str">
        <f>D35</f>
        <v>SSA_ATOM_VFDM_E_BEGIN_X_X_X_X_L2_ALL_FUSE_MIN</v>
      </c>
      <c r="AN34" t="str">
        <f>D35</f>
        <v>SSA_ATOM_VFDM_E_BEGIN_X_X_X_X_L2_ALL_FUSE_MIN</v>
      </c>
    </row>
    <row r="35" spans="1:43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883</v>
      </c>
      <c r="O35" t="s">
        <v>881</v>
      </c>
      <c r="P35" t="s">
        <v>317</v>
      </c>
      <c r="Q35">
        <v>60</v>
      </c>
      <c r="R35">
        <v>60</v>
      </c>
      <c r="S35">
        <v>32</v>
      </c>
      <c r="U35">
        <v>1</v>
      </c>
      <c r="V35" t="s">
        <v>232</v>
      </c>
      <c r="AI35" t="b">
        <v>0</v>
      </c>
      <c r="AJ35">
        <f t="shared" si="2"/>
        <v>2</v>
      </c>
      <c r="AK35">
        <v>1</v>
      </c>
      <c r="AL35" t="str">
        <f>D36</f>
        <v>SSA_ATOM_HRY_E_BEGIN_TITO_ATOML2_MIN_LFM_L2_ALL_POST_HRY</v>
      </c>
      <c r="AM35" t="str">
        <f>D36</f>
        <v>SSA_ATOM_HRY_E_BEGIN_TITO_ATOML2_MIN_LFM_L2_ALL_POST_HRY</v>
      </c>
    </row>
    <row r="36" spans="1:43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883</v>
      </c>
      <c r="O36" t="s">
        <v>881</v>
      </c>
      <c r="P36" t="s">
        <v>324</v>
      </c>
      <c r="Q36">
        <v>60</v>
      </c>
      <c r="R36">
        <v>60</v>
      </c>
      <c r="S36">
        <v>33</v>
      </c>
      <c r="U36">
        <v>1</v>
      </c>
      <c r="V36" t="s">
        <v>232</v>
      </c>
      <c r="AI36" t="b">
        <v>0</v>
      </c>
      <c r="AJ36">
        <f t="shared" si="2"/>
        <v>4</v>
      </c>
      <c r="AK36" t="s">
        <v>148</v>
      </c>
      <c r="AL36">
        <v>2</v>
      </c>
      <c r="AM36" t="str">
        <f>D37</f>
        <v>SSA_ATOM_AUX_E_BEGIN_X_X_X_X_REP_FLAG_L2_MIN</v>
      </c>
      <c r="AN36">
        <v>2</v>
      </c>
      <c r="AO36">
        <v>2</v>
      </c>
    </row>
    <row r="37" spans="1:43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883</v>
      </c>
      <c r="O37" t="s">
        <v>881</v>
      </c>
      <c r="P37" t="s">
        <v>317</v>
      </c>
      <c r="Q37">
        <v>60</v>
      </c>
      <c r="R37">
        <v>60</v>
      </c>
      <c r="S37">
        <v>34</v>
      </c>
      <c r="U37">
        <v>1</v>
      </c>
      <c r="V37" t="s">
        <v>232</v>
      </c>
      <c r="AD37" t="s">
        <v>207</v>
      </c>
      <c r="AI37" t="b">
        <v>0</v>
      </c>
      <c r="AJ37">
        <f t="shared" si="2"/>
        <v>3</v>
      </c>
      <c r="AK37" t="s">
        <v>100</v>
      </c>
      <c r="AL37">
        <v>2</v>
      </c>
      <c r="AM37">
        <v>1</v>
      </c>
      <c r="AN37">
        <v>2</v>
      </c>
    </row>
    <row r="38" spans="1:43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883</v>
      </c>
      <c r="O38" t="s">
        <v>881</v>
      </c>
      <c r="P38" t="s">
        <v>326</v>
      </c>
      <c r="Q38">
        <v>60</v>
      </c>
      <c r="R38">
        <v>60</v>
      </c>
      <c r="S38">
        <v>101</v>
      </c>
      <c r="U38">
        <v>1</v>
      </c>
      <c r="V38" t="s">
        <v>232</v>
      </c>
      <c r="W38" t="s">
        <v>887</v>
      </c>
      <c r="AA38">
        <v>8101</v>
      </c>
      <c r="AB38" t="s">
        <v>548</v>
      </c>
      <c r="AI38" t="b">
        <v>0</v>
      </c>
      <c r="AJ38">
        <v>2</v>
      </c>
      <c r="AK38">
        <v>1</v>
      </c>
      <c r="AL38">
        <v>1</v>
      </c>
      <c r="AM38">
        <v>1</v>
      </c>
    </row>
    <row r="39" spans="1:43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3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J40">
        <f t="shared" ref="AJ40:AJ49" si="5">COUNTA(AL40:AU40)</f>
        <v>3</v>
      </c>
      <c r="AK40" t="s">
        <v>100</v>
      </c>
      <c r="AL40" t="str">
        <f>D62</f>
        <v>RF_NOM_REP</v>
      </c>
      <c r="AM40" t="str">
        <f>D51</f>
        <v>L2_LRU_MIN_REP</v>
      </c>
      <c r="AN40" t="str">
        <f>D62</f>
        <v>RF_NOM_REP</v>
      </c>
    </row>
    <row r="41" spans="1:43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883</v>
      </c>
      <c r="O41" t="s">
        <v>881</v>
      </c>
      <c r="P41" t="s">
        <v>320</v>
      </c>
      <c r="Q41">
        <v>20</v>
      </c>
      <c r="R41">
        <v>60</v>
      </c>
      <c r="S41">
        <v>0</v>
      </c>
      <c r="U41">
        <v>-1</v>
      </c>
      <c r="V41" t="s">
        <v>231</v>
      </c>
      <c r="AI41" t="b">
        <v>0</v>
      </c>
      <c r="AJ41">
        <f t="shared" si="5"/>
        <v>4</v>
      </c>
      <c r="AK41" t="s">
        <v>148</v>
      </c>
      <c r="AL41" t="str">
        <f>D42</f>
        <v>LSA_ATOM_CAPTURE_E_BEGIN_TITO_ATOM_NOM_LFM_L2_LRU_CAPTURE</v>
      </c>
      <c r="AM41">
        <v>1</v>
      </c>
      <c r="AN41" t="str">
        <f>D42</f>
        <v>LSA_ATOM_CAPTURE_E_BEGIN_TITO_ATOM_NOM_LFM_L2_LRU_CAPTURE</v>
      </c>
      <c r="AO41" t="str">
        <f>D42</f>
        <v>LSA_ATOM_CAPTURE_E_BEGIN_TITO_ATOM_NOM_LFM_L2_LRU_CAPTURE</v>
      </c>
    </row>
    <row r="42" spans="1:43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883</v>
      </c>
      <c r="O42" t="s">
        <v>881</v>
      </c>
      <c r="P42" t="s">
        <v>319</v>
      </c>
      <c r="Q42">
        <v>20</v>
      </c>
      <c r="R42">
        <v>60</v>
      </c>
      <c r="S42">
        <v>1</v>
      </c>
      <c r="U42">
        <v>-1</v>
      </c>
      <c r="V42" t="s">
        <v>231</v>
      </c>
      <c r="AE42" t="s">
        <v>214</v>
      </c>
      <c r="AI42" t="b">
        <v>0</v>
      </c>
      <c r="AJ42">
        <f t="shared" si="5"/>
        <v>3</v>
      </c>
      <c r="AK42" t="s">
        <v>100</v>
      </c>
      <c r="AL42" t="str">
        <f>D48</f>
        <v>LSA_ATOM_HRY_E_BEGIN_TITO_ATOM_NOM_LFM_L2_LRU_POST_HRY</v>
      </c>
      <c r="AM42" t="str">
        <f>D43</f>
        <v>LSA_ATOM_REPAIR_E_BEGIN_TITO_ATOM_NOM_LFM_L2_LRU_REPAIR</v>
      </c>
      <c r="AN42" t="str">
        <f>D48</f>
        <v>LSA_ATOM_HRY_E_BEGIN_TITO_ATOM_NOM_LFM_L2_LRU_POST_HRY</v>
      </c>
    </row>
    <row r="43" spans="1:43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883</v>
      </c>
      <c r="O43" t="s">
        <v>881</v>
      </c>
      <c r="P43" t="s">
        <v>319</v>
      </c>
      <c r="Q43">
        <v>20</v>
      </c>
      <c r="R43">
        <v>60</v>
      </c>
      <c r="S43">
        <v>2</v>
      </c>
      <c r="U43">
        <v>-1</v>
      </c>
      <c r="V43" t="s">
        <v>231</v>
      </c>
      <c r="AE43" t="s">
        <v>214</v>
      </c>
      <c r="AF43" t="s">
        <v>219</v>
      </c>
      <c r="AG43" t="s">
        <v>330</v>
      </c>
      <c r="AH43" t="s">
        <v>224</v>
      </c>
      <c r="AI43" t="b">
        <v>0</v>
      </c>
      <c r="AJ43">
        <f t="shared" si="5"/>
        <v>6</v>
      </c>
      <c r="AK43" t="s">
        <v>152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D45</f>
        <v>LSA_ATOM_VFDM_E_BEGIN_X_X_X_X_L2_LRU_VFDM</v>
      </c>
      <c r="AO43" t="str">
        <f>D44</f>
        <v>LSA_ATOM_REPAIR_E_BEGIN_TITO_ATOM_NOM_LFM_L2_LRU_REPAIR_TO_FUSE</v>
      </c>
      <c r="AP43" t="str">
        <f>D44</f>
        <v>LSA_ATOM_REPAIR_E_BEGIN_TITO_ATOM_NOM_LFM_L2_LRU_REPAIR_TO_FUSE</v>
      </c>
      <c r="AQ43" t="str">
        <f>D45</f>
        <v>LSA_ATOM_VFDM_E_BEGIN_X_X_X_X_L2_LRU_VFDM</v>
      </c>
    </row>
    <row r="44" spans="1:43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883</v>
      </c>
      <c r="O44" t="s">
        <v>881</v>
      </c>
      <c r="P44" t="s">
        <v>319</v>
      </c>
      <c r="Q44">
        <v>20</v>
      </c>
      <c r="R44">
        <v>60</v>
      </c>
      <c r="S44">
        <v>3</v>
      </c>
      <c r="U44">
        <v>-1</v>
      </c>
      <c r="V44" t="s">
        <v>231</v>
      </c>
      <c r="AE44" t="s">
        <v>214</v>
      </c>
      <c r="AF44" t="s">
        <v>219</v>
      </c>
      <c r="AG44" t="s">
        <v>330</v>
      </c>
      <c r="AH44" t="s">
        <v>225</v>
      </c>
      <c r="AI44" t="b">
        <v>0</v>
      </c>
      <c r="AJ44">
        <f t="shared" si="5"/>
        <v>6</v>
      </c>
      <c r="AK44" t="s">
        <v>152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  <c r="AQ44" t="str">
        <f>D45</f>
        <v>LSA_ATOM_VFDM_E_BEGIN_X_X_X_X_L2_LRU_VFDM</v>
      </c>
    </row>
    <row r="45" spans="1:43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883</v>
      </c>
      <c r="O45" t="s">
        <v>881</v>
      </c>
      <c r="P45" t="s">
        <v>317</v>
      </c>
      <c r="Q45">
        <v>20</v>
      </c>
      <c r="R45">
        <v>60</v>
      </c>
      <c r="S45">
        <v>4</v>
      </c>
      <c r="U45">
        <v>1</v>
      </c>
      <c r="V45" t="s">
        <v>231</v>
      </c>
      <c r="AC45" t="s">
        <v>203</v>
      </c>
      <c r="AI45" t="b">
        <v>0</v>
      </c>
      <c r="AJ45">
        <f t="shared" si="5"/>
        <v>3</v>
      </c>
      <c r="AK45" t="s">
        <v>100</v>
      </c>
      <c r="AL45" t="str">
        <f>D48</f>
        <v>LSA_ATOM_HRY_E_BEGIN_TITO_ATOM_NOM_LFM_L2_LRU_POST_HRY</v>
      </c>
      <c r="AM45" t="str">
        <f>D46</f>
        <v>LSA_ATOM_UF_E_BEGIN_X_X_X_X_L2_LRU_VFDM_APPLY</v>
      </c>
      <c r="AN45" t="str">
        <f>D46</f>
        <v>LSA_ATOM_UF_E_BEGIN_X_X_X_X_L2_LRU_VFDM_APPLY</v>
      </c>
    </row>
    <row r="46" spans="1:43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883</v>
      </c>
      <c r="O46" t="s">
        <v>881</v>
      </c>
      <c r="P46" t="s">
        <v>317</v>
      </c>
      <c r="Q46">
        <v>20</v>
      </c>
      <c r="R46">
        <v>60</v>
      </c>
      <c r="S46">
        <v>5</v>
      </c>
      <c r="U46">
        <v>1</v>
      </c>
      <c r="V46" t="s">
        <v>231</v>
      </c>
      <c r="AI46" t="b">
        <v>0</v>
      </c>
      <c r="AJ46">
        <f t="shared" si="5"/>
        <v>3</v>
      </c>
      <c r="AK46">
        <v>1</v>
      </c>
      <c r="AL46" t="str">
        <f>D48</f>
        <v>LSA_ATOM_HRY_E_BEGIN_TITO_ATOM_NOM_LFM_L2_LRU_POST_HRY</v>
      </c>
      <c r="AM46" t="str">
        <f>D47</f>
        <v>LSA_ATOM_VFDM_E_BEGIN_X_X_X_X_L2_LRU_FUSE</v>
      </c>
      <c r="AN46" t="str">
        <f>D47</f>
        <v>LSA_ATOM_VFDM_E_BEGIN_X_X_X_X_L2_LRU_FUSE</v>
      </c>
    </row>
    <row r="47" spans="1:43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883</v>
      </c>
      <c r="O47" t="s">
        <v>881</v>
      </c>
      <c r="P47" t="s">
        <v>317</v>
      </c>
      <c r="Q47">
        <v>20</v>
      </c>
      <c r="R47">
        <v>60</v>
      </c>
      <c r="S47">
        <v>6</v>
      </c>
      <c r="U47">
        <v>1</v>
      </c>
      <c r="V47" t="s">
        <v>231</v>
      </c>
      <c r="AI47" t="b">
        <v>0</v>
      </c>
      <c r="AJ47">
        <f t="shared" si="5"/>
        <v>2</v>
      </c>
      <c r="AK47">
        <v>1</v>
      </c>
      <c r="AL47" t="str">
        <f>D48</f>
        <v>LSA_ATOM_HRY_E_BEGIN_TITO_ATOM_NOM_LFM_L2_LRU_POST_HRY</v>
      </c>
      <c r="AM47" t="str">
        <f>D48</f>
        <v>LSA_ATOM_HRY_E_BEGIN_TITO_ATOM_NOM_LFM_L2_LRU_POST_HRY</v>
      </c>
    </row>
    <row r="48" spans="1:43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883</v>
      </c>
      <c r="O48" t="s">
        <v>881</v>
      </c>
      <c r="P48" t="s">
        <v>320</v>
      </c>
      <c r="Q48">
        <v>20</v>
      </c>
      <c r="R48">
        <v>60</v>
      </c>
      <c r="S48">
        <v>7</v>
      </c>
      <c r="U48">
        <v>-1</v>
      </c>
      <c r="V48" t="s">
        <v>231</v>
      </c>
      <c r="AI48" t="b">
        <v>0</v>
      </c>
      <c r="AJ48">
        <f t="shared" si="5"/>
        <v>4</v>
      </c>
      <c r="AK48" t="s">
        <v>148</v>
      </c>
      <c r="AL48">
        <v>2</v>
      </c>
      <c r="AM48" t="str">
        <f>D49</f>
        <v>LSA_ATOM_AUX_E_BEGIN_X_X_X_X_REP_FLAG_L2</v>
      </c>
      <c r="AN48">
        <v>2</v>
      </c>
      <c r="AO48">
        <v>2</v>
      </c>
    </row>
    <row r="49" spans="1:43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883</v>
      </c>
      <c r="O49" t="s">
        <v>881</v>
      </c>
      <c r="P49" t="s">
        <v>317</v>
      </c>
      <c r="Q49">
        <v>20</v>
      </c>
      <c r="R49">
        <v>60</v>
      </c>
      <c r="S49">
        <v>8</v>
      </c>
      <c r="U49">
        <v>-1</v>
      </c>
      <c r="V49" t="s">
        <v>231</v>
      </c>
      <c r="AD49" t="s">
        <v>206</v>
      </c>
      <c r="AI49" t="b">
        <v>0</v>
      </c>
      <c r="AJ49">
        <f t="shared" si="5"/>
        <v>3</v>
      </c>
      <c r="AK49" t="s">
        <v>100</v>
      </c>
      <c r="AL49">
        <v>2</v>
      </c>
      <c r="AM49">
        <v>1</v>
      </c>
      <c r="AN49">
        <v>2</v>
      </c>
    </row>
    <row r="50" spans="1:43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3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J51">
        <f t="shared" ref="AJ51:AJ60" si="7">COUNTA(AL51:AU51)</f>
        <v>3</v>
      </c>
      <c r="AK51" t="s">
        <v>100</v>
      </c>
      <c r="AL51" t="str">
        <f>D62</f>
        <v>RF_NOM_REP</v>
      </c>
      <c r="AM51" t="str">
        <f>D62</f>
        <v>RF_NOM_REP</v>
      </c>
      <c r="AN51" t="str">
        <f>D62</f>
        <v>RF_NOM_REP</v>
      </c>
    </row>
    <row r="52" spans="1:43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883</v>
      </c>
      <c r="O52" t="s">
        <v>881</v>
      </c>
      <c r="P52" t="s">
        <v>320</v>
      </c>
      <c r="Q52">
        <v>20</v>
      </c>
      <c r="R52">
        <v>60</v>
      </c>
      <c r="S52">
        <v>10</v>
      </c>
      <c r="U52">
        <v>1</v>
      </c>
      <c r="V52" t="s">
        <v>231</v>
      </c>
      <c r="AI52" t="b">
        <v>0</v>
      </c>
      <c r="AJ52">
        <f t="shared" si="7"/>
        <v>4</v>
      </c>
      <c r="AK52" t="s">
        <v>148</v>
      </c>
      <c r="AL52" t="str">
        <f>D53</f>
        <v>LSA_ATOM_CAPTURE_E_BEGIN_TITO_ATOM_MIN_LFM_L2_LRU_CAPTURE</v>
      </c>
      <c r="AM52">
        <v>1</v>
      </c>
      <c r="AN52" t="str">
        <f>D53</f>
        <v>LSA_ATOM_CAPTURE_E_BEGIN_TITO_ATOM_MIN_LFM_L2_LRU_CAPTURE</v>
      </c>
      <c r="AO52" t="str">
        <f>D53</f>
        <v>LSA_ATOM_CAPTURE_E_BEGIN_TITO_ATOM_MIN_LFM_L2_LRU_CAPTURE</v>
      </c>
    </row>
    <row r="53" spans="1:43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883</v>
      </c>
      <c r="O53" t="s">
        <v>881</v>
      </c>
      <c r="P53" t="s">
        <v>319</v>
      </c>
      <c r="Q53">
        <v>20</v>
      </c>
      <c r="R53">
        <v>60</v>
      </c>
      <c r="S53">
        <v>11</v>
      </c>
      <c r="U53">
        <v>1</v>
      </c>
      <c r="V53" t="s">
        <v>231</v>
      </c>
      <c r="AE53" t="s">
        <v>214</v>
      </c>
      <c r="AI53" t="b">
        <v>0</v>
      </c>
      <c r="AJ53">
        <f t="shared" si="7"/>
        <v>3</v>
      </c>
      <c r="AK53" t="s">
        <v>100</v>
      </c>
      <c r="AL53" t="str">
        <f>D59</f>
        <v>LSA_ATOM_HRY_E_BEGIN_TITO_ATOM_MIN_LFM_L2_LRU_POST_HRY</v>
      </c>
      <c r="AM53" t="str">
        <f>D54</f>
        <v>LSA_ATOM_REPAIR_E_BEGIN_TITO_ATOM_MIN_LFM_L2_LRU_REPAIR</v>
      </c>
      <c r="AN53" t="str">
        <f>D59</f>
        <v>LSA_ATOM_HRY_E_BEGIN_TITO_ATOM_MIN_LFM_L2_LRU_POST_HRY</v>
      </c>
    </row>
    <row r="54" spans="1:43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883</v>
      </c>
      <c r="O54" t="s">
        <v>881</v>
      </c>
      <c r="P54" t="s">
        <v>319</v>
      </c>
      <c r="Q54">
        <v>20</v>
      </c>
      <c r="R54">
        <v>60</v>
      </c>
      <c r="S54">
        <v>12</v>
      </c>
      <c r="U54">
        <v>1</v>
      </c>
      <c r="V54" t="s">
        <v>231</v>
      </c>
      <c r="AE54" t="s">
        <v>214</v>
      </c>
      <c r="AF54" t="s">
        <v>219</v>
      </c>
      <c r="AG54" t="s">
        <v>330</v>
      </c>
      <c r="AH54" t="s">
        <v>224</v>
      </c>
      <c r="AI54" t="b">
        <v>0</v>
      </c>
      <c r="AJ54">
        <f t="shared" si="7"/>
        <v>6</v>
      </c>
      <c r="AK54" t="s">
        <v>152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D56</f>
        <v>LSA_ATOM_VFDM_E_BEGIN_X_X_X_X_L2_LRU_VFDM_MIN</v>
      </c>
      <c r="AO54" t="str">
        <f>D55</f>
        <v>LSA_ATOM_REPAIR_E_BEGIN_TITO_ATOM_MIN_LFM_L2_LRU_REPAIR_TO_FUSE</v>
      </c>
      <c r="AP54" t="str">
        <f>D55</f>
        <v>LSA_ATOM_REPAIR_E_BEGIN_TITO_ATOM_MIN_LFM_L2_LRU_REPAIR_TO_FUSE</v>
      </c>
      <c r="AQ54" t="str">
        <f>D56</f>
        <v>LSA_ATOM_VFDM_E_BEGIN_X_X_X_X_L2_LRU_VFDM_MIN</v>
      </c>
    </row>
    <row r="55" spans="1:43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883</v>
      </c>
      <c r="O55" t="s">
        <v>881</v>
      </c>
      <c r="P55" t="s">
        <v>319</v>
      </c>
      <c r="Q55">
        <v>20</v>
      </c>
      <c r="R55">
        <v>60</v>
      </c>
      <c r="S55">
        <v>13</v>
      </c>
      <c r="U55">
        <v>1</v>
      </c>
      <c r="V55" t="s">
        <v>231</v>
      </c>
      <c r="AE55" t="s">
        <v>214</v>
      </c>
      <c r="AF55" t="s">
        <v>219</v>
      </c>
      <c r="AG55" t="s">
        <v>330</v>
      </c>
      <c r="AH55" t="s">
        <v>225</v>
      </c>
      <c r="AI55" t="b">
        <v>0</v>
      </c>
      <c r="AJ55">
        <f t="shared" si="7"/>
        <v>6</v>
      </c>
      <c r="AK55" t="s">
        <v>152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  <c r="AQ55" t="str">
        <f>D56</f>
        <v>LSA_ATOM_VFDM_E_BEGIN_X_X_X_X_L2_LRU_VFDM_MIN</v>
      </c>
    </row>
    <row r="56" spans="1:43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883</v>
      </c>
      <c r="O56" t="s">
        <v>881</v>
      </c>
      <c r="P56" t="s">
        <v>317</v>
      </c>
      <c r="Q56">
        <v>20</v>
      </c>
      <c r="R56">
        <v>60</v>
      </c>
      <c r="S56">
        <v>14</v>
      </c>
      <c r="U56">
        <v>1</v>
      </c>
      <c r="V56" t="s">
        <v>231</v>
      </c>
      <c r="AC56" t="s">
        <v>203</v>
      </c>
      <c r="AI56" t="b">
        <v>0</v>
      </c>
      <c r="AJ56">
        <f t="shared" si="7"/>
        <v>3</v>
      </c>
      <c r="AK56" t="s">
        <v>100</v>
      </c>
      <c r="AL56" t="str">
        <f>D59</f>
        <v>LSA_ATOM_HRY_E_BEGIN_TITO_ATOM_MIN_LFM_L2_LRU_POST_HRY</v>
      </c>
      <c r="AM56" t="str">
        <f>D57</f>
        <v>LSA_ATOM_UF_E_BEGIN_X_X_X_X_L2_LRU_VFDM_APPLY_MIN</v>
      </c>
      <c r="AN56" t="str">
        <f>D57</f>
        <v>LSA_ATOM_UF_E_BEGIN_X_X_X_X_L2_LRU_VFDM_APPLY_MIN</v>
      </c>
    </row>
    <row r="57" spans="1:43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883</v>
      </c>
      <c r="O57" t="s">
        <v>881</v>
      </c>
      <c r="P57" t="s">
        <v>317</v>
      </c>
      <c r="Q57">
        <v>20</v>
      </c>
      <c r="R57">
        <v>60</v>
      </c>
      <c r="S57">
        <v>15</v>
      </c>
      <c r="U57">
        <v>1</v>
      </c>
      <c r="V57" t="s">
        <v>231</v>
      </c>
      <c r="AI57" t="b">
        <v>0</v>
      </c>
      <c r="AJ57">
        <f t="shared" si="7"/>
        <v>3</v>
      </c>
      <c r="AK57">
        <v>1</v>
      </c>
      <c r="AL57" t="str">
        <f>D59</f>
        <v>LSA_ATOM_HRY_E_BEGIN_TITO_ATOM_MIN_LFM_L2_LRU_POST_HRY</v>
      </c>
      <c r="AM57" t="str">
        <f>D58</f>
        <v>LSA_ATOM_VFDM_E_BEGIN_X_X_X_X_L2_LRU_FUSE_MIN</v>
      </c>
      <c r="AN57" t="str">
        <f>D58</f>
        <v>LSA_ATOM_VFDM_E_BEGIN_X_X_X_X_L2_LRU_FUSE_MIN</v>
      </c>
    </row>
    <row r="58" spans="1:43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883</v>
      </c>
      <c r="O58" t="s">
        <v>881</v>
      </c>
      <c r="P58" t="s">
        <v>317</v>
      </c>
      <c r="Q58">
        <v>20</v>
      </c>
      <c r="R58">
        <v>60</v>
      </c>
      <c r="S58">
        <v>16</v>
      </c>
      <c r="U58">
        <v>1</v>
      </c>
      <c r="V58" t="s">
        <v>231</v>
      </c>
      <c r="AI58" t="b">
        <v>0</v>
      </c>
      <c r="AJ58">
        <f t="shared" si="7"/>
        <v>2</v>
      </c>
      <c r="AK58">
        <v>1</v>
      </c>
      <c r="AL58" t="str">
        <f>D59</f>
        <v>LSA_ATOM_HRY_E_BEGIN_TITO_ATOM_MIN_LFM_L2_LRU_POST_HRY</v>
      </c>
      <c r="AM58" t="str">
        <f>D59</f>
        <v>LSA_ATOM_HRY_E_BEGIN_TITO_ATOM_MIN_LFM_L2_LRU_POST_HRY</v>
      </c>
    </row>
    <row r="59" spans="1:43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883</v>
      </c>
      <c r="O59" t="s">
        <v>881</v>
      </c>
      <c r="P59" t="s">
        <v>320</v>
      </c>
      <c r="Q59">
        <v>20</v>
      </c>
      <c r="R59">
        <v>60</v>
      </c>
      <c r="S59">
        <v>17</v>
      </c>
      <c r="U59">
        <v>1</v>
      </c>
      <c r="V59" t="s">
        <v>231</v>
      </c>
      <c r="AI59" t="b">
        <v>0</v>
      </c>
      <c r="AJ59">
        <f t="shared" si="7"/>
        <v>4</v>
      </c>
      <c r="AK59" t="s">
        <v>148</v>
      </c>
      <c r="AL59">
        <v>2</v>
      </c>
      <c r="AM59" t="str">
        <f>D60</f>
        <v>LSA_ATOM_AUX_E_BEGIN_X_X_X_X_REP_FLAG_L2_MIN</v>
      </c>
      <c r="AN59">
        <v>2</v>
      </c>
      <c r="AO59">
        <v>2</v>
      </c>
    </row>
    <row r="60" spans="1:43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883</v>
      </c>
      <c r="O60" t="s">
        <v>881</v>
      </c>
      <c r="P60" t="s">
        <v>317</v>
      </c>
      <c r="Q60">
        <v>20</v>
      </c>
      <c r="R60">
        <v>60</v>
      </c>
      <c r="S60">
        <v>18</v>
      </c>
      <c r="U60">
        <v>1</v>
      </c>
      <c r="V60" t="s">
        <v>231</v>
      </c>
      <c r="AD60" t="s">
        <v>207</v>
      </c>
      <c r="AI60" t="b">
        <v>0</v>
      </c>
      <c r="AJ60">
        <f t="shared" si="7"/>
        <v>3</v>
      </c>
      <c r="AK60" t="s">
        <v>100</v>
      </c>
      <c r="AL60">
        <v>2</v>
      </c>
      <c r="AM60">
        <v>1</v>
      </c>
      <c r="AN60">
        <v>2</v>
      </c>
    </row>
    <row r="61" spans="1:43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3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J62">
        <f t="shared" ref="AJ62:AJ71" si="9">COUNTA(AL62:AU62)</f>
        <v>3</v>
      </c>
      <c r="AK62" t="s">
        <v>100</v>
      </c>
      <c r="AL62" t="str">
        <f>D84</f>
        <v>RF_NON_REPAIRABLE</v>
      </c>
      <c r="AM62" t="str">
        <f>D73</f>
        <v>RF_MIN_REP</v>
      </c>
      <c r="AN62" t="str">
        <f>D84</f>
        <v>RF_NON_REPAIRABLE</v>
      </c>
    </row>
    <row r="63" spans="1:43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883</v>
      </c>
      <c r="O63" t="s">
        <v>881</v>
      </c>
      <c r="P63" t="s">
        <v>318</v>
      </c>
      <c r="Q63">
        <v>20</v>
      </c>
      <c r="R63">
        <v>60</v>
      </c>
      <c r="S63">
        <v>20</v>
      </c>
      <c r="U63">
        <v>-1</v>
      </c>
      <c r="V63" t="s">
        <v>231</v>
      </c>
      <c r="AE63" t="s">
        <v>215</v>
      </c>
      <c r="AH63" s="14" t="s">
        <v>226</v>
      </c>
      <c r="AI63" t="b">
        <v>0</v>
      </c>
      <c r="AJ63">
        <f t="shared" si="9"/>
        <v>4</v>
      </c>
      <c r="AK63" t="s">
        <v>148</v>
      </c>
      <c r="AL63" t="str">
        <f>D64</f>
        <v>LSA_ATOM_RASTER_E_BEGIN_TITO_ATOM_NOM_LFM_RF_RASTER</v>
      </c>
      <c r="AM63">
        <v>1</v>
      </c>
      <c r="AN63" t="str">
        <f>D64</f>
        <v>LSA_ATOM_RASTER_E_BEGIN_TITO_ATOM_NOM_LFM_RF_RASTER</v>
      </c>
      <c r="AO63" t="str">
        <f>D64</f>
        <v>LSA_ATOM_RASTER_E_BEGIN_TITO_ATOM_NOM_LFM_RF_RASTER</v>
      </c>
    </row>
    <row r="64" spans="1:43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883</v>
      </c>
      <c r="O64" t="s">
        <v>881</v>
      </c>
      <c r="P64" t="s">
        <v>316</v>
      </c>
      <c r="Q64">
        <v>20</v>
      </c>
      <c r="R64">
        <v>60</v>
      </c>
      <c r="S64">
        <v>21</v>
      </c>
      <c r="U64">
        <v>-1</v>
      </c>
      <c r="V64" t="s">
        <v>231</v>
      </c>
      <c r="AE64" t="s">
        <v>215</v>
      </c>
      <c r="AH64" s="14" t="s">
        <v>226</v>
      </c>
      <c r="AI64" t="b">
        <v>0</v>
      </c>
      <c r="AJ64">
        <f t="shared" si="9"/>
        <v>4</v>
      </c>
      <c r="AK64" t="s">
        <v>100</v>
      </c>
      <c r="AL64" t="str">
        <f>D70</f>
        <v>LSA_ATOM_HRY_E_BEGIN_TITO_ATOM_NOM_LFM_RF_POST_HRY</v>
      </c>
      <c r="AM64" t="str">
        <f>D65</f>
        <v>LSA_ATOM_REPAIR_E_BEGIN_TITO_ATOM_NOM_LFM_RF_REPAIR</v>
      </c>
      <c r="AN64" t="str">
        <f>D70</f>
        <v>LSA_ATOM_HRY_E_BEGIN_TITO_ATOM_NOM_LFM_RF_POST_HRY</v>
      </c>
      <c r="AO64" t="str">
        <f>D70</f>
        <v>LSA_ATOM_HRY_E_BEGIN_TITO_ATOM_NOM_LFM_RF_POST_HRY</v>
      </c>
    </row>
    <row r="65" spans="1:43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883</v>
      </c>
      <c r="O65" t="s">
        <v>881</v>
      </c>
      <c r="P65" t="s">
        <v>316</v>
      </c>
      <c r="Q65">
        <v>20</v>
      </c>
      <c r="R65">
        <v>60</v>
      </c>
      <c r="S65">
        <v>22</v>
      </c>
      <c r="U65">
        <v>-1</v>
      </c>
      <c r="V65" t="s">
        <v>231</v>
      </c>
      <c r="AE65" t="s">
        <v>215</v>
      </c>
      <c r="AF65" t="s">
        <v>222</v>
      </c>
      <c r="AG65" t="s">
        <v>221</v>
      </c>
      <c r="AH65" t="s">
        <v>225</v>
      </c>
      <c r="AI65" t="b">
        <v>0</v>
      </c>
      <c r="AJ65">
        <f t="shared" si="9"/>
        <v>6</v>
      </c>
      <c r="AK65" t="s">
        <v>152</v>
      </c>
      <c r="AL65" t="str">
        <f>D67</f>
        <v>LSA_ATOM_VFDM_E_BEGIN_X_X_X_X_RF_VFDM</v>
      </c>
      <c r="AM65" t="str">
        <f>D67</f>
        <v>LSA_ATOM_VFDM_E_BEGIN_X_X_X_X_RF_VFDM</v>
      </c>
      <c r="AN65" t="str">
        <f>D67</f>
        <v>LSA_ATOM_VFDM_E_BEGIN_X_X_X_X_RF_VFDM</v>
      </c>
      <c r="AO65" t="str">
        <f>D66</f>
        <v>LSA_ATOM_REPAIR_E_BEGIN_TITO_ATOM_NOM_LFM_RF_REPAIR_TO_FUSE</v>
      </c>
      <c r="AP65" t="str">
        <f>D66</f>
        <v>LSA_ATOM_REPAIR_E_BEGIN_TITO_ATOM_NOM_LFM_RF_REPAIR_TO_FUSE</v>
      </c>
      <c r="AQ65" t="str">
        <f>D67</f>
        <v>LSA_ATOM_VFDM_E_BEGIN_X_X_X_X_RF_VFDM</v>
      </c>
    </row>
    <row r="66" spans="1:43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883</v>
      </c>
      <c r="O66" t="s">
        <v>881</v>
      </c>
      <c r="P66" t="s">
        <v>316</v>
      </c>
      <c r="Q66">
        <v>20</v>
      </c>
      <c r="R66">
        <v>60</v>
      </c>
      <c r="S66">
        <v>23</v>
      </c>
      <c r="U66">
        <v>-1</v>
      </c>
      <c r="V66" t="s">
        <v>231</v>
      </c>
      <c r="AE66" t="s">
        <v>215</v>
      </c>
      <c r="AF66" t="s">
        <v>222</v>
      </c>
      <c r="AG66" t="s">
        <v>221</v>
      </c>
      <c r="AH66" t="s">
        <v>225</v>
      </c>
      <c r="AI66" t="b">
        <v>0</v>
      </c>
      <c r="AJ66">
        <f t="shared" si="9"/>
        <v>6</v>
      </c>
      <c r="AK66" t="s">
        <v>152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  <c r="AQ66" t="str">
        <f>D67</f>
        <v>LSA_ATOM_VFDM_E_BEGIN_X_X_X_X_RF_VFDM</v>
      </c>
    </row>
    <row r="67" spans="1:43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883</v>
      </c>
      <c r="O67" t="s">
        <v>881</v>
      </c>
      <c r="P67" t="s">
        <v>317</v>
      </c>
      <c r="Q67">
        <v>20</v>
      </c>
      <c r="R67">
        <v>60</v>
      </c>
      <c r="S67">
        <v>24</v>
      </c>
      <c r="U67">
        <v>1</v>
      </c>
      <c r="V67" t="s">
        <v>231</v>
      </c>
      <c r="AC67" t="s">
        <v>203</v>
      </c>
      <c r="AI67" t="b">
        <v>0</v>
      </c>
      <c r="AJ67">
        <f t="shared" si="9"/>
        <v>3</v>
      </c>
      <c r="AK67" t="s">
        <v>100</v>
      </c>
      <c r="AL67" t="str">
        <f>D70</f>
        <v>LSA_ATOM_HRY_E_BEGIN_TITO_ATOM_NOM_LFM_RF_POST_HRY</v>
      </c>
      <c r="AM67" t="str">
        <f>D68</f>
        <v>LSA_ATOM_UF_E_BEGIN_X_X_X_X_RF_VFDM_APPLY</v>
      </c>
      <c r="AN67" t="str">
        <f>D68</f>
        <v>LSA_ATOM_UF_E_BEGIN_X_X_X_X_RF_VFDM_APPLY</v>
      </c>
    </row>
    <row r="68" spans="1:43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883</v>
      </c>
      <c r="O68" t="s">
        <v>881</v>
      </c>
      <c r="P68" t="s">
        <v>317</v>
      </c>
      <c r="Q68">
        <v>20</v>
      </c>
      <c r="R68">
        <v>60</v>
      </c>
      <c r="S68">
        <v>25</v>
      </c>
      <c r="U68">
        <v>1</v>
      </c>
      <c r="V68" t="s">
        <v>231</v>
      </c>
      <c r="AI68" t="b">
        <v>0</v>
      </c>
      <c r="AJ68">
        <f t="shared" si="9"/>
        <v>3</v>
      </c>
      <c r="AK68">
        <v>1</v>
      </c>
      <c r="AL68" t="str">
        <f>D70</f>
        <v>LSA_ATOM_HRY_E_BEGIN_TITO_ATOM_NOM_LFM_RF_POST_HRY</v>
      </c>
      <c r="AM68" t="str">
        <f>D69</f>
        <v>LSA_ATOM_VFDM_E_BEGIN_X_X_X_X_RF_FUSE</v>
      </c>
      <c r="AN68" t="str">
        <f>D69</f>
        <v>LSA_ATOM_VFDM_E_BEGIN_X_X_X_X_RF_FUSE</v>
      </c>
    </row>
    <row r="69" spans="1:43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883</v>
      </c>
      <c r="O69" t="s">
        <v>881</v>
      </c>
      <c r="P69" t="s">
        <v>317</v>
      </c>
      <c r="Q69">
        <v>20</v>
      </c>
      <c r="R69">
        <v>60</v>
      </c>
      <c r="S69">
        <v>26</v>
      </c>
      <c r="U69">
        <v>1</v>
      </c>
      <c r="V69" t="s">
        <v>231</v>
      </c>
      <c r="AI69" t="b">
        <v>0</v>
      </c>
      <c r="AJ69">
        <f t="shared" si="9"/>
        <v>2</v>
      </c>
      <c r="AK69">
        <v>1</v>
      </c>
      <c r="AL69" t="str">
        <f>D70</f>
        <v>LSA_ATOM_HRY_E_BEGIN_TITO_ATOM_NOM_LFM_RF_POST_HRY</v>
      </c>
      <c r="AM69" t="str">
        <f>D70</f>
        <v>LSA_ATOM_HRY_E_BEGIN_TITO_ATOM_NOM_LFM_RF_POST_HRY</v>
      </c>
    </row>
    <row r="70" spans="1:43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883</v>
      </c>
      <c r="O70" t="s">
        <v>881</v>
      </c>
      <c r="P70" t="s">
        <v>318</v>
      </c>
      <c r="Q70">
        <v>20</v>
      </c>
      <c r="R70">
        <v>60</v>
      </c>
      <c r="S70">
        <v>27</v>
      </c>
      <c r="U70">
        <v>-1</v>
      </c>
      <c r="V70" t="s">
        <v>231</v>
      </c>
      <c r="AI70" t="b">
        <v>0</v>
      </c>
      <c r="AJ70">
        <f t="shared" si="9"/>
        <v>4</v>
      </c>
      <c r="AK70" t="s">
        <v>148</v>
      </c>
      <c r="AL70">
        <v>2</v>
      </c>
      <c r="AM70" t="str">
        <f>D71</f>
        <v>LSA_ATOM_AUX_E_BEGIN_X_X_X_X_REP_FLAG_RF</v>
      </c>
      <c r="AN70">
        <v>2</v>
      </c>
      <c r="AO70">
        <v>2</v>
      </c>
    </row>
    <row r="71" spans="1:43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883</v>
      </c>
      <c r="O71" t="s">
        <v>881</v>
      </c>
      <c r="P71" t="s">
        <v>317</v>
      </c>
      <c r="Q71">
        <v>20</v>
      </c>
      <c r="R71">
        <v>60</v>
      </c>
      <c r="S71">
        <v>28</v>
      </c>
      <c r="U71">
        <v>-1</v>
      </c>
      <c r="V71" t="s">
        <v>231</v>
      </c>
      <c r="AD71" t="s">
        <v>206</v>
      </c>
      <c r="AI71" t="b">
        <v>0</v>
      </c>
      <c r="AJ71">
        <f t="shared" si="9"/>
        <v>3</v>
      </c>
      <c r="AK71" t="s">
        <v>100</v>
      </c>
      <c r="AL71">
        <v>2</v>
      </c>
      <c r="AM71">
        <v>1</v>
      </c>
      <c r="AN71">
        <v>2</v>
      </c>
    </row>
    <row r="72" spans="1:43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3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J73">
        <f t="shared" ref="AJ73:AJ82" si="11">COUNTA(AL73:AU73)</f>
        <v>3</v>
      </c>
      <c r="AK73" t="s">
        <v>100</v>
      </c>
      <c r="AL73" t="str">
        <f>D84</f>
        <v>RF_NON_REPAIRABLE</v>
      </c>
      <c r="AM73" t="str">
        <f>D84</f>
        <v>RF_NON_REPAIRABLE</v>
      </c>
      <c r="AN73" t="str">
        <f>D84</f>
        <v>RF_NON_REPAIRABLE</v>
      </c>
    </row>
    <row r="74" spans="1:43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883</v>
      </c>
      <c r="O74" t="s">
        <v>881</v>
      </c>
      <c r="P74" t="s">
        <v>318</v>
      </c>
      <c r="Q74">
        <v>20</v>
      </c>
      <c r="R74">
        <v>60</v>
      </c>
      <c r="S74">
        <v>30</v>
      </c>
      <c r="U74">
        <v>1</v>
      </c>
      <c r="V74" t="s">
        <v>231</v>
      </c>
      <c r="AE74" t="s">
        <v>215</v>
      </c>
      <c r="AH74" s="14" t="s">
        <v>226</v>
      </c>
      <c r="AI74" t="b">
        <v>0</v>
      </c>
      <c r="AJ74">
        <f t="shared" si="11"/>
        <v>4</v>
      </c>
      <c r="AK74" t="s">
        <v>148</v>
      </c>
      <c r="AL74" t="str">
        <f>D75</f>
        <v>LSA_ATOM_RASTER_E_BEGIN_TITO_ATOM_MIN_LFM_RF_RASTER</v>
      </c>
      <c r="AM74">
        <v>1</v>
      </c>
      <c r="AN74" t="str">
        <f>D75</f>
        <v>LSA_ATOM_RASTER_E_BEGIN_TITO_ATOM_MIN_LFM_RF_RASTER</v>
      </c>
      <c r="AO74" t="str">
        <f>D75</f>
        <v>LSA_ATOM_RASTER_E_BEGIN_TITO_ATOM_MIN_LFM_RF_RASTER</v>
      </c>
    </row>
    <row r="75" spans="1:43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883</v>
      </c>
      <c r="O75" t="s">
        <v>881</v>
      </c>
      <c r="P75" t="s">
        <v>316</v>
      </c>
      <c r="Q75">
        <v>20</v>
      </c>
      <c r="R75">
        <v>60</v>
      </c>
      <c r="S75">
        <v>31</v>
      </c>
      <c r="U75">
        <v>1</v>
      </c>
      <c r="V75" t="s">
        <v>231</v>
      </c>
      <c r="AE75" t="s">
        <v>215</v>
      </c>
      <c r="AH75" s="14" t="s">
        <v>226</v>
      </c>
      <c r="AI75" t="b">
        <v>0</v>
      </c>
      <c r="AJ75">
        <f t="shared" si="11"/>
        <v>4</v>
      </c>
      <c r="AK75" t="s">
        <v>100</v>
      </c>
      <c r="AL75" t="str">
        <f>D81</f>
        <v>LSA_ATOM_HRY_E_BEGIN_TITO_ATOM_MIN_LFM_RF_POST_HRY</v>
      </c>
      <c r="AM75" t="str">
        <f>D76</f>
        <v>LSA_ATOM_REPAIR_E_BEGIN_TITO_ATOM_MIN_LFM_RF_REPAIR</v>
      </c>
      <c r="AN75" t="str">
        <f>D81</f>
        <v>LSA_ATOM_HRY_E_BEGIN_TITO_ATOM_MIN_LFM_RF_POST_HRY</v>
      </c>
      <c r="AO75" t="str">
        <f>D81</f>
        <v>LSA_ATOM_HRY_E_BEGIN_TITO_ATOM_MIN_LFM_RF_POST_HRY</v>
      </c>
    </row>
    <row r="76" spans="1:43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883</v>
      </c>
      <c r="O76" t="s">
        <v>881</v>
      </c>
      <c r="P76" t="s">
        <v>316</v>
      </c>
      <c r="Q76">
        <v>20</v>
      </c>
      <c r="R76">
        <v>60</v>
      </c>
      <c r="S76">
        <v>32</v>
      </c>
      <c r="U76">
        <v>1</v>
      </c>
      <c r="V76" t="s">
        <v>231</v>
      </c>
      <c r="AE76" t="s">
        <v>215</v>
      </c>
      <c r="AF76" t="s">
        <v>222</v>
      </c>
      <c r="AG76" t="s">
        <v>221</v>
      </c>
      <c r="AH76" t="s">
        <v>225</v>
      </c>
      <c r="AI76" t="b">
        <v>0</v>
      </c>
      <c r="AJ76">
        <f t="shared" si="11"/>
        <v>6</v>
      </c>
      <c r="AK76" t="s">
        <v>152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D78</f>
        <v>LSA_ATOM_VFDM_E_BEGIN_X_X_X_X_RF_VFDM_MIN</v>
      </c>
      <c r="AO76" t="str">
        <f>D77</f>
        <v>LSA_ATOM_REPAIR_E_BEGIN_TITO_ATOM_MIN_LFM_RF_REPAIR_TO_FUSE</v>
      </c>
      <c r="AP76" t="str">
        <f>D77</f>
        <v>LSA_ATOM_REPAIR_E_BEGIN_TITO_ATOM_MIN_LFM_RF_REPAIR_TO_FUSE</v>
      </c>
      <c r="AQ76" t="str">
        <f>D78</f>
        <v>LSA_ATOM_VFDM_E_BEGIN_X_X_X_X_RF_VFDM_MIN</v>
      </c>
    </row>
    <row r="77" spans="1:43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883</v>
      </c>
      <c r="O77" t="s">
        <v>881</v>
      </c>
      <c r="P77" t="s">
        <v>316</v>
      </c>
      <c r="Q77">
        <v>20</v>
      </c>
      <c r="R77">
        <v>60</v>
      </c>
      <c r="S77">
        <v>33</v>
      </c>
      <c r="U77">
        <v>1</v>
      </c>
      <c r="V77" t="s">
        <v>231</v>
      </c>
      <c r="AE77" t="s">
        <v>215</v>
      </c>
      <c r="AF77" t="s">
        <v>222</v>
      </c>
      <c r="AG77" t="s">
        <v>221</v>
      </c>
      <c r="AH77" t="s">
        <v>225</v>
      </c>
      <c r="AI77" t="b">
        <v>0</v>
      </c>
      <c r="AJ77">
        <f t="shared" si="11"/>
        <v>6</v>
      </c>
      <c r="AK77" t="s">
        <v>152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  <c r="AQ77" t="str">
        <f>D78</f>
        <v>LSA_ATOM_VFDM_E_BEGIN_X_X_X_X_RF_VFDM_MIN</v>
      </c>
    </row>
    <row r="78" spans="1:43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883</v>
      </c>
      <c r="O78" t="s">
        <v>881</v>
      </c>
      <c r="P78" t="s">
        <v>317</v>
      </c>
      <c r="Q78">
        <v>20</v>
      </c>
      <c r="R78">
        <v>60</v>
      </c>
      <c r="S78">
        <v>34</v>
      </c>
      <c r="U78">
        <v>1</v>
      </c>
      <c r="V78" t="s">
        <v>231</v>
      </c>
      <c r="AC78" t="s">
        <v>203</v>
      </c>
      <c r="AI78" t="b">
        <v>0</v>
      </c>
      <c r="AJ78">
        <f t="shared" si="11"/>
        <v>3</v>
      </c>
      <c r="AK78" t="s">
        <v>100</v>
      </c>
      <c r="AL78" t="str">
        <f>D81</f>
        <v>LSA_ATOM_HRY_E_BEGIN_TITO_ATOM_MIN_LFM_RF_POST_HRY</v>
      </c>
      <c r="AM78" t="str">
        <f>D79</f>
        <v>LSA_ATOM_UF_E_BEGIN_X_X_X_X_RF_VFDM_APPLY_MIN</v>
      </c>
      <c r="AN78" t="str">
        <f>D79</f>
        <v>LSA_ATOM_UF_E_BEGIN_X_X_X_X_RF_VFDM_APPLY_MIN</v>
      </c>
    </row>
    <row r="79" spans="1:43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883</v>
      </c>
      <c r="O79" t="s">
        <v>881</v>
      </c>
      <c r="P79" t="s">
        <v>317</v>
      </c>
      <c r="Q79">
        <v>20</v>
      </c>
      <c r="R79">
        <v>60</v>
      </c>
      <c r="S79">
        <v>35</v>
      </c>
      <c r="U79">
        <v>1</v>
      </c>
      <c r="V79" t="s">
        <v>231</v>
      </c>
      <c r="AI79" t="b">
        <v>0</v>
      </c>
      <c r="AJ79">
        <f t="shared" si="11"/>
        <v>3</v>
      </c>
      <c r="AK79">
        <v>1</v>
      </c>
      <c r="AL79" t="str">
        <f>D81</f>
        <v>LSA_ATOM_HRY_E_BEGIN_TITO_ATOM_MIN_LFM_RF_POST_HRY</v>
      </c>
      <c r="AM79" t="str">
        <f>D80</f>
        <v>LSA_ATOM_VFDM_E_BEGIN_X_X_X_X_RF_FUSE_MIN</v>
      </c>
      <c r="AN79" t="str">
        <f>D80</f>
        <v>LSA_ATOM_VFDM_E_BEGIN_X_X_X_X_RF_FUSE_MIN</v>
      </c>
    </row>
    <row r="80" spans="1:43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883</v>
      </c>
      <c r="O80" t="s">
        <v>881</v>
      </c>
      <c r="P80" t="s">
        <v>317</v>
      </c>
      <c r="Q80">
        <v>20</v>
      </c>
      <c r="R80">
        <v>60</v>
      </c>
      <c r="S80">
        <v>36</v>
      </c>
      <c r="U80">
        <v>1</v>
      </c>
      <c r="V80" t="s">
        <v>231</v>
      </c>
      <c r="AI80" t="b">
        <v>0</v>
      </c>
      <c r="AJ80">
        <f t="shared" si="11"/>
        <v>2</v>
      </c>
      <c r="AK80">
        <v>1</v>
      </c>
      <c r="AL80" t="str">
        <f>D81</f>
        <v>LSA_ATOM_HRY_E_BEGIN_TITO_ATOM_MIN_LFM_RF_POST_HRY</v>
      </c>
      <c r="AM80" t="str">
        <f>D81</f>
        <v>LSA_ATOM_HRY_E_BEGIN_TITO_ATOM_MIN_LFM_RF_POST_HRY</v>
      </c>
    </row>
    <row r="81" spans="1:47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883</v>
      </c>
      <c r="O81" t="s">
        <v>881</v>
      </c>
      <c r="P81" t="s">
        <v>318</v>
      </c>
      <c r="Q81">
        <v>20</v>
      </c>
      <c r="R81">
        <v>60</v>
      </c>
      <c r="S81">
        <v>37</v>
      </c>
      <c r="U81">
        <v>1</v>
      </c>
      <c r="V81" t="s">
        <v>231</v>
      </c>
      <c r="AI81" t="b">
        <v>0</v>
      </c>
      <c r="AJ81">
        <f t="shared" si="11"/>
        <v>4</v>
      </c>
      <c r="AK81" t="s">
        <v>148</v>
      </c>
      <c r="AL81">
        <v>2</v>
      </c>
      <c r="AM81" t="str">
        <f>D82</f>
        <v>LSA_ATOM_AUX_E_BEGIN_X_X_X_X_REP_FLAG_RF_MIN</v>
      </c>
      <c r="AN81">
        <v>2</v>
      </c>
      <c r="AO81">
        <v>2</v>
      </c>
    </row>
    <row r="82" spans="1:47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883</v>
      </c>
      <c r="O82" t="s">
        <v>881</v>
      </c>
      <c r="P82" t="s">
        <v>317</v>
      </c>
      <c r="Q82">
        <v>20</v>
      </c>
      <c r="R82">
        <v>60</v>
      </c>
      <c r="S82">
        <v>38</v>
      </c>
      <c r="U82">
        <v>1</v>
      </c>
      <c r="V82" t="s">
        <v>231</v>
      </c>
      <c r="AD82" t="s">
        <v>207</v>
      </c>
      <c r="AI82" t="b">
        <v>0</v>
      </c>
      <c r="AJ82">
        <f t="shared" si="11"/>
        <v>3</v>
      </c>
      <c r="AK82" t="s">
        <v>100</v>
      </c>
      <c r="AL82">
        <v>2</v>
      </c>
      <c r="AM82">
        <v>1</v>
      </c>
      <c r="AN82">
        <v>2</v>
      </c>
    </row>
    <row r="83" spans="1:47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7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J84">
        <f>COUNTA(AL84:AU84)</f>
        <v>3</v>
      </c>
      <c r="AK84" t="s">
        <v>100</v>
      </c>
      <c r="AL84">
        <v>1</v>
      </c>
      <c r="AM84">
        <v>1</v>
      </c>
      <c r="AN84">
        <v>1</v>
      </c>
    </row>
    <row r="85" spans="1:47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883</v>
      </c>
      <c r="O85" t="s">
        <v>881</v>
      </c>
      <c r="P85" t="s">
        <v>354</v>
      </c>
      <c r="Q85">
        <v>20</v>
      </c>
      <c r="R85">
        <v>60</v>
      </c>
      <c r="S85">
        <v>40</v>
      </c>
      <c r="U85">
        <v>-1</v>
      </c>
      <c r="V85" t="s">
        <v>231</v>
      </c>
      <c r="AE85" t="s">
        <v>1300</v>
      </c>
      <c r="AH85" t="s">
        <v>225</v>
      </c>
      <c r="AI85" t="b">
        <v>0</v>
      </c>
      <c r="AJ85">
        <f>COUNTA(AL85:AU85)</f>
        <v>4</v>
      </c>
      <c r="AK85" t="s">
        <v>148</v>
      </c>
      <c r="AL85" t="str">
        <f>D86</f>
        <v>LSA_ATOM_RASTER_E_BEGIN_TITO_ATOM_NOM_LFM_RF_NON_REP_RASTER</v>
      </c>
      <c r="AM85">
        <v>1</v>
      </c>
      <c r="AN85" t="str">
        <f>D86</f>
        <v>LSA_ATOM_RASTER_E_BEGIN_TITO_ATOM_NOM_LFM_RF_NON_REP_RASTER</v>
      </c>
      <c r="AO85" t="str">
        <f>D86</f>
        <v>LSA_ATOM_RASTER_E_BEGIN_TITO_ATOM_NOM_LFM_RF_NON_REP_RASTER</v>
      </c>
    </row>
    <row r="86" spans="1:47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883</v>
      </c>
      <c r="O86" t="s">
        <v>881</v>
      </c>
      <c r="P86" t="s">
        <v>316</v>
      </c>
      <c r="Q86">
        <v>20</v>
      </c>
      <c r="R86">
        <v>60</v>
      </c>
      <c r="S86">
        <v>41</v>
      </c>
      <c r="U86">
        <v>-1</v>
      </c>
      <c r="V86" t="s">
        <v>231</v>
      </c>
      <c r="AE86" t="s">
        <v>1300</v>
      </c>
      <c r="AH86" t="s">
        <v>225</v>
      </c>
      <c r="AI86" t="b">
        <v>0</v>
      </c>
      <c r="AJ86">
        <f>COUNTA(AL86:AU86)</f>
        <v>4</v>
      </c>
      <c r="AK86" t="s">
        <v>100</v>
      </c>
      <c r="AL86">
        <v>1</v>
      </c>
      <c r="AM86">
        <v>1</v>
      </c>
      <c r="AN86">
        <v>1</v>
      </c>
      <c r="AO86">
        <v>1</v>
      </c>
    </row>
    <row r="87" spans="1:47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7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883</v>
      </c>
      <c r="O90" t="s">
        <v>881</v>
      </c>
      <c r="P90" s="7" t="s">
        <v>517</v>
      </c>
      <c r="Q90">
        <v>20</v>
      </c>
      <c r="R90">
        <v>61</v>
      </c>
      <c r="S90">
        <v>200</v>
      </c>
      <c r="U90">
        <v>-1</v>
      </c>
      <c r="V90" t="s">
        <v>231</v>
      </c>
      <c r="W90" t="s">
        <v>886</v>
      </c>
      <c r="X90" t="s">
        <v>888</v>
      </c>
      <c r="AA90">
        <v>2100</v>
      </c>
      <c r="AB90" t="s">
        <v>548</v>
      </c>
      <c r="AI90" t="b">
        <v>0</v>
      </c>
      <c r="AJ90">
        <f>COUNTA(AL90:AU90)</f>
        <v>2</v>
      </c>
      <c r="AK90">
        <v>1</v>
      </c>
      <c r="AL90" t="str">
        <f t="shared" ref="AL90" si="13">D91</f>
        <v>SSA_ATOM_VMIN_K_PREHVQK_TITO_ATOML2_MIN_LFM_1700_SSA</v>
      </c>
      <c r="AM90" t="str">
        <f>D91</f>
        <v>SSA_ATOM_VMIN_K_PREHVQK_TITO_ATOML2_MIN_LFM_1700_SSA</v>
      </c>
    </row>
    <row r="91" spans="1:47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883</v>
      </c>
      <c r="O91" t="s">
        <v>881</v>
      </c>
      <c r="P91" t="s">
        <v>516</v>
      </c>
      <c r="Q91">
        <v>60</v>
      </c>
      <c r="R91">
        <v>61</v>
      </c>
      <c r="S91">
        <v>203</v>
      </c>
      <c r="U91">
        <v>-1</v>
      </c>
      <c r="V91" t="s">
        <v>232</v>
      </c>
      <c r="W91" t="s">
        <v>887</v>
      </c>
      <c r="AA91">
        <v>2101</v>
      </c>
      <c r="AB91" t="s">
        <v>548</v>
      </c>
      <c r="AI91" t="b">
        <v>0</v>
      </c>
      <c r="AJ91">
        <f>COUNTA(AL91:AU91)</f>
        <v>2</v>
      </c>
      <c r="AK91">
        <v>1</v>
      </c>
      <c r="AL91">
        <v>1</v>
      </c>
      <c r="AM91">
        <v>1</v>
      </c>
    </row>
    <row r="92" spans="1:47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883</v>
      </c>
      <c r="O94" t="s">
        <v>881</v>
      </c>
      <c r="P94" s="7" t="s">
        <v>515</v>
      </c>
      <c r="Q94">
        <v>17</v>
      </c>
      <c r="R94">
        <v>20</v>
      </c>
      <c r="S94">
        <v>300</v>
      </c>
      <c r="U94">
        <v>1</v>
      </c>
      <c r="V94" t="s">
        <v>231</v>
      </c>
      <c r="AI94" t="b">
        <v>0</v>
      </c>
      <c r="AJ94">
        <f>COUNTA(AL94:AU94)</f>
        <v>4</v>
      </c>
      <c r="AK94" t="s">
        <v>100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  <c r="AO94" t="str">
        <f>D95</f>
        <v>SSA_ATOM_HVQK_K_STRESS_TITO_ATOML2_MAX_LFM_1700_SSA</v>
      </c>
    </row>
    <row r="95" spans="1:47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883</v>
      </c>
      <c r="O95" t="s">
        <v>881</v>
      </c>
      <c r="P95" t="s">
        <v>514</v>
      </c>
      <c r="Q95">
        <v>17</v>
      </c>
      <c r="R95">
        <v>60</v>
      </c>
      <c r="S95">
        <v>301</v>
      </c>
      <c r="U95">
        <v>1</v>
      </c>
      <c r="V95" t="s">
        <v>232</v>
      </c>
      <c r="AI95" t="b">
        <v>0</v>
      </c>
      <c r="AJ95">
        <f>COUNTA(AL95:AU95)</f>
        <v>4</v>
      </c>
      <c r="AK95" t="s">
        <v>100</v>
      </c>
      <c r="AL95">
        <v>1</v>
      </c>
      <c r="AM95">
        <v>1</v>
      </c>
      <c r="AN95">
        <v>1</v>
      </c>
      <c r="AO95">
        <v>1</v>
      </c>
    </row>
    <row r="96" spans="1:47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883</v>
      </c>
      <c r="O98" t="s">
        <v>881</v>
      </c>
      <c r="P98" s="7" t="s">
        <v>517</v>
      </c>
      <c r="Q98">
        <v>26</v>
      </c>
      <c r="R98">
        <v>20</v>
      </c>
      <c r="S98">
        <v>400</v>
      </c>
      <c r="U98">
        <v>-1</v>
      </c>
      <c r="V98" t="s">
        <v>231</v>
      </c>
      <c r="W98" t="s">
        <v>886</v>
      </c>
      <c r="X98" t="s">
        <v>888</v>
      </c>
      <c r="AA98">
        <v>2110</v>
      </c>
      <c r="AB98" t="s">
        <v>548</v>
      </c>
      <c r="AI98" t="b">
        <v>0</v>
      </c>
      <c r="AJ98">
        <f>COUNTA(AL98:AU98)</f>
        <v>2</v>
      </c>
      <c r="AK98">
        <v>1</v>
      </c>
      <c r="AL98" t="str">
        <f t="shared" ref="AL98" si="14">D99</f>
        <v>SSA_ATOM_VMIN_K_POSTHVQK_TITO_ATOML2_MIN_LFM_1700_L2_ALL</v>
      </c>
      <c r="AM98" t="str">
        <f>D99</f>
        <v>SSA_ATOM_VMIN_K_POSTHVQK_TITO_ATOML2_MIN_LFM_1700_L2_ALL</v>
      </c>
    </row>
    <row r="99" spans="1:47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883</v>
      </c>
      <c r="O99" t="s">
        <v>881</v>
      </c>
      <c r="P99" t="s">
        <v>516</v>
      </c>
      <c r="Q99">
        <v>26</v>
      </c>
      <c r="R99">
        <v>60</v>
      </c>
      <c r="S99">
        <v>403</v>
      </c>
      <c r="U99">
        <v>-1</v>
      </c>
      <c r="V99" t="s">
        <v>232</v>
      </c>
      <c r="W99" t="s">
        <v>887</v>
      </c>
      <c r="AA99">
        <v>2111</v>
      </c>
      <c r="AB99" t="s">
        <v>548</v>
      </c>
      <c r="AI99" t="b">
        <v>0</v>
      </c>
      <c r="AJ99">
        <f>COUNTA(AL99:AU99)</f>
        <v>2</v>
      </c>
      <c r="AK99">
        <v>1</v>
      </c>
      <c r="AL99">
        <v>1</v>
      </c>
      <c r="AM99">
        <v>1</v>
      </c>
    </row>
    <row r="100" spans="1:47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J102">
        <f t="shared" ref="AJ102:AJ107" si="15">COUNTA(AL102:AU102)</f>
        <v>2</v>
      </c>
      <c r="AK102">
        <v>1</v>
      </c>
      <c r="AL102" t="str">
        <f>D109</f>
        <v>PMOVI</v>
      </c>
      <c r="AM102" t="str">
        <f>D109</f>
        <v>PMOVI</v>
      </c>
    </row>
    <row r="103" spans="1:47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s="30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883</v>
      </c>
      <c r="O103" t="s">
        <v>881</v>
      </c>
      <c r="P103" t="s">
        <v>512</v>
      </c>
      <c r="Q103">
        <v>60</v>
      </c>
      <c r="R103">
        <v>62</v>
      </c>
      <c r="S103">
        <v>500</v>
      </c>
      <c r="U103">
        <v>-1</v>
      </c>
      <c r="V103" t="s">
        <v>232</v>
      </c>
      <c r="W103" t="s">
        <v>886</v>
      </c>
      <c r="X103" t="s">
        <v>888</v>
      </c>
      <c r="AA103">
        <v>2120</v>
      </c>
      <c r="AB103" t="s">
        <v>559</v>
      </c>
      <c r="AI103" t="b">
        <v>0</v>
      </c>
      <c r="AJ103">
        <f t="shared" si="15"/>
        <v>2</v>
      </c>
      <c r="AK103">
        <v>1</v>
      </c>
      <c r="AL103" t="str">
        <f>D104</f>
        <v>LSA_ATOM_SB_K_END_TITO_ATOML2_NOM_LFM_1700_L2_LRU</v>
      </c>
      <c r="AM103" t="str">
        <f>D104</f>
        <v>LSA_ATOM_SB_K_END_TITO_ATOML2_NOM_LFM_1700_L2_LRU</v>
      </c>
    </row>
    <row r="104" spans="1:47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s="30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883</v>
      </c>
      <c r="O104" t="s">
        <v>881</v>
      </c>
      <c r="P104" t="s">
        <v>513</v>
      </c>
      <c r="Q104">
        <v>60</v>
      </c>
      <c r="R104">
        <v>62</v>
      </c>
      <c r="S104">
        <v>501</v>
      </c>
      <c r="U104">
        <v>-1</v>
      </c>
      <c r="V104" t="s">
        <v>231</v>
      </c>
      <c r="W104" t="s">
        <v>887</v>
      </c>
      <c r="AA104">
        <v>2121</v>
      </c>
      <c r="AB104" t="s">
        <v>559</v>
      </c>
      <c r="AI104" t="b">
        <v>0</v>
      </c>
      <c r="AJ104">
        <f t="shared" si="15"/>
        <v>2</v>
      </c>
      <c r="AK104">
        <v>1</v>
      </c>
      <c r="AL104" t="str">
        <f>D105</f>
        <v>LSA_ATOM_SB_K_END_TITO_ATOM_NOM_LFM_1700_RF_ALL</v>
      </c>
      <c r="AM104" t="str">
        <f>D105</f>
        <v>LSA_ATOM_SB_K_END_TITO_ATOM_NOM_LFM_1700_RF_ALL</v>
      </c>
    </row>
    <row r="105" spans="1:47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s="30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883</v>
      </c>
      <c r="O105" t="s">
        <v>881</v>
      </c>
      <c r="P105" t="s">
        <v>329</v>
      </c>
      <c r="Q105">
        <v>20</v>
      </c>
      <c r="R105">
        <v>62</v>
      </c>
      <c r="S105">
        <v>502</v>
      </c>
      <c r="U105">
        <v>-1</v>
      </c>
      <c r="V105" t="s">
        <v>231</v>
      </c>
      <c r="W105" t="s">
        <v>887</v>
      </c>
      <c r="AA105">
        <v>2122</v>
      </c>
      <c r="AB105" t="s">
        <v>559</v>
      </c>
      <c r="AI105" t="b">
        <v>0</v>
      </c>
      <c r="AJ105">
        <f t="shared" si="15"/>
        <v>2</v>
      </c>
      <c r="AK105">
        <v>1</v>
      </c>
      <c r="AL105" t="str">
        <f>D106</f>
        <v>LSA_ATOM_SB_K_END_TITO_ATOM_NOM_LFM_1700_ROM</v>
      </c>
      <c r="AM105" t="str">
        <f>D106</f>
        <v>LSA_ATOM_SB_K_END_TITO_ATOM_NOM_LFM_1700_ROM</v>
      </c>
    </row>
    <row r="106" spans="1:47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s="30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883</v>
      </c>
      <c r="O106" t="s">
        <v>881</v>
      </c>
      <c r="P106" t="s">
        <v>511</v>
      </c>
      <c r="Q106">
        <v>20</v>
      </c>
      <c r="R106">
        <v>62</v>
      </c>
      <c r="S106">
        <v>503</v>
      </c>
      <c r="U106">
        <v>-1</v>
      </c>
      <c r="V106" t="s">
        <v>231</v>
      </c>
      <c r="W106" t="s">
        <v>887</v>
      </c>
      <c r="AA106">
        <v>2123</v>
      </c>
      <c r="AB106" t="s">
        <v>559</v>
      </c>
      <c r="AI106" t="b">
        <v>0</v>
      </c>
      <c r="AJ106">
        <f t="shared" si="15"/>
        <v>2</v>
      </c>
      <c r="AK106">
        <v>1</v>
      </c>
      <c r="AL106" t="str">
        <f>D107</f>
        <v>CAM_ATOM_SB_K_END_TITO_ATOM_NOM_LFM_1700_CAM</v>
      </c>
      <c r="AM106" t="str">
        <f>D107</f>
        <v>CAM_ATOM_SB_K_END_TITO_ATOM_NOM_LFM_1700_CAM</v>
      </c>
    </row>
    <row r="107" spans="1:47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s="30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883</v>
      </c>
      <c r="O107" t="s">
        <v>881</v>
      </c>
      <c r="P107" t="s">
        <v>328</v>
      </c>
      <c r="Q107">
        <v>20</v>
      </c>
      <c r="R107">
        <v>62</v>
      </c>
      <c r="S107">
        <v>504</v>
      </c>
      <c r="U107">
        <v>-1</v>
      </c>
      <c r="V107" t="s">
        <v>231</v>
      </c>
      <c r="W107" t="s">
        <v>887</v>
      </c>
      <c r="AA107">
        <v>2124</v>
      </c>
      <c r="AB107" t="s">
        <v>559</v>
      </c>
      <c r="AI107" t="b">
        <v>0</v>
      </c>
      <c r="AJ107">
        <f t="shared" si="15"/>
        <v>2</v>
      </c>
      <c r="AK107">
        <v>1</v>
      </c>
      <c r="AL107">
        <v>1</v>
      </c>
      <c r="AM107">
        <v>1</v>
      </c>
    </row>
    <row r="108" spans="1:47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7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J109">
        <f t="shared" ref="AJ109:AJ112" si="16">COUNTA(AL109:AU109)</f>
        <v>2</v>
      </c>
      <c r="AK109">
        <v>1</v>
      </c>
      <c r="AL109" t="str">
        <f>D114</f>
        <v>VMAX</v>
      </c>
      <c r="AM109" t="str">
        <f>D114</f>
        <v>VMAX</v>
      </c>
    </row>
    <row r="110" spans="1:47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883</v>
      </c>
      <c r="O110" t="s">
        <v>881</v>
      </c>
      <c r="P110" t="s">
        <v>508</v>
      </c>
      <c r="Q110">
        <v>60</v>
      </c>
      <c r="R110">
        <v>62</v>
      </c>
      <c r="S110">
        <v>510</v>
      </c>
      <c r="U110">
        <v>-1</v>
      </c>
      <c r="V110" t="s">
        <v>232</v>
      </c>
      <c r="W110" t="s">
        <v>887</v>
      </c>
      <c r="AA110">
        <v>2130</v>
      </c>
      <c r="AB110" t="s">
        <v>559</v>
      </c>
      <c r="AI110" t="b">
        <v>0</v>
      </c>
      <c r="AJ110">
        <f t="shared" si="16"/>
        <v>2</v>
      </c>
      <c r="AK110">
        <v>1</v>
      </c>
      <c r="AL110" t="str">
        <f>D111</f>
        <v>LSA_ATOM_SB_E_END_TITO_ATOML2_NOM_LFM_1700_L2_LRU_PMOVI</v>
      </c>
      <c r="AM110" t="str">
        <f>D111</f>
        <v>LSA_ATOM_SB_E_END_TITO_ATOML2_NOM_LFM_1700_L2_LRU_PMOVI</v>
      </c>
    </row>
    <row r="111" spans="1:47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883</v>
      </c>
      <c r="O111" t="s">
        <v>881</v>
      </c>
      <c r="P111" t="s">
        <v>509</v>
      </c>
      <c r="Q111">
        <v>60</v>
      </c>
      <c r="R111">
        <v>62</v>
      </c>
      <c r="S111">
        <v>511</v>
      </c>
      <c r="U111">
        <v>-1</v>
      </c>
      <c r="V111" t="s">
        <v>231</v>
      </c>
      <c r="W111" t="s">
        <v>887</v>
      </c>
      <c r="AA111">
        <v>2131</v>
      </c>
      <c r="AB111" t="s">
        <v>559</v>
      </c>
      <c r="AI111" t="b">
        <v>0</v>
      </c>
      <c r="AJ111">
        <f t="shared" si="16"/>
        <v>2</v>
      </c>
      <c r="AK111">
        <v>1</v>
      </c>
      <c r="AL111" t="str">
        <f>D112</f>
        <v>LSA_ATOM_SB_E_END_TITO_ATOM_NOM_LFM_1700_RF_ALL_PMOVI</v>
      </c>
      <c r="AM111" t="str">
        <f>D112</f>
        <v>LSA_ATOM_SB_E_END_TITO_ATOM_NOM_LFM_1700_RF_ALL_PMOVI</v>
      </c>
    </row>
    <row r="112" spans="1:47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883</v>
      </c>
      <c r="O112" t="s">
        <v>881</v>
      </c>
      <c r="P112" t="s">
        <v>510</v>
      </c>
      <c r="Q112">
        <v>20</v>
      </c>
      <c r="R112">
        <v>62</v>
      </c>
      <c r="S112">
        <v>512</v>
      </c>
      <c r="U112">
        <v>-1</v>
      </c>
      <c r="V112" t="s">
        <v>231</v>
      </c>
      <c r="W112" t="s">
        <v>887</v>
      </c>
      <c r="AA112">
        <v>2132</v>
      </c>
      <c r="AB112" t="s">
        <v>559</v>
      </c>
      <c r="AI112" t="b">
        <v>0</v>
      </c>
      <c r="AJ112">
        <f t="shared" si="16"/>
        <v>2</v>
      </c>
      <c r="AK112">
        <v>1</v>
      </c>
      <c r="AL112">
        <v>1</v>
      </c>
      <c r="AM112">
        <v>1</v>
      </c>
    </row>
    <row r="113" spans="1:47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7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J114">
        <f>COUNTA(AL114:AU114)</f>
        <v>2</v>
      </c>
      <c r="AK114">
        <v>1</v>
      </c>
      <c r="AL114">
        <v>1</v>
      </c>
      <c r="AM114">
        <v>1</v>
      </c>
    </row>
    <row r="115" spans="1:47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883</v>
      </c>
      <c r="O115" t="s">
        <v>881</v>
      </c>
      <c r="P115" t="s">
        <v>325</v>
      </c>
      <c r="Q115">
        <v>17</v>
      </c>
      <c r="R115">
        <v>20</v>
      </c>
      <c r="S115">
        <v>600</v>
      </c>
      <c r="U115">
        <v>-1</v>
      </c>
      <c r="V115" t="s">
        <v>231</v>
      </c>
      <c r="W115" t="s">
        <v>887</v>
      </c>
      <c r="AA115">
        <v>2140</v>
      </c>
      <c r="AB115" t="s">
        <v>559</v>
      </c>
      <c r="AI115" t="b">
        <v>0</v>
      </c>
      <c r="AJ115">
        <f>COUNTA(AL115:AU115)</f>
        <v>2</v>
      </c>
      <c r="AK115">
        <v>1</v>
      </c>
      <c r="AL115" t="str">
        <f>D116</f>
        <v>SSA_ATOM_SB_K_END_TITO_ATOML2_MAX_LFM_1700_SSA</v>
      </c>
      <c r="AM115" t="str">
        <f>D116</f>
        <v>SSA_ATOM_SB_K_END_TITO_ATOML2_MAX_LFM_1700_SSA</v>
      </c>
    </row>
    <row r="116" spans="1:47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883</v>
      </c>
      <c r="O116" t="s">
        <v>881</v>
      </c>
      <c r="P116" t="s">
        <v>329</v>
      </c>
      <c r="Q116">
        <v>17</v>
      </c>
      <c r="R116">
        <v>60</v>
      </c>
      <c r="S116">
        <v>601</v>
      </c>
      <c r="U116">
        <v>-1</v>
      </c>
      <c r="V116" t="s">
        <v>232</v>
      </c>
      <c r="W116" t="s">
        <v>887</v>
      </c>
      <c r="AA116">
        <v>2141</v>
      </c>
      <c r="AB116" t="s">
        <v>559</v>
      </c>
      <c r="AI116" t="b">
        <v>0</v>
      </c>
      <c r="AJ116">
        <f>COUNTA(AL116:AU116)</f>
        <v>2</v>
      </c>
      <c r="AK116">
        <v>1</v>
      </c>
      <c r="AL116" t="str">
        <f>D117</f>
        <v>ALL_ATOM_SB_K_END_TITO_ATOM_MAX_LFM_3900_LSA_ROM</v>
      </c>
      <c r="AM116" t="str">
        <f>D117</f>
        <v>ALL_ATOM_SB_K_END_TITO_ATOM_MAX_LFM_3900_LSA_ROM</v>
      </c>
    </row>
    <row r="117" spans="1:47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883</v>
      </c>
      <c r="O117" t="s">
        <v>881</v>
      </c>
      <c r="P117" t="s">
        <v>325</v>
      </c>
      <c r="Q117">
        <v>17</v>
      </c>
      <c r="R117">
        <v>20</v>
      </c>
      <c r="S117">
        <v>602</v>
      </c>
      <c r="U117">
        <v>1</v>
      </c>
      <c r="V117" t="s">
        <v>231</v>
      </c>
      <c r="W117" t="s">
        <v>887</v>
      </c>
      <c r="AA117">
        <v>2142</v>
      </c>
      <c r="AB117" t="s">
        <v>559</v>
      </c>
      <c r="AI117" t="b">
        <v>0</v>
      </c>
      <c r="AJ117">
        <f>COUNTA(AL117:AU117)</f>
        <v>2</v>
      </c>
      <c r="AK117">
        <v>1</v>
      </c>
      <c r="AL117" t="str">
        <f>D118</f>
        <v>SSA_ATOM_SB_K_END_TITO_ATOML2_MAX_LFM_3900_SSA</v>
      </c>
      <c r="AM117" t="str">
        <f>D118</f>
        <v>SSA_ATOM_SB_K_END_TITO_ATOML2_MAX_LFM_3900_SSA</v>
      </c>
    </row>
    <row r="118" spans="1:47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883</v>
      </c>
      <c r="O118" t="s">
        <v>881</v>
      </c>
      <c r="P118" t="s">
        <v>329</v>
      </c>
      <c r="Q118">
        <v>17</v>
      </c>
      <c r="R118">
        <v>60</v>
      </c>
      <c r="S118">
        <v>603</v>
      </c>
      <c r="U118">
        <v>1</v>
      </c>
      <c r="V118" t="s">
        <v>232</v>
      </c>
      <c r="W118" t="s">
        <v>887</v>
      </c>
      <c r="AA118">
        <v>2143</v>
      </c>
      <c r="AB118" t="s">
        <v>559</v>
      </c>
      <c r="AI118" t="b">
        <v>0</v>
      </c>
      <c r="AJ118">
        <f>COUNTA(AL118:AU118)</f>
        <v>2</v>
      </c>
      <c r="AK118">
        <v>1</v>
      </c>
      <c r="AL118">
        <v>1</v>
      </c>
      <c r="AM118">
        <v>1</v>
      </c>
    </row>
    <row r="119" spans="1:47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7" x14ac:dyDescent="0.25">
      <c r="A120" s="13" t="s">
        <v>59</v>
      </c>
      <c r="B120" s="13" t="s">
        <v>27</v>
      </c>
      <c r="C120" s="13" t="str">
        <f>VLOOKUP(B120,templateLookup!A:B,2,0)</f>
        <v>COMPOSITE</v>
      </c>
      <c r="D120" t="s">
        <v>1281</v>
      </c>
      <c r="F120" t="s">
        <v>89</v>
      </c>
      <c r="AJ120">
        <f t="shared" ref="AJ120:AJ125" si="17">COUNTA(AL120:AU120)</f>
        <v>2</v>
      </c>
      <c r="AK120">
        <v>1</v>
      </c>
      <c r="AL120">
        <v>1</v>
      </c>
      <c r="AM120">
        <v>1</v>
      </c>
    </row>
    <row r="121" spans="1:47" x14ac:dyDescent="0.25">
      <c r="A121" s="13" t="s">
        <v>59</v>
      </c>
      <c r="B121" s="13" t="s">
        <v>1278</v>
      </c>
      <c r="C121" s="13" t="str">
        <f>VLOOKUP(B121,templateLookup!A:B,2,0)</f>
        <v>PrimeShmooTestMethod</v>
      </c>
      <c r="D121" t="str">
        <f>E121&amp;"_"&amp;F121&amp;"_"&amp;G121&amp;"_"&amp;H121&amp;"_"&amp;A121&amp;"_"&amp;I121&amp;"_"&amp;J121&amp;"_"&amp;K121&amp;"_"&amp;L121&amp;"_"&amp;M121</f>
        <v>SSA_ATOM_SHMOO_E_END_TITO_ATOML2_NOM_LFM_1700_L2_ALL</v>
      </c>
      <c r="E121" t="s">
        <v>31</v>
      </c>
      <c r="F121" t="s">
        <v>89</v>
      </c>
      <c r="G121" t="s">
        <v>1281</v>
      </c>
      <c r="H121" t="s">
        <v>34</v>
      </c>
      <c r="I121" t="s">
        <v>104</v>
      </c>
      <c r="J121" t="s">
        <v>229</v>
      </c>
      <c r="K121" t="s">
        <v>141</v>
      </c>
      <c r="L121" t="s">
        <v>35</v>
      </c>
      <c r="M121" t="s">
        <v>339</v>
      </c>
      <c r="N121" t="s">
        <v>1302</v>
      </c>
      <c r="O121" t="s">
        <v>881</v>
      </c>
      <c r="P121" t="s">
        <v>512</v>
      </c>
      <c r="Q121">
        <v>60</v>
      </c>
      <c r="R121">
        <v>62</v>
      </c>
      <c r="S121">
        <v>650</v>
      </c>
      <c r="T121" t="s">
        <v>1285</v>
      </c>
      <c r="U121">
        <v>-1</v>
      </c>
      <c r="V121" t="s">
        <v>232</v>
      </c>
      <c r="AI121" t="b">
        <v>0</v>
      </c>
      <c r="AJ121">
        <f t="shared" si="17"/>
        <v>2</v>
      </c>
      <c r="AK121">
        <v>1</v>
      </c>
      <c r="AL121" t="str">
        <f>D122</f>
        <v>LSA_ATOM_SHMOO_E_END_TITO_ATOML2_NOM_LFM_1700_L2_LRU</v>
      </c>
      <c r="AM121" t="str">
        <f>D122</f>
        <v>LSA_ATOM_SHMOO_E_END_TITO_ATOML2_NOM_LFM_1700_L2_LRU</v>
      </c>
    </row>
    <row r="122" spans="1:47" x14ac:dyDescent="0.25">
      <c r="A122" s="13" t="s">
        <v>59</v>
      </c>
      <c r="B122" s="13" t="s">
        <v>1278</v>
      </c>
      <c r="C122" s="13" t="str">
        <f>VLOOKUP(B122,templateLookup!A:B,2,0)</f>
        <v>PrimeShmooTestMethod</v>
      </c>
      <c r="D122" t="str">
        <f>E122&amp;"_"&amp;F122&amp;"_"&amp;G122&amp;"_"&amp;H122&amp;"_"&amp;A122&amp;"_"&amp;I122&amp;"_"&amp;J122&amp;"_"&amp;K122&amp;"_"&amp;L122&amp;"_"&amp;M122</f>
        <v>LSA_ATOM_SHMOO_E_END_TITO_ATOML2_NOM_LFM_1700_L2_LRU</v>
      </c>
      <c r="E122" t="s">
        <v>56</v>
      </c>
      <c r="F122" t="s">
        <v>89</v>
      </c>
      <c r="G122" t="s">
        <v>1281</v>
      </c>
      <c r="H122" t="s">
        <v>34</v>
      </c>
      <c r="I122" t="s">
        <v>104</v>
      </c>
      <c r="J122" t="s">
        <v>229</v>
      </c>
      <c r="K122" t="s">
        <v>141</v>
      </c>
      <c r="L122" t="s">
        <v>35</v>
      </c>
      <c r="M122" t="s">
        <v>340</v>
      </c>
      <c r="N122" t="s">
        <v>1302</v>
      </c>
      <c r="O122" t="s">
        <v>881</v>
      </c>
      <c r="P122" t="s">
        <v>513</v>
      </c>
      <c r="Q122">
        <v>60</v>
      </c>
      <c r="R122">
        <v>62</v>
      </c>
      <c r="S122">
        <v>651</v>
      </c>
      <c r="T122" t="s">
        <v>1286</v>
      </c>
      <c r="U122">
        <v>-1</v>
      </c>
      <c r="V122" t="s">
        <v>231</v>
      </c>
      <c r="AI122" t="b">
        <v>0</v>
      </c>
      <c r="AJ122">
        <f t="shared" si="17"/>
        <v>2</v>
      </c>
      <c r="AK122">
        <v>1</v>
      </c>
      <c r="AL122" t="str">
        <f>D123</f>
        <v>LSA_ATOM_SHMOO_E_END_TITO_ATOM_NOM_LFM_1700_RF_ALL</v>
      </c>
      <c r="AM122" t="str">
        <f>D123</f>
        <v>LSA_ATOM_SHMOO_E_END_TITO_ATOM_NOM_LFM_1700_RF_ALL</v>
      </c>
    </row>
    <row r="123" spans="1:47" x14ac:dyDescent="0.25">
      <c r="A123" s="13" t="s">
        <v>59</v>
      </c>
      <c r="B123" s="13" t="s">
        <v>1278</v>
      </c>
      <c r="C123" s="13" t="str">
        <f>VLOOKUP(B123,templateLookup!A:B,2,0)</f>
        <v>PrimeShmooTestMethod</v>
      </c>
      <c r="D123" t="str">
        <f>E123&amp;"_"&amp;F123&amp;"_"&amp;G123&amp;"_"&amp;H123&amp;"_"&amp;A123&amp;"_"&amp;I123&amp;"_"&amp;J123&amp;"_"&amp;K123&amp;"_"&amp;L123&amp;"_"&amp;M123</f>
        <v>LSA_ATOM_SHMOO_E_END_TITO_ATOM_NOM_LFM_1700_RF_ALL</v>
      </c>
      <c r="E123" t="s">
        <v>56</v>
      </c>
      <c r="F123" t="s">
        <v>89</v>
      </c>
      <c r="G123" t="s">
        <v>1281</v>
      </c>
      <c r="H123" t="s">
        <v>34</v>
      </c>
      <c r="I123" t="s">
        <v>104</v>
      </c>
      <c r="J123" t="s">
        <v>89</v>
      </c>
      <c r="K123" t="s">
        <v>141</v>
      </c>
      <c r="L123" t="s">
        <v>35</v>
      </c>
      <c r="M123" t="s">
        <v>343</v>
      </c>
      <c r="N123" t="s">
        <v>1302</v>
      </c>
      <c r="O123" t="s">
        <v>881</v>
      </c>
      <c r="P123" t="s">
        <v>329</v>
      </c>
      <c r="Q123">
        <v>20</v>
      </c>
      <c r="R123">
        <v>62</v>
      </c>
      <c r="S123">
        <v>652</v>
      </c>
      <c r="T123" t="s">
        <v>1286</v>
      </c>
      <c r="U123">
        <v>-1</v>
      </c>
      <c r="V123" t="s">
        <v>231</v>
      </c>
      <c r="AI123" t="b">
        <v>0</v>
      </c>
      <c r="AJ123">
        <f t="shared" si="17"/>
        <v>2</v>
      </c>
      <c r="AK123">
        <v>1</v>
      </c>
      <c r="AL123" t="str">
        <f>D124</f>
        <v>LSA_ATOM_SHMOO_E_END_TITO_ATOM_NOM_LFM_1700_ROM</v>
      </c>
      <c r="AM123" t="str">
        <f>D124</f>
        <v>LSA_ATOM_SHMOO_E_END_TITO_ATOM_NOM_LFM_1700_ROM</v>
      </c>
    </row>
    <row r="124" spans="1:47" x14ac:dyDescent="0.25">
      <c r="A124" s="13" t="s">
        <v>59</v>
      </c>
      <c r="B124" s="13" t="s">
        <v>1278</v>
      </c>
      <c r="C124" s="13" t="str">
        <f>VLOOKUP(B124,templateLookup!A:B,2,0)</f>
        <v>PrimeShmooTestMethod</v>
      </c>
      <c r="D124" t="str">
        <f>E124&amp;"_"&amp;F124&amp;"_"&amp;G124&amp;"_"&amp;H124&amp;"_"&amp;A124&amp;"_"&amp;I124&amp;"_"&amp;J124&amp;"_"&amp;K124&amp;"_"&amp;L124&amp;"_"&amp;M124</f>
        <v>LSA_ATOM_SHMOO_E_END_TITO_ATOM_NOM_LFM_1700_ROM</v>
      </c>
      <c r="E124" t="s">
        <v>56</v>
      </c>
      <c r="F124" t="s">
        <v>89</v>
      </c>
      <c r="G124" t="s">
        <v>1281</v>
      </c>
      <c r="H124" t="s">
        <v>34</v>
      </c>
      <c r="I124" t="s">
        <v>104</v>
      </c>
      <c r="J124" t="s">
        <v>89</v>
      </c>
      <c r="K124" t="s">
        <v>141</v>
      </c>
      <c r="L124" t="s">
        <v>35</v>
      </c>
      <c r="M124" t="s">
        <v>344</v>
      </c>
      <c r="N124" t="s">
        <v>1302</v>
      </c>
      <c r="O124" t="s">
        <v>881</v>
      </c>
      <c r="P124" t="s">
        <v>511</v>
      </c>
      <c r="Q124">
        <v>20</v>
      </c>
      <c r="R124">
        <v>62</v>
      </c>
      <c r="S124">
        <v>653</v>
      </c>
      <c r="T124" t="s">
        <v>1286</v>
      </c>
      <c r="U124">
        <v>-1</v>
      </c>
      <c r="V124" t="s">
        <v>231</v>
      </c>
      <c r="AI124" t="b">
        <v>0</v>
      </c>
      <c r="AJ124">
        <f t="shared" si="17"/>
        <v>2</v>
      </c>
      <c r="AK124">
        <v>1</v>
      </c>
      <c r="AL124" t="str">
        <f>D125</f>
        <v>CAM_ATOM_SHMOO_E_END_TITO_ATOM_NOM_LFM_1700_CAM</v>
      </c>
      <c r="AM124" t="str">
        <f>D125</f>
        <v>CAM_ATOM_SHMOO_E_END_TITO_ATOM_NOM_LFM_1700_CAM</v>
      </c>
    </row>
    <row r="125" spans="1:47" x14ac:dyDescent="0.25">
      <c r="A125" s="13" t="s">
        <v>59</v>
      </c>
      <c r="B125" s="13" t="s">
        <v>1278</v>
      </c>
      <c r="C125" s="13" t="str">
        <f>VLOOKUP(B125,templateLookup!A:B,2,0)</f>
        <v>PrimeShmooTestMethod</v>
      </c>
      <c r="D125" t="str">
        <f>E125&amp;"_"&amp;F125&amp;"_"&amp;G125&amp;"_"&amp;H125&amp;"_"&amp;A125&amp;"_"&amp;I125&amp;"_"&amp;J125&amp;"_"&amp;K125&amp;"_"&amp;L125&amp;"_"&amp;M125</f>
        <v>CAM_ATOM_SHMOO_E_END_TITO_ATOM_NOM_LFM_1700_CAM</v>
      </c>
      <c r="E125" t="s">
        <v>327</v>
      </c>
      <c r="F125" t="s">
        <v>89</v>
      </c>
      <c r="G125" t="s">
        <v>1281</v>
      </c>
      <c r="H125" t="s">
        <v>34</v>
      </c>
      <c r="I125" t="s">
        <v>104</v>
      </c>
      <c r="J125" t="s">
        <v>89</v>
      </c>
      <c r="K125" t="s">
        <v>141</v>
      </c>
      <c r="L125" t="s">
        <v>35</v>
      </c>
      <c r="M125" t="s">
        <v>345</v>
      </c>
      <c r="N125" t="s">
        <v>1302</v>
      </c>
      <c r="O125" t="s">
        <v>881</v>
      </c>
      <c r="P125" t="s">
        <v>328</v>
      </c>
      <c r="Q125">
        <v>20</v>
      </c>
      <c r="R125">
        <v>62</v>
      </c>
      <c r="S125">
        <v>654</v>
      </c>
      <c r="T125" t="s">
        <v>1286</v>
      </c>
      <c r="U125">
        <v>-1</v>
      </c>
      <c r="V125" t="s">
        <v>231</v>
      </c>
      <c r="AI125" t="b">
        <v>0</v>
      </c>
      <c r="AJ125">
        <f t="shared" si="17"/>
        <v>2</v>
      </c>
      <c r="AK125">
        <v>1</v>
      </c>
      <c r="AL125">
        <v>1</v>
      </c>
      <c r="AM125">
        <v>1</v>
      </c>
    </row>
    <row r="126" spans="1:47" x14ac:dyDescent="0.25">
      <c r="A126" s="13" t="s">
        <v>59</v>
      </c>
      <c r="B126" s="13" t="s">
        <v>41</v>
      </c>
      <c r="C126" s="13" t="str">
        <f>VLOOKUP(B126,templateLookup!A:B,2,0)</f>
        <v>COMPOSITE</v>
      </c>
    </row>
    <row r="127" spans="1:47" x14ac:dyDescent="0.25">
      <c r="A127" s="7" t="s">
        <v>59</v>
      </c>
      <c r="B127" s="7" t="s">
        <v>41</v>
      </c>
      <c r="C127" s="7" t="str">
        <f>VLOOKUP(B127,templateLookup!A:B,2,0)</f>
        <v>COMPOSITE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t="s">
        <v>72</v>
      </c>
      <c r="B128" t="s">
        <v>73</v>
      </c>
      <c r="C128" t="str">
        <f>VLOOKUP(B128,templateLookup!A:B,2,0)</f>
        <v>COMPOSITE</v>
      </c>
      <c r="D128" t="s">
        <v>72</v>
      </c>
    </row>
  </sheetData>
  <autoFilter ref="A1:AU128" xr:uid="{E78E7DAD-E2E3-41CA-AC6B-36D49F2F3F66}"/>
  <conditionalFormatting sqref="AB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S126"/>
  <sheetViews>
    <sheetView workbookViewId="0">
      <pane ySplit="1" topLeftCell="A71" activePane="bottomLeft" state="frozen"/>
      <selection activeCell="AB55" sqref="AB55"/>
      <selection pane="bottomLeft" activeCell="D88" sqref="D8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18.140625" bestFit="1" customWidth="1"/>
    <col min="15" max="15" width="52.85546875" customWidth="1"/>
    <col min="16" max="16" width="46.42578125" bestFit="1" customWidth="1"/>
    <col min="17" max="20" width="9.140625" customWidth="1"/>
    <col min="21" max="21" width="15" bestFit="1" customWidth="1"/>
    <col min="24" max="24" width="24.85546875" bestFit="1" customWidth="1"/>
    <col min="25" max="25" width="14.7109375" bestFit="1" customWidth="1"/>
    <col min="26" max="32" width="14.7109375" customWidth="1"/>
    <col min="33" max="33" width="10.85546875" bestFit="1" customWidth="1"/>
    <col min="34" max="34" width="10" bestFit="1" customWidth="1"/>
    <col min="35" max="35" width="11.7109375" bestFit="1" customWidth="1"/>
    <col min="36" max="37" width="71.42578125" bestFit="1" customWidth="1"/>
    <col min="40" max="41" width="71.42578125" bestFit="1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205</v>
      </c>
      <c r="U1" t="s">
        <v>210</v>
      </c>
      <c r="V1" t="s">
        <v>230</v>
      </c>
      <c r="W1" t="s">
        <v>884</v>
      </c>
      <c r="X1" t="s">
        <v>885</v>
      </c>
      <c r="Y1" t="s">
        <v>117</v>
      </c>
      <c r="Z1" t="s">
        <v>539</v>
      </c>
      <c r="AA1" t="s">
        <v>120</v>
      </c>
      <c r="AB1" t="s">
        <v>1282</v>
      </c>
      <c r="AC1" t="s">
        <v>1228</v>
      </c>
      <c r="AD1" t="s">
        <v>1229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5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H4">
        <v>2</v>
      </c>
      <c r="AI4">
        <v>1</v>
      </c>
      <c r="AJ4" t="str">
        <f>D10</f>
        <v>PRE_REPAIR</v>
      </c>
      <c r="AK4" t="str">
        <f>D10</f>
        <v>PRE_REPAIR</v>
      </c>
    </row>
    <row r="5" spans="1:45" x14ac:dyDescent="0.25">
      <c r="A5" s="1" t="s">
        <v>26</v>
      </c>
      <c r="B5" s="1" t="s">
        <v>1297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883</v>
      </c>
      <c r="O5" t="s">
        <v>881</v>
      </c>
      <c r="P5" t="s">
        <v>320</v>
      </c>
      <c r="Q5">
        <f>VLOOKUP(E5,binningRules!$B$6:$C$9,2,0)</f>
        <v>61</v>
      </c>
      <c r="R5">
        <v>10</v>
      </c>
      <c r="S5">
        <v>80</v>
      </c>
      <c r="U5">
        <v>1</v>
      </c>
      <c r="V5" t="s">
        <v>233</v>
      </c>
      <c r="AE5" t="s">
        <v>33</v>
      </c>
      <c r="AF5" t="s">
        <v>1299</v>
      </c>
      <c r="AG5" t="b">
        <v>0</v>
      </c>
      <c r="AH5">
        <f t="shared" ref="AH5:AH6" si="1">COUNTA(AJ5:AS5)</f>
        <v>10</v>
      </c>
      <c r="AI5" t="s">
        <v>38</v>
      </c>
      <c r="AJ5" t="str">
        <f t="shared" ref="AJ5" si="2"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  <c r="AR5" t="str">
        <f>D6</f>
        <v>SSA_CCF_HRY_E_BEGIN_TITO_CLRSS_NOM_LFM_CBO1_NON_REP_HRY</v>
      </c>
      <c r="AS5" t="str">
        <f>D6</f>
        <v>SSA_CCF_HRY_E_BEGIN_TITO_CLRSS_NOM_LFM_CBO1_NON_REP_HRY</v>
      </c>
    </row>
    <row r="6" spans="1:45" x14ac:dyDescent="0.25">
      <c r="A6" s="1" t="s">
        <v>26</v>
      </c>
      <c r="B6" s="1" t="s">
        <v>1297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883</v>
      </c>
      <c r="O6" t="s">
        <v>881</v>
      </c>
      <c r="P6" t="s">
        <v>320</v>
      </c>
      <c r="Q6">
        <f>VLOOKUP(E6,binningRules!$B$6:$C$9,2,0)</f>
        <v>61</v>
      </c>
      <c r="R6">
        <v>10</v>
      </c>
      <c r="S6">
        <v>81</v>
      </c>
      <c r="U6">
        <v>1</v>
      </c>
      <c r="V6" t="s">
        <v>233</v>
      </c>
      <c r="AE6" t="s">
        <v>33</v>
      </c>
      <c r="AF6" t="s">
        <v>1299</v>
      </c>
      <c r="AG6" t="b">
        <v>0</v>
      </c>
      <c r="AH6">
        <f t="shared" si="1"/>
        <v>10</v>
      </c>
      <c r="AI6" t="s">
        <v>38</v>
      </c>
      <c r="AJ6" t="str">
        <f t="shared" ref="AJ6:AJ7" si="3"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  <c r="AR6" t="str">
        <f>D7</f>
        <v>SSA_CCF_HRY_E_BEGIN_TITO_CLRSS_NOM_LFM_CBO2_NON_REP_HRY</v>
      </c>
      <c r="AS6" t="str">
        <f>D7</f>
        <v>SSA_CCF_HRY_E_BEGIN_TITO_CLRSS_NOM_LFM_CBO2_NON_REP_HRY</v>
      </c>
    </row>
    <row r="7" spans="1:45" x14ac:dyDescent="0.25">
      <c r="A7" s="1" t="s">
        <v>26</v>
      </c>
      <c r="B7" s="1" t="s">
        <v>1297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883</v>
      </c>
      <c r="O7" t="s">
        <v>881</v>
      </c>
      <c r="P7" t="s">
        <v>320</v>
      </c>
      <c r="Q7">
        <f>VLOOKUP(E7,binningRules!$B$6:$C$9,2,0)</f>
        <v>61</v>
      </c>
      <c r="R7">
        <v>10</v>
      </c>
      <c r="S7">
        <v>82</v>
      </c>
      <c r="U7">
        <v>1</v>
      </c>
      <c r="V7" t="s">
        <v>233</v>
      </c>
      <c r="AE7" t="s">
        <v>33</v>
      </c>
      <c r="AF7" t="s">
        <v>1299</v>
      </c>
      <c r="AG7" t="b">
        <v>0</v>
      </c>
      <c r="AH7">
        <f t="shared" ref="AH7:AH8" si="5">COUNTA(AJ7:AS7)</f>
        <v>10</v>
      </c>
      <c r="AI7" t="s">
        <v>38</v>
      </c>
      <c r="AJ7" t="str">
        <f t="shared" si="3"/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  <c r="AR7" t="str">
        <f>D8</f>
        <v>SSA_CCF_HRY_E_BEGIN_TITO_CLRSS_NOM_LFM_CBO3_NON_REP_HRY</v>
      </c>
      <c r="AS7" t="str">
        <f>D8</f>
        <v>SSA_CCF_HRY_E_BEGIN_TITO_CLRSS_NOM_LFM_CBO3_NON_REP_HRY</v>
      </c>
    </row>
    <row r="8" spans="1:45" x14ac:dyDescent="0.25">
      <c r="A8" s="1" t="s">
        <v>26</v>
      </c>
      <c r="B8" s="1" t="s">
        <v>1297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883</v>
      </c>
      <c r="O8" t="s">
        <v>881</v>
      </c>
      <c r="P8" t="s">
        <v>320</v>
      </c>
      <c r="Q8">
        <f>VLOOKUP(E8,binningRules!$B$6:$C$9,2,0)</f>
        <v>61</v>
      </c>
      <c r="R8">
        <v>10</v>
      </c>
      <c r="S8">
        <v>83</v>
      </c>
      <c r="U8">
        <v>1</v>
      </c>
      <c r="V8" t="s">
        <v>233</v>
      </c>
      <c r="AE8" t="s">
        <v>33</v>
      </c>
      <c r="AF8" t="s">
        <v>1299</v>
      </c>
      <c r="AG8" t="b">
        <v>0</v>
      </c>
      <c r="AH8">
        <f t="shared" si="5"/>
        <v>10</v>
      </c>
      <c r="AI8" t="s">
        <v>38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</row>
    <row r="9" spans="1:45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5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H10">
        <v>2</v>
      </c>
      <c r="AI10">
        <v>1</v>
      </c>
      <c r="AJ10" t="str">
        <f>D40</f>
        <v>REPAIR</v>
      </c>
      <c r="AK10" t="str">
        <f>D40</f>
        <v>REPAIR</v>
      </c>
    </row>
    <row r="11" spans="1:45" x14ac:dyDescent="0.25">
      <c r="A11" s="1" t="s">
        <v>26</v>
      </c>
      <c r="B11" s="1" t="s">
        <v>1297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889</v>
      </c>
      <c r="N11" t="s">
        <v>883</v>
      </c>
      <c r="O11" t="s">
        <v>881</v>
      </c>
      <c r="P11" t="s">
        <v>903</v>
      </c>
      <c r="Q11">
        <f>VLOOKUP(E11,binningRules!$B$6:$C$9,2,0)</f>
        <v>61</v>
      </c>
      <c r="R11">
        <v>10</v>
      </c>
      <c r="S11">
        <v>0</v>
      </c>
      <c r="U11">
        <v>1</v>
      </c>
      <c r="V11" t="s">
        <v>233</v>
      </c>
      <c r="AE11" t="s">
        <v>33</v>
      </c>
      <c r="AF11" t="s">
        <v>1299</v>
      </c>
      <c r="AG11" t="b">
        <v>0</v>
      </c>
      <c r="AH11">
        <f t="shared" ref="AH11:AH38" si="7">COUNTA(AJ11:AS11)</f>
        <v>10</v>
      </c>
      <c r="AI11" t="s">
        <v>38</v>
      </c>
      <c r="AJ11" t="str">
        <f t="shared" ref="AJ11:AJ37" si="8">D12</f>
        <v>SSA_CCF_RASTER_E_BEGIN_TITO_CLRSS_NOM_LFM_CBO0_LLC_DAT_RASTER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>D13</f>
        <v>SSA_CCF_HRY_E_BEGIN_TITO_CLRSS_NOM_LFM_CBO0_LLC_TAG_BISR_PMA0_BP2</v>
      </c>
      <c r="AN11" t="str">
        <f>D13</f>
        <v>SSA_CCF_HRY_E_BEGIN_TITO_CLRSS_NOM_LFM_CBO0_LLC_TAG_BISR_PMA0_BP2</v>
      </c>
      <c r="AO11" t="str">
        <f t="shared" ref="AO11:AO37" si="9">D12</f>
        <v>SSA_CCF_RASTER_E_BEGIN_TITO_CLRSS_NOM_LFM_CBO0_LLC_DAT_RASTER</v>
      </c>
      <c r="AP11" t="str">
        <f>D12</f>
        <v>SSA_CCF_RASTER_E_BEGIN_TITO_CLRSS_NOM_LFM_CBO0_LLC_DAT_RASTER</v>
      </c>
      <c r="AQ11" t="str">
        <f>D12</f>
        <v>SSA_CCF_RASTER_E_BEGIN_TITO_CLRSS_NOM_LFM_CBO0_LLC_DAT_RASTER</v>
      </c>
      <c r="AR11" t="str">
        <f>$D12</f>
        <v>SSA_CCF_RASTER_E_BEGIN_TITO_CLRSS_NOM_LFM_CBO0_LLC_DAT_RASTER</v>
      </c>
      <c r="AS11" t="str">
        <f>$D12</f>
        <v>SSA_CCF_RASTER_E_BEGIN_TITO_CLRSS_NOM_LFM_CBO0_LLC_DAT_RASTER</v>
      </c>
    </row>
    <row r="12" spans="1:45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883</v>
      </c>
      <c r="O12" t="s">
        <v>881</v>
      </c>
      <c r="P12" t="s">
        <v>910</v>
      </c>
      <c r="Q12">
        <f>VLOOKUP(E12,binningRules!$B$6:$C$9,2,0)</f>
        <v>61</v>
      </c>
      <c r="R12">
        <v>10</v>
      </c>
      <c r="S12">
        <v>1</v>
      </c>
      <c r="U12">
        <v>1</v>
      </c>
      <c r="V12" t="s">
        <v>233</v>
      </c>
      <c r="AG12" t="b">
        <v>0</v>
      </c>
      <c r="AH12">
        <f t="shared" si="7"/>
        <v>6</v>
      </c>
      <c r="AI12">
        <v>1</v>
      </c>
      <c r="AJ12" t="str">
        <f t="shared" si="8"/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>D13</f>
        <v>SSA_CCF_HRY_E_BEGIN_TITO_CLRSS_NOM_LFM_CBO0_LLC_TAG_BISR_PMA0_BP2</v>
      </c>
      <c r="AN12" t="str">
        <f>D13</f>
        <v>SSA_CCF_HRY_E_BEGIN_TITO_CLRSS_NOM_LFM_CBO0_LLC_TAG_BISR_PMA0_BP2</v>
      </c>
      <c r="AO12" t="str">
        <f t="shared" si="9"/>
        <v>SSA_CCF_HRY_E_BEGIN_TITO_CLRSS_NOM_LFM_CBO0_LLC_TAG_BISR_PMA0_BP2</v>
      </c>
    </row>
    <row r="13" spans="1:45" x14ac:dyDescent="0.25">
      <c r="A13" s="1" t="s">
        <v>26</v>
      </c>
      <c r="B13" s="1" t="s">
        <v>1297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890</v>
      </c>
      <c r="N13" t="s">
        <v>883</v>
      </c>
      <c r="O13" t="s">
        <v>881</v>
      </c>
      <c r="P13" t="s">
        <v>904</v>
      </c>
      <c r="Q13">
        <f>VLOOKUP(E13,binningRules!$B$6:$C$9,2,0)</f>
        <v>61</v>
      </c>
      <c r="R13">
        <v>10</v>
      </c>
      <c r="S13">
        <v>2</v>
      </c>
      <c r="U13">
        <v>1</v>
      </c>
      <c r="V13" t="s">
        <v>233</v>
      </c>
      <c r="AE13" t="s">
        <v>33</v>
      </c>
      <c r="AF13" t="s">
        <v>1299</v>
      </c>
      <c r="AG13" t="b">
        <v>0</v>
      </c>
      <c r="AH13">
        <f t="shared" si="7"/>
        <v>10</v>
      </c>
      <c r="AI13" t="s">
        <v>38</v>
      </c>
      <c r="AJ13" t="str">
        <f t="shared" si="8"/>
        <v>SSA_CCF_RASTER_E_BEGIN_TITO_CLRSS_NOM_LFM_CBO0_LLC_TAG_RASTER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>D15</f>
        <v>SSA_CCF_HRY_E_BEGIN_TITO_CLRSS_NOM_LFM_CBO0_SAR_BISR_PMA0_BP6</v>
      </c>
      <c r="AN13" t="str">
        <f>D15</f>
        <v>SSA_CCF_HRY_E_BEGIN_TITO_CLRSS_NOM_LFM_CBO0_SAR_BISR_PMA0_BP6</v>
      </c>
      <c r="AO13" t="str">
        <f t="shared" si="9"/>
        <v>SSA_CCF_RASTER_E_BEGIN_TITO_CLRSS_NOM_LFM_CBO0_LLC_TAG_RASTER</v>
      </c>
      <c r="AP13" t="str">
        <f>D14</f>
        <v>SSA_CCF_RASTER_E_BEGIN_TITO_CLRSS_NOM_LFM_CBO0_LLC_TAG_RASTER</v>
      </c>
      <c r="AQ13" t="str">
        <f>D14</f>
        <v>SSA_CCF_RASTER_E_BEGIN_TITO_CLRSS_NOM_LFM_CBO0_LLC_TAG_RASTER</v>
      </c>
      <c r="AR13" t="str">
        <f>D14</f>
        <v>SSA_CCF_RASTER_E_BEGIN_TITO_CLRSS_NOM_LFM_CBO0_LLC_TAG_RASTER</v>
      </c>
      <c r="AS13" t="str">
        <f>$D14</f>
        <v>SSA_CCF_RASTER_E_BEGIN_TITO_CLRSS_NOM_LFM_CBO0_LLC_TAG_RASTER</v>
      </c>
    </row>
    <row r="14" spans="1:45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883</v>
      </c>
      <c r="O14" t="s">
        <v>881</v>
      </c>
      <c r="P14" t="s">
        <v>910</v>
      </c>
      <c r="Q14">
        <f>VLOOKUP(E14,binningRules!$B$6:$C$9,2,0)</f>
        <v>61</v>
      </c>
      <c r="R14">
        <v>10</v>
      </c>
      <c r="S14">
        <v>3</v>
      </c>
      <c r="U14">
        <v>1</v>
      </c>
      <c r="V14" t="s">
        <v>233</v>
      </c>
      <c r="AG14" t="b">
        <v>0</v>
      </c>
      <c r="AH14">
        <f t="shared" si="7"/>
        <v>6</v>
      </c>
      <c r="AI14">
        <v>1</v>
      </c>
      <c r="AJ14" t="str">
        <f t="shared" si="8"/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>D15</f>
        <v>SSA_CCF_HRY_E_BEGIN_TITO_CLRSS_NOM_LFM_CBO0_SAR_BISR_PMA0_BP6</v>
      </c>
      <c r="AN14" t="str">
        <f>D15</f>
        <v>SSA_CCF_HRY_E_BEGIN_TITO_CLRSS_NOM_LFM_CBO0_SAR_BISR_PMA0_BP6</v>
      </c>
      <c r="AO14" t="str">
        <f t="shared" si="9"/>
        <v>SSA_CCF_HRY_E_BEGIN_TITO_CLRSS_NOM_LFM_CBO0_SAR_BISR_PMA0_BP6</v>
      </c>
    </row>
    <row r="15" spans="1:45" x14ac:dyDescent="0.25">
      <c r="A15" s="1" t="s">
        <v>26</v>
      </c>
      <c r="B15" s="1" t="s">
        <v>1297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891</v>
      </c>
      <c r="N15" t="s">
        <v>883</v>
      </c>
      <c r="O15" t="s">
        <v>881</v>
      </c>
      <c r="P15" t="s">
        <v>905</v>
      </c>
      <c r="Q15">
        <f>VLOOKUP(E15,binningRules!$B$6:$C$9,2,0)</f>
        <v>61</v>
      </c>
      <c r="R15">
        <v>10</v>
      </c>
      <c r="S15">
        <v>4</v>
      </c>
      <c r="U15">
        <v>1</v>
      </c>
      <c r="V15" t="s">
        <v>234</v>
      </c>
      <c r="AE15" t="s">
        <v>33</v>
      </c>
      <c r="AF15" t="s">
        <v>1299</v>
      </c>
      <c r="AG15" t="b">
        <v>0</v>
      </c>
      <c r="AH15">
        <f t="shared" si="7"/>
        <v>10</v>
      </c>
      <c r="AI15" t="s">
        <v>38</v>
      </c>
      <c r="AJ15" t="str">
        <f t="shared" si="8"/>
        <v>SSA_CCF_RASTER_E_BEGIN_TITO_CLRSS_NOM_LFM_CBO0_SAR_RASTER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>D17</f>
        <v>LSA_CCF_HRY_E_BEGIN_TITO_CLR_NOM_LFM_CBO0_LSA_ALL_PMA0_BP4</v>
      </c>
      <c r="AN15" t="str">
        <f>D17</f>
        <v>LSA_CCF_HRY_E_BEGIN_TITO_CLR_NOM_LFM_CBO0_LSA_ALL_PMA0_BP4</v>
      </c>
      <c r="AO15" t="str">
        <f t="shared" si="9"/>
        <v>SSA_CCF_RASTER_E_BEGIN_TITO_CLRSS_NOM_LFM_CBO0_SAR_RASTER</v>
      </c>
      <c r="AP15" t="str">
        <f>D16</f>
        <v>SSA_CCF_RASTER_E_BEGIN_TITO_CLRSS_NOM_LFM_CBO0_SAR_RASTER</v>
      </c>
      <c r="AQ15" t="str">
        <f>D16</f>
        <v>SSA_CCF_RASTER_E_BEGIN_TITO_CLRSS_NOM_LFM_CBO0_SAR_RASTER</v>
      </c>
      <c r="AR15" t="str">
        <f>D16</f>
        <v>SSA_CCF_RASTER_E_BEGIN_TITO_CLRSS_NOM_LFM_CBO0_SAR_RASTER</v>
      </c>
      <c r="AS15" t="str">
        <f>$D16</f>
        <v>SSA_CCF_RASTER_E_BEGIN_TITO_CLRSS_NOM_LFM_CBO0_SAR_RASTER</v>
      </c>
    </row>
    <row r="16" spans="1:45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883</v>
      </c>
      <c r="O16" t="s">
        <v>881</v>
      </c>
      <c r="P16" t="s">
        <v>910</v>
      </c>
      <c r="Q16">
        <f>VLOOKUP(E16,binningRules!$B$6:$C$9,2,0)</f>
        <v>61</v>
      </c>
      <c r="R16">
        <v>10</v>
      </c>
      <c r="S16">
        <v>5</v>
      </c>
      <c r="U16">
        <v>1</v>
      </c>
      <c r="V16" t="s">
        <v>234</v>
      </c>
      <c r="AG16" t="b">
        <v>0</v>
      </c>
      <c r="AH16">
        <f t="shared" si="7"/>
        <v>6</v>
      </c>
      <c r="AI16">
        <v>1</v>
      </c>
      <c r="AJ16" t="str">
        <f t="shared" si="8"/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>D17</f>
        <v>LSA_CCF_HRY_E_BEGIN_TITO_CLR_NOM_LFM_CBO0_LSA_ALL_PMA0_BP4</v>
      </c>
      <c r="AN16" t="str">
        <f>D17</f>
        <v>LSA_CCF_HRY_E_BEGIN_TITO_CLR_NOM_LFM_CBO0_LSA_ALL_PMA0_BP4</v>
      </c>
      <c r="AO16" t="str">
        <f t="shared" si="9"/>
        <v>LSA_CCF_HRY_E_BEGIN_TITO_CLR_NOM_LFM_CBO0_LSA_ALL_PMA0_BP4</v>
      </c>
    </row>
    <row r="17" spans="1:45" x14ac:dyDescent="0.25">
      <c r="A17" s="1" t="s">
        <v>26</v>
      </c>
      <c r="B17" s="1" t="s">
        <v>1297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892</v>
      </c>
      <c r="N17" t="s">
        <v>883</v>
      </c>
      <c r="O17" t="s">
        <v>881</v>
      </c>
      <c r="P17" t="s">
        <v>906</v>
      </c>
      <c r="Q17">
        <f>VLOOKUP(E17,binningRules!$B$6:$C$9,2,0)</f>
        <v>21</v>
      </c>
      <c r="R17">
        <v>10</v>
      </c>
      <c r="S17">
        <v>6</v>
      </c>
      <c r="U17">
        <v>1</v>
      </c>
      <c r="V17" t="s">
        <v>233</v>
      </c>
      <c r="AE17" t="s">
        <v>33</v>
      </c>
      <c r="AF17" t="s">
        <v>1299</v>
      </c>
      <c r="AG17" t="b">
        <v>0</v>
      </c>
      <c r="AH17">
        <f t="shared" si="7"/>
        <v>10</v>
      </c>
      <c r="AI17" t="s">
        <v>38</v>
      </c>
      <c r="AJ17" t="str">
        <f t="shared" si="8"/>
        <v>LSA_CCF_RASTER_E_BEGIN_TITO_CLR_NOM_LFM_CBO0_LSA_ALL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>D19</f>
        <v>SSA_CCF_HRY_E_BEGIN_TITO_CLRSS_NOM_LFM_CBO1_LLC_DAT_BISR_PMA0_BP1</v>
      </c>
      <c r="AN17" t="str">
        <f>D19</f>
        <v>SSA_CCF_HRY_E_BEGIN_TITO_CLRSS_NOM_LFM_CBO1_LLC_DAT_BISR_PMA0_BP1</v>
      </c>
      <c r="AO17" t="str">
        <f t="shared" si="9"/>
        <v>LSA_CCF_RASTER_E_BEGIN_TITO_CLR_NOM_LFM_CBO0_LSA_ALL</v>
      </c>
      <c r="AP17" t="str">
        <f>D18</f>
        <v>LSA_CCF_RASTER_E_BEGIN_TITO_CLR_NOM_LFM_CBO0_LSA_ALL</v>
      </c>
      <c r="AQ17" t="str">
        <f>D18</f>
        <v>LSA_CCF_RASTER_E_BEGIN_TITO_CLR_NOM_LFM_CBO0_LSA_ALL</v>
      </c>
      <c r="AR17" t="str">
        <f>D18</f>
        <v>LSA_CCF_RASTER_E_BEGIN_TITO_CLR_NOM_LFM_CBO0_LSA_ALL</v>
      </c>
      <c r="AS17" t="str">
        <f>$D18</f>
        <v>LSA_CCF_RASTER_E_BEGIN_TITO_CLR_NOM_LFM_CBO0_LSA_ALL</v>
      </c>
    </row>
    <row r="18" spans="1:45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883</v>
      </c>
      <c r="O18" t="s">
        <v>881</v>
      </c>
      <c r="P18" t="s">
        <v>910</v>
      </c>
      <c r="Q18">
        <f>VLOOKUP(E18,binningRules!$B$6:$C$9,2,0)</f>
        <v>21</v>
      </c>
      <c r="R18">
        <v>10</v>
      </c>
      <c r="S18">
        <v>7</v>
      </c>
      <c r="U18">
        <v>1</v>
      </c>
      <c r="V18" t="s">
        <v>233</v>
      </c>
      <c r="AG18" t="b">
        <v>0</v>
      </c>
      <c r="AH18">
        <f t="shared" si="7"/>
        <v>6</v>
      </c>
      <c r="AI18">
        <v>1</v>
      </c>
      <c r="AJ18" t="str">
        <f t="shared" si="8"/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>D19</f>
        <v>SSA_CCF_HRY_E_BEGIN_TITO_CLRSS_NOM_LFM_CBO1_LLC_DAT_BISR_PMA0_BP1</v>
      </c>
      <c r="AN18" t="str">
        <f>D19</f>
        <v>SSA_CCF_HRY_E_BEGIN_TITO_CLRSS_NOM_LFM_CBO1_LLC_DAT_BISR_PMA0_BP1</v>
      </c>
      <c r="AO18" t="str">
        <f t="shared" si="9"/>
        <v>SSA_CCF_HRY_E_BEGIN_TITO_CLRSS_NOM_LFM_CBO1_LLC_DAT_BISR_PMA0_BP1</v>
      </c>
    </row>
    <row r="19" spans="1:45" x14ac:dyDescent="0.25">
      <c r="A19" s="1" t="s">
        <v>26</v>
      </c>
      <c r="B19" s="1" t="s">
        <v>1297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893</v>
      </c>
      <c r="N19" t="s">
        <v>883</v>
      </c>
      <c r="O19" t="s">
        <v>881</v>
      </c>
      <c r="P19" t="s">
        <v>907</v>
      </c>
      <c r="Q19">
        <f>VLOOKUP(E19,binningRules!$B$6:$C$9,2,0)</f>
        <v>61</v>
      </c>
      <c r="R19">
        <v>10</v>
      </c>
      <c r="S19">
        <v>8</v>
      </c>
      <c r="U19">
        <v>1</v>
      </c>
      <c r="V19" t="s">
        <v>233</v>
      </c>
      <c r="AE19" t="s">
        <v>33</v>
      </c>
      <c r="AF19" t="s">
        <v>1299</v>
      </c>
      <c r="AG19" t="b">
        <v>0</v>
      </c>
      <c r="AH19">
        <f t="shared" si="7"/>
        <v>10</v>
      </c>
      <c r="AI19" t="s">
        <v>38</v>
      </c>
      <c r="AJ19" t="str">
        <f t="shared" si="8"/>
        <v>SSA_CCF_RASTER_E_BEGIN_TITO_CLRSS_NOM_LFM_CBO1_LLC_DAT_RASTER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>D21</f>
        <v>SSA_CCF_HRY_E_BEGIN_TITO_CLRSS_NOM_LFM_CBO1_LLC_TAG_BISR_PMA0_BP3</v>
      </c>
      <c r="AN19" t="str">
        <f>D21</f>
        <v>SSA_CCF_HRY_E_BEGIN_TITO_CLRSS_NOM_LFM_CBO1_LLC_TAG_BISR_PMA0_BP3</v>
      </c>
      <c r="AO19" t="str">
        <f t="shared" si="9"/>
        <v>SSA_CCF_RASTER_E_BEGIN_TITO_CLRSS_NOM_LFM_CBO1_LLC_DAT_RASTER</v>
      </c>
      <c r="AP19" t="str">
        <f>D20</f>
        <v>SSA_CCF_RASTER_E_BEGIN_TITO_CLRSS_NOM_LFM_CBO1_LLC_DAT_RASTER</v>
      </c>
      <c r="AQ19" t="str">
        <f>D20</f>
        <v>SSA_CCF_RASTER_E_BEGIN_TITO_CLRSS_NOM_LFM_CBO1_LLC_DAT_RASTER</v>
      </c>
      <c r="AR19" t="str">
        <f>D20</f>
        <v>SSA_CCF_RASTER_E_BEGIN_TITO_CLRSS_NOM_LFM_CBO1_LLC_DAT_RASTER</v>
      </c>
      <c r="AS19" t="str">
        <f>$D20</f>
        <v>SSA_CCF_RASTER_E_BEGIN_TITO_CLRSS_NOM_LFM_CBO1_LLC_DAT_RASTER</v>
      </c>
    </row>
    <row r="20" spans="1:45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883</v>
      </c>
      <c r="O20" t="s">
        <v>881</v>
      </c>
      <c r="P20" t="s">
        <v>910</v>
      </c>
      <c r="Q20">
        <f>VLOOKUP(E20,binningRules!$B$6:$C$9,2,0)</f>
        <v>61</v>
      </c>
      <c r="R20">
        <v>10</v>
      </c>
      <c r="S20">
        <v>9</v>
      </c>
      <c r="U20">
        <v>1</v>
      </c>
      <c r="V20" t="s">
        <v>233</v>
      </c>
      <c r="AG20" t="b">
        <v>0</v>
      </c>
      <c r="AH20">
        <f t="shared" si="7"/>
        <v>6</v>
      </c>
      <c r="AI20">
        <v>1</v>
      </c>
      <c r="AJ20" t="str">
        <f t="shared" si="8"/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>D21</f>
        <v>SSA_CCF_HRY_E_BEGIN_TITO_CLRSS_NOM_LFM_CBO1_LLC_TAG_BISR_PMA0_BP3</v>
      </c>
      <c r="AN20" t="str">
        <f>D21</f>
        <v>SSA_CCF_HRY_E_BEGIN_TITO_CLRSS_NOM_LFM_CBO1_LLC_TAG_BISR_PMA0_BP3</v>
      </c>
      <c r="AO20" t="str">
        <f t="shared" si="9"/>
        <v>SSA_CCF_HRY_E_BEGIN_TITO_CLRSS_NOM_LFM_CBO1_LLC_TAG_BISR_PMA0_BP3</v>
      </c>
    </row>
    <row r="21" spans="1:45" x14ac:dyDescent="0.25">
      <c r="A21" s="1" t="s">
        <v>26</v>
      </c>
      <c r="B21" s="1" t="s">
        <v>1297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894</v>
      </c>
      <c r="N21" t="s">
        <v>883</v>
      </c>
      <c r="O21" t="s">
        <v>881</v>
      </c>
      <c r="P21" t="s">
        <v>908</v>
      </c>
      <c r="Q21">
        <f>VLOOKUP(E21,binningRules!$B$6:$C$9,2,0)</f>
        <v>61</v>
      </c>
      <c r="R21">
        <v>10</v>
      </c>
      <c r="S21">
        <v>10</v>
      </c>
      <c r="U21">
        <v>1</v>
      </c>
      <c r="V21" t="s">
        <v>233</v>
      </c>
      <c r="AE21" t="s">
        <v>33</v>
      </c>
      <c r="AF21" t="s">
        <v>1299</v>
      </c>
      <c r="AG21" t="b">
        <v>0</v>
      </c>
      <c r="AH21">
        <f t="shared" si="7"/>
        <v>10</v>
      </c>
      <c r="AI21" t="s">
        <v>38</v>
      </c>
      <c r="AJ21" t="str">
        <f t="shared" ref="AJ21:AJ22" si="10">D22</f>
        <v>SSA_CCF_RASTER_E_BEGIN_TITO_CLRSS_NOM_LFM_CBO1_LLC_TAG_RASTER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>D23</f>
        <v>LSA_CCF_HRY_E_BEGIN_TITO_CLR_NOM_LFM_CBO1_LSA_ALL_PMA0_BP5</v>
      </c>
      <c r="AN21" t="str">
        <f>D23</f>
        <v>LSA_CCF_HRY_E_BEGIN_TITO_CLR_NOM_LFM_CBO1_LSA_ALL_PMA0_BP5</v>
      </c>
      <c r="AO21" t="str">
        <f t="shared" ref="AO21:AO22" si="11">D22</f>
        <v>SSA_CCF_RASTER_E_BEGIN_TITO_CLRSS_NOM_LFM_CBO1_LLC_TAG_RASTER</v>
      </c>
      <c r="AP21" t="str">
        <f>D22</f>
        <v>SSA_CCF_RASTER_E_BEGIN_TITO_CLRSS_NOM_LFM_CBO1_LLC_TAG_RASTER</v>
      </c>
      <c r="AQ21" t="str">
        <f>D22</f>
        <v>SSA_CCF_RASTER_E_BEGIN_TITO_CLRSS_NOM_LFM_CBO1_LLC_TAG_RASTER</v>
      </c>
      <c r="AR21" t="str">
        <f>D22</f>
        <v>SSA_CCF_RASTER_E_BEGIN_TITO_CLRSS_NOM_LFM_CBO1_LLC_TAG_RASTER</v>
      </c>
      <c r="AS21" t="str">
        <f>$D22</f>
        <v>SSA_CCF_RASTER_E_BEGIN_TITO_CLRSS_NOM_LFM_CBO1_LLC_TAG_RASTER</v>
      </c>
    </row>
    <row r="22" spans="1:45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883</v>
      </c>
      <c r="O22" t="s">
        <v>881</v>
      </c>
      <c r="P22" t="s">
        <v>910</v>
      </c>
      <c r="Q22">
        <f>VLOOKUP(E22,binningRules!$B$6:$C$9,2,0)</f>
        <v>61</v>
      </c>
      <c r="R22">
        <v>10</v>
      </c>
      <c r="S22">
        <v>11</v>
      </c>
      <c r="U22">
        <v>1</v>
      </c>
      <c r="V22" t="s">
        <v>233</v>
      </c>
      <c r="AG22" t="b">
        <v>0</v>
      </c>
      <c r="AH22">
        <f t="shared" si="7"/>
        <v>6</v>
      </c>
      <c r="AI22">
        <v>1</v>
      </c>
      <c r="AJ22" t="str">
        <f t="shared" si="10"/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>D23</f>
        <v>LSA_CCF_HRY_E_BEGIN_TITO_CLR_NOM_LFM_CBO1_LSA_ALL_PMA0_BP5</v>
      </c>
      <c r="AN22" t="str">
        <f>D23</f>
        <v>LSA_CCF_HRY_E_BEGIN_TITO_CLR_NOM_LFM_CBO1_LSA_ALL_PMA0_BP5</v>
      </c>
      <c r="AO22" t="str">
        <f t="shared" si="11"/>
        <v>LSA_CCF_HRY_E_BEGIN_TITO_CLR_NOM_LFM_CBO1_LSA_ALL_PMA0_BP5</v>
      </c>
    </row>
    <row r="23" spans="1:45" x14ac:dyDescent="0.25">
      <c r="A23" s="1" t="s">
        <v>26</v>
      </c>
      <c r="B23" s="1" t="s">
        <v>1297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895</v>
      </c>
      <c r="N23" t="s">
        <v>883</v>
      </c>
      <c r="O23" t="s">
        <v>881</v>
      </c>
      <c r="P23" t="s">
        <v>909</v>
      </c>
      <c r="Q23">
        <f>VLOOKUP(E23,binningRules!$B$6:$C$9,2,0)</f>
        <v>21</v>
      </c>
      <c r="R23">
        <v>10</v>
      </c>
      <c r="S23">
        <v>14</v>
      </c>
      <c r="U23">
        <v>1</v>
      </c>
      <c r="V23" t="s">
        <v>233</v>
      </c>
      <c r="AE23" t="s">
        <v>33</v>
      </c>
      <c r="AF23" t="s">
        <v>1299</v>
      </c>
      <c r="AG23" t="b">
        <v>0</v>
      </c>
      <c r="AH23">
        <f t="shared" si="7"/>
        <v>10</v>
      </c>
      <c r="AI23" t="s">
        <v>38</v>
      </c>
      <c r="AJ23" t="str">
        <f t="shared" si="8"/>
        <v>LSA_CCF_RASTER_E_BEGIN_TITO_CLR_NOM_LFM_CBO1_LSA_ALL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>D25</f>
        <v>SSA_CCF_HRY_E_BEGIN_TITO_CLRSS_NOM_LFM_CBO2_LLC_DAT_BISR_PMA1_BP0</v>
      </c>
      <c r="AN23" t="str">
        <f>D25</f>
        <v>SSA_CCF_HRY_E_BEGIN_TITO_CLRSS_NOM_LFM_CBO2_LLC_DAT_BISR_PMA1_BP0</v>
      </c>
      <c r="AO23" t="str">
        <f t="shared" si="9"/>
        <v>LSA_CCF_RASTER_E_BEGIN_TITO_CLR_NOM_LFM_CBO1_LSA_ALL</v>
      </c>
      <c r="AP23" t="str">
        <f>D24</f>
        <v>LSA_CCF_RASTER_E_BEGIN_TITO_CLR_NOM_LFM_CBO1_LSA_ALL</v>
      </c>
      <c r="AQ23" t="str">
        <f>D24</f>
        <v>LSA_CCF_RASTER_E_BEGIN_TITO_CLR_NOM_LFM_CBO1_LSA_ALL</v>
      </c>
      <c r="AR23" t="str">
        <f>D24</f>
        <v>LSA_CCF_RASTER_E_BEGIN_TITO_CLR_NOM_LFM_CBO1_LSA_ALL</v>
      </c>
      <c r="AS23" t="str">
        <f>$D24</f>
        <v>LSA_CCF_RASTER_E_BEGIN_TITO_CLR_NOM_LFM_CBO1_LSA_ALL</v>
      </c>
    </row>
    <row r="24" spans="1:45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883</v>
      </c>
      <c r="O24" t="s">
        <v>881</v>
      </c>
      <c r="P24" t="s">
        <v>910</v>
      </c>
      <c r="Q24">
        <f>VLOOKUP(E24,binningRules!$B$6:$C$9,2,0)</f>
        <v>21</v>
      </c>
      <c r="R24">
        <v>10</v>
      </c>
      <c r="S24">
        <v>15</v>
      </c>
      <c r="U24">
        <v>1</v>
      </c>
      <c r="V24" t="s">
        <v>233</v>
      </c>
      <c r="AG24" t="b">
        <v>0</v>
      </c>
      <c r="AH24">
        <f t="shared" si="7"/>
        <v>6</v>
      </c>
      <c r="AI24">
        <v>1</v>
      </c>
      <c r="AJ24" t="str">
        <f t="shared" si="8"/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>D25</f>
        <v>SSA_CCF_HRY_E_BEGIN_TITO_CLRSS_NOM_LFM_CBO2_LLC_DAT_BISR_PMA1_BP0</v>
      </c>
      <c r="AN24" t="str">
        <f>D25</f>
        <v>SSA_CCF_HRY_E_BEGIN_TITO_CLRSS_NOM_LFM_CBO2_LLC_DAT_BISR_PMA1_BP0</v>
      </c>
      <c r="AO24" t="str">
        <f t="shared" si="9"/>
        <v>SSA_CCF_HRY_E_BEGIN_TITO_CLRSS_NOM_LFM_CBO2_LLC_DAT_BISR_PMA1_BP0</v>
      </c>
    </row>
    <row r="25" spans="1:45" x14ac:dyDescent="0.25">
      <c r="A25" s="1" t="s">
        <v>26</v>
      </c>
      <c r="B25" s="1" t="s">
        <v>1297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896</v>
      </c>
      <c r="N25" t="s">
        <v>883</v>
      </c>
      <c r="O25" t="s">
        <v>881</v>
      </c>
      <c r="P25" t="s">
        <v>911</v>
      </c>
      <c r="Q25">
        <f>VLOOKUP(E25,binningRules!$B$6:$C$9,2,0)</f>
        <v>61</v>
      </c>
      <c r="R25">
        <v>10</v>
      </c>
      <c r="S25">
        <v>16</v>
      </c>
      <c r="U25">
        <v>1</v>
      </c>
      <c r="V25" t="s">
        <v>233</v>
      </c>
      <c r="AE25" t="s">
        <v>33</v>
      </c>
      <c r="AF25" t="s">
        <v>1299</v>
      </c>
      <c r="AG25" t="b">
        <v>0</v>
      </c>
      <c r="AH25">
        <f t="shared" si="7"/>
        <v>10</v>
      </c>
      <c r="AI25" t="s">
        <v>38</v>
      </c>
      <c r="AJ25" t="str">
        <f t="shared" si="8"/>
        <v>SSA_CCF_RASTER_E_BEGIN_TITO_CLRSS_NOM_LFM_CBO2_LLC_DAT_RASTER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>D27</f>
        <v>SSA_CCF_HRY_E_BEGIN_TITO_CLRSS_NOM_LFM_CBO2_LLC_TAG_BISR_PMA1_BP2</v>
      </c>
      <c r="AN25" t="str">
        <f>D27</f>
        <v>SSA_CCF_HRY_E_BEGIN_TITO_CLRSS_NOM_LFM_CBO2_LLC_TAG_BISR_PMA1_BP2</v>
      </c>
      <c r="AO25" t="str">
        <f t="shared" si="9"/>
        <v>SSA_CCF_RASTER_E_BEGIN_TITO_CLRSS_NOM_LFM_CBO2_LLC_DAT_RASTER</v>
      </c>
      <c r="AP25" t="str">
        <f>D26</f>
        <v>SSA_CCF_RASTER_E_BEGIN_TITO_CLRSS_NOM_LFM_CBO2_LLC_DAT_RASTER</v>
      </c>
      <c r="AQ25" t="str">
        <f>D26</f>
        <v>SSA_CCF_RASTER_E_BEGIN_TITO_CLRSS_NOM_LFM_CBO2_LLC_DAT_RASTER</v>
      </c>
      <c r="AR25" t="str">
        <f>D26</f>
        <v>SSA_CCF_RASTER_E_BEGIN_TITO_CLRSS_NOM_LFM_CBO2_LLC_DAT_RASTER</v>
      </c>
      <c r="AS25" t="str">
        <f>$D26</f>
        <v>SSA_CCF_RASTER_E_BEGIN_TITO_CLRSS_NOM_LFM_CBO2_LLC_DAT_RASTER</v>
      </c>
    </row>
    <row r="26" spans="1:45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883</v>
      </c>
      <c r="O26" t="s">
        <v>881</v>
      </c>
      <c r="P26" t="s">
        <v>910</v>
      </c>
      <c r="Q26">
        <f>VLOOKUP(E26,binningRules!$B$6:$C$9,2,0)</f>
        <v>61</v>
      </c>
      <c r="R26">
        <v>10</v>
      </c>
      <c r="S26">
        <v>17</v>
      </c>
      <c r="U26">
        <v>1</v>
      </c>
      <c r="V26" t="s">
        <v>233</v>
      </c>
      <c r="AG26" t="b">
        <v>0</v>
      </c>
      <c r="AH26">
        <f t="shared" si="7"/>
        <v>6</v>
      </c>
      <c r="AI26">
        <v>1</v>
      </c>
      <c r="AJ26" t="str">
        <f t="shared" si="8"/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>D27</f>
        <v>SSA_CCF_HRY_E_BEGIN_TITO_CLRSS_NOM_LFM_CBO2_LLC_TAG_BISR_PMA1_BP2</v>
      </c>
      <c r="AN26" t="str">
        <f>D27</f>
        <v>SSA_CCF_HRY_E_BEGIN_TITO_CLRSS_NOM_LFM_CBO2_LLC_TAG_BISR_PMA1_BP2</v>
      </c>
      <c r="AO26" t="str">
        <f t="shared" si="9"/>
        <v>SSA_CCF_HRY_E_BEGIN_TITO_CLRSS_NOM_LFM_CBO2_LLC_TAG_BISR_PMA1_BP2</v>
      </c>
    </row>
    <row r="27" spans="1:45" x14ac:dyDescent="0.25">
      <c r="A27" s="1" t="s">
        <v>26</v>
      </c>
      <c r="B27" s="1" t="s">
        <v>1297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897</v>
      </c>
      <c r="N27" t="s">
        <v>883</v>
      </c>
      <c r="O27" t="s">
        <v>881</v>
      </c>
      <c r="P27" t="s">
        <v>912</v>
      </c>
      <c r="Q27">
        <f>VLOOKUP(E27,binningRules!$B$6:$C$9,2,0)</f>
        <v>61</v>
      </c>
      <c r="R27">
        <v>10</v>
      </c>
      <c r="S27">
        <v>18</v>
      </c>
      <c r="U27">
        <v>1</v>
      </c>
      <c r="V27" t="s">
        <v>233</v>
      </c>
      <c r="AE27" t="s">
        <v>33</v>
      </c>
      <c r="AF27" t="s">
        <v>1299</v>
      </c>
      <c r="AG27" t="b">
        <v>0</v>
      </c>
      <c r="AH27">
        <f t="shared" si="7"/>
        <v>10</v>
      </c>
      <c r="AI27" t="s">
        <v>38</v>
      </c>
      <c r="AJ27" t="str">
        <f t="shared" si="8"/>
        <v>SSA_CCF_RASTER_E_BEGIN_TITO_CLRSS_NOM_LFM_CBO2_LLC_TAG_RASTER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>D29</f>
        <v>SSA_CCF_HRY_E_BEGIN_TITO_CLRSS_NOM_LFM_CBO2_SAR_BISR_PMA1_BP6</v>
      </c>
      <c r="AN27" t="str">
        <f>D29</f>
        <v>SSA_CCF_HRY_E_BEGIN_TITO_CLRSS_NOM_LFM_CBO2_SAR_BISR_PMA1_BP6</v>
      </c>
      <c r="AO27" t="str">
        <f t="shared" si="9"/>
        <v>SSA_CCF_RASTER_E_BEGIN_TITO_CLRSS_NOM_LFM_CBO2_LLC_TAG_RASTER</v>
      </c>
      <c r="AP27" t="str">
        <f>D28</f>
        <v>SSA_CCF_RASTER_E_BEGIN_TITO_CLRSS_NOM_LFM_CBO2_LLC_TAG_RASTER</v>
      </c>
      <c r="AQ27" t="str">
        <f>D28</f>
        <v>SSA_CCF_RASTER_E_BEGIN_TITO_CLRSS_NOM_LFM_CBO2_LLC_TAG_RASTER</v>
      </c>
      <c r="AR27" t="str">
        <f>D28</f>
        <v>SSA_CCF_RASTER_E_BEGIN_TITO_CLRSS_NOM_LFM_CBO2_LLC_TAG_RASTER</v>
      </c>
      <c r="AS27" t="str">
        <f>$D28</f>
        <v>SSA_CCF_RASTER_E_BEGIN_TITO_CLRSS_NOM_LFM_CBO2_LLC_TAG_RASTER</v>
      </c>
    </row>
    <row r="28" spans="1:45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883</v>
      </c>
      <c r="O28" t="s">
        <v>881</v>
      </c>
      <c r="P28" t="s">
        <v>910</v>
      </c>
      <c r="Q28">
        <f>VLOOKUP(E28,binningRules!$B$6:$C$9,2,0)</f>
        <v>61</v>
      </c>
      <c r="R28">
        <v>10</v>
      </c>
      <c r="S28">
        <v>19</v>
      </c>
      <c r="U28">
        <v>1</v>
      </c>
      <c r="V28" t="s">
        <v>233</v>
      </c>
      <c r="AG28" t="b">
        <v>0</v>
      </c>
      <c r="AH28">
        <f t="shared" si="7"/>
        <v>6</v>
      </c>
      <c r="AI28">
        <v>1</v>
      </c>
      <c r="AJ28" t="str">
        <f t="shared" si="8"/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>D29</f>
        <v>SSA_CCF_HRY_E_BEGIN_TITO_CLRSS_NOM_LFM_CBO2_SAR_BISR_PMA1_BP6</v>
      </c>
      <c r="AN28" t="str">
        <f>D29</f>
        <v>SSA_CCF_HRY_E_BEGIN_TITO_CLRSS_NOM_LFM_CBO2_SAR_BISR_PMA1_BP6</v>
      </c>
      <c r="AO28" t="str">
        <f t="shared" si="9"/>
        <v>SSA_CCF_HRY_E_BEGIN_TITO_CLRSS_NOM_LFM_CBO2_SAR_BISR_PMA1_BP6</v>
      </c>
    </row>
    <row r="29" spans="1:45" x14ac:dyDescent="0.25">
      <c r="A29" s="1" t="s">
        <v>26</v>
      </c>
      <c r="B29" s="1" t="s">
        <v>1297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898</v>
      </c>
      <c r="N29" t="s">
        <v>883</v>
      </c>
      <c r="O29" t="s">
        <v>881</v>
      </c>
      <c r="P29" t="s">
        <v>913</v>
      </c>
      <c r="Q29">
        <f>VLOOKUP(E29,binningRules!$B$6:$C$9,2,0)</f>
        <v>61</v>
      </c>
      <c r="R29">
        <v>10</v>
      </c>
      <c r="S29">
        <v>20</v>
      </c>
      <c r="U29">
        <v>1</v>
      </c>
      <c r="V29" t="s">
        <v>234</v>
      </c>
      <c r="AE29" t="s">
        <v>33</v>
      </c>
      <c r="AF29" t="s">
        <v>1299</v>
      </c>
      <c r="AG29" t="b">
        <v>0</v>
      </c>
      <c r="AH29">
        <f t="shared" si="7"/>
        <v>10</v>
      </c>
      <c r="AI29" t="s">
        <v>38</v>
      </c>
      <c r="AJ29" t="str">
        <f t="shared" si="8"/>
        <v>SSA_CCF_RASTER_E_BEGIN_TITO_CLRSS_NOM_LFM_CBO2_SAR_RASTER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>D31</f>
        <v>LSA_CCF_HRY_E_BEGIN_TITO_CLR_NOM_LFM_CBO2_LSA_ALL_PMA1_BP4</v>
      </c>
      <c r="AN29" t="str">
        <f>D31</f>
        <v>LSA_CCF_HRY_E_BEGIN_TITO_CLR_NOM_LFM_CBO2_LSA_ALL_PMA1_BP4</v>
      </c>
      <c r="AO29" t="str">
        <f t="shared" si="9"/>
        <v>SSA_CCF_RASTER_E_BEGIN_TITO_CLRSS_NOM_LFM_CBO2_SAR_RASTER</v>
      </c>
      <c r="AP29" t="str">
        <f>D30</f>
        <v>SSA_CCF_RASTER_E_BEGIN_TITO_CLRSS_NOM_LFM_CBO2_SAR_RASTER</v>
      </c>
      <c r="AQ29" t="str">
        <f>D30</f>
        <v>SSA_CCF_RASTER_E_BEGIN_TITO_CLRSS_NOM_LFM_CBO2_SAR_RASTER</v>
      </c>
      <c r="AR29" t="str">
        <f>D30</f>
        <v>SSA_CCF_RASTER_E_BEGIN_TITO_CLRSS_NOM_LFM_CBO2_SAR_RASTER</v>
      </c>
      <c r="AS29" t="str">
        <f>$D30</f>
        <v>SSA_CCF_RASTER_E_BEGIN_TITO_CLRSS_NOM_LFM_CBO2_SAR_RASTER</v>
      </c>
    </row>
    <row r="30" spans="1:45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883</v>
      </c>
      <c r="O30" t="s">
        <v>881</v>
      </c>
      <c r="P30" t="s">
        <v>910</v>
      </c>
      <c r="Q30">
        <f>VLOOKUP(E30,binningRules!$B$6:$C$9,2,0)</f>
        <v>61</v>
      </c>
      <c r="R30">
        <v>10</v>
      </c>
      <c r="S30">
        <v>21</v>
      </c>
      <c r="U30">
        <v>1</v>
      </c>
      <c r="V30" t="s">
        <v>234</v>
      </c>
      <c r="AG30" t="b">
        <v>0</v>
      </c>
      <c r="AH30">
        <f t="shared" si="7"/>
        <v>6</v>
      </c>
      <c r="AI30">
        <v>1</v>
      </c>
      <c r="AJ30" t="str">
        <f t="shared" si="8"/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>D31</f>
        <v>LSA_CCF_HRY_E_BEGIN_TITO_CLR_NOM_LFM_CBO2_LSA_ALL_PMA1_BP4</v>
      </c>
      <c r="AN30" t="str">
        <f>D31</f>
        <v>LSA_CCF_HRY_E_BEGIN_TITO_CLR_NOM_LFM_CBO2_LSA_ALL_PMA1_BP4</v>
      </c>
      <c r="AO30" t="str">
        <f t="shared" si="9"/>
        <v>LSA_CCF_HRY_E_BEGIN_TITO_CLR_NOM_LFM_CBO2_LSA_ALL_PMA1_BP4</v>
      </c>
    </row>
    <row r="31" spans="1:45" x14ac:dyDescent="0.25">
      <c r="A31" s="1" t="s">
        <v>26</v>
      </c>
      <c r="B31" s="1" t="s">
        <v>1297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900</v>
      </c>
      <c r="N31" t="s">
        <v>883</v>
      </c>
      <c r="O31" t="s">
        <v>881</v>
      </c>
      <c r="P31" t="s">
        <v>914</v>
      </c>
      <c r="Q31">
        <f>VLOOKUP(E31,binningRules!$B$6:$C$9,2,0)</f>
        <v>21</v>
      </c>
      <c r="R31">
        <v>10</v>
      </c>
      <c r="S31">
        <v>22</v>
      </c>
      <c r="U31">
        <v>1</v>
      </c>
      <c r="V31" t="s">
        <v>233</v>
      </c>
      <c r="AE31" t="s">
        <v>33</v>
      </c>
      <c r="AF31" t="s">
        <v>1299</v>
      </c>
      <c r="AG31" t="b">
        <v>0</v>
      </c>
      <c r="AH31">
        <f t="shared" si="7"/>
        <v>10</v>
      </c>
      <c r="AI31" t="s">
        <v>38</v>
      </c>
      <c r="AJ31" t="str">
        <f t="shared" si="8"/>
        <v>LSA_CCF_RASTER_E_BEGIN_TITO_CLR_NOM_LFM_CBO2_LSA_ALL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>D33</f>
        <v>SSA_CCF_HRY_E_BEGIN_TITO_CLRSS_NOM_LFM_CBO3_LLC_DAT_BISR_PMA1_BP1</v>
      </c>
      <c r="AN31" t="str">
        <f>D33</f>
        <v>SSA_CCF_HRY_E_BEGIN_TITO_CLRSS_NOM_LFM_CBO3_LLC_DAT_BISR_PMA1_BP1</v>
      </c>
      <c r="AO31" t="str">
        <f t="shared" si="9"/>
        <v>LSA_CCF_RASTER_E_BEGIN_TITO_CLR_NOM_LFM_CBO2_LSA_ALL</v>
      </c>
      <c r="AP31" t="str">
        <f>D32</f>
        <v>LSA_CCF_RASTER_E_BEGIN_TITO_CLR_NOM_LFM_CBO2_LSA_ALL</v>
      </c>
      <c r="AQ31" t="str">
        <f>D32</f>
        <v>LSA_CCF_RASTER_E_BEGIN_TITO_CLR_NOM_LFM_CBO2_LSA_ALL</v>
      </c>
      <c r="AR31" t="str">
        <f>D32</f>
        <v>LSA_CCF_RASTER_E_BEGIN_TITO_CLR_NOM_LFM_CBO2_LSA_ALL</v>
      </c>
      <c r="AS31" t="str">
        <f>$D32</f>
        <v>LSA_CCF_RASTER_E_BEGIN_TITO_CLR_NOM_LFM_CBO2_LSA_ALL</v>
      </c>
    </row>
    <row r="32" spans="1:45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883</v>
      </c>
      <c r="O32" t="s">
        <v>881</v>
      </c>
      <c r="P32" t="s">
        <v>910</v>
      </c>
      <c r="Q32">
        <f>VLOOKUP(E32,binningRules!$B$6:$C$9,2,0)</f>
        <v>21</v>
      </c>
      <c r="R32">
        <v>10</v>
      </c>
      <c r="S32">
        <v>23</v>
      </c>
      <c r="U32">
        <v>1</v>
      </c>
      <c r="V32" t="s">
        <v>233</v>
      </c>
      <c r="AG32" t="b">
        <v>0</v>
      </c>
      <c r="AH32">
        <f t="shared" si="7"/>
        <v>6</v>
      </c>
      <c r="AI32">
        <v>1</v>
      </c>
      <c r="AJ32" t="str">
        <f t="shared" si="8"/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>D33</f>
        <v>SSA_CCF_HRY_E_BEGIN_TITO_CLRSS_NOM_LFM_CBO3_LLC_DAT_BISR_PMA1_BP1</v>
      </c>
      <c r="AN32" t="str">
        <f>D33</f>
        <v>SSA_CCF_HRY_E_BEGIN_TITO_CLRSS_NOM_LFM_CBO3_LLC_DAT_BISR_PMA1_BP1</v>
      </c>
      <c r="AO32" t="str">
        <f t="shared" si="9"/>
        <v>SSA_CCF_HRY_E_BEGIN_TITO_CLRSS_NOM_LFM_CBO3_LLC_DAT_BISR_PMA1_BP1</v>
      </c>
    </row>
    <row r="33" spans="1:45" x14ac:dyDescent="0.25">
      <c r="A33" s="1" t="s">
        <v>26</v>
      </c>
      <c r="B33" s="1" t="s">
        <v>1297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901</v>
      </c>
      <c r="N33" t="s">
        <v>883</v>
      </c>
      <c r="O33" t="s">
        <v>881</v>
      </c>
      <c r="P33" t="s">
        <v>915</v>
      </c>
      <c r="Q33">
        <f>VLOOKUP(E33,binningRules!$B$6:$C$9,2,0)</f>
        <v>61</v>
      </c>
      <c r="R33">
        <v>10</v>
      </c>
      <c r="S33">
        <v>24</v>
      </c>
      <c r="U33">
        <v>1</v>
      </c>
      <c r="V33" t="s">
        <v>233</v>
      </c>
      <c r="AE33" t="s">
        <v>33</v>
      </c>
      <c r="AF33" t="s">
        <v>1299</v>
      </c>
      <c r="AG33" t="b">
        <v>0</v>
      </c>
      <c r="AH33">
        <f t="shared" si="7"/>
        <v>10</v>
      </c>
      <c r="AI33" t="s">
        <v>38</v>
      </c>
      <c r="AJ33" t="str">
        <f t="shared" si="8"/>
        <v>SSA_CCF_RASTER_E_BEGIN_TITO_CLRSS_NOM_LFM_CBO3_LLC_DAT_RASTER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>D35</f>
        <v>SSA_CCF_HRY_E_BEGIN_TITO_CLRSS_NOM_LFM_CBO3_LLC_TAG_BISR_PMA1_BP3</v>
      </c>
      <c r="AN33" t="str">
        <f>D35</f>
        <v>SSA_CCF_HRY_E_BEGIN_TITO_CLRSS_NOM_LFM_CBO3_LLC_TAG_BISR_PMA1_BP3</v>
      </c>
      <c r="AO33" t="str">
        <f t="shared" si="9"/>
        <v>SSA_CCF_RASTER_E_BEGIN_TITO_CLRSS_NOM_LFM_CBO3_LLC_DAT_RASTER</v>
      </c>
      <c r="AP33" t="str">
        <f>D34</f>
        <v>SSA_CCF_RASTER_E_BEGIN_TITO_CLRSS_NOM_LFM_CBO3_LLC_DAT_RASTER</v>
      </c>
      <c r="AQ33" t="str">
        <f>D34</f>
        <v>SSA_CCF_RASTER_E_BEGIN_TITO_CLRSS_NOM_LFM_CBO3_LLC_DAT_RASTER</v>
      </c>
      <c r="AR33" t="str">
        <f>D34</f>
        <v>SSA_CCF_RASTER_E_BEGIN_TITO_CLRSS_NOM_LFM_CBO3_LLC_DAT_RASTER</v>
      </c>
      <c r="AS33" t="str">
        <f>$D34</f>
        <v>SSA_CCF_RASTER_E_BEGIN_TITO_CLRSS_NOM_LFM_CBO3_LLC_DAT_RASTER</v>
      </c>
    </row>
    <row r="34" spans="1:45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883</v>
      </c>
      <c r="O34" t="s">
        <v>881</v>
      </c>
      <c r="P34" t="s">
        <v>910</v>
      </c>
      <c r="Q34">
        <f>VLOOKUP(E34,binningRules!$B$6:$C$9,2,0)</f>
        <v>61</v>
      </c>
      <c r="R34">
        <v>10</v>
      </c>
      <c r="S34">
        <v>25</v>
      </c>
      <c r="U34">
        <v>1</v>
      </c>
      <c r="V34" t="s">
        <v>233</v>
      </c>
      <c r="AG34" t="b">
        <v>0</v>
      </c>
      <c r="AH34">
        <f t="shared" si="7"/>
        <v>6</v>
      </c>
      <c r="AI34">
        <v>1</v>
      </c>
      <c r="AJ34" t="str">
        <f t="shared" si="8"/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>D35</f>
        <v>SSA_CCF_HRY_E_BEGIN_TITO_CLRSS_NOM_LFM_CBO3_LLC_TAG_BISR_PMA1_BP3</v>
      </c>
      <c r="AN34" t="str">
        <f>D35</f>
        <v>SSA_CCF_HRY_E_BEGIN_TITO_CLRSS_NOM_LFM_CBO3_LLC_TAG_BISR_PMA1_BP3</v>
      </c>
      <c r="AO34" t="str">
        <f t="shared" si="9"/>
        <v>SSA_CCF_HRY_E_BEGIN_TITO_CLRSS_NOM_LFM_CBO3_LLC_TAG_BISR_PMA1_BP3</v>
      </c>
    </row>
    <row r="35" spans="1:45" x14ac:dyDescent="0.25">
      <c r="A35" s="1" t="s">
        <v>26</v>
      </c>
      <c r="B35" s="1" t="s">
        <v>1297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902</v>
      </c>
      <c r="N35" t="s">
        <v>883</v>
      </c>
      <c r="O35" t="s">
        <v>881</v>
      </c>
      <c r="P35" t="s">
        <v>916</v>
      </c>
      <c r="Q35">
        <f>VLOOKUP(E35,binningRules!$B$6:$C$9,2,0)</f>
        <v>61</v>
      </c>
      <c r="R35">
        <v>10</v>
      </c>
      <c r="S35">
        <v>26</v>
      </c>
      <c r="U35">
        <v>1</v>
      </c>
      <c r="V35" t="s">
        <v>233</v>
      </c>
      <c r="AE35" t="s">
        <v>33</v>
      </c>
      <c r="AF35" t="s">
        <v>1299</v>
      </c>
      <c r="AG35" t="b">
        <v>0</v>
      </c>
      <c r="AH35">
        <f t="shared" si="7"/>
        <v>10</v>
      </c>
      <c r="AI35" t="s">
        <v>38</v>
      </c>
      <c r="AJ35" t="str">
        <f t="shared" ref="AJ35:AJ36" si="12">D36</f>
        <v>SSA_CCF_RASTER_E_BEGIN_TITO_CLRSS_NOM_LFM_CBO3_LLC_TAG_RASTER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>D37</f>
        <v>LSA_CCF_HRY_E_BEGIN_TITO_CLR_NOM_LFM_CBO3_LSA_ALL_PMA1_BP5</v>
      </c>
      <c r="AN35" t="str">
        <f>D37</f>
        <v>LSA_CCF_HRY_E_BEGIN_TITO_CLR_NOM_LFM_CBO3_LSA_ALL_PMA1_BP5</v>
      </c>
      <c r="AO35" t="str">
        <f t="shared" ref="AO35:AO36" si="13">D36</f>
        <v>SSA_CCF_RASTER_E_BEGIN_TITO_CLRSS_NOM_LFM_CBO3_LLC_TAG_RASTER</v>
      </c>
      <c r="AP35" t="str">
        <f>D36</f>
        <v>SSA_CCF_RASTER_E_BEGIN_TITO_CLRSS_NOM_LFM_CBO3_LLC_TAG_RASTER</v>
      </c>
      <c r="AQ35" t="str">
        <f>D36</f>
        <v>SSA_CCF_RASTER_E_BEGIN_TITO_CLRSS_NOM_LFM_CBO3_LLC_TAG_RASTER</v>
      </c>
      <c r="AR35" t="str">
        <f>D36</f>
        <v>SSA_CCF_RASTER_E_BEGIN_TITO_CLRSS_NOM_LFM_CBO3_LLC_TAG_RASTER</v>
      </c>
      <c r="AS35" t="str">
        <f>$D36</f>
        <v>SSA_CCF_RASTER_E_BEGIN_TITO_CLRSS_NOM_LFM_CBO3_LLC_TAG_RASTER</v>
      </c>
    </row>
    <row r="36" spans="1:45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883</v>
      </c>
      <c r="O36" t="s">
        <v>881</v>
      </c>
      <c r="P36" t="s">
        <v>910</v>
      </c>
      <c r="Q36">
        <f>VLOOKUP(E36,binningRules!$B$6:$C$9,2,0)</f>
        <v>61</v>
      </c>
      <c r="R36">
        <v>10</v>
      </c>
      <c r="S36">
        <v>27</v>
      </c>
      <c r="U36">
        <v>1</v>
      </c>
      <c r="V36" t="s">
        <v>233</v>
      </c>
      <c r="AG36" t="b">
        <v>0</v>
      </c>
      <c r="AH36">
        <f t="shared" si="7"/>
        <v>6</v>
      </c>
      <c r="AI36">
        <v>1</v>
      </c>
      <c r="AJ36" t="str">
        <f t="shared" si="12"/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>D37</f>
        <v>LSA_CCF_HRY_E_BEGIN_TITO_CLR_NOM_LFM_CBO3_LSA_ALL_PMA1_BP5</v>
      </c>
      <c r="AN36" t="str">
        <f>D37</f>
        <v>LSA_CCF_HRY_E_BEGIN_TITO_CLR_NOM_LFM_CBO3_LSA_ALL_PMA1_BP5</v>
      </c>
      <c r="AO36" t="str">
        <f t="shared" si="13"/>
        <v>LSA_CCF_HRY_E_BEGIN_TITO_CLR_NOM_LFM_CBO3_LSA_ALL_PMA1_BP5</v>
      </c>
    </row>
    <row r="37" spans="1:45" x14ac:dyDescent="0.25">
      <c r="A37" s="1" t="s">
        <v>26</v>
      </c>
      <c r="B37" s="1" t="s">
        <v>1297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899</v>
      </c>
      <c r="N37" t="s">
        <v>883</v>
      </c>
      <c r="O37" t="s">
        <v>881</v>
      </c>
      <c r="P37" t="s">
        <v>917</v>
      </c>
      <c r="Q37">
        <f>VLOOKUP(E37,binningRules!$B$6:$C$9,2,0)</f>
        <v>21</v>
      </c>
      <c r="R37">
        <v>10</v>
      </c>
      <c r="S37">
        <v>30</v>
      </c>
      <c r="U37">
        <v>1</v>
      </c>
      <c r="V37" t="s">
        <v>233</v>
      </c>
      <c r="AE37" t="s">
        <v>33</v>
      </c>
      <c r="AF37" t="s">
        <v>1299</v>
      </c>
      <c r="AG37" t="b">
        <v>0</v>
      </c>
      <c r="AH37">
        <f t="shared" si="7"/>
        <v>10</v>
      </c>
      <c r="AI37" t="s">
        <v>38</v>
      </c>
      <c r="AJ37" t="str">
        <f t="shared" si="8"/>
        <v>LSA_CCF_RASTER_E_BEGIN_TITO_CLR_NOM_LFM_CBO3_LSA_ALL</v>
      </c>
      <c r="AK37">
        <v>1</v>
      </c>
      <c r="AL37">
        <v>1</v>
      </c>
      <c r="AM37">
        <v>1</v>
      </c>
      <c r="AN37">
        <v>1</v>
      </c>
      <c r="AO37" t="str">
        <f t="shared" si="9"/>
        <v>LSA_CCF_RASTER_E_BEGIN_TITO_CLR_NOM_LFM_CBO3_LSA_ALL</v>
      </c>
      <c r="AP37" t="str">
        <f>D38</f>
        <v>LSA_CCF_RASTER_E_BEGIN_TITO_CLR_NOM_LFM_CBO3_LSA_ALL</v>
      </c>
      <c r="AQ37" t="str">
        <f>D38</f>
        <v>LSA_CCF_RASTER_E_BEGIN_TITO_CLR_NOM_LFM_CBO3_LSA_ALL</v>
      </c>
      <c r="AR37" t="str">
        <f>D38</f>
        <v>LSA_CCF_RASTER_E_BEGIN_TITO_CLR_NOM_LFM_CBO3_LSA_ALL</v>
      </c>
      <c r="AS37" t="str">
        <f>$D38</f>
        <v>LSA_CCF_RASTER_E_BEGIN_TITO_CLR_NOM_LFM_CBO3_LSA_ALL</v>
      </c>
    </row>
    <row r="38" spans="1:45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883</v>
      </c>
      <c r="O38" t="s">
        <v>881</v>
      </c>
      <c r="P38" t="s">
        <v>910</v>
      </c>
      <c r="Q38">
        <f>VLOOKUP(E38,binningRules!$B$6:$C$9,2,0)</f>
        <v>21</v>
      </c>
      <c r="R38">
        <v>10</v>
      </c>
      <c r="S38">
        <v>31</v>
      </c>
      <c r="U38">
        <v>1</v>
      </c>
      <c r="V38" t="s">
        <v>233</v>
      </c>
      <c r="AG38" t="b">
        <v>0</v>
      </c>
      <c r="AH38">
        <f t="shared" si="7"/>
        <v>6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</row>
    <row r="39" spans="1:45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5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H40">
        <f t="shared" ref="AH40:AH45" si="14">COUNTA(AJ40:AS40)</f>
        <v>2</v>
      </c>
      <c r="AI40">
        <v>1</v>
      </c>
      <c r="AJ40" t="str">
        <f>D47</f>
        <v>POST_REPAIR</v>
      </c>
      <c r="AK40" t="str">
        <f>D47</f>
        <v>POST_REPAIR</v>
      </c>
    </row>
    <row r="41" spans="1:45" x14ac:dyDescent="0.25">
      <c r="A41" s="2" t="s">
        <v>26</v>
      </c>
      <c r="B41" s="2" t="s">
        <v>1225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1227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1232</v>
      </c>
      <c r="N41" t="s">
        <v>883</v>
      </c>
      <c r="O41" t="s">
        <v>881</v>
      </c>
      <c r="P41" t="s">
        <v>320</v>
      </c>
      <c r="Q41">
        <f>VLOOKUP(E41,binningRules!$B$6:$C$9,2,0)</f>
        <v>61</v>
      </c>
      <c r="R41">
        <v>10</v>
      </c>
      <c r="S41">
        <v>90</v>
      </c>
      <c r="U41">
        <v>1</v>
      </c>
      <c r="AC41" t="s">
        <v>1244</v>
      </c>
      <c r="AD41" t="s">
        <v>1245</v>
      </c>
      <c r="AG41" t="b">
        <v>0</v>
      </c>
      <c r="AH41">
        <f t="shared" ref="AH41" si="16">COUNTA(AJ41:AS41)</f>
        <v>3</v>
      </c>
      <c r="AI41">
        <v>1</v>
      </c>
      <c r="AJ41" t="str">
        <f t="shared" ref="AJ41" si="17">D42</f>
        <v>ALL_CCF_VFDM_E_BEGIN_X_CLRSS_X_X_ALL</v>
      </c>
      <c r="AK41" t="str">
        <f t="shared" ref="AK41" si="18">D42</f>
        <v>ALL_CCF_VFDM_E_BEGIN_X_CLRSS_X_X_ALL</v>
      </c>
      <c r="AL41" t="str">
        <f t="shared" ref="AL41" si="19">D42</f>
        <v>ALL_CCF_VFDM_E_BEGIN_X_CLRSS_X_X_ALL</v>
      </c>
    </row>
    <row r="42" spans="1:45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883</v>
      </c>
      <c r="O42" t="s">
        <v>881</v>
      </c>
      <c r="P42" t="s">
        <v>320</v>
      </c>
      <c r="Q42">
        <f>VLOOKUP(E42,binningRules!$B$6:$C$9,2,0)</f>
        <v>61</v>
      </c>
      <c r="R42">
        <v>10</v>
      </c>
      <c r="S42">
        <v>91</v>
      </c>
      <c r="U42">
        <v>1</v>
      </c>
      <c r="AA42" t="s">
        <v>134</v>
      </c>
      <c r="AG42" t="b">
        <v>0</v>
      </c>
      <c r="AH42">
        <f t="shared" si="14"/>
        <v>3</v>
      </c>
      <c r="AI42" t="s">
        <v>100</v>
      </c>
      <c r="AJ42" t="str">
        <f t="shared" ref="AJ42:AJ43" si="21">D43</f>
        <v>ALL_CCF_UF_K_BEGIN_X_CLRSS_X_X_VFDM_UF</v>
      </c>
      <c r="AK42" t="str">
        <f t="shared" ref="AK42:AK43" si="22">D43</f>
        <v>ALL_CCF_UF_K_BEGIN_X_CLRSS_X_X_VFDM_UF</v>
      </c>
      <c r="AL42" t="str">
        <f t="shared" ref="AL42:AL43" si="23">D43</f>
        <v>ALL_CCF_UF_K_BEGIN_X_CLRSS_X_X_VFDM_UF</v>
      </c>
    </row>
    <row r="43" spans="1:45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883</v>
      </c>
      <c r="O43" t="s">
        <v>881</v>
      </c>
      <c r="P43" t="s">
        <v>320</v>
      </c>
      <c r="Q43">
        <v>61</v>
      </c>
      <c r="R43">
        <v>61</v>
      </c>
      <c r="S43">
        <v>92</v>
      </c>
      <c r="U43">
        <v>1</v>
      </c>
      <c r="AG43" t="b">
        <v>1</v>
      </c>
      <c r="AH43">
        <f t="shared" si="14"/>
        <v>3</v>
      </c>
      <c r="AI43" t="s">
        <v>100</v>
      </c>
      <c r="AJ43" t="str">
        <f t="shared" si="21"/>
        <v>ALL_CCF_PATMOD_E_BEGIN_TITO_X_MAX_LFM_REPAIR</v>
      </c>
      <c r="AK43" t="str">
        <f t="shared" si="22"/>
        <v>ALL_CCF_PATMOD_E_BEGIN_TITO_X_MAX_LFM_REPAIR</v>
      </c>
      <c r="AL43" t="str">
        <f t="shared" si="23"/>
        <v>ALL_CCF_PATMOD_E_BEGIN_TITO_X_MAX_LFM_REPAIR</v>
      </c>
    </row>
    <row r="44" spans="1:45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883</v>
      </c>
      <c r="O44" t="s">
        <v>881</v>
      </c>
      <c r="P44" t="s">
        <v>320</v>
      </c>
      <c r="Q44">
        <f>VLOOKUP(E44,binningRules!$B$6:$C$9,2,0)</f>
        <v>61</v>
      </c>
      <c r="R44">
        <v>10</v>
      </c>
      <c r="S44">
        <v>93</v>
      </c>
      <c r="U44">
        <v>1</v>
      </c>
      <c r="AG44" t="b">
        <v>0</v>
      </c>
      <c r="AH44">
        <f t="shared" si="14"/>
        <v>2</v>
      </c>
      <c r="AI44">
        <v>1</v>
      </c>
      <c r="AJ44" t="str">
        <f>D45</f>
        <v>ALL_CCF_AUX_E_BEGIN_TITO_CLR_NOM_LFM_SET_REPAIR_TOKEN</v>
      </c>
      <c r="AK44" t="str">
        <f>D45</f>
        <v>ALL_CCF_AUX_E_BEGIN_TITO_CLR_NOM_LFM_SET_REPAIR_TOKEN</v>
      </c>
    </row>
    <row r="45" spans="1:45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932</v>
      </c>
      <c r="N45" t="s">
        <v>883</v>
      </c>
      <c r="O45" t="s">
        <v>881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 t="s">
        <v>933</v>
      </c>
      <c r="U45">
        <v>1</v>
      </c>
      <c r="AG45" t="b">
        <v>0</v>
      </c>
      <c r="AH45">
        <f t="shared" si="14"/>
        <v>3</v>
      </c>
      <c r="AI45">
        <v>1</v>
      </c>
      <c r="AJ45">
        <v>1</v>
      </c>
      <c r="AK45">
        <v>1</v>
      </c>
      <c r="AL45">
        <v>1</v>
      </c>
    </row>
    <row r="46" spans="1:45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5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H47">
        <f t="shared" ref="AH47:AH51" si="24">COUNTA(AJ47:AS47)</f>
        <v>2</v>
      </c>
      <c r="AI47">
        <v>1</v>
      </c>
      <c r="AJ47">
        <v>1</v>
      </c>
      <c r="AK47">
        <v>1</v>
      </c>
    </row>
    <row r="48" spans="1:45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921</v>
      </c>
      <c r="N48" t="s">
        <v>883</v>
      </c>
      <c r="O48" t="s">
        <v>881</v>
      </c>
      <c r="P48" t="s">
        <v>922</v>
      </c>
      <c r="Q48">
        <f>VLOOKUP(E48,binningRules!$B$6:$C$9,2,0)</f>
        <v>61</v>
      </c>
      <c r="R48">
        <v>10</v>
      </c>
      <c r="S48">
        <v>100</v>
      </c>
      <c r="U48">
        <v>1</v>
      </c>
      <c r="V48" t="s">
        <v>233</v>
      </c>
      <c r="AE48" t="s">
        <v>423</v>
      </c>
      <c r="AF48" t="s">
        <v>1299</v>
      </c>
      <c r="AG48" t="b">
        <v>0</v>
      </c>
      <c r="AH48">
        <f t="shared" si="24"/>
        <v>10</v>
      </c>
      <c r="AI48">
        <v>1</v>
      </c>
      <c r="AJ48" t="str">
        <f t="shared" ref="AJ48" si="26">D49</f>
        <v>SSA_CCF_HRY_E_BEGIN_TITO_CLRSS_NOM_LFM_CBO0_LLC_TAG_POST_REPAIR_PMA0_BP2</v>
      </c>
      <c r="AK48" t="str">
        <f t="shared" ref="AK48" si="27">D49</f>
        <v>SSA_CCF_HRY_E_BEGIN_TITO_CLRSS_NOM_LFM_CBO0_LLC_TAG_POST_REPAIR_PMA0_BP2</v>
      </c>
      <c r="AL48" t="str">
        <f t="shared" ref="AL48" si="28">D49</f>
        <v>SSA_CCF_HRY_E_BEGIN_TITO_CLRSS_NOM_LFM_CBO0_LLC_TAG_POST_REPAIR_PMA0_BP2</v>
      </c>
      <c r="AM48" t="str">
        <f t="shared" ref="AM48" si="29">D49</f>
        <v>SSA_CCF_HRY_E_BEGIN_TITO_CLRSS_NOM_LFM_CBO0_LLC_TAG_POST_REPAIR_PMA0_BP2</v>
      </c>
      <c r="AN48" t="str">
        <f t="shared" ref="AN48" si="30">D49</f>
        <v>SSA_CCF_HRY_E_BEGIN_TITO_CLRSS_NOM_LFM_CBO0_LLC_TAG_POST_REPAIR_PMA0_BP2</v>
      </c>
      <c r="AO48" t="str">
        <f t="shared" ref="AO48" si="31">D49</f>
        <v>SSA_CCF_HRY_E_BEGIN_TITO_CLRSS_NOM_LFM_CBO0_LLC_TAG_POST_REPAIR_PMA0_BP2</v>
      </c>
      <c r="AP48" t="str">
        <f t="shared" ref="AP48" si="32">D49</f>
        <v>SSA_CCF_HRY_E_BEGIN_TITO_CLRSS_NOM_LFM_CBO0_LLC_TAG_POST_REPAIR_PMA0_BP2</v>
      </c>
      <c r="AQ48" t="str">
        <f t="shared" ref="AQ48" si="33">D49</f>
        <v>SSA_CCF_HRY_E_BEGIN_TITO_CLRSS_NOM_LFM_CBO0_LLC_TAG_POST_REPAIR_PMA0_BP2</v>
      </c>
      <c r="AR48" t="str">
        <f>$D49</f>
        <v>SSA_CCF_HRY_E_BEGIN_TITO_CLRSS_NOM_LFM_CBO0_LLC_TAG_POST_REPAIR_PMA0_BP2</v>
      </c>
      <c r="AS48" t="str">
        <f>$D49</f>
        <v>SSA_CCF_HRY_E_BEGIN_TITO_CLRSS_NOM_LFM_CBO0_LLC_TAG_POST_REPAIR_PMA0_BP2</v>
      </c>
    </row>
    <row r="49" spans="1:45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920</v>
      </c>
      <c r="N49" t="s">
        <v>883</v>
      </c>
      <c r="O49" t="s">
        <v>881</v>
      </c>
      <c r="P49" t="s">
        <v>923</v>
      </c>
      <c r="Q49">
        <f>VLOOKUP(E49,binningRules!$B$6:$C$9,2,0)</f>
        <v>61</v>
      </c>
      <c r="R49">
        <v>10</v>
      </c>
      <c r="S49">
        <v>101</v>
      </c>
      <c r="U49">
        <v>1</v>
      </c>
      <c r="V49" t="s">
        <v>233</v>
      </c>
      <c r="AE49" t="s">
        <v>423</v>
      </c>
      <c r="AF49" t="s">
        <v>1299</v>
      </c>
      <c r="AG49" t="b">
        <v>0</v>
      </c>
      <c r="AH49">
        <f t="shared" si="24"/>
        <v>10</v>
      </c>
      <c r="AI49">
        <v>1</v>
      </c>
      <c r="AJ49" t="str">
        <f t="shared" ref="AJ49:AJ60" si="34">D50</f>
        <v>SSA_CCF_HRY_E_BEGIN_TITO_CLRSS_NOM_LFM_CBO0_SAR_POST_REPAIR_PMA0_BP6</v>
      </c>
      <c r="AK49" t="str">
        <f t="shared" ref="AK49:AK60" si="35">D50</f>
        <v>SSA_CCF_HRY_E_BEGIN_TITO_CLRSS_NOM_LFM_CBO0_SAR_POST_REPAIR_PMA0_BP6</v>
      </c>
      <c r="AL49" t="str">
        <f t="shared" ref="AL49:AL60" si="36">D50</f>
        <v>SSA_CCF_HRY_E_BEGIN_TITO_CLRSS_NOM_LFM_CBO0_SAR_POST_REPAIR_PMA0_BP6</v>
      </c>
      <c r="AM49" t="str">
        <f t="shared" ref="AM49:AM60" si="37">D50</f>
        <v>SSA_CCF_HRY_E_BEGIN_TITO_CLRSS_NOM_LFM_CBO0_SAR_POST_REPAIR_PMA0_BP6</v>
      </c>
      <c r="AN49" t="str">
        <f t="shared" ref="AN49:AN60" si="38">D50</f>
        <v>SSA_CCF_HRY_E_BEGIN_TITO_CLRSS_NOM_LFM_CBO0_SAR_POST_REPAIR_PMA0_BP6</v>
      </c>
      <c r="AO49" t="str">
        <f t="shared" ref="AO49:AO60" si="39">D50</f>
        <v>SSA_CCF_HRY_E_BEGIN_TITO_CLRSS_NOM_LFM_CBO0_SAR_POST_REPAIR_PMA0_BP6</v>
      </c>
      <c r="AP49" t="str">
        <f t="shared" ref="AP49:AP60" si="40">D50</f>
        <v>SSA_CCF_HRY_E_BEGIN_TITO_CLRSS_NOM_LFM_CBO0_SAR_POST_REPAIR_PMA0_BP6</v>
      </c>
      <c r="AQ49" t="str">
        <f t="shared" ref="AQ49:AQ60" si="41">D50</f>
        <v>SSA_CCF_HRY_E_BEGIN_TITO_CLRSS_NOM_LFM_CBO0_SAR_POST_REPAIR_PMA0_BP6</v>
      </c>
      <c r="AR49" t="str">
        <f t="shared" ref="AR49:AR60" si="42">$D50</f>
        <v>SSA_CCF_HRY_E_BEGIN_TITO_CLRSS_NOM_LFM_CBO0_SAR_POST_REPAIR_PMA0_BP6</v>
      </c>
      <c r="AS49" t="str">
        <f t="shared" ref="AS49:AS60" si="43">$D50</f>
        <v>SSA_CCF_HRY_E_BEGIN_TITO_CLRSS_NOM_LFM_CBO0_SAR_POST_REPAIR_PMA0_BP6</v>
      </c>
    </row>
    <row r="50" spans="1:45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919</v>
      </c>
      <c r="N50" t="s">
        <v>883</v>
      </c>
      <c r="O50" t="s">
        <v>881</v>
      </c>
      <c r="P50" t="s">
        <v>924</v>
      </c>
      <c r="Q50">
        <f>VLOOKUP(E50,binningRules!$B$6:$C$9,2,0)</f>
        <v>61</v>
      </c>
      <c r="R50">
        <v>10</v>
      </c>
      <c r="S50">
        <v>102</v>
      </c>
      <c r="U50">
        <v>1</v>
      </c>
      <c r="V50" t="s">
        <v>234</v>
      </c>
      <c r="AE50" t="s">
        <v>423</v>
      </c>
      <c r="AF50" t="s">
        <v>1299</v>
      </c>
      <c r="AG50" t="b">
        <v>0</v>
      </c>
      <c r="AH50">
        <f t="shared" si="24"/>
        <v>10</v>
      </c>
      <c r="AI50">
        <v>1</v>
      </c>
      <c r="AJ50" t="str">
        <f t="shared" si="34"/>
        <v>LSA_CCF_HRY_E_BEGIN_TITO_CLR_NOM_LFM_CBO0_LSA_ALL_POST_REPAIR_PMA0_BP4</v>
      </c>
      <c r="AK50" t="str">
        <f t="shared" si="35"/>
        <v>LSA_CCF_HRY_E_BEGIN_TITO_CLR_NOM_LFM_CBO0_LSA_ALL_POST_REPAIR_PMA0_BP4</v>
      </c>
      <c r="AL50" t="str">
        <f t="shared" si="36"/>
        <v>LSA_CCF_HRY_E_BEGIN_TITO_CLR_NOM_LFM_CBO0_LSA_ALL_POST_REPAIR_PMA0_BP4</v>
      </c>
      <c r="AM50" t="str">
        <f t="shared" si="37"/>
        <v>LSA_CCF_HRY_E_BEGIN_TITO_CLR_NOM_LFM_CBO0_LSA_ALL_POST_REPAIR_PMA0_BP4</v>
      </c>
      <c r="AN50" t="str">
        <f t="shared" si="38"/>
        <v>LSA_CCF_HRY_E_BEGIN_TITO_CLR_NOM_LFM_CBO0_LSA_ALL_POST_REPAIR_PMA0_BP4</v>
      </c>
      <c r="AO50" t="str">
        <f t="shared" si="39"/>
        <v>LSA_CCF_HRY_E_BEGIN_TITO_CLR_NOM_LFM_CBO0_LSA_ALL_POST_REPAIR_PMA0_BP4</v>
      </c>
      <c r="AP50" t="str">
        <f t="shared" si="40"/>
        <v>LSA_CCF_HRY_E_BEGIN_TITO_CLR_NOM_LFM_CBO0_LSA_ALL_POST_REPAIR_PMA0_BP4</v>
      </c>
      <c r="AQ50" t="str">
        <f t="shared" si="41"/>
        <v>LSA_CCF_HRY_E_BEGIN_TITO_CLR_NOM_LFM_CBO0_LSA_ALL_POST_REPAIR_PMA0_BP4</v>
      </c>
      <c r="AR50" t="str">
        <f t="shared" si="42"/>
        <v>LSA_CCF_HRY_E_BEGIN_TITO_CLR_NOM_LFM_CBO0_LSA_ALL_POST_REPAIR_PMA0_BP4</v>
      </c>
      <c r="AS50" t="str">
        <f t="shared" si="43"/>
        <v>LSA_CCF_HRY_E_BEGIN_TITO_CLR_NOM_LFM_CBO0_LSA_ALL_POST_REPAIR_PMA0_BP4</v>
      </c>
    </row>
    <row r="51" spans="1:45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918</v>
      </c>
      <c r="N51" t="s">
        <v>883</v>
      </c>
      <c r="O51" t="s">
        <v>881</v>
      </c>
      <c r="P51" t="s">
        <v>925</v>
      </c>
      <c r="Q51">
        <f>VLOOKUP(E51,binningRules!$B$6:$C$9,2,0)</f>
        <v>21</v>
      </c>
      <c r="R51">
        <v>10</v>
      </c>
      <c r="S51">
        <v>103</v>
      </c>
      <c r="U51">
        <v>1</v>
      </c>
      <c r="V51" t="s">
        <v>233</v>
      </c>
      <c r="AE51" t="s">
        <v>423</v>
      </c>
      <c r="AF51" t="s">
        <v>1299</v>
      </c>
      <c r="AG51" t="b">
        <v>0</v>
      </c>
      <c r="AH51">
        <f t="shared" si="24"/>
        <v>10</v>
      </c>
      <c r="AI51">
        <v>1</v>
      </c>
      <c r="AJ51" t="str">
        <f t="shared" si="34"/>
        <v>SSA_CCF_HRY_E_BEGIN_TITO_CLRSS_NOM_LFM_CBO1_LLC_DAT_POST_REPAIR_PMA0_BP1</v>
      </c>
      <c r="AK51" t="str">
        <f t="shared" si="35"/>
        <v>SSA_CCF_HRY_E_BEGIN_TITO_CLRSS_NOM_LFM_CBO1_LLC_DAT_POST_REPAIR_PMA0_BP1</v>
      </c>
      <c r="AL51" t="str">
        <f t="shared" si="36"/>
        <v>SSA_CCF_HRY_E_BEGIN_TITO_CLRSS_NOM_LFM_CBO1_LLC_DAT_POST_REPAIR_PMA0_BP1</v>
      </c>
      <c r="AM51" t="str">
        <f t="shared" si="37"/>
        <v>SSA_CCF_HRY_E_BEGIN_TITO_CLRSS_NOM_LFM_CBO1_LLC_DAT_POST_REPAIR_PMA0_BP1</v>
      </c>
      <c r="AN51" t="str">
        <f t="shared" si="38"/>
        <v>SSA_CCF_HRY_E_BEGIN_TITO_CLRSS_NOM_LFM_CBO1_LLC_DAT_POST_REPAIR_PMA0_BP1</v>
      </c>
      <c r="AO51" t="str">
        <f t="shared" si="39"/>
        <v>SSA_CCF_HRY_E_BEGIN_TITO_CLRSS_NOM_LFM_CBO1_LLC_DAT_POST_REPAIR_PMA0_BP1</v>
      </c>
      <c r="AP51" t="str">
        <f t="shared" si="40"/>
        <v>SSA_CCF_HRY_E_BEGIN_TITO_CLRSS_NOM_LFM_CBO1_LLC_DAT_POST_REPAIR_PMA0_BP1</v>
      </c>
      <c r="AQ51" t="str">
        <f t="shared" si="41"/>
        <v>SSA_CCF_HRY_E_BEGIN_TITO_CLRSS_NOM_LFM_CBO1_LLC_DAT_POST_REPAIR_PMA0_BP1</v>
      </c>
      <c r="AR51" t="str">
        <f t="shared" si="42"/>
        <v>SSA_CCF_HRY_E_BEGIN_TITO_CLRSS_NOM_LFM_CBO1_LLC_DAT_POST_REPAIR_PMA0_BP1</v>
      </c>
      <c r="AS51" t="str">
        <f t="shared" si="43"/>
        <v>SSA_CCF_HRY_E_BEGIN_TITO_CLRSS_NOM_LFM_CBO1_LLC_DAT_POST_REPAIR_PMA0_BP1</v>
      </c>
    </row>
    <row r="52" spans="1:45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929</v>
      </c>
      <c r="N52" t="s">
        <v>883</v>
      </c>
      <c r="O52" t="s">
        <v>881</v>
      </c>
      <c r="P52" t="s">
        <v>931</v>
      </c>
      <c r="Q52">
        <f>VLOOKUP(E52,binningRules!$B$6:$C$9,2,0)</f>
        <v>61</v>
      </c>
      <c r="R52">
        <v>10</v>
      </c>
      <c r="S52">
        <v>104</v>
      </c>
      <c r="U52">
        <v>1</v>
      </c>
      <c r="V52" t="s">
        <v>233</v>
      </c>
      <c r="AE52" t="s">
        <v>423</v>
      </c>
      <c r="AF52" t="s">
        <v>1299</v>
      </c>
      <c r="AG52" t="b">
        <v>0</v>
      </c>
      <c r="AH52">
        <f>COUNTA(AJ52:AS52)</f>
        <v>10</v>
      </c>
      <c r="AI52">
        <v>1</v>
      </c>
      <c r="AJ52" t="str">
        <f t="shared" si="34"/>
        <v>SSA_CCF_HRY_E_BEGIN_TITO_CLRSS_NOM_LFM_CBO1_LLC_TAG_POST_REPAIR_PMA0_BP3</v>
      </c>
      <c r="AK52" t="str">
        <f t="shared" si="35"/>
        <v>SSA_CCF_HRY_E_BEGIN_TITO_CLRSS_NOM_LFM_CBO1_LLC_TAG_POST_REPAIR_PMA0_BP3</v>
      </c>
      <c r="AL52" t="str">
        <f t="shared" si="36"/>
        <v>SSA_CCF_HRY_E_BEGIN_TITO_CLRSS_NOM_LFM_CBO1_LLC_TAG_POST_REPAIR_PMA0_BP3</v>
      </c>
      <c r="AM52" t="str">
        <f t="shared" si="37"/>
        <v>SSA_CCF_HRY_E_BEGIN_TITO_CLRSS_NOM_LFM_CBO1_LLC_TAG_POST_REPAIR_PMA0_BP3</v>
      </c>
      <c r="AN52" t="str">
        <f t="shared" si="38"/>
        <v>SSA_CCF_HRY_E_BEGIN_TITO_CLRSS_NOM_LFM_CBO1_LLC_TAG_POST_REPAIR_PMA0_BP3</v>
      </c>
      <c r="AO52" t="str">
        <f t="shared" si="39"/>
        <v>SSA_CCF_HRY_E_BEGIN_TITO_CLRSS_NOM_LFM_CBO1_LLC_TAG_POST_REPAIR_PMA0_BP3</v>
      </c>
      <c r="AP52" t="str">
        <f t="shared" si="40"/>
        <v>SSA_CCF_HRY_E_BEGIN_TITO_CLRSS_NOM_LFM_CBO1_LLC_TAG_POST_REPAIR_PMA0_BP3</v>
      </c>
      <c r="AQ52" t="str">
        <f t="shared" si="41"/>
        <v>SSA_CCF_HRY_E_BEGIN_TITO_CLRSS_NOM_LFM_CBO1_LLC_TAG_POST_REPAIR_PMA0_BP3</v>
      </c>
      <c r="AR52" t="str">
        <f t="shared" si="42"/>
        <v>SSA_CCF_HRY_E_BEGIN_TITO_CLRSS_NOM_LFM_CBO1_LLC_TAG_POST_REPAIR_PMA0_BP3</v>
      </c>
      <c r="AS52" t="str">
        <f t="shared" si="43"/>
        <v>SSA_CCF_HRY_E_BEGIN_TITO_CLRSS_NOM_LFM_CBO1_LLC_TAG_POST_REPAIR_PMA0_BP3</v>
      </c>
    </row>
    <row r="53" spans="1:45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930</v>
      </c>
      <c r="N53" t="s">
        <v>883</v>
      </c>
      <c r="O53" t="s">
        <v>881</v>
      </c>
      <c r="P53" t="s">
        <v>926</v>
      </c>
      <c r="Q53">
        <f>VLOOKUP(E53,binningRules!$B$6:$C$9,2,0)</f>
        <v>61</v>
      </c>
      <c r="R53">
        <v>10</v>
      </c>
      <c r="S53">
        <v>105</v>
      </c>
      <c r="U53">
        <v>1</v>
      </c>
      <c r="V53" t="s">
        <v>233</v>
      </c>
      <c r="AE53" t="s">
        <v>423</v>
      </c>
      <c r="AF53" t="s">
        <v>1299</v>
      </c>
      <c r="AG53" t="b">
        <v>0</v>
      </c>
      <c r="AH53">
        <f>COUNTA(AJ53:AS53)</f>
        <v>10</v>
      </c>
      <c r="AI53">
        <v>1</v>
      </c>
      <c r="AJ53" t="str">
        <f t="shared" si="34"/>
        <v>LSA_CCF_HRY_E_BEGIN_TITO_CLR_NOM_LFM_CBO1_LSA_ALL_POST_REPAIR_PMA0_BP5</v>
      </c>
      <c r="AK53" t="str">
        <f t="shared" si="35"/>
        <v>LSA_CCF_HRY_E_BEGIN_TITO_CLR_NOM_LFM_CBO1_LSA_ALL_POST_REPAIR_PMA0_BP5</v>
      </c>
      <c r="AL53" t="str">
        <f t="shared" si="36"/>
        <v>LSA_CCF_HRY_E_BEGIN_TITO_CLR_NOM_LFM_CBO1_LSA_ALL_POST_REPAIR_PMA0_BP5</v>
      </c>
      <c r="AM53" t="str">
        <f t="shared" si="37"/>
        <v>LSA_CCF_HRY_E_BEGIN_TITO_CLR_NOM_LFM_CBO1_LSA_ALL_POST_REPAIR_PMA0_BP5</v>
      </c>
      <c r="AN53" t="str">
        <f t="shared" si="38"/>
        <v>LSA_CCF_HRY_E_BEGIN_TITO_CLR_NOM_LFM_CBO1_LSA_ALL_POST_REPAIR_PMA0_BP5</v>
      </c>
      <c r="AO53" t="str">
        <f t="shared" si="39"/>
        <v>LSA_CCF_HRY_E_BEGIN_TITO_CLR_NOM_LFM_CBO1_LSA_ALL_POST_REPAIR_PMA0_BP5</v>
      </c>
      <c r="AP53" t="str">
        <f t="shared" si="40"/>
        <v>LSA_CCF_HRY_E_BEGIN_TITO_CLR_NOM_LFM_CBO1_LSA_ALL_POST_REPAIR_PMA0_BP5</v>
      </c>
      <c r="AQ53" t="str">
        <f t="shared" si="41"/>
        <v>LSA_CCF_HRY_E_BEGIN_TITO_CLR_NOM_LFM_CBO1_LSA_ALL_POST_REPAIR_PMA0_BP5</v>
      </c>
      <c r="AR53" t="str">
        <f t="shared" si="42"/>
        <v>LSA_CCF_HRY_E_BEGIN_TITO_CLR_NOM_LFM_CBO1_LSA_ALL_POST_REPAIR_PMA0_BP5</v>
      </c>
      <c r="AS53" t="str">
        <f t="shared" si="43"/>
        <v>LSA_CCF_HRY_E_BEGIN_TITO_CLR_NOM_LFM_CBO1_LSA_ALL_POST_REPAIR_PMA0_BP5</v>
      </c>
    </row>
    <row r="54" spans="1:45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928</v>
      </c>
      <c r="N54" t="s">
        <v>883</v>
      </c>
      <c r="O54" t="s">
        <v>881</v>
      </c>
      <c r="P54" t="s">
        <v>927</v>
      </c>
      <c r="Q54">
        <f>VLOOKUP(E54,binningRules!$B$6:$C$9,2,0)</f>
        <v>21</v>
      </c>
      <c r="R54">
        <v>10</v>
      </c>
      <c r="S54">
        <v>106</v>
      </c>
      <c r="U54">
        <v>1</v>
      </c>
      <c r="V54" t="s">
        <v>233</v>
      </c>
      <c r="AE54" t="s">
        <v>423</v>
      </c>
      <c r="AF54" t="s">
        <v>1299</v>
      </c>
      <c r="AG54" t="b">
        <v>0</v>
      </c>
      <c r="AH54">
        <f t="shared" ref="AH54:AH58" si="45">COUNTA(AJ54:AS54)</f>
        <v>10</v>
      </c>
      <c r="AI54">
        <v>1</v>
      </c>
      <c r="AJ54" t="str">
        <f t="shared" si="34"/>
        <v>SSA_CCF_HRY_E_BEGIN_TITO_CLRSS_NOM_LFM_CBO2_LLC_DAT_POST_REPAIR_PMA1_BP0</v>
      </c>
      <c r="AK54" t="str">
        <f t="shared" si="35"/>
        <v>SSA_CCF_HRY_E_BEGIN_TITO_CLRSS_NOM_LFM_CBO2_LLC_DAT_POST_REPAIR_PMA1_BP0</v>
      </c>
      <c r="AL54" t="str">
        <f t="shared" si="36"/>
        <v>SSA_CCF_HRY_E_BEGIN_TITO_CLRSS_NOM_LFM_CBO2_LLC_DAT_POST_REPAIR_PMA1_BP0</v>
      </c>
      <c r="AM54" t="str">
        <f t="shared" si="37"/>
        <v>SSA_CCF_HRY_E_BEGIN_TITO_CLRSS_NOM_LFM_CBO2_LLC_DAT_POST_REPAIR_PMA1_BP0</v>
      </c>
      <c r="AN54" t="str">
        <f t="shared" si="38"/>
        <v>SSA_CCF_HRY_E_BEGIN_TITO_CLRSS_NOM_LFM_CBO2_LLC_DAT_POST_REPAIR_PMA1_BP0</v>
      </c>
      <c r="AO54" t="str">
        <f t="shared" si="39"/>
        <v>SSA_CCF_HRY_E_BEGIN_TITO_CLRSS_NOM_LFM_CBO2_LLC_DAT_POST_REPAIR_PMA1_BP0</v>
      </c>
      <c r="AP54" t="str">
        <f t="shared" si="40"/>
        <v>SSA_CCF_HRY_E_BEGIN_TITO_CLRSS_NOM_LFM_CBO2_LLC_DAT_POST_REPAIR_PMA1_BP0</v>
      </c>
      <c r="AQ54" t="str">
        <f t="shared" si="41"/>
        <v>SSA_CCF_HRY_E_BEGIN_TITO_CLRSS_NOM_LFM_CBO2_LLC_DAT_POST_REPAIR_PMA1_BP0</v>
      </c>
      <c r="AR54" t="str">
        <f t="shared" si="42"/>
        <v>SSA_CCF_HRY_E_BEGIN_TITO_CLRSS_NOM_LFM_CBO2_LLC_DAT_POST_REPAIR_PMA1_BP0</v>
      </c>
      <c r="AS54" t="str">
        <f t="shared" si="43"/>
        <v>SSA_CCF_HRY_E_BEGIN_TITO_CLRSS_NOM_LFM_CBO2_LLC_DAT_POST_REPAIR_PMA1_BP0</v>
      </c>
    </row>
    <row r="55" spans="1:45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1252</v>
      </c>
      <c r="N55" t="s">
        <v>883</v>
      </c>
      <c r="O55" t="s">
        <v>881</v>
      </c>
      <c r="P55" t="s">
        <v>922</v>
      </c>
      <c r="Q55">
        <f>VLOOKUP(E55,binningRules!$B$6:$C$9,2,0)</f>
        <v>61</v>
      </c>
      <c r="R55">
        <v>10</v>
      </c>
      <c r="S55">
        <v>107</v>
      </c>
      <c r="U55">
        <v>1</v>
      </c>
      <c r="V55" t="s">
        <v>233</v>
      </c>
      <c r="AE55" t="s">
        <v>423</v>
      </c>
      <c r="AF55" t="s">
        <v>1299</v>
      </c>
      <c r="AG55" t="b">
        <v>0</v>
      </c>
      <c r="AH55">
        <f t="shared" si="45"/>
        <v>10</v>
      </c>
      <c r="AI55">
        <v>1</v>
      </c>
      <c r="AJ55" t="str">
        <f t="shared" si="34"/>
        <v>SSA_CCF_HRY_E_BEGIN_TITO_CLRSS_NOM_LFM_CBO2_LLC_TAG_POST_REPAIR_PMA1_BP2</v>
      </c>
      <c r="AK55" t="str">
        <f t="shared" si="35"/>
        <v>SSA_CCF_HRY_E_BEGIN_TITO_CLRSS_NOM_LFM_CBO2_LLC_TAG_POST_REPAIR_PMA1_BP2</v>
      </c>
      <c r="AL55" t="str">
        <f t="shared" si="36"/>
        <v>SSA_CCF_HRY_E_BEGIN_TITO_CLRSS_NOM_LFM_CBO2_LLC_TAG_POST_REPAIR_PMA1_BP2</v>
      </c>
      <c r="AM55" t="str">
        <f t="shared" si="37"/>
        <v>SSA_CCF_HRY_E_BEGIN_TITO_CLRSS_NOM_LFM_CBO2_LLC_TAG_POST_REPAIR_PMA1_BP2</v>
      </c>
      <c r="AN55" t="str">
        <f t="shared" si="38"/>
        <v>SSA_CCF_HRY_E_BEGIN_TITO_CLRSS_NOM_LFM_CBO2_LLC_TAG_POST_REPAIR_PMA1_BP2</v>
      </c>
      <c r="AO55" t="str">
        <f t="shared" si="39"/>
        <v>SSA_CCF_HRY_E_BEGIN_TITO_CLRSS_NOM_LFM_CBO2_LLC_TAG_POST_REPAIR_PMA1_BP2</v>
      </c>
      <c r="AP55" t="str">
        <f t="shared" si="40"/>
        <v>SSA_CCF_HRY_E_BEGIN_TITO_CLRSS_NOM_LFM_CBO2_LLC_TAG_POST_REPAIR_PMA1_BP2</v>
      </c>
      <c r="AQ55" t="str">
        <f t="shared" si="41"/>
        <v>SSA_CCF_HRY_E_BEGIN_TITO_CLRSS_NOM_LFM_CBO2_LLC_TAG_POST_REPAIR_PMA1_BP2</v>
      </c>
      <c r="AR55" t="str">
        <f t="shared" si="42"/>
        <v>SSA_CCF_HRY_E_BEGIN_TITO_CLRSS_NOM_LFM_CBO2_LLC_TAG_POST_REPAIR_PMA1_BP2</v>
      </c>
      <c r="AS55" t="str">
        <f t="shared" si="43"/>
        <v>SSA_CCF_HRY_E_BEGIN_TITO_CLRSS_NOM_LFM_CBO2_LLC_TAG_POST_REPAIR_PMA1_BP2</v>
      </c>
    </row>
    <row r="56" spans="1:45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1253</v>
      </c>
      <c r="N56" t="s">
        <v>883</v>
      </c>
      <c r="O56" t="s">
        <v>881</v>
      </c>
      <c r="P56" t="s">
        <v>923</v>
      </c>
      <c r="Q56">
        <f>VLOOKUP(E56,binningRules!$B$6:$C$9,2,0)</f>
        <v>61</v>
      </c>
      <c r="R56">
        <v>10</v>
      </c>
      <c r="S56">
        <v>108</v>
      </c>
      <c r="U56">
        <v>1</v>
      </c>
      <c r="V56" t="s">
        <v>233</v>
      </c>
      <c r="AE56" t="s">
        <v>423</v>
      </c>
      <c r="AF56" t="s">
        <v>1299</v>
      </c>
      <c r="AG56" t="b">
        <v>0</v>
      </c>
      <c r="AH56">
        <f t="shared" si="45"/>
        <v>10</v>
      </c>
      <c r="AI56">
        <v>1</v>
      </c>
      <c r="AJ56" t="str">
        <f t="shared" si="34"/>
        <v>SSA_CCF_HRY_E_BEGIN_TITO_CLRSS_NOM_LFM_CBO2_SAR_POST_REPAIR_PMA1_BP6</v>
      </c>
      <c r="AK56" t="str">
        <f t="shared" si="35"/>
        <v>SSA_CCF_HRY_E_BEGIN_TITO_CLRSS_NOM_LFM_CBO2_SAR_POST_REPAIR_PMA1_BP6</v>
      </c>
      <c r="AL56" t="str">
        <f t="shared" si="36"/>
        <v>SSA_CCF_HRY_E_BEGIN_TITO_CLRSS_NOM_LFM_CBO2_SAR_POST_REPAIR_PMA1_BP6</v>
      </c>
      <c r="AM56" t="str">
        <f t="shared" si="37"/>
        <v>SSA_CCF_HRY_E_BEGIN_TITO_CLRSS_NOM_LFM_CBO2_SAR_POST_REPAIR_PMA1_BP6</v>
      </c>
      <c r="AN56" t="str">
        <f t="shared" si="38"/>
        <v>SSA_CCF_HRY_E_BEGIN_TITO_CLRSS_NOM_LFM_CBO2_SAR_POST_REPAIR_PMA1_BP6</v>
      </c>
      <c r="AO56" t="str">
        <f t="shared" si="39"/>
        <v>SSA_CCF_HRY_E_BEGIN_TITO_CLRSS_NOM_LFM_CBO2_SAR_POST_REPAIR_PMA1_BP6</v>
      </c>
      <c r="AP56" t="str">
        <f t="shared" si="40"/>
        <v>SSA_CCF_HRY_E_BEGIN_TITO_CLRSS_NOM_LFM_CBO2_SAR_POST_REPAIR_PMA1_BP6</v>
      </c>
      <c r="AQ56" t="str">
        <f t="shared" si="41"/>
        <v>SSA_CCF_HRY_E_BEGIN_TITO_CLRSS_NOM_LFM_CBO2_SAR_POST_REPAIR_PMA1_BP6</v>
      </c>
      <c r="AR56" t="str">
        <f t="shared" si="42"/>
        <v>SSA_CCF_HRY_E_BEGIN_TITO_CLRSS_NOM_LFM_CBO2_SAR_POST_REPAIR_PMA1_BP6</v>
      </c>
      <c r="AS56" t="str">
        <f t="shared" si="43"/>
        <v>SSA_CCF_HRY_E_BEGIN_TITO_CLRSS_NOM_LFM_CBO2_SAR_POST_REPAIR_PMA1_BP6</v>
      </c>
    </row>
    <row r="57" spans="1:45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1254</v>
      </c>
      <c r="N57" t="s">
        <v>883</v>
      </c>
      <c r="O57" t="s">
        <v>881</v>
      </c>
      <c r="P57" t="s">
        <v>924</v>
      </c>
      <c r="Q57">
        <f>VLOOKUP(E57,binningRules!$B$6:$C$9,2,0)</f>
        <v>61</v>
      </c>
      <c r="R57">
        <v>10</v>
      </c>
      <c r="S57">
        <v>109</v>
      </c>
      <c r="U57">
        <v>1</v>
      </c>
      <c r="V57" t="s">
        <v>234</v>
      </c>
      <c r="AE57" t="s">
        <v>423</v>
      </c>
      <c r="AF57" t="s">
        <v>1299</v>
      </c>
      <c r="AG57" t="b">
        <v>0</v>
      </c>
      <c r="AH57">
        <f t="shared" si="45"/>
        <v>10</v>
      </c>
      <c r="AI57">
        <v>1</v>
      </c>
      <c r="AJ57" t="str">
        <f t="shared" si="34"/>
        <v>LSA_CCF_HRY_E_BEGIN_TITO_CLR_NOM_LFM_CBO2_LSA_ALL_POST_REPAIR_PMA1_BP4</v>
      </c>
      <c r="AK57" t="str">
        <f t="shared" si="35"/>
        <v>LSA_CCF_HRY_E_BEGIN_TITO_CLR_NOM_LFM_CBO2_LSA_ALL_POST_REPAIR_PMA1_BP4</v>
      </c>
      <c r="AL57" t="str">
        <f t="shared" si="36"/>
        <v>LSA_CCF_HRY_E_BEGIN_TITO_CLR_NOM_LFM_CBO2_LSA_ALL_POST_REPAIR_PMA1_BP4</v>
      </c>
      <c r="AM57" t="str">
        <f t="shared" si="37"/>
        <v>LSA_CCF_HRY_E_BEGIN_TITO_CLR_NOM_LFM_CBO2_LSA_ALL_POST_REPAIR_PMA1_BP4</v>
      </c>
      <c r="AN57" t="str">
        <f t="shared" si="38"/>
        <v>LSA_CCF_HRY_E_BEGIN_TITO_CLR_NOM_LFM_CBO2_LSA_ALL_POST_REPAIR_PMA1_BP4</v>
      </c>
      <c r="AO57" t="str">
        <f t="shared" si="39"/>
        <v>LSA_CCF_HRY_E_BEGIN_TITO_CLR_NOM_LFM_CBO2_LSA_ALL_POST_REPAIR_PMA1_BP4</v>
      </c>
      <c r="AP57" t="str">
        <f t="shared" si="40"/>
        <v>LSA_CCF_HRY_E_BEGIN_TITO_CLR_NOM_LFM_CBO2_LSA_ALL_POST_REPAIR_PMA1_BP4</v>
      </c>
      <c r="AQ57" t="str">
        <f t="shared" si="41"/>
        <v>LSA_CCF_HRY_E_BEGIN_TITO_CLR_NOM_LFM_CBO2_LSA_ALL_POST_REPAIR_PMA1_BP4</v>
      </c>
      <c r="AR57" t="str">
        <f t="shared" si="42"/>
        <v>LSA_CCF_HRY_E_BEGIN_TITO_CLR_NOM_LFM_CBO2_LSA_ALL_POST_REPAIR_PMA1_BP4</v>
      </c>
      <c r="AS57" t="str">
        <f t="shared" si="43"/>
        <v>LSA_CCF_HRY_E_BEGIN_TITO_CLR_NOM_LFM_CBO2_LSA_ALL_POST_REPAIR_PMA1_BP4</v>
      </c>
    </row>
    <row r="58" spans="1:45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1255</v>
      </c>
      <c r="N58" t="s">
        <v>883</v>
      </c>
      <c r="O58" t="s">
        <v>881</v>
      </c>
      <c r="P58" t="s">
        <v>925</v>
      </c>
      <c r="Q58">
        <f>VLOOKUP(E58,binningRules!$B$6:$C$9,2,0)</f>
        <v>21</v>
      </c>
      <c r="R58">
        <v>10</v>
      </c>
      <c r="S58">
        <v>110</v>
      </c>
      <c r="U58">
        <v>1</v>
      </c>
      <c r="V58" t="s">
        <v>233</v>
      </c>
      <c r="AE58" t="s">
        <v>423</v>
      </c>
      <c r="AF58" t="s">
        <v>1299</v>
      </c>
      <c r="AG58" t="b">
        <v>0</v>
      </c>
      <c r="AH58">
        <f t="shared" si="45"/>
        <v>10</v>
      </c>
      <c r="AI58">
        <v>1</v>
      </c>
      <c r="AJ58" t="str">
        <f t="shared" si="34"/>
        <v>SSA_CCF_HRY_E_BEGIN_TITO_CLRSS_NOM_LFM_CBO3_LLC_DAT_POST_REPAIR_PMA1_BP1</v>
      </c>
      <c r="AK58" t="str">
        <f t="shared" si="35"/>
        <v>SSA_CCF_HRY_E_BEGIN_TITO_CLRSS_NOM_LFM_CBO3_LLC_DAT_POST_REPAIR_PMA1_BP1</v>
      </c>
      <c r="AL58" t="str">
        <f t="shared" si="36"/>
        <v>SSA_CCF_HRY_E_BEGIN_TITO_CLRSS_NOM_LFM_CBO3_LLC_DAT_POST_REPAIR_PMA1_BP1</v>
      </c>
      <c r="AM58" t="str">
        <f t="shared" si="37"/>
        <v>SSA_CCF_HRY_E_BEGIN_TITO_CLRSS_NOM_LFM_CBO3_LLC_DAT_POST_REPAIR_PMA1_BP1</v>
      </c>
      <c r="AN58" t="str">
        <f t="shared" si="38"/>
        <v>SSA_CCF_HRY_E_BEGIN_TITO_CLRSS_NOM_LFM_CBO3_LLC_DAT_POST_REPAIR_PMA1_BP1</v>
      </c>
      <c r="AO58" t="str">
        <f t="shared" si="39"/>
        <v>SSA_CCF_HRY_E_BEGIN_TITO_CLRSS_NOM_LFM_CBO3_LLC_DAT_POST_REPAIR_PMA1_BP1</v>
      </c>
      <c r="AP58" t="str">
        <f t="shared" si="40"/>
        <v>SSA_CCF_HRY_E_BEGIN_TITO_CLRSS_NOM_LFM_CBO3_LLC_DAT_POST_REPAIR_PMA1_BP1</v>
      </c>
      <c r="AQ58" t="str">
        <f t="shared" si="41"/>
        <v>SSA_CCF_HRY_E_BEGIN_TITO_CLRSS_NOM_LFM_CBO3_LLC_DAT_POST_REPAIR_PMA1_BP1</v>
      </c>
      <c r="AR58" t="str">
        <f t="shared" si="42"/>
        <v>SSA_CCF_HRY_E_BEGIN_TITO_CLRSS_NOM_LFM_CBO3_LLC_DAT_POST_REPAIR_PMA1_BP1</v>
      </c>
      <c r="AS58" t="str">
        <f t="shared" si="43"/>
        <v>SSA_CCF_HRY_E_BEGIN_TITO_CLRSS_NOM_LFM_CBO3_LLC_DAT_POST_REPAIR_PMA1_BP1</v>
      </c>
    </row>
    <row r="59" spans="1:45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1256</v>
      </c>
      <c r="N59" t="s">
        <v>883</v>
      </c>
      <c r="O59" t="s">
        <v>881</v>
      </c>
      <c r="P59" t="s">
        <v>931</v>
      </c>
      <c r="Q59">
        <f>VLOOKUP(E59,binningRules!$B$6:$C$9,2,0)</f>
        <v>61</v>
      </c>
      <c r="R59">
        <v>10</v>
      </c>
      <c r="S59">
        <v>111</v>
      </c>
      <c r="U59">
        <v>1</v>
      </c>
      <c r="V59" t="s">
        <v>233</v>
      </c>
      <c r="AE59" t="s">
        <v>423</v>
      </c>
      <c r="AF59" t="s">
        <v>1299</v>
      </c>
      <c r="AG59" t="b">
        <v>0</v>
      </c>
      <c r="AH59">
        <f>COUNTA(AJ59:AS59)</f>
        <v>10</v>
      </c>
      <c r="AI59">
        <v>1</v>
      </c>
      <c r="AJ59" t="str">
        <f t="shared" si="34"/>
        <v>SSA_CCF_HRY_E_BEGIN_TITO_CLRSS_NOM_LFM_CBO3_LLC_TAG_POST_REPAIR_PMA1_BP3</v>
      </c>
      <c r="AK59" t="str">
        <f t="shared" si="35"/>
        <v>SSA_CCF_HRY_E_BEGIN_TITO_CLRSS_NOM_LFM_CBO3_LLC_TAG_POST_REPAIR_PMA1_BP3</v>
      </c>
      <c r="AL59" t="str">
        <f t="shared" si="36"/>
        <v>SSA_CCF_HRY_E_BEGIN_TITO_CLRSS_NOM_LFM_CBO3_LLC_TAG_POST_REPAIR_PMA1_BP3</v>
      </c>
      <c r="AM59" t="str">
        <f t="shared" si="37"/>
        <v>SSA_CCF_HRY_E_BEGIN_TITO_CLRSS_NOM_LFM_CBO3_LLC_TAG_POST_REPAIR_PMA1_BP3</v>
      </c>
      <c r="AN59" t="str">
        <f t="shared" si="38"/>
        <v>SSA_CCF_HRY_E_BEGIN_TITO_CLRSS_NOM_LFM_CBO3_LLC_TAG_POST_REPAIR_PMA1_BP3</v>
      </c>
      <c r="AO59" t="str">
        <f t="shared" si="39"/>
        <v>SSA_CCF_HRY_E_BEGIN_TITO_CLRSS_NOM_LFM_CBO3_LLC_TAG_POST_REPAIR_PMA1_BP3</v>
      </c>
      <c r="AP59" t="str">
        <f t="shared" si="40"/>
        <v>SSA_CCF_HRY_E_BEGIN_TITO_CLRSS_NOM_LFM_CBO3_LLC_TAG_POST_REPAIR_PMA1_BP3</v>
      </c>
      <c r="AQ59" t="str">
        <f t="shared" si="41"/>
        <v>SSA_CCF_HRY_E_BEGIN_TITO_CLRSS_NOM_LFM_CBO3_LLC_TAG_POST_REPAIR_PMA1_BP3</v>
      </c>
      <c r="AR59" t="str">
        <f t="shared" si="42"/>
        <v>SSA_CCF_HRY_E_BEGIN_TITO_CLRSS_NOM_LFM_CBO3_LLC_TAG_POST_REPAIR_PMA1_BP3</v>
      </c>
      <c r="AS59" t="str">
        <f t="shared" si="43"/>
        <v>SSA_CCF_HRY_E_BEGIN_TITO_CLRSS_NOM_LFM_CBO3_LLC_TAG_POST_REPAIR_PMA1_BP3</v>
      </c>
    </row>
    <row r="60" spans="1:45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1257</v>
      </c>
      <c r="N60" t="s">
        <v>883</v>
      </c>
      <c r="O60" t="s">
        <v>881</v>
      </c>
      <c r="P60" t="s">
        <v>926</v>
      </c>
      <c r="Q60">
        <f>VLOOKUP(E60,binningRules!$B$6:$C$9,2,0)</f>
        <v>61</v>
      </c>
      <c r="R60">
        <v>10</v>
      </c>
      <c r="S60">
        <v>112</v>
      </c>
      <c r="U60">
        <v>1</v>
      </c>
      <c r="V60" t="s">
        <v>233</v>
      </c>
      <c r="AE60" t="s">
        <v>423</v>
      </c>
      <c r="AF60" t="s">
        <v>1299</v>
      </c>
      <c r="AG60" t="b">
        <v>0</v>
      </c>
      <c r="AH60">
        <f>COUNTA(AJ60:AS60)</f>
        <v>10</v>
      </c>
      <c r="AI60">
        <v>1</v>
      </c>
      <c r="AJ60" t="str">
        <f t="shared" si="34"/>
        <v>LSA_CCF_HRY_E_BEGIN_TITO_CLR_NOM_LFM_CBO3_LSA_ALL_POST_REPAIR_PMA1_BP5</v>
      </c>
      <c r="AK60" t="str">
        <f t="shared" si="35"/>
        <v>LSA_CCF_HRY_E_BEGIN_TITO_CLR_NOM_LFM_CBO3_LSA_ALL_POST_REPAIR_PMA1_BP5</v>
      </c>
      <c r="AL60" t="str">
        <f t="shared" si="36"/>
        <v>LSA_CCF_HRY_E_BEGIN_TITO_CLR_NOM_LFM_CBO3_LSA_ALL_POST_REPAIR_PMA1_BP5</v>
      </c>
      <c r="AM60" t="str">
        <f t="shared" si="37"/>
        <v>LSA_CCF_HRY_E_BEGIN_TITO_CLR_NOM_LFM_CBO3_LSA_ALL_POST_REPAIR_PMA1_BP5</v>
      </c>
      <c r="AN60" t="str">
        <f t="shared" si="38"/>
        <v>LSA_CCF_HRY_E_BEGIN_TITO_CLR_NOM_LFM_CBO3_LSA_ALL_POST_REPAIR_PMA1_BP5</v>
      </c>
      <c r="AO60" t="str">
        <f t="shared" si="39"/>
        <v>LSA_CCF_HRY_E_BEGIN_TITO_CLR_NOM_LFM_CBO3_LSA_ALL_POST_REPAIR_PMA1_BP5</v>
      </c>
      <c r="AP60" t="str">
        <f t="shared" si="40"/>
        <v>LSA_CCF_HRY_E_BEGIN_TITO_CLR_NOM_LFM_CBO3_LSA_ALL_POST_REPAIR_PMA1_BP5</v>
      </c>
      <c r="AQ60" t="str">
        <f t="shared" si="41"/>
        <v>LSA_CCF_HRY_E_BEGIN_TITO_CLR_NOM_LFM_CBO3_LSA_ALL_POST_REPAIR_PMA1_BP5</v>
      </c>
      <c r="AR60" t="str">
        <f t="shared" si="42"/>
        <v>LSA_CCF_HRY_E_BEGIN_TITO_CLR_NOM_LFM_CBO3_LSA_ALL_POST_REPAIR_PMA1_BP5</v>
      </c>
      <c r="AS60" t="str">
        <f t="shared" si="43"/>
        <v>LSA_CCF_HRY_E_BEGIN_TITO_CLR_NOM_LFM_CBO3_LSA_ALL_POST_REPAIR_PMA1_BP5</v>
      </c>
    </row>
    <row r="61" spans="1:45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1258</v>
      </c>
      <c r="N61" t="s">
        <v>883</v>
      </c>
      <c r="O61" t="s">
        <v>881</v>
      </c>
      <c r="P61" t="s">
        <v>927</v>
      </c>
      <c r="Q61">
        <f>VLOOKUP(E61,binningRules!$B$6:$C$9,2,0)</f>
        <v>21</v>
      </c>
      <c r="R61">
        <v>10</v>
      </c>
      <c r="S61">
        <v>113</v>
      </c>
      <c r="U61">
        <v>1</v>
      </c>
      <c r="V61" t="s">
        <v>233</v>
      </c>
      <c r="AE61" t="s">
        <v>423</v>
      </c>
      <c r="AF61" t="s">
        <v>1299</v>
      </c>
      <c r="AG61" t="b">
        <v>0</v>
      </c>
      <c r="AH61">
        <f t="shared" ref="AH61" si="47">COUNTA(AJ61:AS61)</f>
        <v>10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</row>
    <row r="62" spans="1:45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5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5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9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883</v>
      </c>
      <c r="O65" t="s">
        <v>881</v>
      </c>
      <c r="P65" t="s">
        <v>475</v>
      </c>
      <c r="Q65">
        <f>VLOOKUP(E65,binningRules!$B$6:$C$9,2,0)</f>
        <v>61</v>
      </c>
      <c r="R65">
        <v>11</v>
      </c>
      <c r="S65">
        <v>200</v>
      </c>
      <c r="U65">
        <v>-1</v>
      </c>
      <c r="V65" t="s">
        <v>233</v>
      </c>
      <c r="W65" t="s">
        <v>887</v>
      </c>
      <c r="Y65">
        <v>2000</v>
      </c>
      <c r="Z65" t="s">
        <v>548</v>
      </c>
      <c r="AG65" t="b">
        <v>0</v>
      </c>
      <c r="AH65">
        <f t="shared" ref="AH65:AH66" si="49">COUNTA(AJ65:AS65)</f>
        <v>2</v>
      </c>
      <c r="AI65">
        <v>1</v>
      </c>
      <c r="AJ65" t="str">
        <f>$D66</f>
        <v>ALL_CCF_VMIN_K_PREHVQK_TITO_CLR_MIN_LFM_1200_SBO</v>
      </c>
      <c r="AK65" t="str">
        <f>$D66</f>
        <v>ALL_CCF_VMIN_K_PREHVQK_TITO_CLR_MIN_LFM_1200_SBO</v>
      </c>
    </row>
    <row r="66" spans="1:39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883</v>
      </c>
      <c r="O66" t="s">
        <v>881</v>
      </c>
      <c r="P66" t="s">
        <v>474</v>
      </c>
      <c r="Q66">
        <f>VLOOKUP(E66,binningRules!$B$6:$C$9,2,0)</f>
        <v>61</v>
      </c>
      <c r="R66">
        <v>11</v>
      </c>
      <c r="S66">
        <v>201</v>
      </c>
      <c r="U66">
        <v>-1</v>
      </c>
      <c r="V66" t="s">
        <v>233</v>
      </c>
      <c r="W66" t="s">
        <v>887</v>
      </c>
      <c r="Y66">
        <v>2001</v>
      </c>
      <c r="Z66" t="s">
        <v>548</v>
      </c>
      <c r="AG66" t="b">
        <v>0</v>
      </c>
      <c r="AH66">
        <f t="shared" si="49"/>
        <v>2</v>
      </c>
      <c r="AI66">
        <v>1</v>
      </c>
      <c r="AJ66" t="str">
        <f>$D67</f>
        <v>SSA_CCF_VMIN_K_PREHVQK_TITO_CLRSS_MIN_LFM_1200_PMA</v>
      </c>
      <c r="AK66" t="str">
        <f>$D67</f>
        <v>SSA_CCF_VMIN_K_PREHVQK_TITO_CLRSS_MIN_LFM_1200_PMA</v>
      </c>
    </row>
    <row r="67" spans="1:39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883</v>
      </c>
      <c r="O67" t="s">
        <v>881</v>
      </c>
      <c r="P67" t="s">
        <v>1274</v>
      </c>
      <c r="Q67">
        <f>VLOOKUP(E67,binningRules!$B$6:$C$9,2,0)</f>
        <v>61</v>
      </c>
      <c r="R67">
        <v>11</v>
      </c>
      <c r="S67">
        <v>202</v>
      </c>
      <c r="U67">
        <v>1</v>
      </c>
      <c r="V67" t="s">
        <v>234</v>
      </c>
      <c r="W67" t="s">
        <v>887</v>
      </c>
      <c r="Y67">
        <v>2002</v>
      </c>
      <c r="Z67" t="s">
        <v>548</v>
      </c>
      <c r="AG67" t="b">
        <v>0</v>
      </c>
      <c r="AH67">
        <f>COUNTA(AJ67:AS67)</f>
        <v>2</v>
      </c>
      <c r="AI67">
        <v>1</v>
      </c>
      <c r="AJ67">
        <v>1</v>
      </c>
      <c r="AK67">
        <v>1</v>
      </c>
    </row>
    <row r="68" spans="1:39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9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9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883</v>
      </c>
      <c r="O70" t="s">
        <v>881</v>
      </c>
      <c r="P70" t="s">
        <v>476</v>
      </c>
      <c r="Q70">
        <v>17</v>
      </c>
      <c r="R70">
        <v>61</v>
      </c>
      <c r="S70">
        <v>300</v>
      </c>
      <c r="U70">
        <v>1</v>
      </c>
      <c r="V70" t="s">
        <v>233</v>
      </c>
      <c r="AG70" t="b">
        <v>0</v>
      </c>
      <c r="AH70">
        <f>COUNTA(AJ70:AS70)</f>
        <v>4</v>
      </c>
      <c r="AI70" t="s">
        <v>100</v>
      </c>
      <c r="AJ70" t="str">
        <f t="shared" ref="AJ70:AM71" si="50">$D71</f>
        <v>ALL_CCF_HVQK_K_STRESS_TITO_CLRSS_MAX_LFM_1200_SBO</v>
      </c>
      <c r="AK70" t="str">
        <f t="shared" si="50"/>
        <v>ALL_CCF_HVQK_K_STRESS_TITO_CLRSS_MAX_LFM_1200_SBO</v>
      </c>
      <c r="AL70" t="str">
        <f t="shared" si="50"/>
        <v>ALL_CCF_HVQK_K_STRESS_TITO_CLRSS_MAX_LFM_1200_SBO</v>
      </c>
      <c r="AM70" t="str">
        <f t="shared" si="50"/>
        <v>ALL_CCF_HVQK_K_STRESS_TITO_CLRSS_MAX_LFM_1200_SBO</v>
      </c>
    </row>
    <row r="71" spans="1:39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883</v>
      </c>
      <c r="O71" t="s">
        <v>881</v>
      </c>
      <c r="P71" t="s">
        <v>477</v>
      </c>
      <c r="Q71">
        <v>17</v>
      </c>
      <c r="R71">
        <v>61</v>
      </c>
      <c r="S71">
        <v>301</v>
      </c>
      <c r="U71">
        <v>1</v>
      </c>
      <c r="V71" t="s">
        <v>233</v>
      </c>
      <c r="AG71" t="b">
        <v>0</v>
      </c>
      <c r="AH71">
        <f>COUNTA(AJ71:AS71)</f>
        <v>4</v>
      </c>
      <c r="AI71" t="s">
        <v>100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  <c r="AL71" t="str">
        <f t="shared" si="50"/>
        <v>ALL_CCF_HVQK_K_STRESS_TITO_CLRSS_MAX_LFM_1200_PMA</v>
      </c>
      <c r="AM71" t="str">
        <f t="shared" si="50"/>
        <v>ALL_CCF_HVQK_K_STRESS_TITO_CLRSS_MAX_LFM_1200_PMA</v>
      </c>
    </row>
    <row r="72" spans="1:39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883</v>
      </c>
      <c r="O72" t="s">
        <v>881</v>
      </c>
      <c r="P72" t="s">
        <v>1275</v>
      </c>
      <c r="Q72">
        <v>17</v>
      </c>
      <c r="R72">
        <v>61</v>
      </c>
      <c r="S72">
        <v>302</v>
      </c>
      <c r="U72">
        <v>1</v>
      </c>
      <c r="V72" t="s">
        <v>234</v>
      </c>
      <c r="AG72" t="b">
        <v>0</v>
      </c>
      <c r="AH72">
        <f>COUNTA(AJ72:AS72)</f>
        <v>4</v>
      </c>
      <c r="AI72" t="s">
        <v>100</v>
      </c>
      <c r="AJ72">
        <v>1</v>
      </c>
      <c r="AK72">
        <v>1</v>
      </c>
      <c r="AL72">
        <v>1</v>
      </c>
      <c r="AM72">
        <v>1</v>
      </c>
    </row>
    <row r="73" spans="1:39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9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9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883</v>
      </c>
      <c r="O75" t="s">
        <v>881</v>
      </c>
      <c r="P75" t="s">
        <v>475</v>
      </c>
      <c r="Q75">
        <v>26</v>
      </c>
      <c r="R75">
        <v>61</v>
      </c>
      <c r="S75">
        <v>400</v>
      </c>
      <c r="U75">
        <v>-1</v>
      </c>
      <c r="V75" t="s">
        <v>233</v>
      </c>
      <c r="W75" t="s">
        <v>887</v>
      </c>
      <c r="Y75">
        <v>2010</v>
      </c>
      <c r="Z75" t="s">
        <v>548</v>
      </c>
      <c r="AG75" t="b">
        <v>0</v>
      </c>
      <c r="AH75">
        <f t="shared" ref="AH75:AH76" si="52">COUNTA(AJ75:AS75)</f>
        <v>2</v>
      </c>
      <c r="AI75">
        <v>1</v>
      </c>
      <c r="AJ75" t="str">
        <f>$D76</f>
        <v>ALL_CCF_VMIN_K_POSTHVQK_TITO_CLR_MIN_LFM_1200_SBO</v>
      </c>
      <c r="AK75" t="str">
        <f>$D76</f>
        <v>ALL_CCF_VMIN_K_POSTHVQK_TITO_CLR_MIN_LFM_1200_SBO</v>
      </c>
    </row>
    <row r="76" spans="1:39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883</v>
      </c>
      <c r="O76" t="s">
        <v>881</v>
      </c>
      <c r="P76" t="s">
        <v>474</v>
      </c>
      <c r="Q76">
        <v>26</v>
      </c>
      <c r="R76">
        <v>21</v>
      </c>
      <c r="S76">
        <v>401</v>
      </c>
      <c r="U76">
        <v>-1</v>
      </c>
      <c r="V76" t="s">
        <v>233</v>
      </c>
      <c r="W76" t="s">
        <v>887</v>
      </c>
      <c r="Y76">
        <v>2011</v>
      </c>
      <c r="Z76" t="s">
        <v>548</v>
      </c>
      <c r="AG76" t="b">
        <v>0</v>
      </c>
      <c r="AH76">
        <f t="shared" si="52"/>
        <v>2</v>
      </c>
      <c r="AI76">
        <v>1</v>
      </c>
      <c r="AJ76" t="str">
        <f>$D77</f>
        <v>SSA_CCF_VMIN_K_POSTHVQK_TITO_CLRSS_MIN_LFM_1200_PMA</v>
      </c>
      <c r="AK76" t="str">
        <f>$D77</f>
        <v>SSA_CCF_VMIN_K_POSTHVQK_TITO_CLRSS_MIN_LFM_1200_PMA</v>
      </c>
    </row>
    <row r="77" spans="1:39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883</v>
      </c>
      <c r="O77" t="s">
        <v>881</v>
      </c>
      <c r="P77" t="s">
        <v>1274</v>
      </c>
      <c r="Q77">
        <v>26</v>
      </c>
      <c r="R77">
        <v>61</v>
      </c>
      <c r="S77">
        <v>402</v>
      </c>
      <c r="U77">
        <v>1</v>
      </c>
      <c r="V77" t="s">
        <v>234</v>
      </c>
      <c r="W77" t="s">
        <v>887</v>
      </c>
      <c r="Y77">
        <v>2012</v>
      </c>
      <c r="Z77" t="s">
        <v>548</v>
      </c>
      <c r="AG77" t="b">
        <v>0</v>
      </c>
      <c r="AH77">
        <f>COUNTA(AJ77:AS77)</f>
        <v>2</v>
      </c>
      <c r="AI77">
        <v>1</v>
      </c>
      <c r="AJ77">
        <v>1</v>
      </c>
      <c r="AK77">
        <v>1</v>
      </c>
    </row>
    <row r="78" spans="1:39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9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9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H80">
        <f>COUNTA(AJ80:AS80)</f>
        <v>2</v>
      </c>
      <c r="AI80">
        <v>1</v>
      </c>
      <c r="AJ80" t="s">
        <v>338</v>
      </c>
      <c r="AK80" t="s">
        <v>338</v>
      </c>
    </row>
    <row r="81" spans="1:37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883</v>
      </c>
      <c r="O81" t="s">
        <v>881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U81">
        <v>1</v>
      </c>
      <c r="V81" t="s">
        <v>233</v>
      </c>
      <c r="W81" t="s">
        <v>887</v>
      </c>
      <c r="Y81">
        <v>2020</v>
      </c>
      <c r="Z81" t="s">
        <v>559</v>
      </c>
      <c r="AG81" t="b">
        <v>0</v>
      </c>
      <c r="AH81">
        <f t="shared" ref="AH81:AH87" si="54">COUNTA(AJ81:AS81)</f>
        <v>2</v>
      </c>
      <c r="AI81">
        <v>1</v>
      </c>
      <c r="AJ81" t="str">
        <f t="shared" ref="AJ81:AK87" si="55">$D82</f>
        <v>SSA_CCF_SB_K_END_TITO_CLRSS_NOM_LFM_1200_CBO_SSA_FF</v>
      </c>
      <c r="AK81" t="str">
        <f t="shared" si="55"/>
        <v>SSA_CCF_SB_K_END_TITO_CLRSS_NOM_LFM_1200_CBO_SSA_FF</v>
      </c>
    </row>
    <row r="82" spans="1:37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s="30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883</v>
      </c>
      <c r="O82" t="s">
        <v>881</v>
      </c>
      <c r="P82" t="s">
        <v>478</v>
      </c>
      <c r="Q82">
        <f>VLOOKUP(E82,binningRules!$B$6:$C$9,2,0)</f>
        <v>61</v>
      </c>
      <c r="R82">
        <v>12</v>
      </c>
      <c r="S82">
        <v>501</v>
      </c>
      <c r="U82">
        <v>-1</v>
      </c>
      <c r="V82" t="s">
        <v>233</v>
      </c>
      <c r="W82" t="s">
        <v>887</v>
      </c>
      <c r="Y82">
        <v>2021</v>
      </c>
      <c r="Z82" t="s">
        <v>559</v>
      </c>
      <c r="AG82" t="b">
        <v>0</v>
      </c>
      <c r="AH82">
        <f t="shared" si="54"/>
        <v>2</v>
      </c>
      <c r="AI82">
        <v>1</v>
      </c>
      <c r="AJ82" t="str">
        <f t="shared" si="55"/>
        <v>LSA_CCF_SB_K_END_TITO_CLR_NOM_LFM_1200_CBO_LSA_FF</v>
      </c>
      <c r="AK82" t="str">
        <f t="shared" si="55"/>
        <v>LSA_CCF_SB_K_END_TITO_CLR_NOM_LFM_1200_CBO_LSA_FF</v>
      </c>
    </row>
    <row r="83" spans="1:37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s="30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883</v>
      </c>
      <c r="O83" t="s">
        <v>881</v>
      </c>
      <c r="P83" t="s">
        <v>479</v>
      </c>
      <c r="Q83">
        <f>VLOOKUP(E83,binningRules!$B$6:$C$9,2,0)</f>
        <v>21</v>
      </c>
      <c r="R83">
        <v>12</v>
      </c>
      <c r="S83">
        <v>502</v>
      </c>
      <c r="U83">
        <v>-1</v>
      </c>
      <c r="V83" t="s">
        <v>233</v>
      </c>
      <c r="W83" t="s">
        <v>887</v>
      </c>
      <c r="Y83">
        <v>2022</v>
      </c>
      <c r="Z83" t="s">
        <v>559</v>
      </c>
      <c r="AG83" t="b">
        <v>0</v>
      </c>
      <c r="AH83">
        <f t="shared" si="54"/>
        <v>2</v>
      </c>
      <c r="AI83">
        <v>1</v>
      </c>
      <c r="AJ83" t="str">
        <f t="shared" si="55"/>
        <v>ALL_CCF_SB_K_END_TITO_CLRSS_NOM_LFM_1200_SBO</v>
      </c>
      <c r="AK83" t="str">
        <f t="shared" si="55"/>
        <v>ALL_CCF_SB_K_END_TITO_CLRSS_NOM_LFM_1200_SBO</v>
      </c>
    </row>
    <row r="84" spans="1:37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883</v>
      </c>
      <c r="O84" t="s">
        <v>881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U84">
        <v>1</v>
      </c>
      <c r="V84" t="s">
        <v>233</v>
      </c>
      <c r="W84" t="s">
        <v>887</v>
      </c>
      <c r="Y84">
        <v>2023</v>
      </c>
      <c r="Z84" t="s">
        <v>559</v>
      </c>
      <c r="AG84" t="b">
        <v>0</v>
      </c>
      <c r="AH84">
        <f t="shared" si="54"/>
        <v>2</v>
      </c>
      <c r="AI84">
        <v>1</v>
      </c>
      <c r="AJ84" t="str">
        <f t="shared" si="55"/>
        <v>SSA_CCF_SB_K_END_TITO_CLRSS_NOM_LFM_1200_SBO_SSA_FF</v>
      </c>
      <c r="AK84" t="str">
        <f t="shared" si="55"/>
        <v>SSA_CCF_SB_K_END_TITO_CLRSS_NOM_LFM_1200_SBO_SSA_FF</v>
      </c>
    </row>
    <row r="85" spans="1:37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883</v>
      </c>
      <c r="O85" t="s">
        <v>881</v>
      </c>
      <c r="P85" t="s">
        <v>480</v>
      </c>
      <c r="Q85">
        <f>VLOOKUP(E85,binningRules!$B$6:$C$9,2,0)</f>
        <v>61</v>
      </c>
      <c r="R85">
        <v>12</v>
      </c>
      <c r="S85">
        <v>504</v>
      </c>
      <c r="U85">
        <v>-1</v>
      </c>
      <c r="V85" t="s">
        <v>233</v>
      </c>
      <c r="W85" t="s">
        <v>887</v>
      </c>
      <c r="Y85">
        <v>2024</v>
      </c>
      <c r="Z85" t="s">
        <v>559</v>
      </c>
      <c r="AG85" t="b">
        <v>0</v>
      </c>
      <c r="AH85">
        <f t="shared" si="54"/>
        <v>2</v>
      </c>
      <c r="AI85">
        <v>1</v>
      </c>
      <c r="AJ85" t="str">
        <f t="shared" si="55"/>
        <v>LSA_CCF_SB_K_END_TITO_CLR_NOM_LFM_1200_SBO_LSA_FF</v>
      </c>
      <c r="AK85" t="str">
        <f t="shared" si="55"/>
        <v>LSA_CCF_SB_K_END_TITO_CLR_NOM_LFM_1200_SBO_LSA_FF</v>
      </c>
    </row>
    <row r="86" spans="1:37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883</v>
      </c>
      <c r="O86" t="s">
        <v>881</v>
      </c>
      <c r="P86" t="s">
        <v>481</v>
      </c>
      <c r="Q86">
        <f>VLOOKUP(E86,binningRules!$B$6:$C$9,2,0)</f>
        <v>21</v>
      </c>
      <c r="R86">
        <v>12</v>
      </c>
      <c r="S86">
        <v>505</v>
      </c>
      <c r="U86">
        <v>-1</v>
      </c>
      <c r="V86" t="s">
        <v>233</v>
      </c>
      <c r="W86" t="s">
        <v>887</v>
      </c>
      <c r="Y86">
        <v>2025</v>
      </c>
      <c r="Z86" t="s">
        <v>559</v>
      </c>
      <c r="AG86" t="b">
        <v>0</v>
      </c>
      <c r="AH86">
        <f t="shared" ref="AH86" si="57">COUNTA(AJ86:AS86)</f>
        <v>2</v>
      </c>
      <c r="AI86">
        <v>1</v>
      </c>
      <c r="AJ86" t="str">
        <f t="shared" si="55"/>
        <v>ROM_CCF_SB_K_END_TITO_CLR_NOM_LFM_1200_SBO_ROM_FF</v>
      </c>
      <c r="AK86" t="str">
        <f t="shared" si="55"/>
        <v>ROM_CCF_SB_K_END_TITO_CLR_NOM_LFM_1200_SBO_ROM_FF</v>
      </c>
    </row>
    <row r="87" spans="1:37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883</v>
      </c>
      <c r="O87" t="s">
        <v>881</v>
      </c>
      <c r="P87" t="s">
        <v>482</v>
      </c>
      <c r="Q87">
        <f>VLOOKUP(E87,binningRules!$B$6:$C$9,2,0)</f>
        <v>21</v>
      </c>
      <c r="R87">
        <v>12</v>
      </c>
      <c r="S87">
        <v>506</v>
      </c>
      <c r="U87">
        <v>-1</v>
      </c>
      <c r="V87" t="s">
        <v>233</v>
      </c>
      <c r="W87" t="s">
        <v>887</v>
      </c>
      <c r="Y87">
        <v>2026</v>
      </c>
      <c r="Z87" t="s">
        <v>559</v>
      </c>
      <c r="AG87" t="b">
        <v>0</v>
      </c>
      <c r="AH87">
        <f t="shared" si="54"/>
        <v>2</v>
      </c>
      <c r="AI87">
        <v>1</v>
      </c>
      <c r="AJ87" t="str">
        <f t="shared" si="55"/>
        <v>SSA_CCF_SB_K_END_TITO_CLRSS_NOM_LFM_1200_PMA</v>
      </c>
      <c r="AK87" t="str">
        <f t="shared" si="55"/>
        <v>SSA_CCF_SB_K_END_TITO_CLRSS_NOM_LFM_1200_PMA</v>
      </c>
    </row>
    <row r="88" spans="1:37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s="30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883</v>
      </c>
      <c r="O88" t="s">
        <v>881</v>
      </c>
      <c r="P88" t="s">
        <v>1301</v>
      </c>
      <c r="Q88">
        <f>VLOOKUP(E88,binningRules!$B$6:$C$9,2,0)</f>
        <v>61</v>
      </c>
      <c r="R88">
        <v>12</v>
      </c>
      <c r="S88">
        <v>507</v>
      </c>
      <c r="U88">
        <v>-1</v>
      </c>
      <c r="V88" t="s">
        <v>234</v>
      </c>
      <c r="W88" t="s">
        <v>887</v>
      </c>
      <c r="Y88">
        <v>2027</v>
      </c>
      <c r="Z88" t="s">
        <v>559</v>
      </c>
      <c r="AG88" t="b">
        <v>0</v>
      </c>
      <c r="AH88">
        <f t="shared" ref="AH88" si="59">COUNTA(AJ88:AS88)</f>
        <v>2</v>
      </c>
      <c r="AI88">
        <v>1</v>
      </c>
      <c r="AJ88">
        <v>1</v>
      </c>
      <c r="AK88">
        <v>1</v>
      </c>
    </row>
    <row r="89" spans="1:37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7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H90">
        <f t="shared" ref="AH90:AH94" si="60">COUNTA(AJ90:AS90)</f>
        <v>2</v>
      </c>
      <c r="AI90">
        <v>1</v>
      </c>
      <c r="AJ90" t="s">
        <v>63</v>
      </c>
      <c r="AK90" t="s">
        <v>63</v>
      </c>
    </row>
    <row r="91" spans="1:37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487</v>
      </c>
      <c r="N91" t="s">
        <v>883</v>
      </c>
      <c r="O91" t="s">
        <v>881</v>
      </c>
      <c r="P91" t="s">
        <v>483</v>
      </c>
      <c r="Q91">
        <f>VLOOKUP(E91,binningRules!$B$6:$C$9,2,0)</f>
        <v>61</v>
      </c>
      <c r="R91">
        <v>12</v>
      </c>
      <c r="S91">
        <v>510</v>
      </c>
      <c r="U91">
        <v>-1</v>
      </c>
      <c r="V91" t="s">
        <v>233</v>
      </c>
      <c r="W91" t="s">
        <v>887</v>
      </c>
      <c r="Y91">
        <v>2040</v>
      </c>
      <c r="Z91" t="s">
        <v>559</v>
      </c>
      <c r="AG91" t="b">
        <v>0</v>
      </c>
      <c r="AH91">
        <f t="shared" si="60"/>
        <v>2</v>
      </c>
      <c r="AI91">
        <v>1</v>
      </c>
      <c r="AJ91" t="str">
        <f t="shared" ref="AJ91:AJ94" si="62">$D92</f>
        <v>LSA_CCF_SB_E_END_TITO_CLR_NOM_LFM_1200_CBO_LSA_PMOVI</v>
      </c>
      <c r="AK91" t="str">
        <f t="shared" ref="AK91:AK94" si="63">$D92</f>
        <v>LSA_CCF_SB_E_END_TITO_CLR_NOM_LFM_1200_CBO_LSA_PMOVI</v>
      </c>
    </row>
    <row r="92" spans="1:37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488</v>
      </c>
      <c r="N92" t="s">
        <v>883</v>
      </c>
      <c r="O92" t="s">
        <v>881</v>
      </c>
      <c r="P92" t="s">
        <v>484</v>
      </c>
      <c r="Q92">
        <f>VLOOKUP(E92,binningRules!$B$6:$C$9,2,0)</f>
        <v>21</v>
      </c>
      <c r="R92">
        <v>12</v>
      </c>
      <c r="S92">
        <v>511</v>
      </c>
      <c r="U92">
        <v>-1</v>
      </c>
      <c r="V92" t="s">
        <v>233</v>
      </c>
      <c r="W92" t="s">
        <v>887</v>
      </c>
      <c r="Y92">
        <v>2041</v>
      </c>
      <c r="Z92" t="s">
        <v>559</v>
      </c>
      <c r="AG92" t="b">
        <v>0</v>
      </c>
      <c r="AH92">
        <f t="shared" ref="AH92:AH93" si="65">COUNTA(AJ92:AS92)</f>
        <v>2</v>
      </c>
      <c r="AI92">
        <v>1</v>
      </c>
      <c r="AJ92" t="str">
        <f t="shared" si="62"/>
        <v>SSA_CCF_SB_E_END_TITO_CLRSS_NOM_LFM_1200_SBO_SSA_PMOVI</v>
      </c>
      <c r="AK92" t="str">
        <f t="shared" si="63"/>
        <v>SSA_CCF_SB_E_END_TITO_CLRSS_NOM_LFM_1200_SBO_SSA_PMOVI</v>
      </c>
    </row>
    <row r="93" spans="1:37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491</v>
      </c>
      <c r="N93" t="s">
        <v>883</v>
      </c>
      <c r="O93" t="s">
        <v>881</v>
      </c>
      <c r="P93" t="s">
        <v>485</v>
      </c>
      <c r="Q93">
        <f>VLOOKUP(E93,binningRules!$B$6:$C$9,2,0)</f>
        <v>61</v>
      </c>
      <c r="R93">
        <v>12</v>
      </c>
      <c r="S93">
        <v>512</v>
      </c>
      <c r="U93">
        <v>-1</v>
      </c>
      <c r="V93" t="s">
        <v>233</v>
      </c>
      <c r="W93" t="s">
        <v>887</v>
      </c>
      <c r="Y93">
        <v>2042</v>
      </c>
      <c r="Z93" t="s">
        <v>559</v>
      </c>
      <c r="AG93" t="b">
        <v>0</v>
      </c>
      <c r="AH93">
        <f t="shared" si="65"/>
        <v>2</v>
      </c>
      <c r="AI93">
        <v>1</v>
      </c>
      <c r="AJ93" t="str">
        <f t="shared" si="62"/>
        <v>LSA_CCF_SB_E_END_TITO_CLR_NOM_LFM_1200_SBO_LSA_PMOVI</v>
      </c>
      <c r="AK93" t="str">
        <f t="shared" si="63"/>
        <v>LSA_CCF_SB_E_END_TITO_CLR_NOM_LFM_1200_SBO_LSA_PMOVI</v>
      </c>
    </row>
    <row r="94" spans="1:37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489</v>
      </c>
      <c r="N94" t="s">
        <v>883</v>
      </c>
      <c r="O94" t="s">
        <v>881</v>
      </c>
      <c r="P94" t="s">
        <v>486</v>
      </c>
      <c r="Q94">
        <f>VLOOKUP(E94,binningRules!$B$6:$C$9,2,0)</f>
        <v>21</v>
      </c>
      <c r="R94">
        <v>12</v>
      </c>
      <c r="S94">
        <v>513</v>
      </c>
      <c r="U94">
        <v>-1</v>
      </c>
      <c r="V94" t="s">
        <v>233</v>
      </c>
      <c r="W94" t="s">
        <v>887</v>
      </c>
      <c r="Y94">
        <v>2043</v>
      </c>
      <c r="Z94" t="s">
        <v>559</v>
      </c>
      <c r="AG94" t="b">
        <v>0</v>
      </c>
      <c r="AH94">
        <f t="shared" si="60"/>
        <v>2</v>
      </c>
      <c r="AI94">
        <v>1</v>
      </c>
      <c r="AJ94" t="str">
        <f t="shared" si="62"/>
        <v>SSA_CCF_SB_E_END_TITO_CLRSS_NOM_LFM_1200_PMA_PMOVI</v>
      </c>
      <c r="AK94" t="str">
        <f t="shared" si="63"/>
        <v>SSA_CCF_SB_E_END_TITO_CLRSS_NOM_LFM_1200_PMA_PMOVI</v>
      </c>
    </row>
    <row r="95" spans="1:37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490</v>
      </c>
      <c r="N95" t="s">
        <v>883</v>
      </c>
      <c r="O95" t="s">
        <v>881</v>
      </c>
      <c r="P95" t="s">
        <v>1274</v>
      </c>
      <c r="Q95">
        <f>VLOOKUP(E95,binningRules!$B$6:$C$9,2,0)</f>
        <v>61</v>
      </c>
      <c r="R95">
        <v>12</v>
      </c>
      <c r="S95">
        <v>514</v>
      </c>
      <c r="U95">
        <v>1</v>
      </c>
      <c r="V95" t="s">
        <v>234</v>
      </c>
      <c r="W95" t="s">
        <v>887</v>
      </c>
      <c r="Y95">
        <v>2044</v>
      </c>
      <c r="Z95" t="s">
        <v>559</v>
      </c>
      <c r="AG95" t="b">
        <v>0</v>
      </c>
      <c r="AH95">
        <f>COUNTA(AJ95:AS95)</f>
        <v>2</v>
      </c>
      <c r="AI95">
        <v>1</v>
      </c>
      <c r="AJ95">
        <v>1</v>
      </c>
      <c r="AK95">
        <v>1</v>
      </c>
    </row>
    <row r="96" spans="1:37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7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H97">
        <f>COUNTA(AJ97:AS97)</f>
        <v>2</v>
      </c>
      <c r="AI97">
        <v>1</v>
      </c>
      <c r="AJ97">
        <v>1</v>
      </c>
      <c r="AK97">
        <v>1</v>
      </c>
    </row>
    <row r="98" spans="1:37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492</v>
      </c>
      <c r="N98" t="s">
        <v>883</v>
      </c>
      <c r="O98" t="s">
        <v>881</v>
      </c>
      <c r="P98" s="7" t="s">
        <v>483</v>
      </c>
      <c r="Q98">
        <f>VLOOKUP(E98,binningRules!$B$6:$C$9,2,0)</f>
        <v>61</v>
      </c>
      <c r="R98">
        <v>12</v>
      </c>
      <c r="S98">
        <v>520</v>
      </c>
      <c r="U98">
        <v>1</v>
      </c>
      <c r="V98" t="s">
        <v>233</v>
      </c>
      <c r="W98" t="s">
        <v>887</v>
      </c>
      <c r="Y98">
        <v>2060</v>
      </c>
      <c r="Z98" t="s">
        <v>559</v>
      </c>
      <c r="AG98" t="b">
        <v>0</v>
      </c>
      <c r="AH98">
        <f t="shared" ref="AH98:AH105" si="67">COUNTA(AJ98:AS98)</f>
        <v>2</v>
      </c>
      <c r="AI98">
        <v>1</v>
      </c>
      <c r="AJ98" t="str">
        <f t="shared" ref="AJ98:AJ112" si="68">$D99</f>
        <v>SSA_CCF_VMAX_K_END_TITO_CLRSS_NOM_LFM_1200_CBO_SSA_FF_F1</v>
      </c>
      <c r="AK98" t="str">
        <f t="shared" ref="AK98:AK112" si="69">$D99</f>
        <v>SSA_CCF_VMAX_K_END_TITO_CLRSS_NOM_LFM_1200_CBO_SSA_FF_F1</v>
      </c>
    </row>
    <row r="99" spans="1:37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493</v>
      </c>
      <c r="N99" t="s">
        <v>883</v>
      </c>
      <c r="O99" t="s">
        <v>881</v>
      </c>
      <c r="P99" t="s">
        <v>483</v>
      </c>
      <c r="Q99">
        <f>VLOOKUP(E99,binningRules!$B$6:$C$9,2,0)</f>
        <v>61</v>
      </c>
      <c r="R99">
        <v>12</v>
      </c>
      <c r="S99">
        <v>521</v>
      </c>
      <c r="U99">
        <v>-1</v>
      </c>
      <c r="V99" t="s">
        <v>233</v>
      </c>
      <c r="W99" t="s">
        <v>887</v>
      </c>
      <c r="Y99">
        <v>2061</v>
      </c>
      <c r="Z99" t="s">
        <v>559</v>
      </c>
      <c r="AG99" t="b">
        <v>0</v>
      </c>
      <c r="AH99">
        <f t="shared" si="67"/>
        <v>2</v>
      </c>
      <c r="AI99">
        <v>1</v>
      </c>
      <c r="AJ99" t="str">
        <f t="shared" si="68"/>
        <v>LSA_CCF_VMAX_K_END_TITO_CLR_NOM_LFM_1200_CBO_LSA_FF_F1</v>
      </c>
      <c r="AK99" t="str">
        <f t="shared" si="69"/>
        <v>LSA_CCF_VMAX_K_END_TITO_CLR_NOM_LFM_1200_CBO_LSA_FF_F1</v>
      </c>
    </row>
    <row r="100" spans="1:37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494</v>
      </c>
      <c r="N100" t="s">
        <v>883</v>
      </c>
      <c r="O100" t="s">
        <v>881</v>
      </c>
      <c r="P100" t="s">
        <v>484</v>
      </c>
      <c r="Q100">
        <f>VLOOKUP(E100,binningRules!$B$6:$C$9,2,0)</f>
        <v>21</v>
      </c>
      <c r="R100">
        <v>12</v>
      </c>
      <c r="S100">
        <v>522</v>
      </c>
      <c r="U100">
        <v>-1</v>
      </c>
      <c r="V100" t="s">
        <v>233</v>
      </c>
      <c r="W100" t="s">
        <v>887</v>
      </c>
      <c r="Y100">
        <v>2062</v>
      </c>
      <c r="Z100" t="s">
        <v>559</v>
      </c>
      <c r="AG100" t="b">
        <v>0</v>
      </c>
      <c r="AH100">
        <f t="shared" si="67"/>
        <v>2</v>
      </c>
      <c r="AI100">
        <v>1</v>
      </c>
      <c r="AJ100" t="str">
        <f t="shared" si="68"/>
        <v>ALL_CCF_VMAX_K_END_TITO_CLRSS_NOM_LFM_1200_SBO_F1</v>
      </c>
      <c r="AK100" t="str">
        <f t="shared" si="69"/>
        <v>ALL_CCF_VMAX_K_END_TITO_CLRSS_NOM_LFM_1200_SBO_F1</v>
      </c>
    </row>
    <row r="101" spans="1:37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495</v>
      </c>
      <c r="N101" t="s">
        <v>883</v>
      </c>
      <c r="O101" t="s">
        <v>881</v>
      </c>
      <c r="P101" s="7" t="s">
        <v>485</v>
      </c>
      <c r="Q101">
        <f>VLOOKUP(E101,binningRules!$B$6:$C$9,2,0)</f>
        <v>61</v>
      </c>
      <c r="R101">
        <v>12</v>
      </c>
      <c r="S101">
        <v>523</v>
      </c>
      <c r="U101">
        <v>1</v>
      </c>
      <c r="V101" t="s">
        <v>233</v>
      </c>
      <c r="W101" t="s">
        <v>887</v>
      </c>
      <c r="Y101">
        <v>2063</v>
      </c>
      <c r="Z101" t="s">
        <v>559</v>
      </c>
      <c r="AG101" t="b">
        <v>0</v>
      </c>
      <c r="AH101">
        <f t="shared" si="67"/>
        <v>2</v>
      </c>
      <c r="AI101">
        <v>1</v>
      </c>
      <c r="AJ101" t="str">
        <f t="shared" si="68"/>
        <v>SSA_CCF_VMAX_K_END_TITO_CLRSS_NOM_LFM_1200_SBO_SSA_FF_F1</v>
      </c>
      <c r="AK101" t="str">
        <f t="shared" si="69"/>
        <v>SSA_CCF_VMAX_K_END_TITO_CLRSS_NOM_LFM_1200_SBO_SSA_FF_F1</v>
      </c>
    </row>
    <row r="102" spans="1:37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496</v>
      </c>
      <c r="N102" t="s">
        <v>883</v>
      </c>
      <c r="O102" t="s">
        <v>881</v>
      </c>
      <c r="P102" t="s">
        <v>485</v>
      </c>
      <c r="Q102">
        <f>VLOOKUP(E102,binningRules!$B$6:$C$9,2,0)</f>
        <v>61</v>
      </c>
      <c r="R102">
        <v>12</v>
      </c>
      <c r="S102">
        <v>524</v>
      </c>
      <c r="U102">
        <v>-1</v>
      </c>
      <c r="V102" t="s">
        <v>233</v>
      </c>
      <c r="W102" t="s">
        <v>887</v>
      </c>
      <c r="Y102">
        <v>2064</v>
      </c>
      <c r="Z102" t="s">
        <v>559</v>
      </c>
      <c r="AG102" t="b">
        <v>0</v>
      </c>
      <c r="AH102">
        <f t="shared" si="67"/>
        <v>2</v>
      </c>
      <c r="AI102">
        <v>1</v>
      </c>
      <c r="AJ102" t="str">
        <f t="shared" si="68"/>
        <v>LSA_CCF_VMAX_K_END_TITO_CLR_NOM_LFM_1200_SBO_LSA_FF_F1</v>
      </c>
      <c r="AK102" t="str">
        <f t="shared" si="69"/>
        <v>LSA_CCF_VMAX_K_END_TITO_CLR_NOM_LFM_1200_SBO_LSA_FF_F1</v>
      </c>
    </row>
    <row r="103" spans="1:37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497</v>
      </c>
      <c r="N103" t="s">
        <v>883</v>
      </c>
      <c r="O103" t="s">
        <v>881</v>
      </c>
      <c r="P103" t="s">
        <v>486</v>
      </c>
      <c r="Q103">
        <f>VLOOKUP(E103,binningRules!$B$6:$C$9,2,0)</f>
        <v>21</v>
      </c>
      <c r="R103">
        <v>12</v>
      </c>
      <c r="S103">
        <v>525</v>
      </c>
      <c r="U103">
        <v>-1</v>
      </c>
      <c r="V103" t="s">
        <v>233</v>
      </c>
      <c r="W103" t="s">
        <v>887</v>
      </c>
      <c r="Y103">
        <v>2065</v>
      </c>
      <c r="Z103" t="s">
        <v>559</v>
      </c>
      <c r="AG103" t="b">
        <v>0</v>
      </c>
      <c r="AH103">
        <f t="shared" si="67"/>
        <v>2</v>
      </c>
      <c r="AI103">
        <v>1</v>
      </c>
      <c r="AJ103" t="str">
        <f t="shared" si="68"/>
        <v>ROM_CCF_VMAX_K_END_TITO_CLR_NOM_LFM_1200_SBO_ROM_FF_F1</v>
      </c>
      <c r="AK103" t="str">
        <f t="shared" si="69"/>
        <v>ROM_CCF_VMAX_K_END_TITO_CLR_NOM_LFM_1200_SBO_ROM_FF_F1</v>
      </c>
    </row>
    <row r="104" spans="1:37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498</v>
      </c>
      <c r="N104" t="s">
        <v>883</v>
      </c>
      <c r="O104" t="s">
        <v>881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U104">
        <v>-1</v>
      </c>
      <c r="V104" t="s">
        <v>233</v>
      </c>
      <c r="W104" t="s">
        <v>887</v>
      </c>
      <c r="Y104">
        <v>2066</v>
      </c>
      <c r="Z104" t="s">
        <v>559</v>
      </c>
      <c r="AG104" t="b">
        <v>0</v>
      </c>
      <c r="AH104">
        <f t="shared" si="67"/>
        <v>2</v>
      </c>
      <c r="AI104">
        <v>1</v>
      </c>
      <c r="AJ104" t="str">
        <f t="shared" si="68"/>
        <v>SSA_CCF_VMAX_K_END_TITO_CLRSS_NOM_LFM_1200_PMA_F1</v>
      </c>
      <c r="AK104" t="str">
        <f t="shared" si="69"/>
        <v>SSA_CCF_VMAX_K_END_TITO_CLRSS_NOM_LFM_1200_PMA_F1</v>
      </c>
    </row>
    <row r="105" spans="1:37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499</v>
      </c>
      <c r="N105" t="s">
        <v>883</v>
      </c>
      <c r="O105" t="s">
        <v>881</v>
      </c>
      <c r="P105" t="s">
        <v>1274</v>
      </c>
      <c r="Q105">
        <f>VLOOKUP(E105,binningRules!$B$6:$C$9,2,0)</f>
        <v>61</v>
      </c>
      <c r="R105">
        <v>12</v>
      </c>
      <c r="S105">
        <v>527</v>
      </c>
      <c r="U105">
        <v>1</v>
      </c>
      <c r="V105" t="s">
        <v>234</v>
      </c>
      <c r="W105" t="s">
        <v>887</v>
      </c>
      <c r="Y105">
        <v>2067</v>
      </c>
      <c r="Z105" t="s">
        <v>559</v>
      </c>
      <c r="AG105" t="b">
        <v>0</v>
      </c>
      <c r="AH105">
        <f t="shared" si="67"/>
        <v>2</v>
      </c>
      <c r="AI105">
        <v>1</v>
      </c>
      <c r="AJ105" t="str">
        <f t="shared" si="68"/>
        <v>ALL_CCF_VMAX_K_END_TITO_CLRSS_NOM_LFM_1200_CBO_F6</v>
      </c>
      <c r="AK105" t="str">
        <f t="shared" si="69"/>
        <v>ALL_CCF_VMAX_K_END_TITO_CLRSS_NOM_LFM_1200_CBO_F6</v>
      </c>
    </row>
    <row r="106" spans="1:37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500</v>
      </c>
      <c r="N106" t="s">
        <v>883</v>
      </c>
      <c r="O106" t="s">
        <v>881</v>
      </c>
      <c r="P106" s="7" t="s">
        <v>483</v>
      </c>
      <c r="Q106">
        <f>VLOOKUP(E106,binningRules!$B$6:$C$9,2,0)</f>
        <v>61</v>
      </c>
      <c r="R106">
        <v>12</v>
      </c>
      <c r="S106">
        <v>528</v>
      </c>
      <c r="U106">
        <v>1</v>
      </c>
      <c r="V106" t="s">
        <v>233</v>
      </c>
      <c r="W106" t="s">
        <v>887</v>
      </c>
      <c r="Y106">
        <v>2068</v>
      </c>
      <c r="Z106" t="s">
        <v>559</v>
      </c>
      <c r="AG106" t="b">
        <v>0</v>
      </c>
      <c r="AH106">
        <f t="shared" ref="AH106:AH113" si="71">COUNTA(AJ106:AS106)</f>
        <v>2</v>
      </c>
      <c r="AI106">
        <v>1</v>
      </c>
      <c r="AJ106" t="str">
        <f t="shared" si="68"/>
        <v>SSA_CCF_VMAX_K_END_TITO_CLRSS_NOM_LFM_1200_CBO_SSA_FF_F6</v>
      </c>
      <c r="AK106" t="str">
        <f t="shared" si="69"/>
        <v>SSA_CCF_VMAX_K_END_TITO_CLRSS_NOM_LFM_1200_CBO_SSA_FF_F6</v>
      </c>
    </row>
    <row r="107" spans="1:37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501</v>
      </c>
      <c r="N107" t="s">
        <v>883</v>
      </c>
      <c r="O107" t="s">
        <v>881</v>
      </c>
      <c r="P107" t="s">
        <v>483</v>
      </c>
      <c r="Q107">
        <f>VLOOKUP(E107,binningRules!$B$6:$C$9,2,0)</f>
        <v>61</v>
      </c>
      <c r="R107">
        <v>12</v>
      </c>
      <c r="S107">
        <v>529</v>
      </c>
      <c r="U107">
        <v>-1</v>
      </c>
      <c r="V107" t="s">
        <v>233</v>
      </c>
      <c r="W107" t="s">
        <v>887</v>
      </c>
      <c r="Y107">
        <v>2069</v>
      </c>
      <c r="Z107" t="s">
        <v>559</v>
      </c>
      <c r="AG107" t="b">
        <v>0</v>
      </c>
      <c r="AH107">
        <f t="shared" si="71"/>
        <v>2</v>
      </c>
      <c r="AI107">
        <v>1</v>
      </c>
      <c r="AJ107" t="str">
        <f t="shared" si="68"/>
        <v>LSA_CCF_VMAX_K_END_TITO_CLR_NOM_LFM_1200_CBO_LSA_FF_F6</v>
      </c>
      <c r="AK107" t="str">
        <f t="shared" si="69"/>
        <v>LSA_CCF_VMAX_K_END_TITO_CLR_NOM_LFM_1200_CBO_LSA_FF_F6</v>
      </c>
    </row>
    <row r="108" spans="1:37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502</v>
      </c>
      <c r="N108" t="s">
        <v>883</v>
      </c>
      <c r="O108" t="s">
        <v>881</v>
      </c>
      <c r="P108" t="s">
        <v>484</v>
      </c>
      <c r="Q108">
        <f>VLOOKUP(E108,binningRules!$B$6:$C$9,2,0)</f>
        <v>21</v>
      </c>
      <c r="R108">
        <v>12</v>
      </c>
      <c r="S108">
        <v>530</v>
      </c>
      <c r="U108">
        <v>-1</v>
      </c>
      <c r="V108" t="s">
        <v>233</v>
      </c>
      <c r="W108" t="s">
        <v>887</v>
      </c>
      <c r="Y108">
        <v>2070</v>
      </c>
      <c r="Z108" t="s">
        <v>559</v>
      </c>
      <c r="AG108" t="b">
        <v>0</v>
      </c>
      <c r="AH108">
        <f t="shared" si="71"/>
        <v>2</v>
      </c>
      <c r="AI108">
        <v>1</v>
      </c>
      <c r="AJ108" t="str">
        <f t="shared" si="68"/>
        <v>ALL_CCF_VMAX_K_END_TITO_CLRSS_NOM_LFM_1200_SBO_F6</v>
      </c>
      <c r="AK108" t="str">
        <f t="shared" si="69"/>
        <v>ALL_CCF_VMAX_K_END_TITO_CLRSS_NOM_LFM_1200_SBO_F6</v>
      </c>
    </row>
    <row r="109" spans="1:37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503</v>
      </c>
      <c r="N109" t="s">
        <v>883</v>
      </c>
      <c r="O109" t="s">
        <v>881</v>
      </c>
      <c r="P109" s="7" t="s">
        <v>485</v>
      </c>
      <c r="Q109">
        <f>VLOOKUP(E109,binningRules!$B$6:$C$9,2,0)</f>
        <v>61</v>
      </c>
      <c r="R109">
        <v>12</v>
      </c>
      <c r="S109">
        <v>531</v>
      </c>
      <c r="U109">
        <v>1</v>
      </c>
      <c r="V109" t="s">
        <v>233</v>
      </c>
      <c r="W109" t="s">
        <v>887</v>
      </c>
      <c r="Y109">
        <v>2071</v>
      </c>
      <c r="Z109" t="s">
        <v>559</v>
      </c>
      <c r="AG109" t="b">
        <v>0</v>
      </c>
      <c r="AH109">
        <f t="shared" si="71"/>
        <v>2</v>
      </c>
      <c r="AI109">
        <v>1</v>
      </c>
      <c r="AJ109" t="str">
        <f t="shared" si="68"/>
        <v>SSA_CCF_VMAX_K_END_TITO_CLRSS_NOM_LFM_1200_SBO_SSA_FF_F6</v>
      </c>
      <c r="AK109" t="str">
        <f t="shared" si="69"/>
        <v>SSA_CCF_VMAX_K_END_TITO_CLRSS_NOM_LFM_1200_SBO_SSA_FF_F6</v>
      </c>
    </row>
    <row r="110" spans="1:37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504</v>
      </c>
      <c r="N110" t="s">
        <v>883</v>
      </c>
      <c r="O110" t="s">
        <v>881</v>
      </c>
      <c r="P110" t="s">
        <v>485</v>
      </c>
      <c r="Q110">
        <f>VLOOKUP(E110,binningRules!$B$6:$C$9,2,0)</f>
        <v>61</v>
      </c>
      <c r="R110">
        <v>12</v>
      </c>
      <c r="S110">
        <v>532</v>
      </c>
      <c r="U110">
        <v>-1</v>
      </c>
      <c r="V110" t="s">
        <v>233</v>
      </c>
      <c r="W110" t="s">
        <v>887</v>
      </c>
      <c r="Y110">
        <v>2072</v>
      </c>
      <c r="Z110" t="s">
        <v>559</v>
      </c>
      <c r="AG110" t="b">
        <v>0</v>
      </c>
      <c r="AH110">
        <f t="shared" si="71"/>
        <v>2</v>
      </c>
      <c r="AI110">
        <v>1</v>
      </c>
      <c r="AJ110" t="str">
        <f t="shared" si="68"/>
        <v>LSA_CCF_VMAX_K_END_TITO_CLR_NOM_LFM_1200_SBO_LSA_FF_F6</v>
      </c>
      <c r="AK110" t="str">
        <f t="shared" si="69"/>
        <v>LSA_CCF_VMAX_K_END_TITO_CLR_NOM_LFM_1200_SBO_LSA_FF_F6</v>
      </c>
    </row>
    <row r="111" spans="1:37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505</v>
      </c>
      <c r="N111" t="s">
        <v>883</v>
      </c>
      <c r="O111" t="s">
        <v>881</v>
      </c>
      <c r="P111" t="s">
        <v>486</v>
      </c>
      <c r="Q111">
        <f>VLOOKUP(E111,binningRules!$B$6:$C$9,2,0)</f>
        <v>21</v>
      </c>
      <c r="R111">
        <v>12</v>
      </c>
      <c r="S111">
        <v>533</v>
      </c>
      <c r="U111">
        <v>-1</v>
      </c>
      <c r="V111" t="s">
        <v>233</v>
      </c>
      <c r="W111" t="s">
        <v>887</v>
      </c>
      <c r="Y111">
        <v>2073</v>
      </c>
      <c r="Z111" t="s">
        <v>559</v>
      </c>
      <c r="AG111" t="b">
        <v>0</v>
      </c>
      <c r="AH111">
        <f t="shared" si="71"/>
        <v>2</v>
      </c>
      <c r="AI111">
        <v>1</v>
      </c>
      <c r="AJ111" t="str">
        <f t="shared" si="68"/>
        <v>ROM_CCF_VMAX_K_END_TITO_CLR_NOM_LFM_1200_SBO_ROM_FF_F6</v>
      </c>
      <c r="AK111" t="str">
        <f t="shared" si="69"/>
        <v>ROM_CCF_VMAX_K_END_TITO_CLR_NOM_LFM_1200_SBO_ROM_FF_F6</v>
      </c>
    </row>
    <row r="112" spans="1:37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506</v>
      </c>
      <c r="N112" t="s">
        <v>883</v>
      </c>
      <c r="O112" t="s">
        <v>881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U112">
        <v>-1</v>
      </c>
      <c r="V112" t="s">
        <v>233</v>
      </c>
      <c r="W112" t="s">
        <v>887</v>
      </c>
      <c r="Y112">
        <v>2074</v>
      </c>
      <c r="Z112" t="s">
        <v>559</v>
      </c>
      <c r="AG112" t="b">
        <v>0</v>
      </c>
      <c r="AH112">
        <f t="shared" si="71"/>
        <v>2</v>
      </c>
      <c r="AI112">
        <v>1</v>
      </c>
      <c r="AJ112" t="str">
        <f t="shared" si="68"/>
        <v>SSA_CCF_VMAX_K_END_TITO_CLRSS_NOM_LFM_1200_PMA_F6</v>
      </c>
      <c r="AK112" t="str">
        <f t="shared" si="69"/>
        <v>SSA_CCF_VMAX_K_END_TITO_CLRSS_NOM_LFM_1200_PMA_F6</v>
      </c>
    </row>
    <row r="113" spans="1:37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507</v>
      </c>
      <c r="N113" t="s">
        <v>883</v>
      </c>
      <c r="O113" t="s">
        <v>881</v>
      </c>
      <c r="P113" t="s">
        <v>1274</v>
      </c>
      <c r="Q113">
        <f>VLOOKUP(E113,binningRules!$B$6:$C$9,2,0)</f>
        <v>61</v>
      </c>
      <c r="R113">
        <v>12</v>
      </c>
      <c r="S113">
        <v>535</v>
      </c>
      <c r="U113">
        <v>1</v>
      </c>
      <c r="V113" t="s">
        <v>234</v>
      </c>
      <c r="W113" t="s">
        <v>887</v>
      </c>
      <c r="Y113">
        <v>2075</v>
      </c>
      <c r="Z113" t="s">
        <v>559</v>
      </c>
      <c r="AG113" t="b">
        <v>0</v>
      </c>
      <c r="AH113">
        <f t="shared" si="71"/>
        <v>2</v>
      </c>
      <c r="AI113">
        <v>1</v>
      </c>
      <c r="AJ113">
        <v>1</v>
      </c>
      <c r="AK113">
        <v>1</v>
      </c>
    </row>
    <row r="114" spans="1:37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7" x14ac:dyDescent="0.25">
      <c r="A115" s="3" t="s">
        <v>59</v>
      </c>
      <c r="B115" s="3" t="s">
        <v>27</v>
      </c>
      <c r="C115" s="3" t="str">
        <f>VLOOKUP(B115,templateLookup!A:B,2,0)</f>
        <v>COMPOSITE</v>
      </c>
      <c r="D115" t="s">
        <v>1281</v>
      </c>
      <c r="F115" t="s">
        <v>32</v>
      </c>
      <c r="AH115">
        <f>COUNTA(AJ115:AS115)</f>
        <v>2</v>
      </c>
      <c r="AI115">
        <v>1</v>
      </c>
      <c r="AJ115">
        <v>1</v>
      </c>
      <c r="AK115">
        <v>1</v>
      </c>
    </row>
    <row r="116" spans="1:37" x14ac:dyDescent="0.25">
      <c r="A116" s="3" t="s">
        <v>59</v>
      </c>
      <c r="B116" s="3" t="s">
        <v>1278</v>
      </c>
      <c r="C116" s="3" t="str">
        <f>VLOOKUP(B116,templateLookup!A:B,2,0)</f>
        <v>PrimeShmooTestMethod</v>
      </c>
      <c r="D116" t="str">
        <f t="shared" ref="D116:D123" si="72">E116&amp;"_"&amp;F116&amp;"_"&amp;G116&amp;"_"&amp;H116&amp;"_"&amp;A116&amp;"_"&amp;I116&amp;"_"&amp;J116&amp;"_"&amp;K116&amp;"_"&amp;L116&amp;"_"&amp;M116</f>
        <v>ALL_CCF_SHMOO_E_END_TITO_CLRSS_NOM_LFM_1200_CBO</v>
      </c>
      <c r="E116" t="s">
        <v>44</v>
      </c>
      <c r="F116" t="s">
        <v>32</v>
      </c>
      <c r="G116" t="s">
        <v>1281</v>
      </c>
      <c r="H116" t="s">
        <v>34</v>
      </c>
      <c r="I116" t="s">
        <v>104</v>
      </c>
      <c r="J116" t="s">
        <v>119</v>
      </c>
      <c r="K116" t="s">
        <v>141</v>
      </c>
      <c r="L116" t="s">
        <v>35</v>
      </c>
      <c r="M116" t="s">
        <v>348</v>
      </c>
      <c r="N116" t="s">
        <v>1302</v>
      </c>
      <c r="O116" t="s">
        <v>881</v>
      </c>
      <c r="P116" s="7" t="s">
        <v>478</v>
      </c>
      <c r="Q116">
        <f>VLOOKUP(E116,binningRules!$B$6:$C$9,2,0)</f>
        <v>61</v>
      </c>
      <c r="R116">
        <v>12</v>
      </c>
      <c r="S116">
        <v>540</v>
      </c>
      <c r="U116">
        <v>1</v>
      </c>
      <c r="V116" t="s">
        <v>233</v>
      </c>
      <c r="AB116" t="s">
        <v>1283</v>
      </c>
      <c r="AG116" t="b">
        <v>0</v>
      </c>
      <c r="AH116">
        <f t="shared" ref="AH116:AH123" si="73">COUNTA(AJ116:AS116)</f>
        <v>2</v>
      </c>
      <c r="AI116">
        <v>1</v>
      </c>
      <c r="AJ116" t="str">
        <f t="shared" ref="AJ116:AK122" si="74">$D117</f>
        <v>SSA_CCF_SHMOO_E_END_TITO_CLRSS_NOM_LFM_1200_CBO_SSA_FF</v>
      </c>
      <c r="AK116" t="str">
        <f t="shared" si="74"/>
        <v>SSA_CCF_SHMOO_E_END_TITO_CLRSS_NOM_LFM_1200_CBO_SSA_FF</v>
      </c>
    </row>
    <row r="117" spans="1:37" x14ac:dyDescent="0.25">
      <c r="A117" s="3" t="s">
        <v>59</v>
      </c>
      <c r="B117" s="3" t="s">
        <v>1278</v>
      </c>
      <c r="C117" s="3" t="str">
        <f>VLOOKUP(B117,templateLookup!A:B,2,0)</f>
        <v>PrimeShmooTestMethod</v>
      </c>
      <c r="D117" t="str">
        <f t="shared" si="72"/>
        <v>SSA_CCF_SHMOO_E_END_TITO_CLRSS_NOM_LFM_1200_CBO_SSA_FF</v>
      </c>
      <c r="E117" t="s">
        <v>31</v>
      </c>
      <c r="F117" t="s">
        <v>32</v>
      </c>
      <c r="G117" t="s">
        <v>1281</v>
      </c>
      <c r="H117" t="s">
        <v>34</v>
      </c>
      <c r="I117" t="s">
        <v>104</v>
      </c>
      <c r="J117" t="s">
        <v>119</v>
      </c>
      <c r="K117" t="s">
        <v>141</v>
      </c>
      <c r="L117" t="s">
        <v>35</v>
      </c>
      <c r="M117" t="s">
        <v>473</v>
      </c>
      <c r="N117" t="s">
        <v>1302</v>
      </c>
      <c r="O117" t="s">
        <v>881</v>
      </c>
      <c r="P117" t="s">
        <v>478</v>
      </c>
      <c r="Q117">
        <f>VLOOKUP(E117,binningRules!$B$6:$C$9,2,0)</f>
        <v>61</v>
      </c>
      <c r="R117">
        <v>12</v>
      </c>
      <c r="S117">
        <v>541</v>
      </c>
      <c r="U117">
        <v>-1</v>
      </c>
      <c r="V117" t="s">
        <v>233</v>
      </c>
      <c r="AB117" t="s">
        <v>1283</v>
      </c>
      <c r="AG117" t="b">
        <v>0</v>
      </c>
      <c r="AH117">
        <f t="shared" si="73"/>
        <v>2</v>
      </c>
      <c r="AI117">
        <v>1</v>
      </c>
      <c r="AJ117" t="str">
        <f t="shared" si="74"/>
        <v>LSA_CCF_SHMOO_E_END_TITO_CLR_NOM_LFM_1200_CBO_LSA_FF</v>
      </c>
      <c r="AK117" t="str">
        <f t="shared" si="74"/>
        <v>LSA_CCF_SHMOO_E_END_TITO_CLR_NOM_LFM_1200_CBO_LSA_FF</v>
      </c>
    </row>
    <row r="118" spans="1:37" x14ac:dyDescent="0.25">
      <c r="A118" s="3" t="s">
        <v>59</v>
      </c>
      <c r="B118" s="3" t="s">
        <v>1278</v>
      </c>
      <c r="C118" s="3" t="str">
        <f>VLOOKUP(B118,templateLookup!A:B,2,0)</f>
        <v>PrimeShmooTestMethod</v>
      </c>
      <c r="D118" t="str">
        <f t="shared" si="72"/>
        <v>LSA_CCF_SHMOO_E_END_TITO_CLR_NOM_LFM_1200_CBO_LSA_FF</v>
      </c>
      <c r="E118" t="s">
        <v>56</v>
      </c>
      <c r="F118" t="s">
        <v>32</v>
      </c>
      <c r="G118" t="s">
        <v>1281</v>
      </c>
      <c r="H118" t="s">
        <v>34</v>
      </c>
      <c r="I118" t="s">
        <v>104</v>
      </c>
      <c r="J118" t="s">
        <v>118</v>
      </c>
      <c r="K118" t="s">
        <v>141</v>
      </c>
      <c r="L118" t="s">
        <v>35</v>
      </c>
      <c r="M118" t="s">
        <v>472</v>
      </c>
      <c r="N118" t="s">
        <v>1302</v>
      </c>
      <c r="O118" t="s">
        <v>881</v>
      </c>
      <c r="P118" t="s">
        <v>479</v>
      </c>
      <c r="Q118">
        <f>VLOOKUP(E118,binningRules!$B$6:$C$9,2,0)</f>
        <v>21</v>
      </c>
      <c r="R118">
        <v>12</v>
      </c>
      <c r="S118">
        <v>542</v>
      </c>
      <c r="U118">
        <v>-1</v>
      </c>
      <c r="V118" t="s">
        <v>233</v>
      </c>
      <c r="AB118" t="s">
        <v>1283</v>
      </c>
      <c r="AG118" t="b">
        <v>0</v>
      </c>
      <c r="AH118">
        <f t="shared" si="73"/>
        <v>2</v>
      </c>
      <c r="AI118">
        <v>1</v>
      </c>
      <c r="AJ118" t="str">
        <f t="shared" si="74"/>
        <v>ALL_CCF_SHMOO_E_END_TITO_CLRSS_NOM_LFM_1200_SBO</v>
      </c>
      <c r="AK118" t="str">
        <f t="shared" si="74"/>
        <v>ALL_CCF_SHMOO_E_END_TITO_CLRSS_NOM_LFM_1200_SBO</v>
      </c>
    </row>
    <row r="119" spans="1:37" x14ac:dyDescent="0.25">
      <c r="A119" s="3" t="s">
        <v>59</v>
      </c>
      <c r="B119" s="3" t="s">
        <v>1278</v>
      </c>
      <c r="C119" s="3" t="str">
        <f>VLOOKUP(B119,templateLookup!A:B,2,0)</f>
        <v>PrimeShmooTestMethod</v>
      </c>
      <c r="D119" t="str">
        <f t="shared" si="72"/>
        <v>ALL_CCF_SHMOO_E_END_TITO_CLRSS_NOM_LFM_1200_SBO</v>
      </c>
      <c r="E119" t="s">
        <v>44</v>
      </c>
      <c r="F119" t="s">
        <v>32</v>
      </c>
      <c r="G119" t="s">
        <v>1281</v>
      </c>
      <c r="H119" t="s">
        <v>34</v>
      </c>
      <c r="I119" t="s">
        <v>104</v>
      </c>
      <c r="J119" t="s">
        <v>119</v>
      </c>
      <c r="K119" t="s">
        <v>141</v>
      </c>
      <c r="L119" t="s">
        <v>35</v>
      </c>
      <c r="M119" t="s">
        <v>350</v>
      </c>
      <c r="N119" t="s">
        <v>1302</v>
      </c>
      <c r="O119" t="s">
        <v>881</v>
      </c>
      <c r="P119" s="7" t="s">
        <v>480</v>
      </c>
      <c r="Q119">
        <f>VLOOKUP(E119,binningRules!$B$6:$C$9,2,0)</f>
        <v>61</v>
      </c>
      <c r="R119">
        <v>12</v>
      </c>
      <c r="S119">
        <v>543</v>
      </c>
      <c r="U119">
        <v>1</v>
      </c>
      <c r="V119" t="s">
        <v>233</v>
      </c>
      <c r="AB119" t="s">
        <v>1283</v>
      </c>
      <c r="AG119" t="b">
        <v>0</v>
      </c>
      <c r="AH119">
        <f t="shared" si="73"/>
        <v>2</v>
      </c>
      <c r="AI119">
        <v>1</v>
      </c>
      <c r="AJ119" t="str">
        <f t="shared" si="74"/>
        <v>SSA_CCF_SHMOO_E_END_TITO_CLRSS_NOM_LFM_1200_SBO_SSA_FF</v>
      </c>
      <c r="AK119" t="str">
        <f t="shared" si="74"/>
        <v>SSA_CCF_SHMOO_E_END_TITO_CLRSS_NOM_LFM_1200_SBO_SSA_FF</v>
      </c>
    </row>
    <row r="120" spans="1:37" x14ac:dyDescent="0.25">
      <c r="A120" s="3" t="s">
        <v>59</v>
      </c>
      <c r="B120" s="3" t="s">
        <v>1278</v>
      </c>
      <c r="C120" s="3" t="str">
        <f>VLOOKUP(B120,templateLookup!A:B,2,0)</f>
        <v>PrimeShmooTestMethod</v>
      </c>
      <c r="D120" t="str">
        <f t="shared" si="72"/>
        <v>SSA_CCF_SHMOO_E_END_TITO_CLRSS_NOM_LFM_1200_SBO_SSA_FF</v>
      </c>
      <c r="E120" t="s">
        <v>31</v>
      </c>
      <c r="F120" t="s">
        <v>32</v>
      </c>
      <c r="G120" t="s">
        <v>1281</v>
      </c>
      <c r="H120" t="s">
        <v>34</v>
      </c>
      <c r="I120" t="s">
        <v>104</v>
      </c>
      <c r="J120" t="s">
        <v>119</v>
      </c>
      <c r="K120" t="s">
        <v>141</v>
      </c>
      <c r="L120" t="s">
        <v>35</v>
      </c>
      <c r="M120" t="s">
        <v>469</v>
      </c>
      <c r="N120" t="s">
        <v>1302</v>
      </c>
      <c r="O120" t="s">
        <v>881</v>
      </c>
      <c r="P120" t="s">
        <v>480</v>
      </c>
      <c r="Q120">
        <f>VLOOKUP(E120,binningRules!$B$6:$C$9,2,0)</f>
        <v>61</v>
      </c>
      <c r="R120">
        <v>12</v>
      </c>
      <c r="S120">
        <v>544</v>
      </c>
      <c r="U120">
        <v>-1</v>
      </c>
      <c r="V120" t="s">
        <v>233</v>
      </c>
      <c r="AB120" t="s">
        <v>1283</v>
      </c>
      <c r="AG120" t="b">
        <v>0</v>
      </c>
      <c r="AH120">
        <f t="shared" si="73"/>
        <v>2</v>
      </c>
      <c r="AI120">
        <v>1</v>
      </c>
      <c r="AJ120" t="str">
        <f t="shared" si="74"/>
        <v>LSA_CCF_SHMOO_E_END_TITO_CLR_NOM_LFM_1200_SBO_LSA_FF</v>
      </c>
      <c r="AK120" t="str">
        <f t="shared" si="74"/>
        <v>LSA_CCF_SHMOO_E_END_TITO_CLR_NOM_LFM_1200_SBO_LSA_FF</v>
      </c>
    </row>
    <row r="121" spans="1:37" x14ac:dyDescent="0.25">
      <c r="A121" s="3" t="s">
        <v>59</v>
      </c>
      <c r="B121" s="3" t="s">
        <v>1278</v>
      </c>
      <c r="C121" s="3" t="str">
        <f>VLOOKUP(B121,templateLookup!A:B,2,0)</f>
        <v>PrimeShmooTestMethod</v>
      </c>
      <c r="D121" t="str">
        <f t="shared" si="72"/>
        <v>LSA_CCF_SHMOO_E_END_TITO_CLR_NOM_LFM_1200_SBO_LSA_FF</v>
      </c>
      <c r="E121" t="s">
        <v>56</v>
      </c>
      <c r="F121" t="s">
        <v>32</v>
      </c>
      <c r="G121" t="s">
        <v>1281</v>
      </c>
      <c r="H121" t="s">
        <v>34</v>
      </c>
      <c r="I121" t="s">
        <v>104</v>
      </c>
      <c r="J121" t="s">
        <v>118</v>
      </c>
      <c r="K121" t="s">
        <v>141</v>
      </c>
      <c r="L121" t="s">
        <v>35</v>
      </c>
      <c r="M121" t="s">
        <v>471</v>
      </c>
      <c r="N121" t="s">
        <v>1302</v>
      </c>
      <c r="O121" t="s">
        <v>881</v>
      </c>
      <c r="P121" t="s">
        <v>481</v>
      </c>
      <c r="Q121">
        <f>VLOOKUP(E121,binningRules!$B$6:$C$9,2,0)</f>
        <v>21</v>
      </c>
      <c r="R121">
        <v>12</v>
      </c>
      <c r="S121">
        <v>545</v>
      </c>
      <c r="U121">
        <v>-1</v>
      </c>
      <c r="V121" t="s">
        <v>233</v>
      </c>
      <c r="AB121" t="s">
        <v>1283</v>
      </c>
      <c r="AG121" t="b">
        <v>0</v>
      </c>
      <c r="AH121">
        <f t="shared" si="73"/>
        <v>2</v>
      </c>
      <c r="AI121">
        <v>1</v>
      </c>
      <c r="AJ121" t="str">
        <f t="shared" si="74"/>
        <v>ROM_CCF_SHMOO_E_END_TITO_CLR_NOM_LFM_1200_SBO_ROM_FF</v>
      </c>
      <c r="AK121" t="str">
        <f t="shared" si="74"/>
        <v>ROM_CCF_SHMOO_E_END_TITO_CLR_NOM_LFM_1200_SBO_ROM_FF</v>
      </c>
    </row>
    <row r="122" spans="1:37" x14ac:dyDescent="0.25">
      <c r="A122" s="3" t="s">
        <v>59</v>
      </c>
      <c r="B122" s="3" t="s">
        <v>1278</v>
      </c>
      <c r="C122" s="3" t="str">
        <f>VLOOKUP(B122,templateLookup!A:B,2,0)</f>
        <v>PrimeShmooTestMethod</v>
      </c>
      <c r="D122" t="str">
        <f t="shared" si="72"/>
        <v>ROM_CCF_SHMOO_E_END_TITO_CLR_NOM_LFM_1200_SBO_ROM_FF</v>
      </c>
      <c r="E122" t="s">
        <v>57</v>
      </c>
      <c r="F122" t="s">
        <v>32</v>
      </c>
      <c r="G122" t="s">
        <v>1281</v>
      </c>
      <c r="H122" t="s">
        <v>34</v>
      </c>
      <c r="I122" t="s">
        <v>104</v>
      </c>
      <c r="J122" t="s">
        <v>118</v>
      </c>
      <c r="K122" t="s">
        <v>141</v>
      </c>
      <c r="L122" t="s">
        <v>35</v>
      </c>
      <c r="M122" t="s">
        <v>470</v>
      </c>
      <c r="N122" t="s">
        <v>1302</v>
      </c>
      <c r="O122" t="s">
        <v>881</v>
      </c>
      <c r="P122" t="s">
        <v>482</v>
      </c>
      <c r="Q122">
        <f>VLOOKUP(E122,binningRules!$B$6:$C$9,2,0)</f>
        <v>21</v>
      </c>
      <c r="R122">
        <v>12</v>
      </c>
      <c r="S122">
        <v>546</v>
      </c>
      <c r="U122">
        <v>-1</v>
      </c>
      <c r="V122" t="s">
        <v>233</v>
      </c>
      <c r="AB122" t="s">
        <v>1283</v>
      </c>
      <c r="AG122" t="b">
        <v>0</v>
      </c>
      <c r="AH122">
        <f t="shared" si="73"/>
        <v>2</v>
      </c>
      <c r="AI122">
        <v>1</v>
      </c>
      <c r="AJ122" t="str">
        <f t="shared" si="74"/>
        <v>SSA_CCF_SHMOO_E_END_TITO_CLRSS_NOM_LFM_1200_PMA</v>
      </c>
      <c r="AK122" t="str">
        <f t="shared" si="74"/>
        <v>SSA_CCF_SHMOO_E_END_TITO_CLRSS_NOM_LFM_1200_PMA</v>
      </c>
    </row>
    <row r="123" spans="1:37" x14ac:dyDescent="0.25">
      <c r="A123" s="3" t="s">
        <v>59</v>
      </c>
      <c r="B123" s="3" t="s">
        <v>1278</v>
      </c>
      <c r="C123" s="3" t="str">
        <f>VLOOKUP(B123,templateLookup!A:B,2,0)</f>
        <v>PrimeShmooTestMethod</v>
      </c>
      <c r="D123" t="str">
        <f t="shared" si="72"/>
        <v>SSA_CCF_SHMOO_E_END_TITO_CLRSS_NOM_LFM_1200_PMA</v>
      </c>
      <c r="E123" t="s">
        <v>31</v>
      </c>
      <c r="F123" t="s">
        <v>32</v>
      </c>
      <c r="G123" t="s">
        <v>1281</v>
      </c>
      <c r="H123" t="s">
        <v>34</v>
      </c>
      <c r="I123" t="s">
        <v>104</v>
      </c>
      <c r="J123" t="s">
        <v>119</v>
      </c>
      <c r="K123" t="s">
        <v>141</v>
      </c>
      <c r="L123" t="s">
        <v>35</v>
      </c>
      <c r="M123" t="s">
        <v>349</v>
      </c>
      <c r="N123" t="s">
        <v>1302</v>
      </c>
      <c r="O123" t="s">
        <v>881</v>
      </c>
      <c r="P123" t="s">
        <v>1274</v>
      </c>
      <c r="Q123">
        <f>VLOOKUP(E123,binningRules!$B$6:$C$9,2,0)</f>
        <v>61</v>
      </c>
      <c r="R123">
        <v>12</v>
      </c>
      <c r="S123">
        <v>547</v>
      </c>
      <c r="U123">
        <v>1</v>
      </c>
      <c r="V123" t="s">
        <v>234</v>
      </c>
      <c r="AB123" t="s">
        <v>1284</v>
      </c>
      <c r="AG123" t="b">
        <v>0</v>
      </c>
      <c r="AH123">
        <f t="shared" si="73"/>
        <v>2</v>
      </c>
      <c r="AI123">
        <v>1</v>
      </c>
      <c r="AJ123">
        <v>1</v>
      </c>
      <c r="AK123">
        <v>1</v>
      </c>
    </row>
    <row r="124" spans="1:37" x14ac:dyDescent="0.25">
      <c r="A124" s="3" t="s">
        <v>59</v>
      </c>
      <c r="B124" s="3" t="s">
        <v>41</v>
      </c>
      <c r="C124" s="3" t="str">
        <f>VLOOKUP(B124,templateLookup!A:B,2,0)</f>
        <v>COMPOSITE</v>
      </c>
    </row>
    <row r="125" spans="1:37" s="7" customFormat="1" x14ac:dyDescent="0.25">
      <c r="A125" s="7" t="s">
        <v>59</v>
      </c>
      <c r="B125" s="7" t="s">
        <v>41</v>
      </c>
      <c r="C125" s="7" t="str">
        <f>VLOOKUP(B125,templateLookup!A:B,2,0)</f>
        <v>COMPOSITE</v>
      </c>
    </row>
    <row r="126" spans="1:37" x14ac:dyDescent="0.25">
      <c r="A126" t="s">
        <v>72</v>
      </c>
      <c r="B126" t="s">
        <v>73</v>
      </c>
      <c r="C126" t="str">
        <f>VLOOKUP(B126,templateLookup!A:B,2,0)</f>
        <v>COMPOSITE</v>
      </c>
      <c r="D126" t="s">
        <v>72</v>
      </c>
    </row>
  </sheetData>
  <autoFilter ref="A1:AS126" xr:uid="{00000000-0001-0000-0100-000000000000}"/>
  <conditionalFormatting sqref="Z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W76"/>
  <sheetViews>
    <sheetView topLeftCell="H1" zoomScaleNormal="100" workbookViewId="0">
      <pane ySplit="1" topLeftCell="A33" activePane="bottomLeft" state="frozen"/>
      <selection pane="bottomLeft" activeCell="P60" sqref="P60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23.28515625" customWidth="1"/>
    <col min="13" max="15" width="31.7109375" customWidth="1"/>
    <col min="16" max="16" width="45.28515625" bestFit="1" customWidth="1"/>
    <col min="17" max="22" width="9.140625" customWidth="1"/>
    <col min="23" max="23" width="13.85546875" customWidth="1"/>
    <col min="24" max="27" width="9.140625" customWidth="1"/>
    <col min="28" max="28" width="17.7109375" bestFit="1" customWidth="1"/>
    <col min="29" max="29" width="20.7109375" bestFit="1" customWidth="1"/>
    <col min="30" max="30" width="12.140625" bestFit="1" customWidth="1"/>
    <col min="31" max="31" width="12" bestFit="1" customWidth="1"/>
    <col min="32" max="33" width="15" customWidth="1"/>
    <col min="34" max="34" width="13.28515625" customWidth="1"/>
    <col min="35" max="37" width="12.7109375" customWidth="1"/>
  </cols>
  <sheetData>
    <row r="1" spans="1:49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539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1228</v>
      </c>
      <c r="AC1" t="s">
        <v>1229</v>
      </c>
      <c r="AD1" t="s">
        <v>416</v>
      </c>
      <c r="AE1" t="s">
        <v>433</v>
      </c>
      <c r="AF1" t="s">
        <v>210</v>
      </c>
      <c r="AG1" t="s">
        <v>1282</v>
      </c>
      <c r="AH1" t="s">
        <v>230</v>
      </c>
      <c r="AI1" t="s">
        <v>884</v>
      </c>
      <c r="AJ1" t="s">
        <v>885</v>
      </c>
      <c r="AK1" t="s">
        <v>101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</row>
    <row r="2" spans="1:49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9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>
        <f>COUNTA(AN4:AW4)</f>
        <v>2</v>
      </c>
      <c r="AM4" s="16" t="s">
        <v>100</v>
      </c>
      <c r="AN4" s="16" t="str">
        <f>D10</f>
        <v>PREREPAIR</v>
      </c>
      <c r="AO4" s="16" t="str">
        <f>D10</f>
        <v>PREREPAIR</v>
      </c>
      <c r="AP4" s="16"/>
      <c r="AQ4" s="16"/>
      <c r="AR4" s="16"/>
      <c r="AS4" s="16"/>
      <c r="AT4" s="16"/>
      <c r="AU4" s="16"/>
      <c r="AV4" s="16"/>
      <c r="AW4" s="16"/>
    </row>
    <row r="5" spans="1:49" s="5" customFormat="1" x14ac:dyDescent="0.25">
      <c r="A5" s="5" t="s">
        <v>26</v>
      </c>
      <c r="B5" s="5" t="s">
        <v>1296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883</v>
      </c>
      <c r="O5" s="5" t="s">
        <v>881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1299</v>
      </c>
      <c r="AF5" s="5">
        <v>1</v>
      </c>
      <c r="AH5" s="5" t="s">
        <v>233</v>
      </c>
      <c r="AK5" s="5" t="b">
        <v>0</v>
      </c>
      <c r="AL5" s="5">
        <f t="shared" ref="AL5" si="0">COUNTA(AN5:AW5)</f>
        <v>10</v>
      </c>
      <c r="AM5" s="5" t="s">
        <v>38</v>
      </c>
      <c r="AN5" s="5" t="str">
        <f>$D6</f>
        <v>SSA_CORE_HRY_E_BEGIN_TITO_VCCIA_NOM_LFM_NONREP_CORE1</v>
      </c>
      <c r="AO5" s="5" t="str">
        <f t="shared" ref="AO5:AW5" si="1">$D6</f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  <c r="AW5" s="5" t="str">
        <f t="shared" si="1"/>
        <v>SSA_CORE_HRY_E_BEGIN_TITO_VCCIA_NOM_LFM_NONREP_CORE1</v>
      </c>
    </row>
    <row r="6" spans="1:49" s="5" customFormat="1" x14ac:dyDescent="0.25">
      <c r="A6" s="5" t="s">
        <v>26</v>
      </c>
      <c r="B6" s="5" t="s">
        <v>1296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883</v>
      </c>
      <c r="O6" s="5" t="s">
        <v>881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1299</v>
      </c>
      <c r="AF6" s="5">
        <v>1</v>
      </c>
      <c r="AH6" s="5" t="s">
        <v>233</v>
      </c>
      <c r="AK6" s="5" t="b">
        <v>0</v>
      </c>
      <c r="AL6" s="5">
        <f t="shared" ref="AL6:AL8" si="3">COUNTA(AN6:AW6)</f>
        <v>10</v>
      </c>
      <c r="AM6" s="5" t="s">
        <v>38</v>
      </c>
      <c r="AN6" s="5" t="str">
        <f>$D7</f>
        <v>SSA_CORE_HRY_E_BEGIN_TITO_VCCIA_NOM_LFM_NONREP_CORE2</v>
      </c>
      <c r="AO6" s="5" t="str">
        <f t="shared" ref="AO6:AO7" si="4">$D7</f>
        <v>SSA_CORE_HRY_E_BEGIN_TITO_VCCIA_NOM_LFM_NONREP_CORE2</v>
      </c>
      <c r="AP6" s="5" t="str">
        <f t="shared" ref="AP6:AP7" si="5">$D7</f>
        <v>SSA_CORE_HRY_E_BEGIN_TITO_VCCIA_NOM_LFM_NONREP_CORE2</v>
      </c>
      <c r="AQ6" s="5" t="str">
        <f t="shared" ref="AQ6:AQ7" si="6">$D7</f>
        <v>SSA_CORE_HRY_E_BEGIN_TITO_VCCIA_NOM_LFM_NONREP_CORE2</v>
      </c>
      <c r="AR6" s="5" t="str">
        <f t="shared" ref="AR6:AR7" si="7">$D7</f>
        <v>SSA_CORE_HRY_E_BEGIN_TITO_VCCIA_NOM_LFM_NONREP_CORE2</v>
      </c>
      <c r="AS6" s="5" t="str">
        <f t="shared" ref="AS6:AS7" si="8">$D7</f>
        <v>SSA_CORE_HRY_E_BEGIN_TITO_VCCIA_NOM_LFM_NONREP_CORE2</v>
      </c>
      <c r="AT6" s="5" t="str">
        <f t="shared" ref="AT6:AT7" si="9">$D7</f>
        <v>SSA_CORE_HRY_E_BEGIN_TITO_VCCIA_NOM_LFM_NONREP_CORE2</v>
      </c>
      <c r="AU6" s="5" t="str">
        <f t="shared" ref="AU6:AU7" si="10">$D7</f>
        <v>SSA_CORE_HRY_E_BEGIN_TITO_VCCIA_NOM_LFM_NONREP_CORE2</v>
      </c>
      <c r="AV6" s="5" t="str">
        <f t="shared" ref="AV6:AV7" si="11">$D7</f>
        <v>SSA_CORE_HRY_E_BEGIN_TITO_VCCIA_NOM_LFM_NONREP_CORE2</v>
      </c>
      <c r="AW6" s="5" t="str">
        <f t="shared" ref="AW6:AW7" si="12">$D7</f>
        <v>SSA_CORE_HRY_E_BEGIN_TITO_VCCIA_NOM_LFM_NONREP_CORE2</v>
      </c>
    </row>
    <row r="7" spans="1:49" s="5" customFormat="1" x14ac:dyDescent="0.25">
      <c r="A7" s="5" t="s">
        <v>26</v>
      </c>
      <c r="B7" s="5" t="s">
        <v>1296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883</v>
      </c>
      <c r="O7" s="5" t="s">
        <v>881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1299</v>
      </c>
      <c r="AF7" s="5">
        <v>1</v>
      </c>
      <c r="AH7" s="5" t="s">
        <v>233</v>
      </c>
      <c r="AK7" s="5" t="b">
        <v>0</v>
      </c>
      <c r="AL7" s="5">
        <f t="shared" si="3"/>
        <v>10</v>
      </c>
      <c r="AM7" s="5" t="s">
        <v>38</v>
      </c>
      <c r="AN7" s="5" t="str">
        <f>$D8</f>
        <v>SSA_CORE_HRY_E_BEGIN_TITO_VCCIA_NOM_LFM_NONREP_CORE3</v>
      </c>
      <c r="AO7" s="5" t="str">
        <f t="shared" si="4"/>
        <v>SSA_CORE_HRY_E_BEGIN_TITO_VCCIA_NOM_LFM_NONREP_CORE3</v>
      </c>
      <c r="AP7" s="5" t="str">
        <f t="shared" si="5"/>
        <v>SSA_CORE_HRY_E_BEGIN_TITO_VCCIA_NOM_LFM_NONREP_CORE3</v>
      </c>
      <c r="AQ7" s="5" t="str">
        <f t="shared" si="6"/>
        <v>SSA_CORE_HRY_E_BEGIN_TITO_VCCIA_NOM_LFM_NONREP_CORE3</v>
      </c>
      <c r="AR7" s="5" t="str">
        <f t="shared" si="7"/>
        <v>SSA_CORE_HRY_E_BEGIN_TITO_VCCIA_NOM_LFM_NONREP_CORE3</v>
      </c>
      <c r="AS7" s="5" t="str">
        <f t="shared" si="8"/>
        <v>SSA_CORE_HRY_E_BEGIN_TITO_VCCIA_NOM_LFM_NONREP_CORE3</v>
      </c>
      <c r="AT7" s="5" t="str">
        <f t="shared" si="9"/>
        <v>SSA_CORE_HRY_E_BEGIN_TITO_VCCIA_NOM_LFM_NONREP_CORE3</v>
      </c>
      <c r="AU7" s="5" t="str">
        <f t="shared" si="10"/>
        <v>SSA_CORE_HRY_E_BEGIN_TITO_VCCIA_NOM_LFM_NONREP_CORE3</v>
      </c>
      <c r="AV7" s="5" t="str">
        <f t="shared" si="11"/>
        <v>SSA_CORE_HRY_E_BEGIN_TITO_VCCIA_NOM_LFM_NONREP_CORE3</v>
      </c>
      <c r="AW7" s="5" t="str">
        <f t="shared" si="12"/>
        <v>SSA_CORE_HRY_E_BEGIN_TITO_VCCIA_NOM_LFM_NONREP_CORE3</v>
      </c>
    </row>
    <row r="8" spans="1:49" s="5" customFormat="1" x14ac:dyDescent="0.25">
      <c r="A8" s="5" t="s">
        <v>26</v>
      </c>
      <c r="B8" s="5" t="s">
        <v>1296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883</v>
      </c>
      <c r="O8" s="5" t="s">
        <v>881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1299</v>
      </c>
      <c r="AF8" s="5">
        <v>1</v>
      </c>
      <c r="AH8" s="5" t="s">
        <v>233</v>
      </c>
      <c r="AK8" s="5" t="b">
        <v>0</v>
      </c>
      <c r="AL8" s="5">
        <f t="shared" si="3"/>
        <v>10</v>
      </c>
      <c r="AM8" s="5" t="s">
        <v>38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</row>
    <row r="9" spans="1:49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>
        <f>COUNTA(AN10:AW10)</f>
        <v>2</v>
      </c>
      <c r="AM10" s="16" t="s">
        <v>100</v>
      </c>
      <c r="AN10" s="16" t="str">
        <f>D24</f>
        <v>VFDM</v>
      </c>
      <c r="AO10" s="16" t="str">
        <f>D24</f>
        <v>VFDM</v>
      </c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6" t="s">
        <v>26</v>
      </c>
      <c r="B11" s="6" t="s">
        <v>1296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519</v>
      </c>
      <c r="N11" s="6" t="s">
        <v>883</v>
      </c>
      <c r="O11" s="6" t="s">
        <v>881</v>
      </c>
      <c r="P11" s="6" t="s">
        <v>532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1299</v>
      </c>
      <c r="AF11" s="6">
        <v>-1</v>
      </c>
      <c r="AG11" s="6"/>
      <c r="AH11" s="6" t="s">
        <v>233</v>
      </c>
      <c r="AI11" s="6"/>
      <c r="AJ11" s="6"/>
      <c r="AK11" s="6" t="b">
        <v>0</v>
      </c>
      <c r="AL11" s="6">
        <f t="shared" ref="AL11:AL13" si="14">COUNTA(AN11:AW11)</f>
        <v>10</v>
      </c>
      <c r="AM11" s="6" t="s">
        <v>38</v>
      </c>
      <c r="AN11" s="6" t="str">
        <f t="shared" ref="AN11:AN21" si="15">$D12</f>
        <v>SSA_CORE_HRY_E_BEGIN_TITO_VCCIA_NOM_LFM_BIRA_BISR_BP_3</v>
      </c>
      <c r="AO11" s="6" t="str">
        <f>$D14</f>
        <v>SSA_CORE_HRY_E_BEGIN_TITO_VCCIA_NOM_LFM_BHRY_BP_4</v>
      </c>
      <c r="AP11" s="6" t="str">
        <f t="shared" ref="AP11:AR11" si="16">$D12</f>
        <v>SSA_CORE_HRY_E_BEGIN_TITO_VCCIA_NOM_LFM_BIRA_BISR_BP_3</v>
      </c>
      <c r="AQ11" s="6" t="str">
        <f t="shared" si="16"/>
        <v>SSA_CORE_HRY_E_BEGIN_TITO_VCCIA_NOM_LFM_BIRA_BISR_BP_3</v>
      </c>
      <c r="AR11" s="6" t="str">
        <f t="shared" si="16"/>
        <v>SSA_CORE_HRY_E_BEGIN_TITO_VCCIA_NOM_LFM_BIRA_BISR_BP_3</v>
      </c>
      <c r="AS11" s="6" t="str">
        <f>$D12</f>
        <v>SSA_CORE_HRY_E_BEGIN_TITO_VCCIA_NOM_LFM_BIRA_BISR_BP_3</v>
      </c>
      <c r="AT11" s="6" t="str">
        <f t="shared" ref="AT11:AW21" si="17">$D12</f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  <c r="AW11" s="6" t="str">
        <f t="shared" si="17"/>
        <v>SSA_CORE_HRY_E_BEGIN_TITO_VCCIA_NOM_LFM_BIRA_BISR_BP_3</v>
      </c>
    </row>
    <row r="12" spans="1:49" x14ac:dyDescent="0.25">
      <c r="A12" s="6" t="s">
        <v>26</v>
      </c>
      <c r="B12" s="6" t="s">
        <v>1296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520</v>
      </c>
      <c r="N12" s="6" t="s">
        <v>883</v>
      </c>
      <c r="O12" s="6" t="s">
        <v>881</v>
      </c>
      <c r="P12" s="6" t="s">
        <v>531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1299</v>
      </c>
      <c r="AF12" s="6">
        <v>1</v>
      </c>
      <c r="AG12" s="6"/>
      <c r="AH12" s="6" t="s">
        <v>233</v>
      </c>
      <c r="AI12" s="6"/>
      <c r="AJ12" s="6"/>
      <c r="AK12" s="6" t="b">
        <v>0</v>
      </c>
      <c r="AL12" s="6">
        <f t="shared" ref="AL12" si="18">COUNTA(AN12:AW12)</f>
        <v>10</v>
      </c>
      <c r="AM12" s="6" t="s">
        <v>38</v>
      </c>
      <c r="AN12" s="6" t="str">
        <f t="shared" si="15"/>
        <v>SSA_CORE_RASTER_E_BEGIN_TITO_VCCIA_NOM_LFM_RASTER_BP3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$D14</f>
        <v>SSA_CORE_HRY_E_BEGIN_TITO_VCCIA_NOM_LFM_BHRY_BP_4</v>
      </c>
      <c r="AS12" s="6" t="str">
        <f>$D13</f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  <c r="AW12" s="6" t="str">
        <f t="shared" si="17"/>
        <v>SSA_CORE_RASTER_E_BEGIN_TITO_VCCIA_NOM_LFM_RASTER_BP3</v>
      </c>
    </row>
    <row r="13" spans="1:49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527</v>
      </c>
      <c r="N13" s="6" t="s">
        <v>883</v>
      </c>
      <c r="O13" s="6" t="s">
        <v>881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/>
      <c r="AH13" s="6" t="s">
        <v>233</v>
      </c>
      <c r="AI13" s="6"/>
      <c r="AJ13" s="6"/>
      <c r="AK13" s="6" t="b">
        <v>0</v>
      </c>
      <c r="AL13" s="6">
        <f t="shared" si="14"/>
        <v>6</v>
      </c>
      <c r="AM13" s="6">
        <v>1</v>
      </c>
      <c r="AN13" s="6" t="str">
        <f>$D14</f>
        <v>SSA_CORE_HRY_E_BEGIN_TITO_VCCIA_NOM_LFM_BHRY_BP_4</v>
      </c>
      <c r="AO13" s="6" t="str">
        <f t="shared" ref="AO13:AS14" si="19">$D14</f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 t="str">
        <f t="shared" si="19"/>
        <v>SSA_CORE_HRY_E_BEGIN_TITO_VCCIA_NOM_LFM_BHRY_BP_4</v>
      </c>
      <c r="AT13" s="6"/>
      <c r="AU13" s="6"/>
      <c r="AV13" s="6"/>
      <c r="AW13" s="6"/>
    </row>
    <row r="14" spans="1:49" x14ac:dyDescent="0.25">
      <c r="A14" s="6" t="s">
        <v>26</v>
      </c>
      <c r="B14" s="6" t="s">
        <v>1296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521</v>
      </c>
      <c r="N14" s="6" t="s">
        <v>883</v>
      </c>
      <c r="O14" s="6" t="s">
        <v>881</v>
      </c>
      <c r="P14" s="6" t="s">
        <v>534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1299</v>
      </c>
      <c r="AF14" s="6">
        <v>-1</v>
      </c>
      <c r="AG14" s="6"/>
      <c r="AH14" s="6" t="s">
        <v>233</v>
      </c>
      <c r="AI14" s="6"/>
      <c r="AJ14" s="6"/>
      <c r="AK14" s="6" t="b">
        <v>0</v>
      </c>
      <c r="AL14" s="6">
        <f t="shared" ref="AL14:AL22" si="20">COUNTA(AN14:AW14)</f>
        <v>10</v>
      </c>
      <c r="AM14" s="6" t="s">
        <v>38</v>
      </c>
      <c r="AN14" s="6" t="str">
        <f t="shared" si="15"/>
        <v>SSA_CORE_HRY_E_BEGIN_TITO_VCCIA_NOM_LFM_BIRA_BISR_BP_4</v>
      </c>
      <c r="AO14" s="6" t="str">
        <f>$D17</f>
        <v>SSA_CORE_HRY_E_BEGIN_TITO_VCCSA_NOM_LFM_BHRY_BP_6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 t="shared" si="19"/>
        <v>SSA_CORE_HRY_E_BEGIN_TITO_VCCIA_NOM_LFM_BIRA_BISR_BP_4</v>
      </c>
      <c r="AS14" s="6" t="str">
        <f>$D15</f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  <c r="AW14" s="6" t="str">
        <f t="shared" si="17"/>
        <v>SSA_CORE_HRY_E_BEGIN_TITO_VCCIA_NOM_LFM_BIRA_BISR_BP_4</v>
      </c>
    </row>
    <row r="15" spans="1:49" x14ac:dyDescent="0.25">
      <c r="A15" s="6" t="s">
        <v>26</v>
      </c>
      <c r="B15" s="6" t="s">
        <v>1296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522</v>
      </c>
      <c r="N15" s="6" t="s">
        <v>883</v>
      </c>
      <c r="O15" s="6" t="s">
        <v>881</v>
      </c>
      <c r="P15" s="6" t="s">
        <v>533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1299</v>
      </c>
      <c r="AF15" s="6">
        <v>1</v>
      </c>
      <c r="AG15" s="6"/>
      <c r="AH15" s="6" t="s">
        <v>233</v>
      </c>
      <c r="AI15" s="6"/>
      <c r="AJ15" s="6"/>
      <c r="AK15" s="6" t="b">
        <v>0</v>
      </c>
      <c r="AL15" s="6">
        <f t="shared" si="20"/>
        <v>10</v>
      </c>
      <c r="AM15" s="6" t="s">
        <v>38</v>
      </c>
      <c r="AN15" s="6" t="str">
        <f t="shared" si="15"/>
        <v>SSA_CORE_RASTER_E_BEGIN_TITO_VCCIA_NOM_LFM_RASTER_BP4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$D17</f>
        <v>SSA_CORE_HRY_E_BEGIN_TITO_VCCSA_NOM_LFM_BHRY_BP_6</v>
      </c>
      <c r="AS15" s="6" t="str">
        <f>$D16</f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  <c r="AW15" s="6" t="str">
        <f t="shared" si="17"/>
        <v>SSA_CORE_RASTER_E_BEGIN_TITO_VCCIA_NOM_LFM_RASTER_BP4</v>
      </c>
    </row>
    <row r="16" spans="1:49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528</v>
      </c>
      <c r="N16" s="6" t="s">
        <v>883</v>
      </c>
      <c r="O16" s="6" t="s">
        <v>881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/>
      <c r="AH16" s="6" t="s">
        <v>233</v>
      </c>
      <c r="AI16" s="6"/>
      <c r="AJ16" s="6"/>
      <c r="AK16" s="6" t="b">
        <v>0</v>
      </c>
      <c r="AL16" s="6">
        <f t="shared" si="20"/>
        <v>6</v>
      </c>
      <c r="AM16" s="6">
        <v>1</v>
      </c>
      <c r="AN16" s="6" t="str">
        <f>$D17</f>
        <v>SSA_CORE_HRY_E_BEGIN_TITO_VCCSA_NOM_LFM_BHRY_BP_6</v>
      </c>
      <c r="AO16" s="6" t="str">
        <f t="shared" ref="AO16" si="21">$D17</f>
        <v>SSA_CORE_HRY_E_BEGIN_TITO_VCCSA_NOM_LFM_BHRY_BP_6</v>
      </c>
      <c r="AP16" s="6" t="str">
        <f t="shared" ref="AP16:AR17" si="22">$D17</f>
        <v>SSA_CORE_HRY_E_BEGIN_TITO_VCCSA_NOM_LFM_BHRY_BP_6</v>
      </c>
      <c r="AQ16" s="6" t="str">
        <f t="shared" ref="AQ16" si="23">$D17</f>
        <v>SSA_CORE_HRY_E_BEGIN_TITO_VCCSA_NOM_LFM_BHRY_BP_6</v>
      </c>
      <c r="AR16" s="6" t="str">
        <f t="shared" ref="AR16" si="24">$D17</f>
        <v>SSA_CORE_HRY_E_BEGIN_TITO_VCCSA_NOM_LFM_BHRY_BP_6</v>
      </c>
      <c r="AS16" s="6" t="str">
        <f t="shared" ref="AS16" si="25">$D17</f>
        <v>SSA_CORE_HRY_E_BEGIN_TITO_VCCSA_NOM_LFM_BHRY_BP_6</v>
      </c>
      <c r="AT16" s="6"/>
      <c r="AU16" s="6"/>
      <c r="AV16" s="6"/>
      <c r="AW16" s="6"/>
    </row>
    <row r="17" spans="1:49" x14ac:dyDescent="0.25">
      <c r="A17" s="6" t="s">
        <v>26</v>
      </c>
      <c r="B17" s="6" t="s">
        <v>1296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525</v>
      </c>
      <c r="N17" s="6" t="s">
        <v>883</v>
      </c>
      <c r="O17" s="6" t="s">
        <v>881</v>
      </c>
      <c r="P17" s="6" t="s">
        <v>535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1299</v>
      </c>
      <c r="AF17" s="6">
        <v>-1</v>
      </c>
      <c r="AG17" s="6"/>
      <c r="AH17" s="6" t="s">
        <v>234</v>
      </c>
      <c r="AI17" s="6"/>
      <c r="AJ17" s="6"/>
      <c r="AK17" s="6" t="b">
        <v>0</v>
      </c>
      <c r="AL17" s="6">
        <f t="shared" si="20"/>
        <v>10</v>
      </c>
      <c r="AM17" s="6" t="s">
        <v>38</v>
      </c>
      <c r="AN17" s="6" t="str">
        <f t="shared" si="15"/>
        <v>SSA_CORE_HRY_E_BEGIN_TITO_VCCSA_NOM_LFM_BIRA_BISR_BP_6</v>
      </c>
      <c r="AO17" s="6" t="str">
        <f>$D20</f>
        <v>LSA_CORE_HRY_E_BEGIN_TITO_VCCIA_NOM_LFM_BHRY_BP_7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 t="shared" si="22"/>
        <v>SSA_CORE_HRY_E_BEGIN_TITO_VCCSA_NOM_LFM_BIRA_BISR_BP_6</v>
      </c>
      <c r="AS17" s="6" t="str">
        <f>$D18</f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  <c r="AW17" s="6" t="str">
        <f t="shared" si="17"/>
        <v>SSA_CORE_HRY_E_BEGIN_TITO_VCCSA_NOM_LFM_BIRA_BISR_BP_6</v>
      </c>
    </row>
    <row r="18" spans="1:49" x14ac:dyDescent="0.25">
      <c r="A18" s="6" t="s">
        <v>26</v>
      </c>
      <c r="B18" s="6" t="s">
        <v>1296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526</v>
      </c>
      <c r="N18" s="6" t="s">
        <v>883</v>
      </c>
      <c r="O18" s="6" t="s">
        <v>881</v>
      </c>
      <c r="P18" s="6" t="s">
        <v>538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1299</v>
      </c>
      <c r="AF18" s="6">
        <v>1</v>
      </c>
      <c r="AG18" s="6"/>
      <c r="AH18" s="6" t="s">
        <v>234</v>
      </c>
      <c r="AI18" s="6"/>
      <c r="AJ18" s="6"/>
      <c r="AK18" s="6" t="b">
        <v>0</v>
      </c>
      <c r="AL18" s="6">
        <f t="shared" si="20"/>
        <v>10</v>
      </c>
      <c r="AM18" s="6" t="s">
        <v>38</v>
      </c>
      <c r="AN18" s="6" t="str">
        <f t="shared" si="15"/>
        <v>SSA_CORE_RASTER_E_BEGIN_TITO_VCCSA_NOM_LFM_RASTER_BP6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$D20</f>
        <v>LSA_CORE_HRY_E_BEGIN_TITO_VCCIA_NOM_LFM_BHRY_BP_7</v>
      </c>
      <c r="AS18" s="6" t="str">
        <f>$D19</f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  <c r="AW18" s="6" t="str">
        <f t="shared" si="17"/>
        <v>SSA_CORE_RASTER_E_BEGIN_TITO_VCCSA_NOM_LFM_RASTER_BP6</v>
      </c>
    </row>
    <row r="19" spans="1:49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529</v>
      </c>
      <c r="N19" s="6" t="s">
        <v>883</v>
      </c>
      <c r="O19" s="6" t="s">
        <v>881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/>
      <c r="AH19" s="6" t="s">
        <v>234</v>
      </c>
      <c r="AI19" s="6"/>
      <c r="AJ19" s="6"/>
      <c r="AK19" s="6" t="b">
        <v>0</v>
      </c>
      <c r="AL19" s="6">
        <f t="shared" si="20"/>
        <v>6</v>
      </c>
      <c r="AM19" s="6">
        <v>1</v>
      </c>
      <c r="AN19" s="6" t="str">
        <f>$D20</f>
        <v>LSA_CORE_HRY_E_BEGIN_TITO_VCCIA_NOM_LFM_BHRY_BP_7</v>
      </c>
      <c r="AO19" s="6" t="str">
        <f t="shared" ref="AO19" si="26">$D20</f>
        <v>LSA_CORE_HRY_E_BEGIN_TITO_VCCIA_NOM_LFM_BHRY_BP_7</v>
      </c>
      <c r="AP19" s="6" t="str">
        <f t="shared" ref="AP19:AR20" si="27">$D20</f>
        <v>LSA_CORE_HRY_E_BEGIN_TITO_VCCIA_NOM_LFM_BHRY_BP_7</v>
      </c>
      <c r="AQ19" s="6" t="str">
        <f t="shared" ref="AQ19" si="28">$D20</f>
        <v>LSA_CORE_HRY_E_BEGIN_TITO_VCCIA_NOM_LFM_BHRY_BP_7</v>
      </c>
      <c r="AR19" s="6" t="str">
        <f t="shared" ref="AR19" si="29">$D20</f>
        <v>LSA_CORE_HRY_E_BEGIN_TITO_VCCIA_NOM_LFM_BHRY_BP_7</v>
      </c>
      <c r="AS19" s="6" t="str">
        <f t="shared" ref="AS19" si="30">$D20</f>
        <v>LSA_CORE_HRY_E_BEGIN_TITO_VCCIA_NOM_LFM_BHRY_BP_7</v>
      </c>
      <c r="AT19" s="6"/>
      <c r="AU19" s="6"/>
      <c r="AV19" s="6"/>
      <c r="AW19" s="6"/>
    </row>
    <row r="20" spans="1:49" x14ac:dyDescent="0.25">
      <c r="A20" s="6" t="s">
        <v>26</v>
      </c>
      <c r="B20" s="6" t="s">
        <v>1296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523</v>
      </c>
      <c r="N20" s="6" t="s">
        <v>883</v>
      </c>
      <c r="O20" s="6" t="s">
        <v>881</v>
      </c>
      <c r="P20" s="6" t="s">
        <v>536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1299</v>
      </c>
      <c r="AF20" s="6">
        <v>-1</v>
      </c>
      <c r="AG20" s="6"/>
      <c r="AH20" s="6" t="s">
        <v>233</v>
      </c>
      <c r="AI20" s="6"/>
      <c r="AJ20" s="6"/>
      <c r="AK20" s="6" t="b">
        <v>0</v>
      </c>
      <c r="AL20" s="6">
        <f t="shared" si="20"/>
        <v>10</v>
      </c>
      <c r="AM20" s="6" t="s">
        <v>38</v>
      </c>
      <c r="AN20" s="6" t="str">
        <f t="shared" si="15"/>
        <v>LSA_CORE_HRY_E_BEGIN_TITO_VCCIA_NOM_LFM_BIRA_BISR_BP_7</v>
      </c>
      <c r="AO20" s="6">
        <v>1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 t="shared" si="27"/>
        <v>LSA_CORE_HRY_E_BEGIN_TITO_VCCIA_NOM_LFM_BIRA_BISR_BP_7</v>
      </c>
      <c r="AS20" s="6" t="str">
        <f>$D21</f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  <c r="AW20" s="6" t="str">
        <f t="shared" si="17"/>
        <v>LSA_CORE_HRY_E_BEGIN_TITO_VCCIA_NOM_LFM_BIRA_BISR_BP_7</v>
      </c>
    </row>
    <row r="21" spans="1:49" x14ac:dyDescent="0.25">
      <c r="A21" s="6" t="s">
        <v>26</v>
      </c>
      <c r="B21" s="6" t="s">
        <v>1296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524</v>
      </c>
      <c r="N21" s="6" t="s">
        <v>883</v>
      </c>
      <c r="O21" s="6" t="s">
        <v>881</v>
      </c>
      <c r="P21" s="6" t="s">
        <v>537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1299</v>
      </c>
      <c r="AF21" s="6">
        <v>1</v>
      </c>
      <c r="AG21" s="6"/>
      <c r="AH21" s="6" t="s">
        <v>233</v>
      </c>
      <c r="AI21" s="6"/>
      <c r="AJ21" s="6"/>
      <c r="AK21" s="6" t="b">
        <v>0</v>
      </c>
      <c r="AL21" s="6">
        <f t="shared" si="20"/>
        <v>10</v>
      </c>
      <c r="AM21" s="6" t="s">
        <v>38</v>
      </c>
      <c r="AN21" s="6" t="str">
        <f t="shared" si="15"/>
        <v>LSA_CORE_RASTER_E_BEGIN_TITO_VCCIA_NOM_LFM_RASTER_BP7</v>
      </c>
      <c r="AO21" s="6">
        <v>1</v>
      </c>
      <c r="AP21" s="6">
        <v>1</v>
      </c>
      <c r="AQ21" s="6">
        <v>1</v>
      </c>
      <c r="AR21" s="6">
        <v>1</v>
      </c>
      <c r="AS21" s="6" t="str">
        <f>$D22</f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  <c r="AW21" s="6" t="str">
        <f t="shared" si="17"/>
        <v>LSA_CORE_RASTER_E_BEGIN_TITO_VCCIA_NOM_LFM_RASTER_BP7</v>
      </c>
    </row>
    <row r="22" spans="1:49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530</v>
      </c>
      <c r="N22" s="6" t="s">
        <v>883</v>
      </c>
      <c r="O22" s="6" t="s">
        <v>881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/>
      <c r="AH22" s="6" t="s">
        <v>233</v>
      </c>
      <c r="AI22" s="6"/>
      <c r="AJ22" s="6"/>
      <c r="AK22" s="6" t="b">
        <v>0</v>
      </c>
      <c r="AL22" s="6">
        <f t="shared" si="20"/>
        <v>6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/>
      <c r="AU22" s="6"/>
      <c r="AV22" s="6"/>
      <c r="AW22" s="6"/>
    </row>
    <row r="23" spans="1:49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>
        <f t="shared" ref="AL24:AL28" si="31">COUNTA(AN24:AW24)</f>
        <v>2</v>
      </c>
      <c r="AM24" s="16" t="s">
        <v>100</v>
      </c>
      <c r="AN24" s="16" t="str">
        <f>D30</f>
        <v>POSTREPAIR</v>
      </c>
      <c r="AO24" s="16" t="str">
        <f>D30</f>
        <v>POSTREPAIR</v>
      </c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7" t="s">
        <v>26</v>
      </c>
      <c r="B25" s="17" t="s">
        <v>1225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1227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1232</v>
      </c>
      <c r="N25" s="17" t="s">
        <v>883</v>
      </c>
      <c r="O25" s="17" t="s">
        <v>881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1243</v>
      </c>
      <c r="AC25" s="17" t="s">
        <v>1242</v>
      </c>
      <c r="AD25" s="17"/>
      <c r="AE25" s="17"/>
      <c r="AF25" s="17">
        <v>1</v>
      </c>
      <c r="AG25" s="17"/>
      <c r="AH25" s="17" t="s">
        <v>233</v>
      </c>
      <c r="AI25" s="17"/>
      <c r="AJ25" s="17"/>
      <c r="AK25" s="17" t="b">
        <v>0</v>
      </c>
      <c r="AL25" s="17">
        <f t="shared" ref="AL25" si="33">COUNTA(AN25:AW25)</f>
        <v>3</v>
      </c>
      <c r="AM25" s="17">
        <v>1</v>
      </c>
      <c r="AN25" s="17" t="str">
        <f t="shared" ref="AN25:AP26" si="34">$D26</f>
        <v>ALL_CORE_VFDM_E_BEGIN_TITO_VCCIA_NOM_LFM_VFDM_ALL</v>
      </c>
      <c r="AO25" s="17" t="str">
        <f t="shared" si="34"/>
        <v>ALL_CORE_VFDM_E_BEGIN_TITO_VCCIA_NOM_LFM_VFDM_ALL</v>
      </c>
      <c r="AP25" s="17" t="str">
        <f t="shared" si="34"/>
        <v>ALL_CORE_VFDM_E_BEGIN_TITO_VCCIA_NOM_LFM_VFDM_ALL</v>
      </c>
      <c r="AQ25" s="17"/>
      <c r="AR25" s="17"/>
      <c r="AS25" s="17"/>
      <c r="AT25" s="17"/>
      <c r="AU25" s="17"/>
      <c r="AV25" s="17"/>
      <c r="AW25" s="17"/>
    </row>
    <row r="26" spans="1:49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5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518</v>
      </c>
      <c r="N26" s="17" t="s">
        <v>883</v>
      </c>
      <c r="O26" s="17" t="s">
        <v>881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/>
      <c r="AH26" s="17" t="s">
        <v>233</v>
      </c>
      <c r="AI26" s="17"/>
      <c r="AJ26" s="17"/>
      <c r="AK26" s="17" t="b">
        <v>0</v>
      </c>
      <c r="AL26" s="17">
        <f t="shared" si="31"/>
        <v>3</v>
      </c>
      <c r="AM26" s="17" t="s">
        <v>100</v>
      </c>
      <c r="AN26" s="17" t="str">
        <f t="shared" si="34"/>
        <v>ALL_CORE_UF_E_BEGIN_TITO_VCCIA_NOM_LFM_VFDM_UF</v>
      </c>
      <c r="AO26" s="17" t="str">
        <f t="shared" si="34"/>
        <v>ALL_CORE_UF_E_BEGIN_TITO_VCCIA_NOM_LFM_VFDM_UF</v>
      </c>
      <c r="AP26" s="17" t="str">
        <f t="shared" si="34"/>
        <v>ALL_CORE_UF_E_BEGIN_TITO_VCCIA_NOM_LFM_VFDM_UF</v>
      </c>
      <c r="AQ26" s="17"/>
      <c r="AR26" s="17"/>
      <c r="AS26" s="17"/>
      <c r="AT26" s="17"/>
      <c r="AU26" s="17"/>
      <c r="AV26" s="17"/>
      <c r="AW26" s="17"/>
    </row>
    <row r="27" spans="1:49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5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883</v>
      </c>
      <c r="O27" s="17" t="s">
        <v>881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/>
      <c r="AH27" s="17" t="s">
        <v>233</v>
      </c>
      <c r="AI27" s="17"/>
      <c r="AJ27" s="17"/>
      <c r="AK27" s="17" t="b">
        <v>0</v>
      </c>
      <c r="AL27" s="17">
        <f t="shared" si="31"/>
        <v>3</v>
      </c>
      <c r="AM27" s="17" t="s">
        <v>100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 t="str">
        <f t="shared" ref="AP27" si="38">D28</f>
        <v>ALL_CORE_FUSECONFIG_E_BEGIN_TITO_VCCIA_NOM_LFM_REPAIR</v>
      </c>
      <c r="AQ27" s="17"/>
      <c r="AR27" s="17"/>
      <c r="AS27" s="17"/>
      <c r="AT27" s="17"/>
      <c r="AU27" s="17"/>
      <c r="AV27" s="17"/>
      <c r="AW27" s="17"/>
    </row>
    <row r="28" spans="1:49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5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883</v>
      </c>
      <c r="O28" s="17" t="s">
        <v>881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/>
      <c r="AH28" s="17" t="s">
        <v>233</v>
      </c>
      <c r="AI28" s="17"/>
      <c r="AJ28" s="17"/>
      <c r="AK28" s="17" t="b">
        <v>0</v>
      </c>
      <c r="AL28" s="17">
        <f t="shared" si="31"/>
        <v>3</v>
      </c>
      <c r="AM28" s="17" t="s">
        <v>100</v>
      </c>
      <c r="AN28" s="17">
        <v>1</v>
      </c>
      <c r="AO28" s="17">
        <v>1</v>
      </c>
      <c r="AP28" s="17">
        <v>1</v>
      </c>
      <c r="AQ28" s="17"/>
      <c r="AR28" s="17"/>
      <c r="AS28" s="17"/>
      <c r="AT28" s="17"/>
      <c r="AU28" s="17"/>
      <c r="AV28" s="17"/>
      <c r="AW28" s="17"/>
    </row>
    <row r="29" spans="1:49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>
        <f>COUNTA(AN30:AW30)</f>
        <v>2</v>
      </c>
      <c r="AM30" s="16" t="s">
        <v>100</v>
      </c>
      <c r="AN30" s="16">
        <v>1</v>
      </c>
      <c r="AO30" s="16">
        <v>1</v>
      </c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9" t="s">
        <v>26</v>
      </c>
      <c r="B31" s="19" t="s">
        <v>1296</v>
      </c>
      <c r="C31" s="19" t="str">
        <f>VLOOKUP(B31,templateLookup!A:B,2,0)</f>
        <v>PrimeMbistVminSearchTestMethod</v>
      </c>
      <c r="D31" s="19" t="str">
        <f t="shared" ref="D31:D35" si="39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883</v>
      </c>
      <c r="O31" s="19" t="s">
        <v>881</v>
      </c>
      <c r="P31" s="19" t="s">
        <v>532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1299</v>
      </c>
      <c r="AF31" s="19">
        <v>1</v>
      </c>
      <c r="AG31" s="19"/>
      <c r="AH31" s="19" t="s">
        <v>233</v>
      </c>
      <c r="AI31" s="19"/>
      <c r="AJ31" s="19"/>
      <c r="AK31" s="19" t="b">
        <v>0</v>
      </c>
      <c r="AL31" s="19">
        <f t="shared" ref="AL31:AL34" si="40">COUNTA(AN31:AW31)</f>
        <v>10</v>
      </c>
      <c r="AM31" s="19" t="s">
        <v>38</v>
      </c>
      <c r="AN31" s="19" t="str">
        <f>$D32</f>
        <v>SSA_CORE_HRY_E_BEGIN_TITO_VCCIA_NOM_LFM_MLC_0_POSTHRY_CORE2</v>
      </c>
      <c r="AO31" s="19" t="str">
        <f t="shared" ref="AO31:AW31" si="41">$D32</f>
        <v>SSA_CORE_HRY_E_BEGIN_TITO_VCCIA_NOM_LFM_MLC_0_POSTHRY_CORE2</v>
      </c>
      <c r="AP31" s="19" t="str">
        <f t="shared" si="41"/>
        <v>SSA_CORE_HRY_E_BEGIN_TITO_VCCIA_NOM_LFM_MLC_0_POSTHRY_CORE2</v>
      </c>
      <c r="AQ31" s="19" t="str">
        <f t="shared" si="41"/>
        <v>SSA_CORE_HRY_E_BEGIN_TITO_VCCIA_NOM_LFM_MLC_0_POSTHRY_CORE2</v>
      </c>
      <c r="AR31" s="19" t="str">
        <f t="shared" si="41"/>
        <v>SSA_CORE_HRY_E_BEGIN_TITO_VCCIA_NOM_LFM_MLC_0_POSTHRY_CORE2</v>
      </c>
      <c r="AS31" s="19" t="str">
        <f t="shared" si="41"/>
        <v>SSA_CORE_HRY_E_BEGIN_TITO_VCCIA_NOM_LFM_MLC_0_POSTHRY_CORE2</v>
      </c>
      <c r="AT31" s="19" t="str">
        <f t="shared" si="41"/>
        <v>SSA_CORE_HRY_E_BEGIN_TITO_VCCIA_NOM_LFM_MLC_0_POSTHRY_CORE2</v>
      </c>
      <c r="AU31" s="19" t="str">
        <f t="shared" si="41"/>
        <v>SSA_CORE_HRY_E_BEGIN_TITO_VCCIA_NOM_LFM_MLC_0_POSTHRY_CORE2</v>
      </c>
      <c r="AV31" s="19" t="str">
        <f t="shared" si="41"/>
        <v>SSA_CORE_HRY_E_BEGIN_TITO_VCCIA_NOM_LFM_MLC_0_POSTHRY_CORE2</v>
      </c>
      <c r="AW31" s="19" t="str">
        <f t="shared" si="41"/>
        <v>SSA_CORE_HRY_E_BEGIN_TITO_VCCIA_NOM_LFM_MLC_0_POSTHRY_CORE2</v>
      </c>
    </row>
    <row r="32" spans="1:49" x14ac:dyDescent="0.25">
      <c r="A32" s="19" t="s">
        <v>26</v>
      </c>
      <c r="B32" s="19" t="s">
        <v>1296</v>
      </c>
      <c r="C32" s="19" t="str">
        <f>VLOOKUP(B32,templateLookup!A:B,2,0)</f>
        <v>PrimeMbistVminSearchTestMethod</v>
      </c>
      <c r="D32" s="19" t="str">
        <f t="shared" si="39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883</v>
      </c>
      <c r="O32" s="19" t="s">
        <v>881</v>
      </c>
      <c r="P32" s="19" t="s">
        <v>534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1299</v>
      </c>
      <c r="AF32" s="19">
        <v>1</v>
      </c>
      <c r="AG32" s="19"/>
      <c r="AH32" s="19" t="s">
        <v>233</v>
      </c>
      <c r="AI32" s="19"/>
      <c r="AJ32" s="19"/>
      <c r="AK32" s="19" t="b">
        <v>0</v>
      </c>
      <c r="AL32" s="19">
        <f t="shared" si="40"/>
        <v>10</v>
      </c>
      <c r="AM32" s="19" t="s">
        <v>38</v>
      </c>
      <c r="AN32" s="19" t="str">
        <f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  <c r="AW32" s="19" t="str">
        <f t="shared" ref="AW32:AW33" si="50">$D33</f>
        <v>SSA_CORE_HRY_E_BEGIN_TITO_VCCIA_NOM_LFM_MLC_0_POSTHRY_CORE3</v>
      </c>
    </row>
    <row r="33" spans="1:49" x14ac:dyDescent="0.25">
      <c r="A33" s="19" t="s">
        <v>26</v>
      </c>
      <c r="B33" s="19" t="s">
        <v>1296</v>
      </c>
      <c r="C33" s="19" t="str">
        <f>VLOOKUP(B33,templateLookup!A:B,2,0)</f>
        <v>PrimeMbistVminSearchTestMethod</v>
      </c>
      <c r="D33" s="19" t="str">
        <f t="shared" si="39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883</v>
      </c>
      <c r="O33" s="19" t="s">
        <v>881</v>
      </c>
      <c r="P33" s="19" t="s">
        <v>535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1299</v>
      </c>
      <c r="AF33" s="19">
        <v>1</v>
      </c>
      <c r="AG33" s="19"/>
      <c r="AH33" s="19" t="s">
        <v>233</v>
      </c>
      <c r="AI33" s="19"/>
      <c r="AJ33" s="19"/>
      <c r="AK33" s="19" t="b">
        <v>0</v>
      </c>
      <c r="AL33" s="19">
        <f t="shared" si="40"/>
        <v>10</v>
      </c>
      <c r="AM33" s="19" t="s">
        <v>38</v>
      </c>
      <c r="AN33" s="19" t="str">
        <f>$D34</f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  <c r="AW33" s="19" t="str">
        <f t="shared" si="50"/>
        <v>LSA_CORE_HRY_E_BEGIN_TITO_VCCIA_NOM_LFM_CORE_RF_POSTHRY_CORE3</v>
      </c>
    </row>
    <row r="34" spans="1:49" x14ac:dyDescent="0.25">
      <c r="A34" s="19" t="s">
        <v>26</v>
      </c>
      <c r="B34" s="19" t="s">
        <v>1296</v>
      </c>
      <c r="C34" s="19" t="str">
        <f>VLOOKUP(B34,templateLookup!A:B,2,0)</f>
        <v>PrimeMbistVminSearchTestMethod</v>
      </c>
      <c r="D34" s="19" t="str">
        <f t="shared" si="39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883</v>
      </c>
      <c r="O34" s="19" t="s">
        <v>881</v>
      </c>
      <c r="P34" s="19" t="s">
        <v>536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1299</v>
      </c>
      <c r="AF34" s="19">
        <v>1</v>
      </c>
      <c r="AG34" s="19"/>
      <c r="AH34" s="19" t="s">
        <v>233</v>
      </c>
      <c r="AI34" s="19"/>
      <c r="AJ34" s="19"/>
      <c r="AK34" s="19" t="b">
        <v>0</v>
      </c>
      <c r="AL34" s="19">
        <f t="shared" si="40"/>
        <v>10</v>
      </c>
      <c r="AM34" s="19" t="s">
        <v>38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  <c r="AW34" s="19">
        <v>1</v>
      </c>
    </row>
    <row r="35" spans="1:49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9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883</v>
      </c>
      <c r="O35" s="19" t="s">
        <v>881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1299</v>
      </c>
      <c r="AF35" s="19">
        <v>1</v>
      </c>
      <c r="AG35" s="19"/>
      <c r="AH35" s="19" t="s">
        <v>233</v>
      </c>
      <c r="AI35" s="19"/>
      <c r="AJ35" s="19"/>
      <c r="AK35" s="19" t="b">
        <v>0</v>
      </c>
      <c r="AL35" s="19">
        <f>COUNTA(AN35:AW35)</f>
        <v>3</v>
      </c>
      <c r="AM35" s="19">
        <v>1</v>
      </c>
      <c r="AN35" s="19">
        <v>1</v>
      </c>
      <c r="AO35" s="19">
        <v>1</v>
      </c>
      <c r="AP35" s="19">
        <v>1</v>
      </c>
      <c r="AQ35" s="19"/>
      <c r="AR35" s="19"/>
      <c r="AS35" s="19"/>
      <c r="AT35" s="19"/>
      <c r="AU35" s="19"/>
      <c r="AV35" s="19"/>
      <c r="AW35" s="19"/>
    </row>
    <row r="36" spans="1:49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883</v>
      </c>
      <c r="O39" t="s">
        <v>881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548</v>
      </c>
      <c r="AF39">
        <v>-1</v>
      </c>
      <c r="AH39" t="s">
        <v>233</v>
      </c>
      <c r="AI39" t="s">
        <v>887</v>
      </c>
      <c r="AK39" t="b">
        <v>0</v>
      </c>
      <c r="AL39">
        <f>COUNTA(AN39:AW39)</f>
        <v>2</v>
      </c>
      <c r="AM39">
        <v>1</v>
      </c>
      <c r="AN39" t="str">
        <f>D40</f>
        <v>SSA_CORE_VMIN_K_PREHVQK_TITO_VCCIA_NOM_LFM_MLC_SRAM</v>
      </c>
      <c r="AO39" t="str">
        <f>D42</f>
        <v>ROM_CORE_VMIN_K_PREHVQK_TITO_VCCIA_NOM_LFM_ROM</v>
      </c>
    </row>
    <row r="40" spans="1:49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883</v>
      </c>
      <c r="O40" t="s">
        <v>881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548</v>
      </c>
      <c r="AF40">
        <v>-1</v>
      </c>
      <c r="AH40" t="s">
        <v>233</v>
      </c>
      <c r="AI40" t="s">
        <v>887</v>
      </c>
      <c r="AK40" t="b">
        <v>0</v>
      </c>
      <c r="AL40">
        <f t="shared" ref="AL40:AL43" si="51">COUNTA(AN40:AW40)</f>
        <v>2</v>
      </c>
      <c r="AM40">
        <v>1</v>
      </c>
      <c r="AN40" t="str">
        <f>D41</f>
        <v>LSA_CORE_VMIN_K_PREHVQK_TITO_VCCIA_NOM_LFM_RF_ALL</v>
      </c>
      <c r="AO40" t="str">
        <f>D41</f>
        <v>LSA_CORE_VMIN_K_PREHVQK_TITO_VCCIA_NOM_LFM_RF_ALL</v>
      </c>
    </row>
    <row r="41" spans="1:49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883</v>
      </c>
      <c r="O41" t="s">
        <v>881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548</v>
      </c>
      <c r="AF41">
        <v>-1</v>
      </c>
      <c r="AH41" t="s">
        <v>233</v>
      </c>
      <c r="AI41" t="s">
        <v>887</v>
      </c>
      <c r="AK41" t="b">
        <v>0</v>
      </c>
      <c r="AL41">
        <f t="shared" si="51"/>
        <v>2</v>
      </c>
      <c r="AM41">
        <v>1</v>
      </c>
      <c r="AN41" t="str">
        <f>D42</f>
        <v>ROM_CORE_VMIN_K_PREHVQK_TITO_VCCIA_NOM_LFM_ROM</v>
      </c>
      <c r="AO41" t="str">
        <f>D42</f>
        <v>ROM_CORE_VMIN_K_PREHVQK_TITO_VCCIA_NOM_LFM_ROM</v>
      </c>
    </row>
    <row r="42" spans="1:49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883</v>
      </c>
      <c r="O42" t="s">
        <v>881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548</v>
      </c>
      <c r="AF42">
        <v>-1</v>
      </c>
      <c r="AH42" t="s">
        <v>233</v>
      </c>
      <c r="AI42" t="s">
        <v>887</v>
      </c>
      <c r="AK42" t="b">
        <v>0</v>
      </c>
      <c r="AL42">
        <f t="shared" si="51"/>
        <v>2</v>
      </c>
      <c r="AM42">
        <v>1</v>
      </c>
      <c r="AN42" t="str">
        <f>D43</f>
        <v>SSA_CORE_VMIN_K_PREHVQK_TITO_VCCSA_NOM_LFM_PMUCS</v>
      </c>
      <c r="AO42" t="str">
        <f>D43</f>
        <v>SSA_CORE_VMIN_K_PREHVQK_TITO_VCCSA_NOM_LFM_PMUCS</v>
      </c>
    </row>
    <row r="43" spans="1:49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883</v>
      </c>
      <c r="O43" t="s">
        <v>881</v>
      </c>
      <c r="P43" t="s">
        <v>1303</v>
      </c>
      <c r="Q43">
        <v>61</v>
      </c>
      <c r="R43">
        <v>21</v>
      </c>
      <c r="S43">
        <v>205</v>
      </c>
      <c r="T43">
        <v>2304</v>
      </c>
      <c r="U43" t="s">
        <v>548</v>
      </c>
      <c r="AF43">
        <v>-1</v>
      </c>
      <c r="AH43" t="s">
        <v>234</v>
      </c>
      <c r="AI43" t="s">
        <v>887</v>
      </c>
      <c r="AK43" t="b">
        <v>0</v>
      </c>
      <c r="AL43">
        <f t="shared" si="51"/>
        <v>2</v>
      </c>
      <c r="AM43">
        <v>1</v>
      </c>
      <c r="AN43">
        <v>1</v>
      </c>
      <c r="AO43">
        <v>1</v>
      </c>
    </row>
    <row r="44" spans="1:49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883</v>
      </c>
      <c r="O46" t="s">
        <v>881</v>
      </c>
      <c r="P46" t="s">
        <v>440</v>
      </c>
      <c r="Q46">
        <v>17</v>
      </c>
      <c r="R46">
        <v>61</v>
      </c>
      <c r="S46">
        <v>300</v>
      </c>
      <c r="AF46">
        <v>1</v>
      </c>
      <c r="AH46" t="s">
        <v>233</v>
      </c>
      <c r="AK46" t="b">
        <v>0</v>
      </c>
      <c r="AL46">
        <f>COUNTA(AN46:AW46)</f>
        <v>5</v>
      </c>
      <c r="AM46" t="s">
        <v>38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  <c r="AR46" t="str">
        <f>D47</f>
        <v>ROM_CORE_HVQK_K_STRESS_TITO_VCCIA_NOM_LFM_SBCLK</v>
      </c>
    </row>
    <row r="47" spans="1:49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883</v>
      </c>
      <c r="O47" t="s">
        <v>881</v>
      </c>
      <c r="P47" t="s">
        <v>441</v>
      </c>
      <c r="Q47">
        <v>17</v>
      </c>
      <c r="R47">
        <v>61</v>
      </c>
      <c r="S47">
        <v>301</v>
      </c>
      <c r="AF47">
        <v>1</v>
      </c>
      <c r="AH47" t="s">
        <v>233</v>
      </c>
      <c r="AK47" t="b">
        <v>0</v>
      </c>
      <c r="AL47">
        <f>COUNTA(AN47:AW47)</f>
        <v>5</v>
      </c>
      <c r="AM47" t="s">
        <v>38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  <c r="AR47" t="str">
        <f>D48</f>
        <v>SSA_CORE_HVQK_K_STRESS_TITO_VCCSA_NOM_LFM_PMUCS_SBCLK</v>
      </c>
    </row>
    <row r="48" spans="1:49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883</v>
      </c>
      <c r="O48" t="s">
        <v>881</v>
      </c>
      <c r="P48" t="s">
        <v>442</v>
      </c>
      <c r="Q48">
        <v>17</v>
      </c>
      <c r="R48">
        <v>61</v>
      </c>
      <c r="S48">
        <v>302</v>
      </c>
      <c r="AF48">
        <v>1</v>
      </c>
      <c r="AH48" t="s">
        <v>234</v>
      </c>
      <c r="AK48" t="b">
        <v>0</v>
      </c>
      <c r="AL48">
        <f t="shared" ref="AL48" si="52">COUNTA(AN48:AW48)</f>
        <v>5</v>
      </c>
      <c r="AM48" t="s">
        <v>38</v>
      </c>
      <c r="AN48">
        <v>1</v>
      </c>
      <c r="AO48">
        <v>1</v>
      </c>
      <c r="AP48">
        <v>1</v>
      </c>
      <c r="AQ48">
        <v>1</v>
      </c>
      <c r="AR48">
        <v>1</v>
      </c>
    </row>
    <row r="49" spans="1:49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883</v>
      </c>
      <c r="O51" t="s">
        <v>881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548</v>
      </c>
      <c r="AF51">
        <v>1</v>
      </c>
      <c r="AH51" t="s">
        <v>233</v>
      </c>
      <c r="AI51" t="s">
        <v>887</v>
      </c>
      <c r="AK51" t="b">
        <v>0</v>
      </c>
      <c r="AL51">
        <f>COUNTA(AN51:AW51)</f>
        <v>2</v>
      </c>
      <c r="AM51">
        <v>1</v>
      </c>
      <c r="AN51" t="str">
        <f>D52</f>
        <v>SSA_CORE_VMIN_K_POSTHVQK_TITO_VCCIA_NOM_LFM_MLC_SRAM</v>
      </c>
      <c r="AO51" t="str">
        <f>D54</f>
        <v>ROM_CORE_VMIN_K_POSTHVQK_TITO_VCCIA_NOM_LFM_ROM</v>
      </c>
    </row>
    <row r="52" spans="1:49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883</v>
      </c>
      <c r="O52" t="s">
        <v>881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548</v>
      </c>
      <c r="AF52">
        <v>1</v>
      </c>
      <c r="AH52" t="s">
        <v>233</v>
      </c>
      <c r="AI52" t="s">
        <v>887</v>
      </c>
      <c r="AK52" t="b">
        <v>0</v>
      </c>
      <c r="AL52">
        <f t="shared" ref="AL52" si="53">COUNTA(AN52:AW52)</f>
        <v>2</v>
      </c>
      <c r="AM52">
        <v>1</v>
      </c>
      <c r="AN52" t="str">
        <f>D53</f>
        <v>LSA_CORE_VMIN_K_POSTHVQK_TITO_VCCIA_NOM_LFM_RF_ALL</v>
      </c>
      <c r="AO52" t="str">
        <f>D53</f>
        <v>LSA_CORE_VMIN_K_POSTHVQK_TITO_VCCIA_NOM_LFM_RF_ALL</v>
      </c>
    </row>
    <row r="53" spans="1:49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883</v>
      </c>
      <c r="O53" t="s">
        <v>881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548</v>
      </c>
      <c r="AF53">
        <v>1</v>
      </c>
      <c r="AH53" t="s">
        <v>233</v>
      </c>
      <c r="AI53" t="s">
        <v>887</v>
      </c>
      <c r="AK53" t="b">
        <v>0</v>
      </c>
      <c r="AL53">
        <f>COUNTA(AN53:AW53)</f>
        <v>2</v>
      </c>
      <c r="AM53">
        <v>1</v>
      </c>
      <c r="AN53" t="str">
        <f>D54</f>
        <v>ROM_CORE_VMIN_K_POSTHVQK_TITO_VCCIA_NOM_LFM_ROM</v>
      </c>
      <c r="AO53" t="str">
        <f>D54</f>
        <v>ROM_CORE_VMIN_K_POSTHVQK_TITO_VCCIA_NOM_LFM_ROM</v>
      </c>
    </row>
    <row r="54" spans="1:49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883</v>
      </c>
      <c r="O54" t="s">
        <v>881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548</v>
      </c>
      <c r="AF54">
        <v>1</v>
      </c>
      <c r="AH54" t="s">
        <v>233</v>
      </c>
      <c r="AI54" t="s">
        <v>887</v>
      </c>
      <c r="AK54" t="b">
        <v>0</v>
      </c>
      <c r="AL54">
        <f>COUNTA(AN54:AW54)</f>
        <v>2</v>
      </c>
      <c r="AM54">
        <v>1</v>
      </c>
      <c r="AN54" t="str">
        <f>D55</f>
        <v>SSA_CORE_VMIN_K_POSTHVQK_TITO_VCCSA_NOM_LFM_PMUCS</v>
      </c>
      <c r="AO54" t="str">
        <f>D55</f>
        <v>SSA_CORE_VMIN_K_POSTHVQK_TITO_VCCSA_NOM_LFM_PMUCS</v>
      </c>
    </row>
    <row r="55" spans="1:49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883</v>
      </c>
      <c r="O55" t="s">
        <v>881</v>
      </c>
      <c r="P55" t="s">
        <v>1303</v>
      </c>
      <c r="Q55">
        <v>61</v>
      </c>
      <c r="R55">
        <v>21</v>
      </c>
      <c r="S55">
        <v>404</v>
      </c>
      <c r="T55">
        <v>2309</v>
      </c>
      <c r="U55" t="s">
        <v>548</v>
      </c>
      <c r="AF55">
        <v>1</v>
      </c>
      <c r="AH55" t="s">
        <v>234</v>
      </c>
      <c r="AI55" t="s">
        <v>887</v>
      </c>
      <c r="AK55" t="b">
        <v>0</v>
      </c>
      <c r="AL55">
        <f t="shared" ref="AL55" si="54">COUNTA(AN55:AW55)</f>
        <v>2</v>
      </c>
      <c r="AM55">
        <v>1</v>
      </c>
      <c r="AN55">
        <v>1</v>
      </c>
      <c r="AO55">
        <v>1</v>
      </c>
    </row>
    <row r="56" spans="1:49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>
        <f>COUNTA(AN58:AW58)</f>
        <v>2</v>
      </c>
      <c r="AM58" s="22" t="s">
        <v>100</v>
      </c>
      <c r="AN58" s="22" t="str">
        <f>D64</f>
        <v>VMAX</v>
      </c>
      <c r="AO58" s="22" t="str">
        <f>D64</f>
        <v>VMAX</v>
      </c>
      <c r="AP58" s="22"/>
      <c r="AQ58" s="22"/>
      <c r="AR58" s="22"/>
      <c r="AS58" s="22"/>
      <c r="AT58" s="22"/>
      <c r="AU58" s="22"/>
      <c r="AV58" s="22"/>
      <c r="AW58" s="22"/>
    </row>
    <row r="59" spans="1:49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883</v>
      </c>
      <c r="O59" t="s">
        <v>881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559</v>
      </c>
      <c r="AF59">
        <v>-1</v>
      </c>
      <c r="AH59" t="s">
        <v>233</v>
      </c>
      <c r="AI59" t="s">
        <v>887</v>
      </c>
      <c r="AK59" t="b">
        <v>0</v>
      </c>
      <c r="AL59">
        <f>COUNTA(AN59:AW59)</f>
        <v>2</v>
      </c>
      <c r="AM59">
        <v>1</v>
      </c>
      <c r="AN59" t="str">
        <f>D60</f>
        <v>LSA_CORE_KS_K_END_TITO_VCCIA_NOM_LFM_RF_ALL</v>
      </c>
      <c r="AO59" t="str">
        <f>D60</f>
        <v>LSA_CORE_KS_K_END_TITO_VCCIA_NOM_LFM_RF_ALL</v>
      </c>
    </row>
    <row r="60" spans="1:49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883</v>
      </c>
      <c r="O60" t="s">
        <v>881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559</v>
      </c>
      <c r="AF60">
        <v>-1</v>
      </c>
      <c r="AH60" t="s">
        <v>233</v>
      </c>
      <c r="AI60" t="s">
        <v>887</v>
      </c>
      <c r="AK60" t="b">
        <v>0</v>
      </c>
      <c r="AL60">
        <f>COUNTA(AN60:AW60)</f>
        <v>2</v>
      </c>
      <c r="AM60">
        <v>1</v>
      </c>
      <c r="AN60" t="str">
        <f>D61</f>
        <v>ROM_CORE_KS_K_END_TITO_VCCIA_NOM_LFM_ROM</v>
      </c>
      <c r="AO60" t="str">
        <f>D61</f>
        <v>ROM_CORE_KS_K_END_TITO_VCCIA_NOM_LFM_ROM</v>
      </c>
    </row>
    <row r="61" spans="1:49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883</v>
      </c>
      <c r="O61" t="s">
        <v>881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559</v>
      </c>
      <c r="AF61">
        <v>-1</v>
      </c>
      <c r="AH61" t="s">
        <v>233</v>
      </c>
      <c r="AI61" t="s">
        <v>887</v>
      </c>
      <c r="AK61" t="b">
        <v>0</v>
      </c>
      <c r="AL61">
        <f>COUNTA(AN61:AW61)</f>
        <v>2</v>
      </c>
      <c r="AM61">
        <v>1</v>
      </c>
      <c r="AN61" t="str">
        <f>D62</f>
        <v>SSA_CORE_KS_K_END_TITO_VCCSA_NOM_LFM_PMUCS</v>
      </c>
      <c r="AO61" t="str">
        <f>D62</f>
        <v>SSA_CORE_KS_K_END_TITO_VCCSA_NOM_LFM_PMUCS</v>
      </c>
    </row>
    <row r="62" spans="1:49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883</v>
      </c>
      <c r="O62" t="s">
        <v>881</v>
      </c>
      <c r="P62" t="s">
        <v>1273</v>
      </c>
      <c r="Q62">
        <v>61</v>
      </c>
      <c r="R62">
        <v>22</v>
      </c>
      <c r="S62">
        <v>504</v>
      </c>
      <c r="T62">
        <v>2314</v>
      </c>
      <c r="U62" t="s">
        <v>559</v>
      </c>
      <c r="AF62">
        <v>-1</v>
      </c>
      <c r="AH62" t="s">
        <v>234</v>
      </c>
      <c r="AI62" t="s">
        <v>887</v>
      </c>
      <c r="AK62" t="b">
        <v>0</v>
      </c>
      <c r="AL62">
        <f t="shared" ref="AL62" si="55">COUNTA(AN62:AW62)</f>
        <v>2</v>
      </c>
      <c r="AM62">
        <v>1</v>
      </c>
      <c r="AN62">
        <v>1</v>
      </c>
      <c r="AO62">
        <v>1</v>
      </c>
    </row>
    <row r="63" spans="1:49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</row>
    <row r="64" spans="1:49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>
        <f>COUNTA(AN64:AW64)</f>
        <v>2</v>
      </c>
      <c r="AM64" s="22" t="s">
        <v>100</v>
      </c>
      <c r="AN64" s="22">
        <v>1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</row>
    <row r="65" spans="1:49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883</v>
      </c>
      <c r="O65" t="s">
        <v>881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559</v>
      </c>
      <c r="AF65">
        <v>-1</v>
      </c>
      <c r="AH65" t="s">
        <v>233</v>
      </c>
      <c r="AI65" t="s">
        <v>887</v>
      </c>
      <c r="AK65" t="b">
        <v>0</v>
      </c>
      <c r="AL65">
        <f>COUNTA(AN65:AW65)</f>
        <v>2</v>
      </c>
      <c r="AM65">
        <v>1</v>
      </c>
      <c r="AN65" t="str">
        <f>D66</f>
        <v>ROM_CORE_HVQK_K_END_TITO_VCCIA_NOM_LFM_SBCLK</v>
      </c>
      <c r="AO65" t="str">
        <f>D66</f>
        <v>ROM_CORE_HVQK_K_END_TITO_VCCIA_NOM_LFM_SBCLK</v>
      </c>
    </row>
    <row r="66" spans="1:49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883</v>
      </c>
      <c r="O66" t="s">
        <v>881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559</v>
      </c>
      <c r="AF66">
        <v>-1</v>
      </c>
      <c r="AH66" t="s">
        <v>233</v>
      </c>
      <c r="AI66" t="s">
        <v>887</v>
      </c>
      <c r="AK66" t="b">
        <v>0</v>
      </c>
      <c r="AL66">
        <f>COUNTA(AN66:AW66)</f>
        <v>2</v>
      </c>
      <c r="AM66">
        <v>1</v>
      </c>
      <c r="AN66" t="str">
        <f>D67</f>
        <v>SSA_CORE_HVQK_K_END_TITO_VCCSA_NOM_LFM_PMUCS_SBCLK</v>
      </c>
      <c r="AO66" t="str">
        <f>D67</f>
        <v>SSA_CORE_HVQK_K_END_TITO_VCCSA_NOM_LFM_PMUCS_SBCLK</v>
      </c>
    </row>
    <row r="67" spans="1:49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883</v>
      </c>
      <c r="O67" t="s">
        <v>881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559</v>
      </c>
      <c r="AF67">
        <v>-1</v>
      </c>
      <c r="AH67" t="s">
        <v>233</v>
      </c>
      <c r="AI67" t="s">
        <v>887</v>
      </c>
      <c r="AK67" t="b">
        <v>0</v>
      </c>
      <c r="AL67">
        <f t="shared" ref="AL67" si="56">COUNTA(AN67:AW67)</f>
        <v>2</v>
      </c>
      <c r="AM67">
        <v>1</v>
      </c>
      <c r="AN67">
        <v>1</v>
      </c>
      <c r="AO67">
        <v>1</v>
      </c>
    </row>
    <row r="68" spans="1:49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</row>
    <row r="69" spans="1:49" x14ac:dyDescent="0.25">
      <c r="A69" s="34" t="s">
        <v>59</v>
      </c>
      <c r="B69" s="34" t="s">
        <v>27</v>
      </c>
      <c r="C69" s="34" t="s">
        <v>102</v>
      </c>
      <c r="D69" s="22" t="s">
        <v>1281</v>
      </c>
      <c r="E69" s="22"/>
      <c r="F69" s="22" t="s">
        <v>85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>
        <f>COUNTA(AN69:AW69)</f>
        <v>2</v>
      </c>
      <c r="AM69" s="22" t="s">
        <v>100</v>
      </c>
      <c r="AN69" s="22">
        <v>1</v>
      </c>
      <c r="AO69" s="22">
        <v>1</v>
      </c>
      <c r="AP69" s="22"/>
      <c r="AQ69" s="22"/>
      <c r="AR69" s="22"/>
      <c r="AS69" s="22"/>
      <c r="AT69" s="22"/>
      <c r="AU69" s="22"/>
      <c r="AV69" s="22"/>
      <c r="AW69" s="22"/>
    </row>
    <row r="70" spans="1:49" x14ac:dyDescent="0.25">
      <c r="A70" s="6" t="s">
        <v>59</v>
      </c>
      <c r="B70" s="6" t="s">
        <v>1278</v>
      </c>
      <c r="C70" s="6" t="str">
        <f>VLOOKUP(B70,templateLookup!A:B,2,0)</f>
        <v>PrimeShmooTestMethod</v>
      </c>
      <c r="D70" t="str">
        <f>E70&amp;"_"&amp;F70&amp;"_"&amp;G70&amp;"_"&amp;H70&amp;"_"&amp;A70&amp;"_"&amp;I70&amp;"_"&amp;J70&amp;"_"&amp;K70&amp;"_"&amp;L70&amp;"_"&amp;M70</f>
        <v>SSA_CORE_SHMOO_E_END_TITO_VCCIA_NOM_LFM_MLC_SRAM</v>
      </c>
      <c r="E70" t="s">
        <v>31</v>
      </c>
      <c r="F70" t="s">
        <v>85</v>
      </c>
      <c r="G70" t="s">
        <v>1281</v>
      </c>
      <c r="H70" t="s">
        <v>34</v>
      </c>
      <c r="I70" t="s">
        <v>104</v>
      </c>
      <c r="J70" t="s">
        <v>236</v>
      </c>
      <c r="K70" t="s">
        <v>141</v>
      </c>
      <c r="L70" t="s">
        <v>35</v>
      </c>
      <c r="M70" t="s">
        <v>301</v>
      </c>
      <c r="N70" t="s">
        <v>1302</v>
      </c>
      <c r="O70" t="s">
        <v>881</v>
      </c>
      <c r="P70" t="s">
        <v>445</v>
      </c>
      <c r="Q70">
        <v>61</v>
      </c>
      <c r="R70">
        <v>22</v>
      </c>
      <c r="S70">
        <v>560</v>
      </c>
      <c r="AF70">
        <v>-1</v>
      </c>
      <c r="AG70" t="s">
        <v>1283</v>
      </c>
      <c r="AH70" t="s">
        <v>233</v>
      </c>
      <c r="AK70" t="b">
        <v>0</v>
      </c>
      <c r="AL70">
        <f>COUNTA(AN70:AW70)</f>
        <v>2</v>
      </c>
      <c r="AM70">
        <v>1</v>
      </c>
      <c r="AN70" t="str">
        <f>D71</f>
        <v>LSA_CORE_SHMOO_E_END_TITO_VCCIA_NOM_LFM_RF_ALL</v>
      </c>
      <c r="AO70" t="str">
        <f>D71</f>
        <v>LSA_CORE_SHMOO_E_END_TITO_VCCIA_NOM_LFM_RF_ALL</v>
      </c>
    </row>
    <row r="71" spans="1:49" x14ac:dyDescent="0.25">
      <c r="A71" s="6" t="s">
        <v>59</v>
      </c>
      <c r="B71" s="6" t="s">
        <v>1278</v>
      </c>
      <c r="C71" s="6" t="str">
        <f>VLOOKUP(B71,templateLookup!A:B,2,0)</f>
        <v>PrimeShmooTestMethod</v>
      </c>
      <c r="D71" t="str">
        <f>E71&amp;"_"&amp;F71&amp;"_"&amp;G71&amp;"_"&amp;H71&amp;"_"&amp;A71&amp;"_"&amp;I71&amp;"_"&amp;J71&amp;"_"&amp;K71&amp;"_"&amp;L71&amp;"_"&amp;M71</f>
        <v>LSA_CORE_SHMOO_E_END_TITO_VCCIA_NOM_LFM_RF_ALL</v>
      </c>
      <c r="E71" t="s">
        <v>56</v>
      </c>
      <c r="F71" t="s">
        <v>85</v>
      </c>
      <c r="G71" t="s">
        <v>1281</v>
      </c>
      <c r="H71" t="s">
        <v>34</v>
      </c>
      <c r="I71" t="s">
        <v>104</v>
      </c>
      <c r="J71" t="s">
        <v>236</v>
      </c>
      <c r="K71" t="s">
        <v>141</v>
      </c>
      <c r="L71" t="s">
        <v>35</v>
      </c>
      <c r="M71" t="s">
        <v>202</v>
      </c>
      <c r="N71" t="s">
        <v>1302</v>
      </c>
      <c r="O71" t="s">
        <v>881</v>
      </c>
      <c r="P71" t="s">
        <v>446</v>
      </c>
      <c r="Q71">
        <v>21</v>
      </c>
      <c r="R71">
        <v>22</v>
      </c>
      <c r="S71">
        <v>561</v>
      </c>
      <c r="AF71">
        <v>-1</v>
      </c>
      <c r="AG71" t="s">
        <v>1283</v>
      </c>
      <c r="AH71" t="s">
        <v>233</v>
      </c>
      <c r="AK71" t="b">
        <v>0</v>
      </c>
      <c r="AL71">
        <f>COUNTA(AN71:AW71)</f>
        <v>2</v>
      </c>
      <c r="AM71">
        <v>1</v>
      </c>
      <c r="AN71" t="str">
        <f>D72</f>
        <v>ROM_CORE_SHMOO_E_END_TITO_VCCIA_NOM_LFM_ROM</v>
      </c>
      <c r="AO71" t="str">
        <f>D72</f>
        <v>ROM_CORE_SHMOO_E_END_TITO_VCCIA_NOM_LFM_ROM</v>
      </c>
    </row>
    <row r="72" spans="1:49" x14ac:dyDescent="0.25">
      <c r="A72" s="6" t="s">
        <v>59</v>
      </c>
      <c r="B72" s="6" t="s">
        <v>1278</v>
      </c>
      <c r="C72" s="6" t="str">
        <f>VLOOKUP(B72,templateLookup!A:B,2,0)</f>
        <v>PrimeShmooTestMethod</v>
      </c>
      <c r="D72" t="str">
        <f>E72&amp;"_"&amp;F72&amp;"_"&amp;G72&amp;"_"&amp;H72&amp;"_"&amp;A72&amp;"_"&amp;I72&amp;"_"&amp;J72&amp;"_"&amp;K72&amp;"_"&amp;L72&amp;"_"&amp;M72</f>
        <v>ROM_CORE_SHMOO_E_END_TITO_VCCIA_NOM_LFM_ROM</v>
      </c>
      <c r="E72" t="s">
        <v>57</v>
      </c>
      <c r="F72" t="s">
        <v>85</v>
      </c>
      <c r="G72" t="s">
        <v>1281</v>
      </c>
      <c r="H72" t="s">
        <v>34</v>
      </c>
      <c r="I72" t="s">
        <v>104</v>
      </c>
      <c r="J72" t="s">
        <v>236</v>
      </c>
      <c r="K72" t="s">
        <v>141</v>
      </c>
      <c r="L72" t="s">
        <v>35</v>
      </c>
      <c r="M72" t="s">
        <v>57</v>
      </c>
      <c r="N72" t="s">
        <v>1302</v>
      </c>
      <c r="O72" t="s">
        <v>881</v>
      </c>
      <c r="P72" t="s">
        <v>447</v>
      </c>
      <c r="Q72">
        <v>61</v>
      </c>
      <c r="R72">
        <v>22</v>
      </c>
      <c r="S72">
        <v>562</v>
      </c>
      <c r="AF72">
        <v>-1</v>
      </c>
      <c r="AG72" t="s">
        <v>1283</v>
      </c>
      <c r="AH72" t="s">
        <v>233</v>
      </c>
      <c r="AK72" t="b">
        <v>0</v>
      </c>
      <c r="AL72">
        <f>COUNTA(AN72:AW72)</f>
        <v>2</v>
      </c>
      <c r="AM72">
        <v>1</v>
      </c>
      <c r="AN72" t="str">
        <f>D73</f>
        <v>SSA_CORE_SHMOO_E_END_TITO_VCCSA_NOM_LFM_PMUCS</v>
      </c>
      <c r="AO72" t="str">
        <f>D73</f>
        <v>SSA_CORE_SHMOO_E_END_TITO_VCCSA_NOM_LFM_PMUCS</v>
      </c>
    </row>
    <row r="73" spans="1:49" x14ac:dyDescent="0.25">
      <c r="A73" s="6" t="s">
        <v>59</v>
      </c>
      <c r="B73" s="6" t="s">
        <v>1278</v>
      </c>
      <c r="C73" s="6" t="str">
        <f>VLOOKUP(B73,templateLookup!A:B,2,0)</f>
        <v>PrimeShmooTestMethod</v>
      </c>
      <c r="D73" t="str">
        <f>E73&amp;"_"&amp;F73&amp;"_"&amp;G73&amp;"_"&amp;H73&amp;"_"&amp;A73&amp;"_"&amp;I73&amp;"_"&amp;J73&amp;"_"&amp;K73&amp;"_"&amp;L73&amp;"_"&amp;M73</f>
        <v>SSA_CORE_SHMOO_E_END_TITO_VCCSA_NOM_LFM_PMUCS</v>
      </c>
      <c r="E73" t="s">
        <v>31</v>
      </c>
      <c r="F73" t="s">
        <v>85</v>
      </c>
      <c r="G73" t="s">
        <v>1281</v>
      </c>
      <c r="H73" t="s">
        <v>34</v>
      </c>
      <c r="I73" t="s">
        <v>104</v>
      </c>
      <c r="J73" t="s">
        <v>245</v>
      </c>
      <c r="K73" t="s">
        <v>141</v>
      </c>
      <c r="L73" t="s">
        <v>35</v>
      </c>
      <c r="M73" t="s">
        <v>303</v>
      </c>
      <c r="N73" t="s">
        <v>1302</v>
      </c>
      <c r="O73" t="s">
        <v>881</v>
      </c>
      <c r="P73" t="s">
        <v>1273</v>
      </c>
      <c r="Q73">
        <v>61</v>
      </c>
      <c r="R73">
        <v>22</v>
      </c>
      <c r="S73">
        <v>563</v>
      </c>
      <c r="AF73">
        <v>-1</v>
      </c>
      <c r="AG73" t="s">
        <v>1284</v>
      </c>
      <c r="AH73" t="s">
        <v>234</v>
      </c>
      <c r="AK73" t="b">
        <v>0</v>
      </c>
      <c r="AL73">
        <f t="shared" ref="AL73" si="57">COUNTA(AN73:AW73)</f>
        <v>2</v>
      </c>
      <c r="AM73">
        <v>1</v>
      </c>
      <c r="AN73">
        <v>1</v>
      </c>
      <c r="AO73">
        <v>1</v>
      </c>
    </row>
    <row r="74" spans="1:49" x14ac:dyDescent="0.25">
      <c r="A74" s="34" t="s">
        <v>59</v>
      </c>
      <c r="B74" s="34" t="s">
        <v>41</v>
      </c>
      <c r="C74" s="34" t="s">
        <v>102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</row>
    <row r="75" spans="1:49" x14ac:dyDescent="0.25">
      <c r="A75" s="20" t="s">
        <v>59</v>
      </c>
      <c r="B75" s="20" t="s">
        <v>41</v>
      </c>
      <c r="C75" s="20" t="s">
        <v>102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 x14ac:dyDescent="0.25">
      <c r="A76" t="s">
        <v>72</v>
      </c>
      <c r="B76" t="s">
        <v>73</v>
      </c>
      <c r="C76" t="str">
        <f>VLOOKUP(B76,templateLookup!A:B,2,0)</f>
        <v>COMPOSITE</v>
      </c>
      <c r="D76" t="s">
        <v>72</v>
      </c>
    </row>
  </sheetData>
  <autoFilter ref="A1:AW76" xr:uid="{9D3B8437-3DCF-4B36-BC4E-3AB927DD0A96}"/>
  <phoneticPr fontId="18" type="noConversion"/>
  <conditionalFormatting sqref="U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R323"/>
  <sheetViews>
    <sheetView workbookViewId="0">
      <pane ySplit="1" topLeftCell="A188" activePane="bottomLeft" state="frozen"/>
      <selection activeCell="V1" sqref="V1"/>
      <selection pane="bottomLeft" activeCell="D217" sqref="D217:D228"/>
    </sheetView>
  </sheetViews>
  <sheetFormatPr defaultRowHeight="15" x14ac:dyDescent="0.25"/>
  <cols>
    <col min="2" max="2" width="18.140625" bestFit="1" customWidth="1"/>
    <col min="3" max="3" width="33.28515625" bestFit="1" customWidth="1"/>
    <col min="4" max="4" width="80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1" max="21" width="11.140625" customWidth="1"/>
    <col min="22" max="22" width="22.7109375" customWidth="1"/>
    <col min="23" max="23" width="21" customWidth="1"/>
    <col min="24" max="28" width="24.8554687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1282</v>
      </c>
      <c r="W1" t="s">
        <v>884</v>
      </c>
      <c r="X1" t="s">
        <v>885</v>
      </c>
      <c r="Y1" t="s">
        <v>1228</v>
      </c>
      <c r="Z1" t="s">
        <v>1229</v>
      </c>
      <c r="AA1" t="s">
        <v>416</v>
      </c>
      <c r="AB1" t="s">
        <v>433</v>
      </c>
      <c r="AC1" t="s">
        <v>117</v>
      </c>
      <c r="AD1" t="s">
        <v>539</v>
      </c>
      <c r="AE1" t="s">
        <v>120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582</v>
      </c>
      <c r="F4" t="s">
        <v>581</v>
      </c>
      <c r="AG4">
        <v>2</v>
      </c>
      <c r="AH4">
        <v>1</v>
      </c>
      <c r="AI4" t="str">
        <f>D42</f>
        <v>REPAIR_DE</v>
      </c>
      <c r="AJ4" t="str">
        <f>D42</f>
        <v>REPAIR_DE</v>
      </c>
    </row>
    <row r="5" spans="1:44" x14ac:dyDescent="0.25">
      <c r="A5" s="1" t="s">
        <v>26</v>
      </c>
      <c r="B5" s="1" t="s">
        <v>1297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581</v>
      </c>
      <c r="G5" t="s">
        <v>33</v>
      </c>
      <c r="H5" t="s">
        <v>34</v>
      </c>
      <c r="I5" t="s">
        <v>104</v>
      </c>
      <c r="J5" t="s">
        <v>583</v>
      </c>
      <c r="K5" t="s">
        <v>141</v>
      </c>
      <c r="L5" t="s">
        <v>35</v>
      </c>
      <c r="M5" t="s">
        <v>1207</v>
      </c>
      <c r="N5" t="s">
        <v>883</v>
      </c>
      <c r="O5" t="s">
        <v>881</v>
      </c>
      <c r="P5" t="s">
        <v>1031</v>
      </c>
      <c r="Q5">
        <v>61</v>
      </c>
      <c r="R5">
        <v>40</v>
      </c>
      <c r="S5">
        <v>0</v>
      </c>
      <c r="T5">
        <v>-1</v>
      </c>
      <c r="U5" t="s">
        <v>234</v>
      </c>
      <c r="AA5" t="s">
        <v>33</v>
      </c>
      <c r="AB5" t="s">
        <v>1299</v>
      </c>
      <c r="AF5" t="b">
        <v>0</v>
      </c>
      <c r="AG5">
        <f>COUNTA(AI5:AR5)</f>
        <v>10</v>
      </c>
      <c r="AH5" t="s">
        <v>38</v>
      </c>
      <c r="AI5" t="str">
        <f t="shared" ref="AI5:AI39" si="1">$D6</f>
        <v>SSA_GFX_HRY_E_BEGIN_TITO_SACD_NOM_LFM_DISP0_BISR_DEBS_BP0</v>
      </c>
      <c r="AJ5" t="str">
        <f>$D8</f>
        <v>SSA_GFX_HRY_E_BEGIN_TITO_SACD_NOM_LFM_DISP1_BHRY_DEBS_BP1</v>
      </c>
      <c r="AK5" t="str">
        <f t="shared" ref="AK5:AR7" si="2">$D6</f>
        <v>SSA_GFX_HRY_E_BEGIN_TITO_SACD_NOM_LFM_DISP0_BISR_DEBS_BP0</v>
      </c>
      <c r="AL5" t="str">
        <f t="shared" si="2"/>
        <v>SSA_GFX_HRY_E_BEGIN_TITO_SACD_NOM_LFM_DISP0_BISR_DEBS_BP0</v>
      </c>
      <c r="AM5" t="str">
        <f t="shared" si="2"/>
        <v>SSA_GFX_HRY_E_BEGIN_TITO_SACD_NOM_LFM_DISP0_BISR_DEBS_BP0</v>
      </c>
      <c r="AN5" t="str">
        <f t="shared" si="2"/>
        <v>SSA_GFX_HRY_E_BEGIN_TITO_SACD_NOM_LFM_DISP0_BISR_DEBS_BP0</v>
      </c>
      <c r="AO5" t="str">
        <f t="shared" si="2"/>
        <v>SSA_GFX_HRY_E_BEGIN_TITO_SACD_NOM_LFM_DISP0_BISR_DEBS_BP0</v>
      </c>
      <c r="AP5" t="str">
        <f t="shared" si="2"/>
        <v>SSA_GFX_HRY_E_BEGIN_TITO_SACD_NOM_LFM_DISP0_BISR_DEBS_BP0</v>
      </c>
      <c r="AQ5" t="str">
        <f t="shared" si="2"/>
        <v>SSA_GFX_HRY_E_BEGIN_TITO_SACD_NOM_LFM_DISP0_BISR_DEBS_BP0</v>
      </c>
      <c r="AR5" t="str">
        <f t="shared" si="2"/>
        <v>SSA_GFX_HRY_E_BEGIN_TITO_SACD_NOM_LFM_DISP0_BISR_DEBS_BP0</v>
      </c>
    </row>
    <row r="6" spans="1:44" x14ac:dyDescent="0.25">
      <c r="A6" s="1" t="s">
        <v>26</v>
      </c>
      <c r="B6" s="1" t="s">
        <v>1297</v>
      </c>
      <c r="C6" s="1" t="str">
        <f>VLOOKUP(B6,templateLookup!A:B,2,0)</f>
        <v>PrimeMbistVminSearchTestMethod</v>
      </c>
      <c r="D6" t="str">
        <f t="shared" ref="D6:D40" si="3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581</v>
      </c>
      <c r="G6" t="s">
        <v>33</v>
      </c>
      <c r="H6" t="s">
        <v>34</v>
      </c>
      <c r="I6" t="s">
        <v>104</v>
      </c>
      <c r="J6" t="s">
        <v>583</v>
      </c>
      <c r="K6" t="s">
        <v>141</v>
      </c>
      <c r="L6" t="s">
        <v>35</v>
      </c>
      <c r="M6" t="s">
        <v>988</v>
      </c>
      <c r="N6" t="s">
        <v>883</v>
      </c>
      <c r="O6" t="s">
        <v>881</v>
      </c>
      <c r="P6" t="s">
        <v>1000</v>
      </c>
      <c r="Q6">
        <v>61</v>
      </c>
      <c r="R6">
        <v>40</v>
      </c>
      <c r="S6">
        <v>1</v>
      </c>
      <c r="T6">
        <v>1</v>
      </c>
      <c r="U6" t="s">
        <v>234</v>
      </c>
      <c r="AA6" t="s">
        <v>418</v>
      </c>
      <c r="AB6" t="s">
        <v>1299</v>
      </c>
      <c r="AF6" t="b">
        <v>0</v>
      </c>
      <c r="AG6">
        <f>COUNTA(AI6:AR6)</f>
        <v>10</v>
      </c>
      <c r="AH6" t="s">
        <v>38</v>
      </c>
      <c r="AI6" t="str">
        <f t="shared" si="1"/>
        <v>SSA_GFX_RASTER_E_BEGIN_TITO_SACD_NOM_LFM_DISP0_RASTER_DEBS_BP0</v>
      </c>
      <c r="AJ6" t="str">
        <f>$D8</f>
        <v>SSA_GFX_HRY_E_BEGIN_TITO_SACD_NOM_LFM_DISP1_BHRY_DEBS_BP1</v>
      </c>
      <c r="AK6" t="str">
        <f t="shared" ref="AK6:AM6" si="4">$D8</f>
        <v>SSA_GFX_HRY_E_BEGIN_TITO_SACD_NOM_LFM_DISP1_BHRY_DEBS_BP1</v>
      </c>
      <c r="AL6" t="str">
        <f t="shared" si="4"/>
        <v>SSA_GFX_HRY_E_BEGIN_TITO_SACD_NOM_LFM_DISP1_BHRY_DEBS_BP1</v>
      </c>
      <c r="AM6" t="str">
        <f t="shared" si="4"/>
        <v>SSA_GFX_HRY_E_BEGIN_TITO_SACD_NOM_LFM_DISP1_BHRY_DEBS_BP1</v>
      </c>
      <c r="AN6" t="str">
        <f t="shared" si="2"/>
        <v>SSA_GFX_RASTER_E_BEGIN_TITO_SACD_NOM_LFM_DISP0_RASTER_DEBS_BP0</v>
      </c>
      <c r="AO6" t="str">
        <f t="shared" si="2"/>
        <v>SSA_GFX_RASTER_E_BEGIN_TITO_SACD_NOM_LFM_DISP0_RASTER_DEBS_BP0</v>
      </c>
      <c r="AP6" t="str">
        <f t="shared" si="2"/>
        <v>SSA_GFX_RASTER_E_BEGIN_TITO_SACD_NOM_LFM_DISP0_RASTER_DEBS_BP0</v>
      </c>
      <c r="AQ6" t="str">
        <f t="shared" si="2"/>
        <v>SSA_GFX_RASTER_E_BEGIN_TITO_SACD_NOM_LFM_DISP0_RASTER_DEBS_BP0</v>
      </c>
      <c r="AR6" t="str">
        <f t="shared" si="2"/>
        <v>SSA_GFX_RASTER_E_BEGIN_TITO_SACD_NOM_LFM_DISP0_RASTER_DEBS_BP0</v>
      </c>
    </row>
    <row r="7" spans="1:44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3"/>
        <v>SSA_GFX_RASTER_E_BEGIN_TITO_SACD_NOM_LFM_DISP0_RASTER_DEBS_BP0</v>
      </c>
      <c r="E7" t="s">
        <v>31</v>
      </c>
      <c r="F7" t="s">
        <v>581</v>
      </c>
      <c r="G7" t="s">
        <v>40</v>
      </c>
      <c r="H7" t="s">
        <v>34</v>
      </c>
      <c r="I7" t="s">
        <v>104</v>
      </c>
      <c r="J7" t="s">
        <v>583</v>
      </c>
      <c r="K7" t="s">
        <v>141</v>
      </c>
      <c r="L7" t="s">
        <v>35</v>
      </c>
      <c r="M7" t="s">
        <v>989</v>
      </c>
      <c r="N7" t="s">
        <v>883</v>
      </c>
      <c r="O7" t="s">
        <v>881</v>
      </c>
      <c r="P7" t="s">
        <v>910</v>
      </c>
      <c r="Q7">
        <v>61</v>
      </c>
      <c r="R7">
        <v>40</v>
      </c>
      <c r="S7">
        <v>2</v>
      </c>
      <c r="T7">
        <v>1</v>
      </c>
      <c r="U7" t="s">
        <v>234</v>
      </c>
      <c r="AF7" t="b">
        <v>0</v>
      </c>
      <c r="AG7">
        <f t="shared" ref="AG7:AG60" si="5">COUNTA(AI7:AR7)</f>
        <v>6</v>
      </c>
      <c r="AH7">
        <v>1</v>
      </c>
      <c r="AI7" t="str">
        <f t="shared" si="1"/>
        <v>SSA_GFX_HRY_E_BEGIN_TITO_SACD_NOM_LFM_DISP1_BHRY_DEBS_BP1</v>
      </c>
      <c r="AJ7" t="str">
        <f t="shared" ref="AJ7:AM8" si="6">$D8</f>
        <v>SSA_GFX_HRY_E_BEGIN_TITO_SACD_NOM_LFM_DISP1_BHRY_DEBS_BP1</v>
      </c>
      <c r="AK7" t="str">
        <f t="shared" si="6"/>
        <v>SSA_GFX_HRY_E_BEGIN_TITO_SACD_NOM_LFM_DISP1_BHRY_DEBS_BP1</v>
      </c>
      <c r="AL7" t="str">
        <f t="shared" si="6"/>
        <v>SSA_GFX_HRY_E_BEGIN_TITO_SACD_NOM_LFM_DISP1_BHRY_DEBS_BP1</v>
      </c>
      <c r="AM7" t="str">
        <f t="shared" si="6"/>
        <v>SSA_GFX_HRY_E_BEGIN_TITO_SACD_NOM_LFM_DISP1_BHRY_DEBS_BP1</v>
      </c>
      <c r="AN7" t="str">
        <f t="shared" si="2"/>
        <v>SSA_GFX_HRY_E_BEGIN_TITO_SACD_NOM_LFM_DISP1_BHRY_DEBS_BP1</v>
      </c>
    </row>
    <row r="8" spans="1:44" x14ac:dyDescent="0.25">
      <c r="A8" s="1" t="s">
        <v>26</v>
      </c>
      <c r="B8" s="1" t="s">
        <v>1297</v>
      </c>
      <c r="C8" s="1" t="str">
        <f>VLOOKUP(B8,templateLookup!A:B,2,0)</f>
        <v>PrimeMbistVminSearchTestMethod</v>
      </c>
      <c r="D8" t="str">
        <f t="shared" ref="D8" si="7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581</v>
      </c>
      <c r="G8" t="s">
        <v>33</v>
      </c>
      <c r="H8" t="s">
        <v>34</v>
      </c>
      <c r="I8" t="s">
        <v>104</v>
      </c>
      <c r="J8" t="s">
        <v>583</v>
      </c>
      <c r="K8" t="s">
        <v>141</v>
      </c>
      <c r="L8" t="s">
        <v>35</v>
      </c>
      <c r="M8" t="s">
        <v>1208</v>
      </c>
      <c r="N8" t="s">
        <v>883</v>
      </c>
      <c r="O8" t="s">
        <v>881</v>
      </c>
      <c r="P8" t="s">
        <v>1032</v>
      </c>
      <c r="Q8">
        <v>61</v>
      </c>
      <c r="R8">
        <v>40</v>
      </c>
      <c r="S8">
        <v>3</v>
      </c>
      <c r="T8">
        <v>-1</v>
      </c>
      <c r="U8" t="s">
        <v>234</v>
      </c>
      <c r="AA8" t="s">
        <v>33</v>
      </c>
      <c r="AB8" t="s">
        <v>1299</v>
      </c>
      <c r="AF8" t="b">
        <v>0</v>
      </c>
      <c r="AG8">
        <f>COUNTA(AI8:AR8)</f>
        <v>10</v>
      </c>
      <c r="AH8" t="s">
        <v>38</v>
      </c>
      <c r="AI8" t="str">
        <f t="shared" si="1"/>
        <v>SSA_GFX_HRY_E_BEGIN_TITO_SACD_NOM_LFM_DISP1_BISR_DEBS_BP1</v>
      </c>
      <c r="AJ8" t="str">
        <f>$D11</f>
        <v>SSA_GFX_HRY_E_BEGIN_TITO_SACD_NOM_LFM_DISP2_BHRY_DEBS_BP2</v>
      </c>
      <c r="AK8" t="str">
        <f t="shared" si="6"/>
        <v>SSA_GFX_HRY_E_BEGIN_TITO_SACD_NOM_LFM_DISP1_BISR_DEBS_BP1</v>
      </c>
      <c r="AL8" t="str">
        <f t="shared" si="6"/>
        <v>SSA_GFX_HRY_E_BEGIN_TITO_SACD_NOM_LFM_DISP1_BISR_DEBS_BP1</v>
      </c>
      <c r="AM8" t="str">
        <f t="shared" si="6"/>
        <v>SSA_GFX_HRY_E_BEGIN_TITO_SACD_NOM_LFM_DISP1_BISR_DEBS_BP1</v>
      </c>
      <c r="AN8" t="str">
        <f t="shared" ref="AN8:AN3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  <c r="AR8" t="str">
        <f t="shared" ref="AR8:AR9" si="12">$D9</f>
        <v>SSA_GFX_HRY_E_BEGIN_TITO_SACD_NOM_LFM_DISP1_BISR_DEBS_BP1</v>
      </c>
    </row>
    <row r="9" spans="1:44" x14ac:dyDescent="0.25">
      <c r="A9" s="1" t="s">
        <v>26</v>
      </c>
      <c r="B9" s="1" t="s">
        <v>1297</v>
      </c>
      <c r="C9" s="1" t="str">
        <f>VLOOKUP(B9,templateLookup!A:B,2,0)</f>
        <v>PrimeMbistVminSearchTestMethod</v>
      </c>
      <c r="D9" t="str">
        <f t="shared" si="3"/>
        <v>SSA_GFX_HRY_E_BEGIN_TITO_SACD_NOM_LFM_DISP1_BISR_DEBS_BP1</v>
      </c>
      <c r="E9" t="s">
        <v>31</v>
      </c>
      <c r="F9" t="s">
        <v>581</v>
      </c>
      <c r="G9" t="s">
        <v>33</v>
      </c>
      <c r="H9" t="s">
        <v>34</v>
      </c>
      <c r="I9" t="s">
        <v>104</v>
      </c>
      <c r="J9" t="s">
        <v>583</v>
      </c>
      <c r="K9" t="s">
        <v>141</v>
      </c>
      <c r="L9" t="s">
        <v>35</v>
      </c>
      <c r="M9" t="s">
        <v>990</v>
      </c>
      <c r="N9" t="s">
        <v>883</v>
      </c>
      <c r="O9" t="s">
        <v>881</v>
      </c>
      <c r="P9" t="s">
        <v>1001</v>
      </c>
      <c r="Q9">
        <v>61</v>
      </c>
      <c r="R9">
        <v>40</v>
      </c>
      <c r="S9">
        <v>4</v>
      </c>
      <c r="T9">
        <v>1</v>
      </c>
      <c r="U9" t="s">
        <v>234</v>
      </c>
      <c r="AA9" t="s">
        <v>418</v>
      </c>
      <c r="AB9" t="s">
        <v>1299</v>
      </c>
      <c r="AF9" t="b">
        <v>0</v>
      </c>
      <c r="AG9">
        <f t="shared" si="5"/>
        <v>10</v>
      </c>
      <c r="AH9" t="s">
        <v>38</v>
      </c>
      <c r="AI9" t="str">
        <f t="shared" si="1"/>
        <v>SSA_GFX_RASTER_E_BEGIN_TITO_SACD_NOM_LFM_DISP1_RASTER_DEBS_BP1</v>
      </c>
      <c r="AJ9" t="str">
        <f>$D11</f>
        <v>SSA_GFX_HRY_E_BEGIN_TITO_SACD_NOM_LFM_DISP2_BHRY_DEBS_BP2</v>
      </c>
      <c r="AK9" t="str">
        <f t="shared" ref="AK9:AM9" si="13">$D11</f>
        <v>SSA_GFX_HRY_E_BEGIN_TITO_SACD_NOM_LFM_DISP2_BHRY_DEBS_BP2</v>
      </c>
      <c r="AL9" t="str">
        <f t="shared" si="13"/>
        <v>SSA_GFX_HRY_E_BEGIN_TITO_SACD_NOM_LFM_DISP2_BHRY_DEBS_BP2</v>
      </c>
      <c r="AM9" t="str">
        <f t="shared" si="13"/>
        <v>SSA_GFX_HRY_E_BEGIN_TITO_SACD_NOM_LFM_DISP2_BHRY_DEBS_BP2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  <c r="AR9" t="str">
        <f t="shared" si="12"/>
        <v>SSA_GFX_RASTER_E_BEGIN_TITO_SACD_NOM_LFM_DISP1_RASTER_DEBS_BP1</v>
      </c>
    </row>
    <row r="10" spans="1:44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3"/>
        <v>SSA_GFX_RASTER_E_BEGIN_TITO_SACD_NOM_LFM_DISP1_RASTER_DEBS_BP1</v>
      </c>
      <c r="E10" t="s">
        <v>31</v>
      </c>
      <c r="F10" t="s">
        <v>581</v>
      </c>
      <c r="G10" t="s">
        <v>40</v>
      </c>
      <c r="H10" t="s">
        <v>34</v>
      </c>
      <c r="I10" t="s">
        <v>104</v>
      </c>
      <c r="J10" t="s">
        <v>583</v>
      </c>
      <c r="K10" t="s">
        <v>141</v>
      </c>
      <c r="L10" t="s">
        <v>35</v>
      </c>
      <c r="M10" t="s">
        <v>991</v>
      </c>
      <c r="N10" t="s">
        <v>883</v>
      </c>
      <c r="O10" t="s">
        <v>881</v>
      </c>
      <c r="P10" t="s">
        <v>910</v>
      </c>
      <c r="Q10">
        <v>61</v>
      </c>
      <c r="R10">
        <v>40</v>
      </c>
      <c r="S10">
        <v>5</v>
      </c>
      <c r="T10">
        <v>1</v>
      </c>
      <c r="U10" t="s">
        <v>234</v>
      </c>
      <c r="AF10" t="b">
        <v>0</v>
      </c>
      <c r="AG10">
        <f>COUNTA(AI10:AR10)</f>
        <v>6</v>
      </c>
      <c r="AH10">
        <v>1</v>
      </c>
      <c r="AI10" t="str">
        <f t="shared" si="1"/>
        <v>SSA_GFX_HRY_E_BEGIN_TITO_SACD_NOM_LFM_DISP2_BHRY_DEBS_BP2</v>
      </c>
      <c r="AJ10" t="str">
        <f t="shared" ref="AJ10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ref="AM10:AM11" si="17">$D11</f>
        <v>SSA_GFX_HRY_E_BEGIN_TITO_SACD_NOM_LFM_DISP2_BHRY_DEBS_BP2</v>
      </c>
      <c r="AN10" t="str">
        <f t="shared" si="8"/>
        <v>SSA_GFX_HRY_E_BEGIN_TITO_SACD_NOM_LFM_DISP2_BHRY_DEBS_BP2</v>
      </c>
    </row>
    <row r="11" spans="1:44" x14ac:dyDescent="0.25">
      <c r="A11" s="1" t="s">
        <v>26</v>
      </c>
      <c r="B11" s="1" t="s">
        <v>1297</v>
      </c>
      <c r="C11" s="1" t="str">
        <f>VLOOKUP(B11,templateLookup!A:B,2,0)</f>
        <v>PrimeMbistVminSearchTestMethod</v>
      </c>
      <c r="D11" t="str">
        <f t="shared" si="3"/>
        <v>SSA_GFX_HRY_E_BEGIN_TITO_SACD_NOM_LFM_DISP2_BHRY_DEBS_BP2</v>
      </c>
      <c r="E11" t="s">
        <v>31</v>
      </c>
      <c r="F11" t="s">
        <v>581</v>
      </c>
      <c r="G11" t="s">
        <v>33</v>
      </c>
      <c r="H11" t="s">
        <v>34</v>
      </c>
      <c r="I11" t="s">
        <v>104</v>
      </c>
      <c r="J11" t="s">
        <v>583</v>
      </c>
      <c r="K11" t="s">
        <v>141</v>
      </c>
      <c r="L11" t="s">
        <v>35</v>
      </c>
      <c r="M11" t="s">
        <v>1209</v>
      </c>
      <c r="N11" t="s">
        <v>883</v>
      </c>
      <c r="O11" t="s">
        <v>881</v>
      </c>
      <c r="P11" t="s">
        <v>1033</v>
      </c>
      <c r="Q11">
        <v>61</v>
      </c>
      <c r="R11">
        <v>40</v>
      </c>
      <c r="S11">
        <v>6</v>
      </c>
      <c r="T11">
        <v>-1</v>
      </c>
      <c r="U11" t="s">
        <v>234</v>
      </c>
      <c r="AA11" t="s">
        <v>33</v>
      </c>
      <c r="AB11" t="s">
        <v>1299</v>
      </c>
      <c r="AF11" t="b">
        <v>0</v>
      </c>
      <c r="AG11">
        <f>COUNTA(AI11:AR11)</f>
        <v>10</v>
      </c>
      <c r="AH11" t="s">
        <v>38</v>
      </c>
      <c r="AI11" t="str">
        <f t="shared" si="1"/>
        <v>SSA_GFX_HRY_E_BEGIN_TITO_SACD_NOM_LFM_DISP2_BISR_DEBS_BP2</v>
      </c>
      <c r="AJ11" t="str">
        <f>$D14</f>
        <v>SSA_GFX_HRY_E_BEGIN_TITO_SACD_NOM_LFM_DISP3_BHRY_DEBS_BP3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17"/>
        <v>SSA_GFX_HRY_E_BEGIN_TITO_SACD_NOM_LFM_DISP2_BISR_DEBS_BP2</v>
      </c>
      <c r="AN11" t="str">
        <f t="shared" si="8"/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  <c r="AR11" t="str">
        <f t="shared" ref="AR11:AR12" si="21">$D12</f>
        <v>SSA_GFX_HRY_E_BEGIN_TITO_SACD_NOM_LFM_DISP2_BISR_DEBS_BP2</v>
      </c>
    </row>
    <row r="12" spans="1:44" x14ac:dyDescent="0.25">
      <c r="A12" s="1" t="s">
        <v>26</v>
      </c>
      <c r="B12" s="1" t="s">
        <v>1297</v>
      </c>
      <c r="C12" s="1" t="str">
        <f>VLOOKUP(B12,templateLookup!A:B,2,0)</f>
        <v>PrimeMbistVminSearchTestMethod</v>
      </c>
      <c r="D12" t="str">
        <f t="shared" si="3"/>
        <v>SSA_GFX_HRY_E_BEGIN_TITO_SACD_NOM_LFM_DISP2_BISR_DEBS_BP2</v>
      </c>
      <c r="E12" t="s">
        <v>31</v>
      </c>
      <c r="F12" t="s">
        <v>581</v>
      </c>
      <c r="G12" t="s">
        <v>33</v>
      </c>
      <c r="H12" t="s">
        <v>34</v>
      </c>
      <c r="I12" t="s">
        <v>104</v>
      </c>
      <c r="J12" t="s">
        <v>583</v>
      </c>
      <c r="K12" t="s">
        <v>141</v>
      </c>
      <c r="L12" t="s">
        <v>35</v>
      </c>
      <c r="M12" t="s">
        <v>992</v>
      </c>
      <c r="N12" t="s">
        <v>883</v>
      </c>
      <c r="O12" t="s">
        <v>881</v>
      </c>
      <c r="P12" t="s">
        <v>1002</v>
      </c>
      <c r="Q12">
        <v>61</v>
      </c>
      <c r="R12">
        <v>40</v>
      </c>
      <c r="S12">
        <v>7</v>
      </c>
      <c r="T12">
        <v>1</v>
      </c>
      <c r="U12" t="s">
        <v>234</v>
      </c>
      <c r="AA12" t="s">
        <v>418</v>
      </c>
      <c r="AB12" t="s">
        <v>1299</v>
      </c>
      <c r="AF12" t="b">
        <v>0</v>
      </c>
      <c r="AG12">
        <f t="shared" si="5"/>
        <v>10</v>
      </c>
      <c r="AH12" t="s">
        <v>38</v>
      </c>
      <c r="AI12" t="str">
        <f t="shared" si="1"/>
        <v>SSA_GFX_RASTER_E_BEGIN_TITO_SACD_NOM_LFM_DISP2_RASTER_DEBS_BP2</v>
      </c>
      <c r="AJ12" t="str">
        <f>$D14</f>
        <v>SSA_GFX_HRY_E_BEGIN_TITO_SACD_NOM_LFM_DISP3_BHRY_DEBS_BP3</v>
      </c>
      <c r="AK12" t="str">
        <f t="shared" ref="AK12:AM12" si="22">$D14</f>
        <v>SSA_GFX_HRY_E_BEGIN_TITO_SACD_NOM_LFM_DISP3_BHRY_DEBS_BP3</v>
      </c>
      <c r="AL12" t="str">
        <f t="shared" si="22"/>
        <v>SSA_GFX_HRY_E_BEGIN_TITO_SACD_NOM_LFM_DISP3_BHRY_DEBS_BP3</v>
      </c>
      <c r="AM12" t="str">
        <f t="shared" si="22"/>
        <v>SSA_GFX_HRY_E_BEGIN_TITO_SACD_NOM_LFM_DISP3_BHRY_DEBS_BP3</v>
      </c>
      <c r="AN12" t="str">
        <f t="shared" si="8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  <c r="AR12" t="str">
        <f t="shared" si="21"/>
        <v>SSA_GFX_RASTER_E_BEGIN_TITO_SACD_NOM_LFM_DISP2_RASTER_DEBS_BP2</v>
      </c>
    </row>
    <row r="13" spans="1:44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3"/>
        <v>SSA_GFX_RASTER_E_BEGIN_TITO_SACD_NOM_LFM_DISP2_RASTER_DEBS_BP2</v>
      </c>
      <c r="E13" t="s">
        <v>31</v>
      </c>
      <c r="F13" t="s">
        <v>581</v>
      </c>
      <c r="G13" t="s">
        <v>40</v>
      </c>
      <c r="H13" t="s">
        <v>34</v>
      </c>
      <c r="I13" t="s">
        <v>104</v>
      </c>
      <c r="J13" t="s">
        <v>583</v>
      </c>
      <c r="K13" t="s">
        <v>141</v>
      </c>
      <c r="L13" t="s">
        <v>35</v>
      </c>
      <c r="M13" t="s">
        <v>993</v>
      </c>
      <c r="N13" t="s">
        <v>883</v>
      </c>
      <c r="O13" t="s">
        <v>881</v>
      </c>
      <c r="P13" t="s">
        <v>910</v>
      </c>
      <c r="Q13">
        <v>61</v>
      </c>
      <c r="R13">
        <v>40</v>
      </c>
      <c r="S13">
        <v>8</v>
      </c>
      <c r="T13">
        <v>1</v>
      </c>
      <c r="U13" t="s">
        <v>234</v>
      </c>
      <c r="AF13" t="b">
        <v>0</v>
      </c>
      <c r="AG13">
        <f t="shared" si="5"/>
        <v>6</v>
      </c>
      <c r="AH13">
        <v>1</v>
      </c>
      <c r="AI13" t="str">
        <f t="shared" si="1"/>
        <v>SSA_GFX_HRY_E_BEGIN_TITO_SACD_NOM_LFM_DISP3_BHRY_DEBS_BP3</v>
      </c>
      <c r="AJ13" t="str">
        <f t="shared" ref="AJ13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ref="AM13:AM14" si="26">$D14</f>
        <v>SSA_GFX_HRY_E_BEGIN_TITO_SACD_NOM_LFM_DISP3_BHRY_DEBS_BP3</v>
      </c>
      <c r="AN13" t="str">
        <f t="shared" si="8"/>
        <v>SSA_GFX_HRY_E_BEGIN_TITO_SACD_NOM_LFM_DISP3_BHRY_DEBS_BP3</v>
      </c>
    </row>
    <row r="14" spans="1:44" x14ac:dyDescent="0.25">
      <c r="A14" s="1" t="s">
        <v>26</v>
      </c>
      <c r="B14" s="1" t="s">
        <v>1297</v>
      </c>
      <c r="C14" s="1" t="str">
        <f>VLOOKUP(B14,templateLookup!A:B,2,0)</f>
        <v>PrimeMbistVminSearchTestMethod</v>
      </c>
      <c r="D14" t="str">
        <f t="shared" si="3"/>
        <v>SSA_GFX_HRY_E_BEGIN_TITO_SACD_NOM_LFM_DISP3_BHRY_DEBS_BP3</v>
      </c>
      <c r="E14" t="s">
        <v>31</v>
      </c>
      <c r="F14" t="s">
        <v>581</v>
      </c>
      <c r="G14" t="s">
        <v>33</v>
      </c>
      <c r="H14" t="s">
        <v>34</v>
      </c>
      <c r="I14" t="s">
        <v>104</v>
      </c>
      <c r="J14" t="s">
        <v>583</v>
      </c>
      <c r="K14" t="s">
        <v>141</v>
      </c>
      <c r="L14" t="s">
        <v>35</v>
      </c>
      <c r="M14" t="s">
        <v>1210</v>
      </c>
      <c r="N14" t="s">
        <v>883</v>
      </c>
      <c r="O14" t="s">
        <v>881</v>
      </c>
      <c r="P14" t="s">
        <v>1034</v>
      </c>
      <c r="Q14">
        <v>61</v>
      </c>
      <c r="R14">
        <v>40</v>
      </c>
      <c r="S14">
        <v>9</v>
      </c>
      <c r="T14">
        <v>-1</v>
      </c>
      <c r="U14" t="s">
        <v>234</v>
      </c>
      <c r="AA14" t="s">
        <v>33</v>
      </c>
      <c r="AB14" t="s">
        <v>1299</v>
      </c>
      <c r="AF14" t="b">
        <v>0</v>
      </c>
      <c r="AG14">
        <f>COUNTA(AI14:AR14)</f>
        <v>10</v>
      </c>
      <c r="AH14" t="s">
        <v>38</v>
      </c>
      <c r="AI14" t="str">
        <f t="shared" si="1"/>
        <v>SSA_GFX_HRY_E_BEGIN_TITO_SACD_NOM_LFM_DISP3_BISR_DEBS_BP3</v>
      </c>
      <c r="AJ14" t="str">
        <f>$D17</f>
        <v>SSA_GFX_HRY_E_BEGIN_TITO_SACD_NOM_LFM_DISP4_BHRY_DEBS_BP4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26"/>
        <v>SSA_GFX_HRY_E_BEGIN_TITO_SACD_NOM_LFM_DISP3_BISR_DEBS_BP3</v>
      </c>
      <c r="AN14" t="str">
        <f t="shared" si="8"/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  <c r="AR14" t="str">
        <f t="shared" ref="AR14:AR15" si="30">$D15</f>
        <v>SSA_GFX_HRY_E_BEGIN_TITO_SACD_NOM_LFM_DISP3_BISR_DEBS_BP3</v>
      </c>
    </row>
    <row r="15" spans="1:44" x14ac:dyDescent="0.25">
      <c r="A15" s="1" t="s">
        <v>26</v>
      </c>
      <c r="B15" s="1" t="s">
        <v>1297</v>
      </c>
      <c r="C15" s="1" t="str">
        <f>VLOOKUP(B15,templateLookup!A:B,2,0)</f>
        <v>PrimeMbistVminSearchTestMethod</v>
      </c>
      <c r="D15" t="str">
        <f t="shared" si="3"/>
        <v>SSA_GFX_HRY_E_BEGIN_TITO_SACD_NOM_LFM_DISP3_BISR_DEBS_BP3</v>
      </c>
      <c r="E15" t="s">
        <v>31</v>
      </c>
      <c r="F15" t="s">
        <v>581</v>
      </c>
      <c r="G15" t="s">
        <v>33</v>
      </c>
      <c r="H15" t="s">
        <v>34</v>
      </c>
      <c r="I15" t="s">
        <v>104</v>
      </c>
      <c r="J15" t="s">
        <v>583</v>
      </c>
      <c r="K15" t="s">
        <v>141</v>
      </c>
      <c r="L15" t="s">
        <v>35</v>
      </c>
      <c r="M15" t="s">
        <v>994</v>
      </c>
      <c r="N15" t="s">
        <v>883</v>
      </c>
      <c r="O15" t="s">
        <v>881</v>
      </c>
      <c r="P15" t="s">
        <v>1003</v>
      </c>
      <c r="Q15">
        <v>61</v>
      </c>
      <c r="R15">
        <v>40</v>
      </c>
      <c r="S15">
        <v>10</v>
      </c>
      <c r="T15">
        <v>1</v>
      </c>
      <c r="U15" t="s">
        <v>234</v>
      </c>
      <c r="AA15" t="s">
        <v>418</v>
      </c>
      <c r="AB15" t="s">
        <v>1299</v>
      </c>
      <c r="AF15" t="b">
        <v>0</v>
      </c>
      <c r="AG15">
        <f t="shared" si="5"/>
        <v>10</v>
      </c>
      <c r="AH15" t="s">
        <v>38</v>
      </c>
      <c r="AI15" t="str">
        <f t="shared" si="1"/>
        <v>SSA_GFX_RASTER_E_BEGIN_TITO_SACD_NOM_LFM_DISP3_RASTER_DEBS_BP3</v>
      </c>
      <c r="AJ15" t="str">
        <f>$D17</f>
        <v>SSA_GFX_HRY_E_BEGIN_TITO_SACD_NOM_LFM_DISP4_BHRY_DEBS_BP4</v>
      </c>
      <c r="AK15" t="str">
        <f t="shared" ref="AK15:AM15" si="31">$D17</f>
        <v>SSA_GFX_HRY_E_BEGIN_TITO_SACD_NOM_LFM_DISP4_BHRY_DEBS_BP4</v>
      </c>
      <c r="AL15" t="str">
        <f t="shared" si="31"/>
        <v>SSA_GFX_HRY_E_BEGIN_TITO_SACD_NOM_LFM_DISP4_BHRY_DEBS_BP4</v>
      </c>
      <c r="AM15" t="str">
        <f t="shared" si="31"/>
        <v>SSA_GFX_HRY_E_BEGIN_TITO_SACD_NOM_LFM_DISP4_BHRY_DEBS_BP4</v>
      </c>
      <c r="AN15" t="str">
        <f t="shared" si="8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  <c r="AR15" t="str">
        <f t="shared" si="30"/>
        <v>SSA_GFX_RASTER_E_BEGIN_TITO_SACD_NOM_LFM_DISP3_RASTER_DEBS_BP3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3"/>
        <v>SSA_GFX_RASTER_E_BEGIN_TITO_SACD_NOM_LFM_DISP3_RASTER_DEBS_BP3</v>
      </c>
      <c r="E16" t="s">
        <v>31</v>
      </c>
      <c r="F16" t="s">
        <v>581</v>
      </c>
      <c r="G16" t="s">
        <v>40</v>
      </c>
      <c r="H16" t="s">
        <v>34</v>
      </c>
      <c r="I16" t="s">
        <v>104</v>
      </c>
      <c r="J16" t="s">
        <v>583</v>
      </c>
      <c r="K16" t="s">
        <v>141</v>
      </c>
      <c r="L16" t="s">
        <v>35</v>
      </c>
      <c r="M16" t="s">
        <v>995</v>
      </c>
      <c r="N16" t="s">
        <v>883</v>
      </c>
      <c r="O16" t="s">
        <v>881</v>
      </c>
      <c r="P16" t="s">
        <v>910</v>
      </c>
      <c r="Q16">
        <v>61</v>
      </c>
      <c r="R16">
        <v>40</v>
      </c>
      <c r="S16">
        <v>11</v>
      </c>
      <c r="T16">
        <v>1</v>
      </c>
      <c r="U16" t="s">
        <v>234</v>
      </c>
      <c r="AF16" t="b">
        <v>0</v>
      </c>
      <c r="AG16">
        <f t="shared" si="5"/>
        <v>6</v>
      </c>
      <c r="AH16">
        <v>1</v>
      </c>
      <c r="AI16" t="str">
        <f t="shared" si="1"/>
        <v>SSA_GFX_HRY_E_BEGIN_TITO_SACD_NOM_LFM_DISP4_BHRY_DEBS_BP4</v>
      </c>
      <c r="AJ16" t="str">
        <f t="shared" ref="AJ16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ref="AM16:AM17" si="35">$D17</f>
        <v>SSA_GFX_HRY_E_BEGIN_TITO_SACD_NOM_LFM_DISP4_BHRY_DEBS_BP4</v>
      </c>
      <c r="AN16" t="str">
        <f t="shared" si="8"/>
        <v>SSA_GFX_HRY_E_BEGIN_TITO_SACD_NOM_LFM_DISP4_BHRY_DEBS_BP4</v>
      </c>
    </row>
    <row r="17" spans="1:44" x14ac:dyDescent="0.25">
      <c r="A17" s="1" t="s">
        <v>26</v>
      </c>
      <c r="B17" s="1" t="s">
        <v>1297</v>
      </c>
      <c r="C17" s="1" t="str">
        <f>VLOOKUP(B17,templateLookup!A:B,2,0)</f>
        <v>PrimeMbistVminSearchTestMethod</v>
      </c>
      <c r="D17" t="str">
        <f t="shared" si="3"/>
        <v>SSA_GFX_HRY_E_BEGIN_TITO_SACD_NOM_LFM_DISP4_BHRY_DEBS_BP4</v>
      </c>
      <c r="E17" t="s">
        <v>31</v>
      </c>
      <c r="F17" t="s">
        <v>581</v>
      </c>
      <c r="G17" t="s">
        <v>33</v>
      </c>
      <c r="H17" t="s">
        <v>34</v>
      </c>
      <c r="I17" t="s">
        <v>104</v>
      </c>
      <c r="J17" t="s">
        <v>583</v>
      </c>
      <c r="K17" t="s">
        <v>141</v>
      </c>
      <c r="L17" t="s">
        <v>35</v>
      </c>
      <c r="M17" t="s">
        <v>1211</v>
      </c>
      <c r="N17" t="s">
        <v>883</v>
      </c>
      <c r="O17" t="s">
        <v>881</v>
      </c>
      <c r="P17" t="s">
        <v>1035</v>
      </c>
      <c r="Q17">
        <v>61</v>
      </c>
      <c r="R17">
        <v>40</v>
      </c>
      <c r="S17">
        <v>12</v>
      </c>
      <c r="T17">
        <v>-1</v>
      </c>
      <c r="U17" t="s">
        <v>234</v>
      </c>
      <c r="AA17" t="s">
        <v>33</v>
      </c>
      <c r="AB17" t="s">
        <v>1299</v>
      </c>
      <c r="AF17" t="b">
        <v>0</v>
      </c>
      <c r="AG17">
        <f>COUNTA(AI17:AR17)</f>
        <v>10</v>
      </c>
      <c r="AH17" t="s">
        <v>38</v>
      </c>
      <c r="AI17" t="str">
        <f t="shared" si="1"/>
        <v>SSA_GFX_HRY_E_BEGIN_TITO_SACD_NOM_LFM_DISP4_BISR_DEBS_BP4</v>
      </c>
      <c r="AJ17" t="str">
        <f>$D20</f>
        <v>SSA_GFX_HRY_E_BEGIN_TITO_SACD_NOM_LFM_DISP5_BHRY_DEBS_BP5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35"/>
        <v>SSA_GFX_HRY_E_BEGIN_TITO_SACD_NOM_LFM_DISP4_BISR_DEBS_BP4</v>
      </c>
      <c r="AN17" t="str">
        <f t="shared" si="8"/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  <c r="AR17" t="str">
        <f t="shared" ref="AR17:AR18" si="39">$D18</f>
        <v>SSA_GFX_HRY_E_BEGIN_TITO_SACD_NOM_LFM_DISP4_BISR_DEBS_BP4</v>
      </c>
    </row>
    <row r="18" spans="1:44" x14ac:dyDescent="0.25">
      <c r="A18" s="1" t="s">
        <v>26</v>
      </c>
      <c r="B18" s="1" t="s">
        <v>1297</v>
      </c>
      <c r="C18" s="1" t="str">
        <f>VLOOKUP(B18,templateLookup!A:B,2,0)</f>
        <v>PrimeMbistVminSearchTestMethod</v>
      </c>
      <c r="D18" t="str">
        <f t="shared" si="3"/>
        <v>SSA_GFX_HRY_E_BEGIN_TITO_SACD_NOM_LFM_DISP4_BISR_DEBS_BP4</v>
      </c>
      <c r="E18" t="s">
        <v>31</v>
      </c>
      <c r="F18" t="s">
        <v>581</v>
      </c>
      <c r="G18" t="s">
        <v>33</v>
      </c>
      <c r="H18" t="s">
        <v>34</v>
      </c>
      <c r="I18" t="s">
        <v>104</v>
      </c>
      <c r="J18" t="s">
        <v>583</v>
      </c>
      <c r="K18" t="s">
        <v>141</v>
      </c>
      <c r="L18" t="s">
        <v>35</v>
      </c>
      <c r="M18" t="s">
        <v>996</v>
      </c>
      <c r="N18" t="s">
        <v>883</v>
      </c>
      <c r="O18" t="s">
        <v>881</v>
      </c>
      <c r="P18" t="s">
        <v>1004</v>
      </c>
      <c r="Q18">
        <v>61</v>
      </c>
      <c r="R18">
        <v>40</v>
      </c>
      <c r="S18">
        <v>13</v>
      </c>
      <c r="T18">
        <v>1</v>
      </c>
      <c r="U18" t="s">
        <v>234</v>
      </c>
      <c r="AA18" t="s">
        <v>418</v>
      </c>
      <c r="AB18" t="s">
        <v>1299</v>
      </c>
      <c r="AF18" t="b">
        <v>0</v>
      </c>
      <c r="AG18">
        <f t="shared" si="5"/>
        <v>10</v>
      </c>
      <c r="AH18" t="s">
        <v>38</v>
      </c>
      <c r="AI18" t="str">
        <f t="shared" si="1"/>
        <v>SSA_GFX_RASTER_E_BEGIN_TITO_SACD_NOM_LFM_DISP4_RASTER_DEBS_BP4</v>
      </c>
      <c r="AJ18" t="str">
        <f>$D20</f>
        <v>SSA_GFX_HRY_E_BEGIN_TITO_SACD_NOM_LFM_DISP5_BHRY_DEBS_BP5</v>
      </c>
      <c r="AK18" t="str">
        <f t="shared" ref="AK18:AM18" si="40">$D20</f>
        <v>SSA_GFX_HRY_E_BEGIN_TITO_SACD_NOM_LFM_DISP5_BHRY_DEBS_BP5</v>
      </c>
      <c r="AL18" t="str">
        <f t="shared" si="40"/>
        <v>SSA_GFX_HRY_E_BEGIN_TITO_SACD_NOM_LFM_DISP5_BHRY_DEBS_BP5</v>
      </c>
      <c r="AM18" t="str">
        <f t="shared" si="40"/>
        <v>SSA_GFX_HRY_E_BEGIN_TITO_SACD_NOM_LFM_DISP5_BHRY_DEBS_BP5</v>
      </c>
      <c r="AN18" t="str">
        <f t="shared" si="8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  <c r="AR18" t="str">
        <f t="shared" si="39"/>
        <v>SSA_GFX_RASTER_E_BEGIN_TITO_SACD_NOM_LFM_DISP4_RASTER_DEBS_BP4</v>
      </c>
    </row>
    <row r="19" spans="1:44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3"/>
        <v>SSA_GFX_RASTER_E_BEGIN_TITO_SACD_NOM_LFM_DISP4_RASTER_DEBS_BP4</v>
      </c>
      <c r="E19" t="s">
        <v>31</v>
      </c>
      <c r="F19" t="s">
        <v>581</v>
      </c>
      <c r="G19" t="s">
        <v>40</v>
      </c>
      <c r="H19" t="s">
        <v>34</v>
      </c>
      <c r="I19" t="s">
        <v>104</v>
      </c>
      <c r="J19" t="s">
        <v>583</v>
      </c>
      <c r="K19" t="s">
        <v>141</v>
      </c>
      <c r="L19" t="s">
        <v>35</v>
      </c>
      <c r="M19" t="s">
        <v>997</v>
      </c>
      <c r="N19" t="s">
        <v>883</v>
      </c>
      <c r="O19" t="s">
        <v>881</v>
      </c>
      <c r="P19" t="s">
        <v>910</v>
      </c>
      <c r="Q19">
        <v>61</v>
      </c>
      <c r="R19">
        <v>40</v>
      </c>
      <c r="S19">
        <v>14</v>
      </c>
      <c r="T19">
        <v>1</v>
      </c>
      <c r="U19" t="s">
        <v>234</v>
      </c>
      <c r="AF19" t="b">
        <v>0</v>
      </c>
      <c r="AG19">
        <f t="shared" si="5"/>
        <v>6</v>
      </c>
      <c r="AH19">
        <v>1</v>
      </c>
      <c r="AI19" t="str">
        <f t="shared" si="1"/>
        <v>SSA_GFX_HRY_E_BEGIN_TITO_SACD_NOM_LFM_DISP5_BHRY_DEBS_BP5</v>
      </c>
      <c r="AJ19" t="str">
        <f t="shared" ref="AJ19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ref="AM19:AM20" si="44">$D20</f>
        <v>SSA_GFX_HRY_E_BEGIN_TITO_SACD_NOM_LFM_DISP5_BHRY_DEBS_BP5</v>
      </c>
      <c r="AN19" t="str">
        <f t="shared" si="8"/>
        <v>SSA_GFX_HRY_E_BEGIN_TITO_SACD_NOM_LFM_DISP5_BHRY_DEBS_BP5</v>
      </c>
    </row>
    <row r="20" spans="1:44" x14ac:dyDescent="0.25">
      <c r="A20" s="1" t="s">
        <v>26</v>
      </c>
      <c r="B20" s="1" t="s">
        <v>1297</v>
      </c>
      <c r="C20" s="1" t="str">
        <f>VLOOKUP(B20,templateLookup!A:B,2,0)</f>
        <v>PrimeMbistVminSearchTestMethod</v>
      </c>
      <c r="D20" t="str">
        <f t="shared" si="3"/>
        <v>SSA_GFX_HRY_E_BEGIN_TITO_SACD_NOM_LFM_DISP5_BHRY_DEBS_BP5</v>
      </c>
      <c r="E20" t="s">
        <v>31</v>
      </c>
      <c r="F20" t="s">
        <v>581</v>
      </c>
      <c r="G20" t="s">
        <v>33</v>
      </c>
      <c r="H20" t="s">
        <v>34</v>
      </c>
      <c r="I20" t="s">
        <v>104</v>
      </c>
      <c r="J20" t="s">
        <v>583</v>
      </c>
      <c r="K20" t="s">
        <v>141</v>
      </c>
      <c r="L20" t="s">
        <v>35</v>
      </c>
      <c r="M20" t="s">
        <v>1212</v>
      </c>
      <c r="N20" t="s">
        <v>883</v>
      </c>
      <c r="O20" t="s">
        <v>881</v>
      </c>
      <c r="P20" t="s">
        <v>1036</v>
      </c>
      <c r="Q20">
        <v>61</v>
      </c>
      <c r="R20">
        <v>40</v>
      </c>
      <c r="S20">
        <v>15</v>
      </c>
      <c r="T20">
        <v>-1</v>
      </c>
      <c r="U20" t="s">
        <v>234</v>
      </c>
      <c r="AA20" t="s">
        <v>33</v>
      </c>
      <c r="AB20" t="s">
        <v>1299</v>
      </c>
      <c r="AF20" t="b">
        <v>0</v>
      </c>
      <c r="AG20">
        <f>COUNTA(AI20:AR20)</f>
        <v>10</v>
      </c>
      <c r="AH20" t="s">
        <v>38</v>
      </c>
      <c r="AI20" t="str">
        <f t="shared" si="1"/>
        <v>SSA_GFX_HRY_E_BEGIN_TITO_SACD_NOM_LFM_DISP5_BISR_DEBS_BP5</v>
      </c>
      <c r="AJ20" t="str">
        <f>$D23</f>
        <v>LSA_GFX_HRY_E_BEGIN_TITO_SACD_NOM_LFM_DISP0_BHRY_DEBS_BP0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44"/>
        <v>SSA_GFX_HRY_E_BEGIN_TITO_SACD_NOM_LFM_DISP5_BISR_DEBS_BP5</v>
      </c>
      <c r="AN20" t="str">
        <f t="shared" si="8"/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  <c r="AR20" t="str">
        <f t="shared" ref="AR20:AR21" si="48">$D21</f>
        <v>SSA_GFX_HRY_E_BEGIN_TITO_SACD_NOM_LFM_DISP5_BISR_DEBS_BP5</v>
      </c>
    </row>
    <row r="21" spans="1:44" x14ac:dyDescent="0.25">
      <c r="A21" s="1" t="s">
        <v>26</v>
      </c>
      <c r="B21" s="1" t="s">
        <v>1297</v>
      </c>
      <c r="C21" s="1" t="str">
        <f>VLOOKUP(B21,templateLookup!A:B,2,0)</f>
        <v>PrimeMbistVminSearchTestMethod</v>
      </c>
      <c r="D21" t="str">
        <f t="shared" si="3"/>
        <v>SSA_GFX_HRY_E_BEGIN_TITO_SACD_NOM_LFM_DISP5_BISR_DEBS_BP5</v>
      </c>
      <c r="E21" t="s">
        <v>31</v>
      </c>
      <c r="F21" t="s">
        <v>581</v>
      </c>
      <c r="G21" t="s">
        <v>33</v>
      </c>
      <c r="H21" t="s">
        <v>34</v>
      </c>
      <c r="I21" t="s">
        <v>104</v>
      </c>
      <c r="J21" t="s">
        <v>583</v>
      </c>
      <c r="K21" t="s">
        <v>141</v>
      </c>
      <c r="L21" t="s">
        <v>35</v>
      </c>
      <c r="M21" t="s">
        <v>998</v>
      </c>
      <c r="N21" t="s">
        <v>883</v>
      </c>
      <c r="O21" t="s">
        <v>881</v>
      </c>
      <c r="P21" t="s">
        <v>1005</v>
      </c>
      <c r="Q21">
        <v>61</v>
      </c>
      <c r="R21">
        <v>40</v>
      </c>
      <c r="S21">
        <v>16</v>
      </c>
      <c r="T21">
        <v>1</v>
      </c>
      <c r="U21" t="s">
        <v>234</v>
      </c>
      <c r="AA21" t="s">
        <v>418</v>
      </c>
      <c r="AB21" t="s">
        <v>1299</v>
      </c>
      <c r="AF21" t="b">
        <v>0</v>
      </c>
      <c r="AG21">
        <f t="shared" si="5"/>
        <v>10</v>
      </c>
      <c r="AH21" t="s">
        <v>38</v>
      </c>
      <c r="AI21" t="str">
        <f t="shared" si="1"/>
        <v>SSA_GFX_RASTER_E_BEGIN_TITO_SACD_NOM_LFM_DISP5_RASTER_DEBS_BP5</v>
      </c>
      <c r="AJ21" t="str">
        <f>$D23</f>
        <v>LSA_GFX_HRY_E_BEGIN_TITO_SACD_NOM_LFM_DISP0_BHRY_DEBS_BP0</v>
      </c>
      <c r="AK21" t="str">
        <f t="shared" ref="AK21:AM21" si="49">$D23</f>
        <v>LSA_GFX_HRY_E_BEGIN_TITO_SACD_NOM_LFM_DISP0_BHRY_DEBS_BP0</v>
      </c>
      <c r="AL21" t="str">
        <f t="shared" si="49"/>
        <v>LSA_GFX_HRY_E_BEGIN_TITO_SACD_NOM_LFM_DISP0_BHRY_DEBS_BP0</v>
      </c>
      <c r="AM21" t="str">
        <f t="shared" si="49"/>
        <v>LSA_GFX_HRY_E_BEGIN_TITO_SACD_NOM_LFM_DISP0_BHRY_DEBS_BP0</v>
      </c>
      <c r="AN21" t="str">
        <f t="shared" si="8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  <c r="AR21" t="str">
        <f t="shared" si="48"/>
        <v>SSA_GFX_RASTER_E_BEGIN_TITO_SACD_NOM_LFM_DISP5_RASTER_DEBS_BP5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3"/>
        <v>SSA_GFX_RASTER_E_BEGIN_TITO_SACD_NOM_LFM_DISP5_RASTER_DEBS_BP5</v>
      </c>
      <c r="E22" t="s">
        <v>31</v>
      </c>
      <c r="F22" t="s">
        <v>581</v>
      </c>
      <c r="G22" t="s">
        <v>40</v>
      </c>
      <c r="H22" t="s">
        <v>34</v>
      </c>
      <c r="I22" t="s">
        <v>104</v>
      </c>
      <c r="J22" t="s">
        <v>583</v>
      </c>
      <c r="K22" t="s">
        <v>141</v>
      </c>
      <c r="L22" t="s">
        <v>35</v>
      </c>
      <c r="M22" t="s">
        <v>999</v>
      </c>
      <c r="N22" t="s">
        <v>883</v>
      </c>
      <c r="O22" t="s">
        <v>881</v>
      </c>
      <c r="P22" t="s">
        <v>910</v>
      </c>
      <c r="Q22">
        <v>61</v>
      </c>
      <c r="R22">
        <v>40</v>
      </c>
      <c r="S22">
        <v>17</v>
      </c>
      <c r="T22">
        <v>1</v>
      </c>
      <c r="U22" t="s">
        <v>234</v>
      </c>
      <c r="AF22" t="b">
        <v>0</v>
      </c>
      <c r="AG22">
        <f t="shared" si="5"/>
        <v>6</v>
      </c>
      <c r="AH22">
        <v>1</v>
      </c>
      <c r="AI22" t="str">
        <f t="shared" si="1"/>
        <v>LSA_GFX_HRY_E_BEGIN_TITO_SACD_NOM_LFM_DISP0_BHRY_DEBS_BP0</v>
      </c>
      <c r="AJ22" t="str">
        <f t="shared" ref="AJ22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ref="AM22:AM23" si="53">$D23</f>
        <v>LSA_GFX_HRY_E_BEGIN_TITO_SACD_NOM_LFM_DISP0_BHRY_DEBS_BP0</v>
      </c>
      <c r="AN22" t="str">
        <f t="shared" si="8"/>
        <v>LSA_GFX_HRY_E_BEGIN_TITO_SACD_NOM_LFM_DISP0_BHRY_DEBS_BP0</v>
      </c>
    </row>
    <row r="23" spans="1:44" x14ac:dyDescent="0.25">
      <c r="A23" s="1" t="s">
        <v>26</v>
      </c>
      <c r="B23" s="1" t="s">
        <v>1297</v>
      </c>
      <c r="C23" s="1" t="str">
        <f>VLOOKUP(B23,templateLookup!A:B,2,0)</f>
        <v>PrimeMbistVminSearchTestMethod</v>
      </c>
      <c r="D23" t="str">
        <f t="shared" si="3"/>
        <v>LSA_GFX_HRY_E_BEGIN_TITO_SACD_NOM_LFM_DISP0_BHRY_DEBS_BP0</v>
      </c>
      <c r="E23" t="s">
        <v>56</v>
      </c>
      <c r="F23" t="s">
        <v>581</v>
      </c>
      <c r="G23" t="s">
        <v>33</v>
      </c>
      <c r="H23" t="s">
        <v>34</v>
      </c>
      <c r="I23" t="s">
        <v>104</v>
      </c>
      <c r="J23" t="s">
        <v>583</v>
      </c>
      <c r="K23" t="s">
        <v>141</v>
      </c>
      <c r="L23" t="s">
        <v>35</v>
      </c>
      <c r="M23" t="s">
        <v>1207</v>
      </c>
      <c r="N23" t="s">
        <v>883</v>
      </c>
      <c r="O23" t="s">
        <v>881</v>
      </c>
      <c r="P23" t="s">
        <v>1037</v>
      </c>
      <c r="Q23">
        <v>61</v>
      </c>
      <c r="R23">
        <v>40</v>
      </c>
      <c r="S23">
        <v>18</v>
      </c>
      <c r="T23">
        <v>-1</v>
      </c>
      <c r="U23" t="s">
        <v>234</v>
      </c>
      <c r="AA23" t="s">
        <v>33</v>
      </c>
      <c r="AB23" t="s">
        <v>1299</v>
      </c>
      <c r="AF23" t="b">
        <v>0</v>
      </c>
      <c r="AG23">
        <f>COUNTA(AI23:AR23)</f>
        <v>10</v>
      </c>
      <c r="AH23" t="s">
        <v>38</v>
      </c>
      <c r="AI23" t="str">
        <f t="shared" si="1"/>
        <v>LSA_GFX_HRY_E_BEGIN_TITO_SACD_NOM_LFM_DISP0_BISR_DEBS_BP0</v>
      </c>
      <c r="AJ23" t="str">
        <f>$D26</f>
        <v>LSA_GFX_HRY_E_BEGIN_TITO_SACD_NOM_LFM_DISP1_BHRY_DEBS_BP1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53"/>
        <v>LSA_GFX_HRY_E_BEGIN_TITO_SACD_NOM_LFM_DISP0_BISR_DEBS_BP0</v>
      </c>
      <c r="AN23" t="str">
        <f t="shared" si="8"/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  <c r="AR23" t="str">
        <f t="shared" ref="AR23:AR24" si="57">$D24</f>
        <v>LSA_GFX_HRY_E_BEGIN_TITO_SACD_NOM_LFM_DISP0_BISR_DEBS_BP0</v>
      </c>
    </row>
    <row r="24" spans="1:44" x14ac:dyDescent="0.25">
      <c r="A24" s="1" t="s">
        <v>26</v>
      </c>
      <c r="B24" s="1" t="s">
        <v>1297</v>
      </c>
      <c r="C24" s="1" t="str">
        <f>VLOOKUP(B24,templateLookup!A:B,2,0)</f>
        <v>PrimeMbistVminSearchTestMethod</v>
      </c>
      <c r="D24" t="str">
        <f t="shared" si="3"/>
        <v>LSA_GFX_HRY_E_BEGIN_TITO_SACD_NOM_LFM_DISP0_BISR_DEBS_BP0</v>
      </c>
      <c r="E24" t="s">
        <v>56</v>
      </c>
      <c r="F24" t="s">
        <v>581</v>
      </c>
      <c r="G24" t="s">
        <v>33</v>
      </c>
      <c r="H24" t="s">
        <v>34</v>
      </c>
      <c r="I24" t="s">
        <v>104</v>
      </c>
      <c r="J24" t="s">
        <v>583</v>
      </c>
      <c r="K24" t="s">
        <v>141</v>
      </c>
      <c r="L24" t="s">
        <v>35</v>
      </c>
      <c r="M24" t="s">
        <v>988</v>
      </c>
      <c r="N24" t="s">
        <v>883</v>
      </c>
      <c r="O24" t="s">
        <v>881</v>
      </c>
      <c r="P24" t="s">
        <v>1006</v>
      </c>
      <c r="Q24">
        <v>21</v>
      </c>
      <c r="R24">
        <v>40</v>
      </c>
      <c r="S24">
        <v>19</v>
      </c>
      <c r="T24">
        <v>1</v>
      </c>
      <c r="U24" t="s">
        <v>234</v>
      </c>
      <c r="AA24" t="s">
        <v>418</v>
      </c>
      <c r="AB24" t="s">
        <v>1299</v>
      </c>
      <c r="AF24" t="b">
        <v>0</v>
      </c>
      <c r="AG24">
        <f>COUNTA(AI24:AR24)</f>
        <v>10</v>
      </c>
      <c r="AH24" t="s">
        <v>38</v>
      </c>
      <c r="AI24" t="str">
        <f t="shared" si="1"/>
        <v>LSA_GFX_RASTER_E_BEGIN_TITO_SACD_NOM_LFM_DISP0_RASTER_DEBS_BP0</v>
      </c>
      <c r="AJ24" t="str">
        <f>$D26</f>
        <v>LSA_GFX_HRY_E_BEGIN_TITO_SACD_NOM_LFM_DISP1_BHRY_DEBS_BP1</v>
      </c>
      <c r="AK24" t="str">
        <f t="shared" ref="AK24:AM24" si="58">$D26</f>
        <v>LSA_GFX_HRY_E_BEGIN_TITO_SACD_NOM_LFM_DISP1_BHRY_DEBS_BP1</v>
      </c>
      <c r="AL24" t="str">
        <f t="shared" si="58"/>
        <v>LSA_GFX_HRY_E_BEGIN_TITO_SACD_NOM_LFM_DISP1_BHRY_DEBS_BP1</v>
      </c>
      <c r="AM24" t="str">
        <f t="shared" si="58"/>
        <v>LSA_GFX_HRY_E_BEGIN_TITO_SACD_NOM_LFM_DISP1_BHRY_DEBS_BP1</v>
      </c>
      <c r="AN24" t="str">
        <f t="shared" si="8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  <c r="AR24" t="str">
        <f t="shared" si="57"/>
        <v>LSA_GFX_RASTER_E_BEGIN_TITO_SACD_NOM_LFM_DISP0_RASTER_DEBS_BP0</v>
      </c>
    </row>
    <row r="25" spans="1:44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3"/>
        <v>LSA_GFX_RASTER_E_BEGIN_TITO_SACD_NOM_LFM_DISP0_RASTER_DEBS_BP0</v>
      </c>
      <c r="E25" t="s">
        <v>56</v>
      </c>
      <c r="F25" t="s">
        <v>581</v>
      </c>
      <c r="G25" t="s">
        <v>40</v>
      </c>
      <c r="H25" t="s">
        <v>34</v>
      </c>
      <c r="I25" t="s">
        <v>104</v>
      </c>
      <c r="J25" t="s">
        <v>583</v>
      </c>
      <c r="K25" t="s">
        <v>141</v>
      </c>
      <c r="L25" t="s">
        <v>35</v>
      </c>
      <c r="M25" t="s">
        <v>989</v>
      </c>
      <c r="N25" t="s">
        <v>883</v>
      </c>
      <c r="O25" t="s">
        <v>881</v>
      </c>
      <c r="P25" t="s">
        <v>910</v>
      </c>
      <c r="Q25">
        <v>21</v>
      </c>
      <c r="R25">
        <v>40</v>
      </c>
      <c r="S25">
        <v>20</v>
      </c>
      <c r="T25">
        <v>1</v>
      </c>
      <c r="U25" t="s">
        <v>234</v>
      </c>
      <c r="AF25" t="b">
        <v>0</v>
      </c>
      <c r="AG25">
        <f t="shared" ref="AG25:AG40" si="59">COUNTA(AI25:AR25)</f>
        <v>6</v>
      </c>
      <c r="AH25">
        <v>1</v>
      </c>
      <c r="AI25" t="str">
        <f t="shared" si="1"/>
        <v>LSA_GFX_HRY_E_BEGIN_TITO_SACD_NOM_LFM_DISP1_BHRY_DEBS_BP1</v>
      </c>
      <c r="AJ25" t="str">
        <f t="shared" ref="AJ25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ref="AM25:AM26" si="63">$D26</f>
        <v>LSA_GFX_HRY_E_BEGIN_TITO_SACD_NOM_LFM_DISP1_BHRY_DEBS_BP1</v>
      </c>
      <c r="AN25" t="str">
        <f t="shared" si="8"/>
        <v>LSA_GFX_HRY_E_BEGIN_TITO_SACD_NOM_LFM_DISP1_BHRY_DEBS_BP1</v>
      </c>
    </row>
    <row r="26" spans="1:44" x14ac:dyDescent="0.25">
      <c r="A26" s="1" t="s">
        <v>26</v>
      </c>
      <c r="B26" s="1" t="s">
        <v>1297</v>
      </c>
      <c r="C26" s="1" t="str">
        <f>VLOOKUP(B26,templateLookup!A:B,2,0)</f>
        <v>PrimeMbistVminSearchTestMethod</v>
      </c>
      <c r="D26" t="str">
        <f t="shared" si="3"/>
        <v>LSA_GFX_HRY_E_BEGIN_TITO_SACD_NOM_LFM_DISP1_BHRY_DEBS_BP1</v>
      </c>
      <c r="E26" t="s">
        <v>56</v>
      </c>
      <c r="F26" t="s">
        <v>581</v>
      </c>
      <c r="G26" t="s">
        <v>33</v>
      </c>
      <c r="H26" t="s">
        <v>34</v>
      </c>
      <c r="I26" t="s">
        <v>104</v>
      </c>
      <c r="J26" t="s">
        <v>583</v>
      </c>
      <c r="K26" t="s">
        <v>141</v>
      </c>
      <c r="L26" t="s">
        <v>35</v>
      </c>
      <c r="M26" t="s">
        <v>1208</v>
      </c>
      <c r="N26" t="s">
        <v>883</v>
      </c>
      <c r="O26" t="s">
        <v>881</v>
      </c>
      <c r="P26" t="s">
        <v>1038</v>
      </c>
      <c r="Q26">
        <v>61</v>
      </c>
      <c r="R26">
        <v>40</v>
      </c>
      <c r="S26">
        <v>21</v>
      </c>
      <c r="T26">
        <v>-1</v>
      </c>
      <c r="U26" t="s">
        <v>234</v>
      </c>
      <c r="AA26" t="s">
        <v>33</v>
      </c>
      <c r="AB26" t="s">
        <v>1299</v>
      </c>
      <c r="AF26" t="b">
        <v>0</v>
      </c>
      <c r="AG26">
        <f>COUNTA(AI26:AR26)</f>
        <v>10</v>
      </c>
      <c r="AH26" t="s">
        <v>38</v>
      </c>
      <c r="AI26" t="str">
        <f t="shared" si="1"/>
        <v>LSA_GFX_HRY_E_BEGIN_TITO_SACD_NOM_LFM_DISP1_BISR_DEBS_BP1</v>
      </c>
      <c r="AJ26" t="str">
        <f>$D29</f>
        <v>LSA_GFX_HRY_E_BEGIN_TITO_SACD_NOM_LFM_DISP2_BHRY_DEBS_BP2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63"/>
        <v>LSA_GFX_HRY_E_BEGIN_TITO_SACD_NOM_LFM_DISP1_BISR_DEBS_BP1</v>
      </c>
      <c r="AN26" t="str">
        <f t="shared" si="8"/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  <c r="AR26" t="str">
        <f t="shared" ref="AR26:AR27" si="67">$D27</f>
        <v>LSA_GFX_HRY_E_BEGIN_TITO_SACD_NOM_LFM_DISP1_BISR_DEBS_BP1</v>
      </c>
    </row>
    <row r="27" spans="1:44" x14ac:dyDescent="0.25">
      <c r="A27" s="1" t="s">
        <v>26</v>
      </c>
      <c r="B27" s="1" t="s">
        <v>1297</v>
      </c>
      <c r="C27" s="1" t="str">
        <f>VLOOKUP(B27,templateLookup!A:B,2,0)</f>
        <v>PrimeMbistVminSearchTestMethod</v>
      </c>
      <c r="D27" t="str">
        <f t="shared" si="3"/>
        <v>LSA_GFX_HRY_E_BEGIN_TITO_SACD_NOM_LFM_DISP1_BISR_DEBS_BP1</v>
      </c>
      <c r="E27" t="s">
        <v>56</v>
      </c>
      <c r="F27" t="s">
        <v>581</v>
      </c>
      <c r="G27" t="s">
        <v>33</v>
      </c>
      <c r="H27" t="s">
        <v>34</v>
      </c>
      <c r="I27" t="s">
        <v>104</v>
      </c>
      <c r="J27" t="s">
        <v>583</v>
      </c>
      <c r="K27" t="s">
        <v>141</v>
      </c>
      <c r="L27" t="s">
        <v>35</v>
      </c>
      <c r="M27" t="s">
        <v>990</v>
      </c>
      <c r="N27" t="s">
        <v>883</v>
      </c>
      <c r="O27" t="s">
        <v>881</v>
      </c>
      <c r="P27" t="s">
        <v>1007</v>
      </c>
      <c r="Q27">
        <v>21</v>
      </c>
      <c r="R27">
        <v>40</v>
      </c>
      <c r="S27">
        <v>22</v>
      </c>
      <c r="T27">
        <v>1</v>
      </c>
      <c r="U27" t="s">
        <v>234</v>
      </c>
      <c r="AA27" t="s">
        <v>418</v>
      </c>
      <c r="AB27" t="s">
        <v>1299</v>
      </c>
      <c r="AF27" t="b">
        <v>0</v>
      </c>
      <c r="AG27">
        <f t="shared" si="59"/>
        <v>10</v>
      </c>
      <c r="AH27" t="s">
        <v>38</v>
      </c>
      <c r="AI27" t="str">
        <f t="shared" si="1"/>
        <v>LSA_GFX_RASTER_E_BEGIN_TITO_SACD_NOM_LFM_DISP1_RASTER_DEBS_BP1</v>
      </c>
      <c r="AJ27" t="str">
        <f>$D29</f>
        <v>LSA_GFX_HRY_E_BEGIN_TITO_SACD_NOM_LFM_DISP2_BHRY_DEBS_BP2</v>
      </c>
      <c r="AK27" t="str">
        <f t="shared" ref="AK27:AM27" si="68">$D29</f>
        <v>LSA_GFX_HRY_E_BEGIN_TITO_SACD_NOM_LFM_DISP2_BHRY_DEBS_BP2</v>
      </c>
      <c r="AL27" t="str">
        <f t="shared" si="68"/>
        <v>LSA_GFX_HRY_E_BEGIN_TITO_SACD_NOM_LFM_DISP2_BHRY_DEBS_BP2</v>
      </c>
      <c r="AM27" t="str">
        <f t="shared" si="68"/>
        <v>LSA_GFX_HRY_E_BEGIN_TITO_SACD_NOM_LFM_DISP2_BHRY_DEBS_BP2</v>
      </c>
      <c r="AN27" t="str">
        <f t="shared" si="8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  <c r="AR27" t="str">
        <f t="shared" si="67"/>
        <v>LSA_GFX_RASTER_E_BEGIN_TITO_SACD_NOM_LFM_DISP1_RASTER_DEBS_BP1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3"/>
        <v>LSA_GFX_RASTER_E_BEGIN_TITO_SACD_NOM_LFM_DISP1_RASTER_DEBS_BP1</v>
      </c>
      <c r="E28" t="s">
        <v>56</v>
      </c>
      <c r="F28" t="s">
        <v>581</v>
      </c>
      <c r="G28" t="s">
        <v>40</v>
      </c>
      <c r="H28" t="s">
        <v>34</v>
      </c>
      <c r="I28" t="s">
        <v>104</v>
      </c>
      <c r="J28" t="s">
        <v>583</v>
      </c>
      <c r="K28" t="s">
        <v>141</v>
      </c>
      <c r="L28" t="s">
        <v>35</v>
      </c>
      <c r="M28" t="s">
        <v>991</v>
      </c>
      <c r="N28" t="s">
        <v>883</v>
      </c>
      <c r="O28" t="s">
        <v>881</v>
      </c>
      <c r="P28" t="s">
        <v>910</v>
      </c>
      <c r="Q28">
        <v>21</v>
      </c>
      <c r="R28">
        <v>40</v>
      </c>
      <c r="S28">
        <v>23</v>
      </c>
      <c r="T28">
        <v>1</v>
      </c>
      <c r="U28" t="s">
        <v>234</v>
      </c>
      <c r="AF28" t="b">
        <v>0</v>
      </c>
      <c r="AG28">
        <f t="shared" si="59"/>
        <v>6</v>
      </c>
      <c r="AH28">
        <v>1</v>
      </c>
      <c r="AI28" t="str">
        <f t="shared" si="1"/>
        <v>LSA_GFX_HRY_E_BEGIN_TITO_SACD_NOM_LFM_DISP2_BHRY_DEBS_BP2</v>
      </c>
      <c r="AJ28" t="str">
        <f t="shared" ref="AJ28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ref="AM28:AM29" si="72">$D29</f>
        <v>LSA_GFX_HRY_E_BEGIN_TITO_SACD_NOM_LFM_DISP2_BHRY_DEBS_BP2</v>
      </c>
      <c r="AN28" t="str">
        <f t="shared" si="8"/>
        <v>LSA_GFX_HRY_E_BEGIN_TITO_SACD_NOM_LFM_DISP2_BHRY_DEBS_BP2</v>
      </c>
    </row>
    <row r="29" spans="1:44" x14ac:dyDescent="0.25">
      <c r="A29" s="1" t="s">
        <v>26</v>
      </c>
      <c r="B29" s="1" t="s">
        <v>1297</v>
      </c>
      <c r="C29" s="1" t="str">
        <f>VLOOKUP(B29,templateLookup!A:B,2,0)</f>
        <v>PrimeMbistVminSearchTestMethod</v>
      </c>
      <c r="D29" t="str">
        <f t="shared" si="3"/>
        <v>LSA_GFX_HRY_E_BEGIN_TITO_SACD_NOM_LFM_DISP2_BHRY_DEBS_BP2</v>
      </c>
      <c r="E29" t="s">
        <v>56</v>
      </c>
      <c r="F29" t="s">
        <v>581</v>
      </c>
      <c r="G29" t="s">
        <v>33</v>
      </c>
      <c r="H29" t="s">
        <v>34</v>
      </c>
      <c r="I29" t="s">
        <v>104</v>
      </c>
      <c r="J29" t="s">
        <v>583</v>
      </c>
      <c r="K29" t="s">
        <v>141</v>
      </c>
      <c r="L29" t="s">
        <v>35</v>
      </c>
      <c r="M29" t="s">
        <v>1209</v>
      </c>
      <c r="N29" t="s">
        <v>883</v>
      </c>
      <c r="O29" t="s">
        <v>881</v>
      </c>
      <c r="P29" t="s">
        <v>1039</v>
      </c>
      <c r="Q29">
        <v>61</v>
      </c>
      <c r="R29">
        <v>40</v>
      </c>
      <c r="S29">
        <v>24</v>
      </c>
      <c r="T29">
        <v>-1</v>
      </c>
      <c r="U29" t="s">
        <v>234</v>
      </c>
      <c r="AA29" t="s">
        <v>33</v>
      </c>
      <c r="AB29" t="s">
        <v>1299</v>
      </c>
      <c r="AF29" t="b">
        <v>0</v>
      </c>
      <c r="AG29">
        <f>COUNTA(AI29:AR29)</f>
        <v>10</v>
      </c>
      <c r="AH29" t="s">
        <v>38</v>
      </c>
      <c r="AI29" t="str">
        <f t="shared" si="1"/>
        <v>LSA_GFX_HRY_E_BEGIN_TITO_SACD_NOM_LFM_DISP2_BISR_DEBS_BP2</v>
      </c>
      <c r="AJ29" t="str">
        <f>$D32</f>
        <v>LSA_GFX_HRY_E_BEGIN_TITO_SACD_NOM_LFM_DISP3_BHRY_DEBS_BP3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2"/>
        <v>LSA_GFX_HRY_E_BEGIN_TITO_SACD_NOM_LFM_DISP2_BISR_DEBS_BP2</v>
      </c>
      <c r="AN29" t="str">
        <f t="shared" si="8"/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  <c r="AR29" t="str">
        <f t="shared" ref="AR29:AR30" si="76">$D30</f>
        <v>LSA_GFX_HRY_E_BEGIN_TITO_SACD_NOM_LFM_DISP2_BISR_DEBS_BP2</v>
      </c>
    </row>
    <row r="30" spans="1:44" x14ac:dyDescent="0.25">
      <c r="A30" s="1" t="s">
        <v>26</v>
      </c>
      <c r="B30" s="1" t="s">
        <v>1297</v>
      </c>
      <c r="C30" s="1" t="str">
        <f>VLOOKUP(B30,templateLookup!A:B,2,0)</f>
        <v>PrimeMbistVminSearchTestMethod</v>
      </c>
      <c r="D30" t="str">
        <f t="shared" si="3"/>
        <v>LSA_GFX_HRY_E_BEGIN_TITO_SACD_NOM_LFM_DISP2_BISR_DEBS_BP2</v>
      </c>
      <c r="E30" t="s">
        <v>56</v>
      </c>
      <c r="F30" t="s">
        <v>581</v>
      </c>
      <c r="G30" t="s">
        <v>33</v>
      </c>
      <c r="H30" t="s">
        <v>34</v>
      </c>
      <c r="I30" t="s">
        <v>104</v>
      </c>
      <c r="J30" t="s">
        <v>583</v>
      </c>
      <c r="K30" t="s">
        <v>141</v>
      </c>
      <c r="L30" t="s">
        <v>35</v>
      </c>
      <c r="M30" t="s">
        <v>992</v>
      </c>
      <c r="N30" t="s">
        <v>883</v>
      </c>
      <c r="O30" t="s">
        <v>881</v>
      </c>
      <c r="P30" t="s">
        <v>1008</v>
      </c>
      <c r="Q30">
        <v>21</v>
      </c>
      <c r="R30">
        <v>40</v>
      </c>
      <c r="S30">
        <v>25</v>
      </c>
      <c r="T30">
        <v>1</v>
      </c>
      <c r="U30" t="s">
        <v>234</v>
      </c>
      <c r="AA30" t="s">
        <v>418</v>
      </c>
      <c r="AB30" t="s">
        <v>1299</v>
      </c>
      <c r="AF30" t="b">
        <v>0</v>
      </c>
      <c r="AG30">
        <f t="shared" si="59"/>
        <v>10</v>
      </c>
      <c r="AH30" t="s">
        <v>38</v>
      </c>
      <c r="AI30" t="str">
        <f t="shared" si="1"/>
        <v>LSA_GFX_RASTER_E_BEGIN_TITO_SACD_NOM_LFM_DISP2_RASTER_DEBS_BP2</v>
      </c>
      <c r="AJ30" t="str">
        <f>$D32</f>
        <v>LSA_GFX_HRY_E_BEGIN_TITO_SACD_NOM_LFM_DISP3_BHRY_DEBS_BP3</v>
      </c>
      <c r="AK30" t="str">
        <f t="shared" ref="AK30:AM30" si="77">$D32</f>
        <v>LSA_GFX_HRY_E_BEGIN_TITO_SACD_NOM_LFM_DISP3_BHRY_DEBS_BP3</v>
      </c>
      <c r="AL30" t="str">
        <f t="shared" si="77"/>
        <v>LSA_GFX_HRY_E_BEGIN_TITO_SACD_NOM_LFM_DISP3_BHRY_DEBS_BP3</v>
      </c>
      <c r="AM30" t="str">
        <f t="shared" si="77"/>
        <v>LSA_GFX_HRY_E_BEGIN_TITO_SACD_NOM_LFM_DISP3_BHRY_DEBS_BP3</v>
      </c>
      <c r="AN30" t="str">
        <f t="shared" si="8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  <c r="AR30" t="str">
        <f t="shared" si="76"/>
        <v>LSA_GFX_RASTER_E_BEGIN_TITO_SACD_NOM_LFM_DISP2_RASTER_DEBS_BP2</v>
      </c>
    </row>
    <row r="31" spans="1:44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3"/>
        <v>LSA_GFX_RASTER_E_BEGIN_TITO_SACD_NOM_LFM_DISP2_RASTER_DEBS_BP2</v>
      </c>
      <c r="E31" t="s">
        <v>56</v>
      </c>
      <c r="F31" t="s">
        <v>581</v>
      </c>
      <c r="G31" t="s">
        <v>40</v>
      </c>
      <c r="H31" t="s">
        <v>34</v>
      </c>
      <c r="I31" t="s">
        <v>104</v>
      </c>
      <c r="J31" t="s">
        <v>583</v>
      </c>
      <c r="K31" t="s">
        <v>141</v>
      </c>
      <c r="L31" t="s">
        <v>35</v>
      </c>
      <c r="M31" t="s">
        <v>993</v>
      </c>
      <c r="N31" t="s">
        <v>883</v>
      </c>
      <c r="O31" t="s">
        <v>881</v>
      </c>
      <c r="P31" t="s">
        <v>910</v>
      </c>
      <c r="Q31">
        <v>21</v>
      </c>
      <c r="R31">
        <v>40</v>
      </c>
      <c r="S31">
        <v>26</v>
      </c>
      <c r="T31">
        <v>1</v>
      </c>
      <c r="U31" t="s">
        <v>234</v>
      </c>
      <c r="AF31" t="b">
        <v>0</v>
      </c>
      <c r="AG31">
        <f t="shared" si="59"/>
        <v>6</v>
      </c>
      <c r="AH31">
        <v>1</v>
      </c>
      <c r="AI31" t="str">
        <f t="shared" si="1"/>
        <v>LSA_GFX_HRY_E_BEGIN_TITO_SACD_NOM_LFM_DISP3_BHRY_DEBS_BP3</v>
      </c>
      <c r="AJ31" t="str">
        <f t="shared" ref="AJ31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ref="AM31:AM32" si="81">$D32</f>
        <v>LSA_GFX_HRY_E_BEGIN_TITO_SACD_NOM_LFM_DISP3_BHRY_DEBS_BP3</v>
      </c>
      <c r="AN31" t="str">
        <f t="shared" si="8"/>
        <v>LSA_GFX_HRY_E_BEGIN_TITO_SACD_NOM_LFM_DISP3_BHRY_DEBS_BP3</v>
      </c>
    </row>
    <row r="32" spans="1:44" x14ac:dyDescent="0.25">
      <c r="A32" s="1" t="s">
        <v>26</v>
      </c>
      <c r="B32" s="1" t="s">
        <v>1297</v>
      </c>
      <c r="C32" s="1" t="str">
        <f>VLOOKUP(B32,templateLookup!A:B,2,0)</f>
        <v>PrimeMbistVminSearchTestMethod</v>
      </c>
      <c r="D32" t="str">
        <f t="shared" si="3"/>
        <v>LSA_GFX_HRY_E_BEGIN_TITO_SACD_NOM_LFM_DISP3_BHRY_DEBS_BP3</v>
      </c>
      <c r="E32" t="s">
        <v>56</v>
      </c>
      <c r="F32" t="s">
        <v>581</v>
      </c>
      <c r="G32" t="s">
        <v>33</v>
      </c>
      <c r="H32" t="s">
        <v>34</v>
      </c>
      <c r="I32" t="s">
        <v>104</v>
      </c>
      <c r="J32" t="s">
        <v>583</v>
      </c>
      <c r="K32" t="s">
        <v>141</v>
      </c>
      <c r="L32" t="s">
        <v>35</v>
      </c>
      <c r="M32" t="s">
        <v>1210</v>
      </c>
      <c r="N32" t="s">
        <v>883</v>
      </c>
      <c r="O32" t="s">
        <v>881</v>
      </c>
      <c r="P32" t="s">
        <v>1040</v>
      </c>
      <c r="Q32">
        <v>61</v>
      </c>
      <c r="R32">
        <v>40</v>
      </c>
      <c r="S32">
        <v>27</v>
      </c>
      <c r="T32">
        <v>-1</v>
      </c>
      <c r="U32" t="s">
        <v>234</v>
      </c>
      <c r="AA32" t="s">
        <v>33</v>
      </c>
      <c r="AB32" t="s">
        <v>1299</v>
      </c>
      <c r="AF32" t="b">
        <v>0</v>
      </c>
      <c r="AG32">
        <f>COUNTA(AI32:AR32)</f>
        <v>10</v>
      </c>
      <c r="AH32" t="s">
        <v>38</v>
      </c>
      <c r="AI32" t="str">
        <f t="shared" si="1"/>
        <v>LSA_GFX_HRY_E_BEGIN_TITO_SACD_NOM_LFM_DISP3_BISR_DEBS_BP3</v>
      </c>
      <c r="AJ32" t="str">
        <f>$D35</f>
        <v>LSA_GFX_HRY_E_BEGIN_TITO_SACD_NOM_LFM_DISP4_BHRY_DEBS_BP4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81"/>
        <v>LSA_GFX_HRY_E_BEGIN_TITO_SACD_NOM_LFM_DISP3_BISR_DEBS_BP3</v>
      </c>
      <c r="AN32" t="str">
        <f t="shared" si="8"/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  <c r="AR32" t="str">
        <f t="shared" ref="AR32:AR33" si="85">$D33</f>
        <v>LSA_GFX_HRY_E_BEGIN_TITO_SACD_NOM_LFM_DISP3_BISR_DEBS_BP3</v>
      </c>
    </row>
    <row r="33" spans="1:44" x14ac:dyDescent="0.25">
      <c r="A33" s="1" t="s">
        <v>26</v>
      </c>
      <c r="B33" s="1" t="s">
        <v>1297</v>
      </c>
      <c r="C33" s="1" t="str">
        <f>VLOOKUP(B33,templateLookup!A:B,2,0)</f>
        <v>PrimeMbistVminSearchTestMethod</v>
      </c>
      <c r="D33" t="str">
        <f t="shared" si="3"/>
        <v>LSA_GFX_HRY_E_BEGIN_TITO_SACD_NOM_LFM_DISP3_BISR_DEBS_BP3</v>
      </c>
      <c r="E33" t="s">
        <v>56</v>
      </c>
      <c r="F33" t="s">
        <v>581</v>
      </c>
      <c r="G33" t="s">
        <v>33</v>
      </c>
      <c r="H33" t="s">
        <v>34</v>
      </c>
      <c r="I33" t="s">
        <v>104</v>
      </c>
      <c r="J33" t="s">
        <v>583</v>
      </c>
      <c r="K33" t="s">
        <v>141</v>
      </c>
      <c r="L33" t="s">
        <v>35</v>
      </c>
      <c r="M33" t="s">
        <v>994</v>
      </c>
      <c r="N33" t="s">
        <v>883</v>
      </c>
      <c r="O33" t="s">
        <v>881</v>
      </c>
      <c r="P33" t="s">
        <v>1009</v>
      </c>
      <c r="Q33">
        <v>21</v>
      </c>
      <c r="R33">
        <v>40</v>
      </c>
      <c r="S33">
        <v>28</v>
      </c>
      <c r="T33">
        <v>1</v>
      </c>
      <c r="U33" t="s">
        <v>234</v>
      </c>
      <c r="AA33" t="s">
        <v>418</v>
      </c>
      <c r="AB33" t="s">
        <v>1299</v>
      </c>
      <c r="AF33" t="b">
        <v>0</v>
      </c>
      <c r="AG33">
        <f t="shared" si="59"/>
        <v>10</v>
      </c>
      <c r="AH33" t="s">
        <v>38</v>
      </c>
      <c r="AI33" t="str">
        <f t="shared" si="1"/>
        <v>LSA_GFX_RASTER_E_BEGIN_TITO_SACD_NOM_LFM_DISP3_RASTER_DEBS_BP3</v>
      </c>
      <c r="AJ33" t="str">
        <f>$D35</f>
        <v>LSA_GFX_HRY_E_BEGIN_TITO_SACD_NOM_LFM_DISP4_BHRY_DEBS_BP4</v>
      </c>
      <c r="AK33" t="str">
        <f t="shared" ref="AK33:AM33" si="86">$D35</f>
        <v>LSA_GFX_HRY_E_BEGIN_TITO_SACD_NOM_LFM_DISP4_BHRY_DEBS_BP4</v>
      </c>
      <c r="AL33" t="str">
        <f t="shared" si="86"/>
        <v>LSA_GFX_HRY_E_BEGIN_TITO_SACD_NOM_LFM_DISP4_BHRY_DEBS_BP4</v>
      </c>
      <c r="AM33" t="str">
        <f t="shared" si="86"/>
        <v>LSA_GFX_HRY_E_BEGIN_TITO_SACD_NOM_LFM_DISP4_BHRY_DEBS_BP4</v>
      </c>
      <c r="AN33" t="str">
        <f t="shared" si="8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  <c r="AR33" t="str">
        <f t="shared" si="85"/>
        <v>LSA_GFX_RASTER_E_BEGIN_TITO_SACD_NOM_LFM_DISP3_RASTER_DEBS_BP3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3"/>
        <v>LSA_GFX_RASTER_E_BEGIN_TITO_SACD_NOM_LFM_DISP3_RASTER_DEBS_BP3</v>
      </c>
      <c r="E34" t="s">
        <v>56</v>
      </c>
      <c r="F34" t="s">
        <v>581</v>
      </c>
      <c r="G34" t="s">
        <v>40</v>
      </c>
      <c r="H34" t="s">
        <v>34</v>
      </c>
      <c r="I34" t="s">
        <v>104</v>
      </c>
      <c r="J34" t="s">
        <v>583</v>
      </c>
      <c r="K34" t="s">
        <v>141</v>
      </c>
      <c r="L34" t="s">
        <v>35</v>
      </c>
      <c r="M34" t="s">
        <v>995</v>
      </c>
      <c r="N34" t="s">
        <v>883</v>
      </c>
      <c r="O34" t="s">
        <v>881</v>
      </c>
      <c r="P34" t="s">
        <v>910</v>
      </c>
      <c r="Q34">
        <v>21</v>
      </c>
      <c r="R34">
        <v>40</v>
      </c>
      <c r="S34">
        <v>29</v>
      </c>
      <c r="T34">
        <v>1</v>
      </c>
      <c r="U34" t="s">
        <v>234</v>
      </c>
      <c r="AF34" t="b">
        <v>0</v>
      </c>
      <c r="AG34">
        <f t="shared" si="59"/>
        <v>6</v>
      </c>
      <c r="AH34">
        <v>1</v>
      </c>
      <c r="AI34" t="str">
        <f t="shared" si="1"/>
        <v>LSA_GFX_HRY_E_BEGIN_TITO_SACD_NOM_LFM_DISP4_BHRY_DEBS_BP4</v>
      </c>
      <c r="AJ34" t="str">
        <f t="shared" ref="AJ34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ref="AM34:AM35" si="90">$D35</f>
        <v>LSA_GFX_HRY_E_BEGIN_TITO_SACD_NOM_LFM_DISP4_BHRY_DEBS_BP4</v>
      </c>
      <c r="AN34" t="str">
        <f t="shared" si="8"/>
        <v>LSA_GFX_HRY_E_BEGIN_TITO_SACD_NOM_LFM_DISP4_BHRY_DEBS_BP4</v>
      </c>
    </row>
    <row r="35" spans="1:44" x14ac:dyDescent="0.25">
      <c r="A35" s="1" t="s">
        <v>26</v>
      </c>
      <c r="B35" s="1" t="s">
        <v>1297</v>
      </c>
      <c r="C35" s="1" t="str">
        <f>VLOOKUP(B35,templateLookup!A:B,2,0)</f>
        <v>PrimeMbistVminSearchTestMethod</v>
      </c>
      <c r="D35" t="str">
        <f t="shared" si="3"/>
        <v>LSA_GFX_HRY_E_BEGIN_TITO_SACD_NOM_LFM_DISP4_BHRY_DEBS_BP4</v>
      </c>
      <c r="E35" t="s">
        <v>56</v>
      </c>
      <c r="F35" t="s">
        <v>581</v>
      </c>
      <c r="G35" t="s">
        <v>33</v>
      </c>
      <c r="H35" t="s">
        <v>34</v>
      </c>
      <c r="I35" t="s">
        <v>104</v>
      </c>
      <c r="J35" t="s">
        <v>583</v>
      </c>
      <c r="K35" t="s">
        <v>141</v>
      </c>
      <c r="L35" t="s">
        <v>35</v>
      </c>
      <c r="M35" t="s">
        <v>1211</v>
      </c>
      <c r="N35" t="s">
        <v>883</v>
      </c>
      <c r="O35" t="s">
        <v>881</v>
      </c>
      <c r="P35" t="s">
        <v>1041</v>
      </c>
      <c r="Q35">
        <v>61</v>
      </c>
      <c r="R35">
        <v>40</v>
      </c>
      <c r="S35">
        <v>30</v>
      </c>
      <c r="T35">
        <v>-1</v>
      </c>
      <c r="U35" t="s">
        <v>234</v>
      </c>
      <c r="AA35" t="s">
        <v>33</v>
      </c>
      <c r="AB35" t="s">
        <v>1299</v>
      </c>
      <c r="AF35" t="b">
        <v>0</v>
      </c>
      <c r="AG35">
        <f>COUNTA(AI35:AR35)</f>
        <v>10</v>
      </c>
      <c r="AH35" t="s">
        <v>38</v>
      </c>
      <c r="AI35" t="str">
        <f t="shared" si="1"/>
        <v>LSA_GFX_HRY_E_BEGIN_TITO_SACD_NOM_LFM_DISP4_BISR_DEBS_BP4</v>
      </c>
      <c r="AJ35" t="str">
        <f>$D38</f>
        <v>LSA_GFX_HRY_E_BEGIN_TITO_SACD_NOM_LFM_DISP5_BHRY_DEBS_BP5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90"/>
        <v>LSA_GFX_HRY_E_BEGIN_TITO_SACD_NOM_LFM_DISP4_BISR_DEBS_BP4</v>
      </c>
      <c r="AN35" t="str">
        <f t="shared" si="8"/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  <c r="AR35" t="str">
        <f t="shared" ref="AR35:AR36" si="94">$D36</f>
        <v>LSA_GFX_HRY_E_BEGIN_TITO_SACD_NOM_LFM_DISP4_BISR_DEBS_BP4</v>
      </c>
    </row>
    <row r="36" spans="1:44" x14ac:dyDescent="0.25">
      <c r="A36" s="1" t="s">
        <v>26</v>
      </c>
      <c r="B36" s="1" t="s">
        <v>1297</v>
      </c>
      <c r="C36" s="1" t="str">
        <f>VLOOKUP(B36,templateLookup!A:B,2,0)</f>
        <v>PrimeMbistVminSearchTestMethod</v>
      </c>
      <c r="D36" t="str">
        <f t="shared" si="3"/>
        <v>LSA_GFX_HRY_E_BEGIN_TITO_SACD_NOM_LFM_DISP4_BISR_DEBS_BP4</v>
      </c>
      <c r="E36" t="s">
        <v>56</v>
      </c>
      <c r="F36" t="s">
        <v>581</v>
      </c>
      <c r="G36" t="s">
        <v>33</v>
      </c>
      <c r="H36" t="s">
        <v>34</v>
      </c>
      <c r="I36" t="s">
        <v>104</v>
      </c>
      <c r="J36" t="s">
        <v>583</v>
      </c>
      <c r="K36" t="s">
        <v>141</v>
      </c>
      <c r="L36" t="s">
        <v>35</v>
      </c>
      <c r="M36" t="s">
        <v>996</v>
      </c>
      <c r="N36" t="s">
        <v>883</v>
      </c>
      <c r="O36" t="s">
        <v>881</v>
      </c>
      <c r="P36" t="s">
        <v>1010</v>
      </c>
      <c r="Q36">
        <v>21</v>
      </c>
      <c r="R36">
        <v>40</v>
      </c>
      <c r="S36">
        <v>31</v>
      </c>
      <c r="T36">
        <v>1</v>
      </c>
      <c r="U36" t="s">
        <v>234</v>
      </c>
      <c r="AA36" t="s">
        <v>418</v>
      </c>
      <c r="AB36" t="s">
        <v>1299</v>
      </c>
      <c r="AF36" t="b">
        <v>0</v>
      </c>
      <c r="AG36">
        <f t="shared" si="59"/>
        <v>10</v>
      </c>
      <c r="AH36" t="s">
        <v>38</v>
      </c>
      <c r="AI36" t="str">
        <f t="shared" si="1"/>
        <v>LSA_GFX_RASTER_E_BEGIN_TITO_SACD_NOM_LFM_DISP4_RASTER_DEBS_BP4</v>
      </c>
      <c r="AJ36" t="str">
        <f>$D38</f>
        <v>LSA_GFX_HRY_E_BEGIN_TITO_SACD_NOM_LFM_DISP5_BHRY_DEBS_BP5</v>
      </c>
      <c r="AK36" t="str">
        <f t="shared" ref="AK36:AM36" si="95">$D38</f>
        <v>LSA_GFX_HRY_E_BEGIN_TITO_SACD_NOM_LFM_DISP5_BHRY_DEBS_BP5</v>
      </c>
      <c r="AL36" t="str">
        <f t="shared" si="95"/>
        <v>LSA_GFX_HRY_E_BEGIN_TITO_SACD_NOM_LFM_DISP5_BHRY_DEBS_BP5</v>
      </c>
      <c r="AM36" t="str">
        <f t="shared" si="95"/>
        <v>LSA_GFX_HRY_E_BEGIN_TITO_SACD_NOM_LFM_DISP5_BHRY_DEBS_BP5</v>
      </c>
      <c r="AN36" t="str">
        <f t="shared" si="8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  <c r="AR36" t="str">
        <f t="shared" si="94"/>
        <v>LSA_GFX_RASTER_E_BEGIN_TITO_SACD_NOM_LFM_DISP4_RASTER_DEBS_BP4</v>
      </c>
    </row>
    <row r="37" spans="1:44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3"/>
        <v>LSA_GFX_RASTER_E_BEGIN_TITO_SACD_NOM_LFM_DISP4_RASTER_DEBS_BP4</v>
      </c>
      <c r="E37" t="s">
        <v>56</v>
      </c>
      <c r="F37" t="s">
        <v>581</v>
      </c>
      <c r="G37" t="s">
        <v>40</v>
      </c>
      <c r="H37" t="s">
        <v>34</v>
      </c>
      <c r="I37" t="s">
        <v>104</v>
      </c>
      <c r="J37" t="s">
        <v>583</v>
      </c>
      <c r="K37" t="s">
        <v>141</v>
      </c>
      <c r="L37" t="s">
        <v>35</v>
      </c>
      <c r="M37" t="s">
        <v>997</v>
      </c>
      <c r="N37" t="s">
        <v>883</v>
      </c>
      <c r="O37" t="s">
        <v>881</v>
      </c>
      <c r="P37" t="s">
        <v>910</v>
      </c>
      <c r="Q37">
        <v>21</v>
      </c>
      <c r="R37">
        <v>40</v>
      </c>
      <c r="S37">
        <v>32</v>
      </c>
      <c r="T37">
        <v>1</v>
      </c>
      <c r="U37" t="s">
        <v>234</v>
      </c>
      <c r="AF37" t="b">
        <v>0</v>
      </c>
      <c r="AG37">
        <f t="shared" si="59"/>
        <v>6</v>
      </c>
      <c r="AH37">
        <v>1</v>
      </c>
      <c r="AI37" t="str">
        <f t="shared" si="1"/>
        <v>LSA_GFX_HRY_E_BEGIN_TITO_SACD_NOM_LFM_DISP5_BHRY_DEBS_BP5</v>
      </c>
      <c r="AJ37" t="str">
        <f t="shared" ref="AJ37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ref="AM37:AM38" si="99">$D38</f>
        <v>LSA_GFX_HRY_E_BEGIN_TITO_SACD_NOM_LFM_DISP5_BHRY_DEBS_BP5</v>
      </c>
      <c r="AN37" t="str">
        <f t="shared" si="8"/>
        <v>LSA_GFX_HRY_E_BEGIN_TITO_SACD_NOM_LFM_DISP5_BHRY_DEBS_BP5</v>
      </c>
    </row>
    <row r="38" spans="1:44" x14ac:dyDescent="0.25">
      <c r="A38" s="1" t="s">
        <v>26</v>
      </c>
      <c r="B38" s="1" t="s">
        <v>1297</v>
      </c>
      <c r="C38" s="1" t="str">
        <f>VLOOKUP(B38,templateLookup!A:B,2,0)</f>
        <v>PrimeMbistVminSearchTestMethod</v>
      </c>
      <c r="D38" t="str">
        <f t="shared" si="3"/>
        <v>LSA_GFX_HRY_E_BEGIN_TITO_SACD_NOM_LFM_DISP5_BHRY_DEBS_BP5</v>
      </c>
      <c r="E38" t="s">
        <v>56</v>
      </c>
      <c r="F38" t="s">
        <v>581</v>
      </c>
      <c r="G38" t="s">
        <v>33</v>
      </c>
      <c r="H38" t="s">
        <v>34</v>
      </c>
      <c r="I38" t="s">
        <v>104</v>
      </c>
      <c r="J38" t="s">
        <v>583</v>
      </c>
      <c r="K38" t="s">
        <v>141</v>
      </c>
      <c r="L38" t="s">
        <v>35</v>
      </c>
      <c r="M38" t="s">
        <v>1212</v>
      </c>
      <c r="N38" t="s">
        <v>883</v>
      </c>
      <c r="O38" t="s">
        <v>881</v>
      </c>
      <c r="P38" t="s">
        <v>1042</v>
      </c>
      <c r="Q38">
        <v>61</v>
      </c>
      <c r="R38">
        <v>40</v>
      </c>
      <c r="S38">
        <v>33</v>
      </c>
      <c r="T38">
        <v>-1</v>
      </c>
      <c r="U38" t="s">
        <v>234</v>
      </c>
      <c r="AA38" t="s">
        <v>33</v>
      </c>
      <c r="AB38" t="s">
        <v>1299</v>
      </c>
      <c r="AF38" t="b">
        <v>0</v>
      </c>
      <c r="AG38">
        <f>COUNTA(AI38:AR38)</f>
        <v>10</v>
      </c>
      <c r="AH38" t="s">
        <v>38</v>
      </c>
      <c r="AI38" t="str">
        <f t="shared" si="1"/>
        <v>LSA_GFX_HRY_E_BEGIN_TITO_SACD_NOM_LFM_DISP5_BISR_DEBS_BP5</v>
      </c>
      <c r="AJ38">
        <v>1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99"/>
        <v>LSA_GFX_HRY_E_BEGIN_TITO_SACD_NOM_LFM_DISP5_BISR_DEBS_BP5</v>
      </c>
      <c r="AN38" t="str">
        <f t="shared" si="8"/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  <c r="AR38" t="str">
        <f t="shared" ref="AR38:AR39" si="103">$D39</f>
        <v>LSA_GFX_HRY_E_BEGIN_TITO_SACD_NOM_LFM_DISP5_BISR_DEBS_BP5</v>
      </c>
    </row>
    <row r="39" spans="1:44" x14ac:dyDescent="0.25">
      <c r="A39" s="1" t="s">
        <v>26</v>
      </c>
      <c r="B39" s="1" t="s">
        <v>1297</v>
      </c>
      <c r="C39" s="1" t="str">
        <f>VLOOKUP(B39,templateLookup!A:B,2,0)</f>
        <v>PrimeMbistVminSearchTestMethod</v>
      </c>
      <c r="D39" t="str">
        <f t="shared" si="3"/>
        <v>LSA_GFX_HRY_E_BEGIN_TITO_SACD_NOM_LFM_DISP5_BISR_DEBS_BP5</v>
      </c>
      <c r="E39" t="s">
        <v>56</v>
      </c>
      <c r="F39" t="s">
        <v>581</v>
      </c>
      <c r="G39" t="s">
        <v>33</v>
      </c>
      <c r="H39" t="s">
        <v>34</v>
      </c>
      <c r="I39" t="s">
        <v>104</v>
      </c>
      <c r="J39" t="s">
        <v>583</v>
      </c>
      <c r="K39" t="s">
        <v>141</v>
      </c>
      <c r="L39" t="s">
        <v>35</v>
      </c>
      <c r="M39" t="s">
        <v>998</v>
      </c>
      <c r="N39" t="s">
        <v>883</v>
      </c>
      <c r="O39" t="s">
        <v>881</v>
      </c>
      <c r="P39" t="s">
        <v>1011</v>
      </c>
      <c r="Q39">
        <v>21</v>
      </c>
      <c r="R39">
        <v>40</v>
      </c>
      <c r="S39">
        <v>34</v>
      </c>
      <c r="T39">
        <v>1</v>
      </c>
      <c r="U39" t="s">
        <v>234</v>
      </c>
      <c r="AA39" t="s">
        <v>418</v>
      </c>
      <c r="AB39" t="s">
        <v>1299</v>
      </c>
      <c r="AF39" t="b">
        <v>0</v>
      </c>
      <c r="AG39">
        <f t="shared" si="59"/>
        <v>10</v>
      </c>
      <c r="AH39" t="s">
        <v>38</v>
      </c>
      <c r="AI39" t="str">
        <f t="shared" si="1"/>
        <v>LSA_GFX_RASTER_E_BEGIN_TITO_SACD_NOM_LFM_DISP5_RASTER_DEBS_BP5</v>
      </c>
      <c r="AJ39">
        <v>1</v>
      </c>
      <c r="AK39">
        <v>1</v>
      </c>
      <c r="AL39">
        <v>1</v>
      </c>
      <c r="AM39">
        <v>1</v>
      </c>
      <c r="AN39" t="str">
        <f t="shared" si="8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  <c r="AR39" t="str">
        <f t="shared" si="103"/>
        <v>LSA_GFX_RASTER_E_BEGIN_TITO_SACD_NOM_LFM_DISP5_RASTER_DEBS_BP5</v>
      </c>
    </row>
    <row r="40" spans="1:44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3"/>
        <v>LSA_GFX_RASTER_E_BEGIN_TITO_SACD_NOM_LFM_DISP5_RASTER_DEBS_BP5</v>
      </c>
      <c r="E40" t="s">
        <v>56</v>
      </c>
      <c r="F40" t="s">
        <v>581</v>
      </c>
      <c r="G40" t="s">
        <v>40</v>
      </c>
      <c r="H40" t="s">
        <v>34</v>
      </c>
      <c r="I40" t="s">
        <v>104</v>
      </c>
      <c r="J40" t="s">
        <v>583</v>
      </c>
      <c r="K40" t="s">
        <v>141</v>
      </c>
      <c r="L40" t="s">
        <v>35</v>
      </c>
      <c r="M40" t="s">
        <v>999</v>
      </c>
      <c r="N40" t="s">
        <v>883</v>
      </c>
      <c r="O40" t="s">
        <v>881</v>
      </c>
      <c r="P40" t="s">
        <v>910</v>
      </c>
      <c r="Q40">
        <v>21</v>
      </c>
      <c r="R40">
        <v>40</v>
      </c>
      <c r="S40">
        <v>35</v>
      </c>
      <c r="T40">
        <v>1</v>
      </c>
      <c r="U40" t="s">
        <v>234</v>
      </c>
      <c r="AF40" t="b">
        <v>0</v>
      </c>
      <c r="AG40">
        <f t="shared" si="59"/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4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584</v>
      </c>
      <c r="F42" t="s">
        <v>581</v>
      </c>
      <c r="AG42">
        <f t="shared" si="5"/>
        <v>2</v>
      </c>
      <c r="AH42">
        <v>1</v>
      </c>
      <c r="AI42" t="str">
        <f>D48</f>
        <v>POST_REPAIR_DE</v>
      </c>
      <c r="AJ42" t="str">
        <f>D48</f>
        <v>POST_REPAIR_DE</v>
      </c>
    </row>
    <row r="43" spans="1:44" x14ac:dyDescent="0.25">
      <c r="A43" s="2" t="s">
        <v>26</v>
      </c>
      <c r="B43" s="2" t="s">
        <v>1225</v>
      </c>
      <c r="C43" s="2" t="str">
        <f>VLOOKUP(B43,templateLookup!A:B,2,0)</f>
        <v>iCScreenTest</v>
      </c>
      <c r="D43" t="str">
        <f t="shared" ref="D43" si="104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581</v>
      </c>
      <c r="G43" t="s">
        <v>1227</v>
      </c>
      <c r="H43" t="s">
        <v>34</v>
      </c>
      <c r="I43" t="s">
        <v>6</v>
      </c>
      <c r="J43" t="s">
        <v>583</v>
      </c>
      <c r="K43" t="s">
        <v>6</v>
      </c>
      <c r="L43" t="s">
        <v>6</v>
      </c>
      <c r="M43" t="s">
        <v>1236</v>
      </c>
      <c r="N43" t="s">
        <v>883</v>
      </c>
      <c r="O43" t="s">
        <v>881</v>
      </c>
      <c r="P43" t="s">
        <v>37</v>
      </c>
      <c r="Q43">
        <v>61</v>
      </c>
      <c r="R43">
        <v>40</v>
      </c>
      <c r="S43">
        <v>50</v>
      </c>
      <c r="T43">
        <v>1</v>
      </c>
      <c r="U43" t="s">
        <v>234</v>
      </c>
      <c r="Y43" t="s">
        <v>1241</v>
      </c>
      <c r="Z43" t="s">
        <v>1235</v>
      </c>
      <c r="AF43" t="b">
        <v>0</v>
      </c>
      <c r="AG43">
        <f t="shared" ref="AG43" si="105">COUNTA(AI43:AR43)</f>
        <v>3</v>
      </c>
      <c r="AH43">
        <v>1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  <c r="AK43" t="str">
        <f t="shared" ref="AK43" si="108">D44</f>
        <v>ALL_GFX_VFDM_E_BEGIN_X_SACD_X_X_ALL</v>
      </c>
    </row>
    <row r="44" spans="1:44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9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581</v>
      </c>
      <c r="G44" t="s">
        <v>120</v>
      </c>
      <c r="H44" t="s">
        <v>34</v>
      </c>
      <c r="I44" t="s">
        <v>6</v>
      </c>
      <c r="J44" t="s">
        <v>583</v>
      </c>
      <c r="K44" t="s">
        <v>6</v>
      </c>
      <c r="L44" t="s">
        <v>6</v>
      </c>
      <c r="M44" t="s">
        <v>44</v>
      </c>
      <c r="N44" t="s">
        <v>883</v>
      </c>
      <c r="O44" t="s">
        <v>881</v>
      </c>
      <c r="P44" t="s">
        <v>37</v>
      </c>
      <c r="Q44">
        <v>61</v>
      </c>
      <c r="R44">
        <v>40</v>
      </c>
      <c r="S44">
        <v>51</v>
      </c>
      <c r="T44">
        <v>1</v>
      </c>
      <c r="U44" t="s">
        <v>234</v>
      </c>
      <c r="AE44" t="s">
        <v>585</v>
      </c>
      <c r="AF44" t="b">
        <v>0</v>
      </c>
      <c r="AG44">
        <f t="shared" si="5"/>
        <v>3</v>
      </c>
      <c r="AH44" t="s">
        <v>100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  <c r="AK44" t="str">
        <f t="shared" ref="AK44:AK45" si="112">D45</f>
        <v>ALL_GFX_UF_K_BEGIN_X_SACD_X_X_DISP_VFDM_UF</v>
      </c>
    </row>
    <row r="45" spans="1:44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9"/>
        <v>ALL_GFX_UF_K_BEGIN_X_SACD_X_X_DISP_VFDM_UF</v>
      </c>
      <c r="E45" t="s">
        <v>44</v>
      </c>
      <c r="F45" t="s">
        <v>581</v>
      </c>
      <c r="G45" t="s">
        <v>125</v>
      </c>
      <c r="H45" t="s">
        <v>50</v>
      </c>
      <c r="I45" t="s">
        <v>6</v>
      </c>
      <c r="J45" t="s">
        <v>583</v>
      </c>
      <c r="K45" t="s">
        <v>6</v>
      </c>
      <c r="L45" t="s">
        <v>6</v>
      </c>
      <c r="M45" t="s">
        <v>546</v>
      </c>
      <c r="N45" t="s">
        <v>883</v>
      </c>
      <c r="O45" t="s">
        <v>881</v>
      </c>
      <c r="P45" t="s">
        <v>37</v>
      </c>
      <c r="Q45">
        <v>90</v>
      </c>
      <c r="R45">
        <v>61</v>
      </c>
      <c r="S45">
        <v>52</v>
      </c>
      <c r="T45">
        <v>1</v>
      </c>
      <c r="U45" t="s">
        <v>234</v>
      </c>
      <c r="AF45" t="b">
        <v>1</v>
      </c>
      <c r="AG45">
        <f t="shared" si="5"/>
        <v>3</v>
      </c>
      <c r="AH45" t="s">
        <v>100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  <c r="AK45" t="str">
        <f t="shared" si="112"/>
        <v>ALL_GFX_PATMOD_E_BEGIN_TITO_X_MAX_LFM_DISP_REPAIR</v>
      </c>
    </row>
    <row r="46" spans="1:44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581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547</v>
      </c>
      <c r="N46" t="s">
        <v>883</v>
      </c>
      <c r="O46" t="s">
        <v>881</v>
      </c>
      <c r="P46" t="s">
        <v>37</v>
      </c>
      <c r="Q46">
        <v>61</v>
      </c>
      <c r="R46">
        <v>40</v>
      </c>
      <c r="S46">
        <v>53</v>
      </c>
      <c r="T46">
        <v>1</v>
      </c>
      <c r="U46" t="s">
        <v>234</v>
      </c>
      <c r="AF46" t="b">
        <v>0</v>
      </c>
      <c r="AG46">
        <f t="shared" si="5"/>
        <v>2</v>
      </c>
      <c r="AH46">
        <v>1</v>
      </c>
      <c r="AI46">
        <v>1</v>
      </c>
      <c r="AJ46">
        <v>1</v>
      </c>
    </row>
    <row r="47" spans="1:44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4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586</v>
      </c>
      <c r="F48" t="s">
        <v>581</v>
      </c>
      <c r="AG48">
        <f t="shared" si="5"/>
        <v>2</v>
      </c>
      <c r="AH48">
        <v>1</v>
      </c>
      <c r="AI48" t="str">
        <f>D62</f>
        <v>PRE_REPAIR_IPU</v>
      </c>
      <c r="AJ48" t="str">
        <f>D62</f>
        <v>PRE_REPAIR_IPU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3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581</v>
      </c>
      <c r="G49" t="s">
        <v>33</v>
      </c>
      <c r="H49" t="s">
        <v>34</v>
      </c>
      <c r="I49" t="s">
        <v>104</v>
      </c>
      <c r="J49" t="s">
        <v>583</v>
      </c>
      <c r="K49" t="s">
        <v>55</v>
      </c>
      <c r="L49" t="s">
        <v>35</v>
      </c>
      <c r="M49" t="s">
        <v>1246</v>
      </c>
      <c r="N49" t="s">
        <v>883</v>
      </c>
      <c r="O49" t="s">
        <v>881</v>
      </c>
      <c r="P49" t="s">
        <v>1031</v>
      </c>
      <c r="Q49">
        <v>61</v>
      </c>
      <c r="R49">
        <v>40</v>
      </c>
      <c r="S49">
        <v>60</v>
      </c>
      <c r="T49">
        <v>1</v>
      </c>
      <c r="U49" t="s">
        <v>234</v>
      </c>
      <c r="AA49" t="s">
        <v>423</v>
      </c>
      <c r="AB49" t="s">
        <v>1299</v>
      </c>
      <c r="AF49" t="b">
        <v>0</v>
      </c>
      <c r="AG49">
        <f t="shared" si="5"/>
        <v>10</v>
      </c>
      <c r="AH49">
        <v>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  <c r="AR49" t="str">
        <f t="shared" ref="AR49:AR59" si="123">D50</f>
        <v>SSA_GFX_HRY_E_BEGIN_TITO_SACD_MAX_LFM_DISP1_POSTREP_DEBS_BP1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3"/>
        <v>SSA_GFX_HRY_E_BEGIN_TITO_SACD_MAX_LFM_DISP1_POSTREP_DEBS_BP1</v>
      </c>
      <c r="E50" t="s">
        <v>31</v>
      </c>
      <c r="F50" t="s">
        <v>581</v>
      </c>
      <c r="G50" t="s">
        <v>33</v>
      </c>
      <c r="H50" t="s">
        <v>34</v>
      </c>
      <c r="I50" t="s">
        <v>104</v>
      </c>
      <c r="J50" t="s">
        <v>583</v>
      </c>
      <c r="K50" t="s">
        <v>55</v>
      </c>
      <c r="L50" t="s">
        <v>35</v>
      </c>
      <c r="M50" t="s">
        <v>1247</v>
      </c>
      <c r="N50" t="s">
        <v>883</v>
      </c>
      <c r="O50" t="s">
        <v>881</v>
      </c>
      <c r="P50" t="s">
        <v>1032</v>
      </c>
      <c r="Q50">
        <v>61</v>
      </c>
      <c r="R50">
        <v>40</v>
      </c>
      <c r="S50">
        <v>61</v>
      </c>
      <c r="T50">
        <v>1</v>
      </c>
      <c r="U50" t="s">
        <v>234</v>
      </c>
      <c r="AA50" t="s">
        <v>423</v>
      </c>
      <c r="AB50" t="s">
        <v>1299</v>
      </c>
      <c r="AF50" t="b">
        <v>0</v>
      </c>
      <c r="AG50">
        <f t="shared" si="5"/>
        <v>10</v>
      </c>
      <c r="AH50">
        <v>1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  <c r="AR50" t="str">
        <f t="shared" si="123"/>
        <v>SSA_GFX_HRY_E_BEGIN_TITO_SACD_MAX_LFM_DISP2_POSTREP_DEBS_BP2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3"/>
        <v>SSA_GFX_HRY_E_BEGIN_TITO_SACD_MAX_LFM_DISP2_POSTREP_DEBS_BP2</v>
      </c>
      <c r="E51" t="s">
        <v>31</v>
      </c>
      <c r="F51" t="s">
        <v>581</v>
      </c>
      <c r="G51" t="s">
        <v>33</v>
      </c>
      <c r="H51" t="s">
        <v>34</v>
      </c>
      <c r="I51" t="s">
        <v>104</v>
      </c>
      <c r="J51" t="s">
        <v>583</v>
      </c>
      <c r="K51" t="s">
        <v>55</v>
      </c>
      <c r="L51" t="s">
        <v>35</v>
      </c>
      <c r="M51" t="s">
        <v>1248</v>
      </c>
      <c r="N51" t="s">
        <v>883</v>
      </c>
      <c r="O51" t="s">
        <v>881</v>
      </c>
      <c r="P51" t="s">
        <v>1033</v>
      </c>
      <c r="Q51">
        <v>61</v>
      </c>
      <c r="R51">
        <v>40</v>
      </c>
      <c r="S51">
        <v>62</v>
      </c>
      <c r="T51">
        <v>1</v>
      </c>
      <c r="U51" t="s">
        <v>234</v>
      </c>
      <c r="AA51" t="s">
        <v>423</v>
      </c>
      <c r="AB51" t="s">
        <v>1299</v>
      </c>
      <c r="AF51" t="b">
        <v>0</v>
      </c>
      <c r="AG51">
        <f t="shared" si="5"/>
        <v>10</v>
      </c>
      <c r="AH51">
        <v>1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  <c r="AR51" t="str">
        <f t="shared" si="123"/>
        <v>SSA_GFX_HRY_E_BEGIN_TITO_SACD_MAX_LFM_DISP3_POSTREP_DEBS_BP3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3"/>
        <v>SSA_GFX_HRY_E_BEGIN_TITO_SACD_MAX_LFM_DISP3_POSTREP_DEBS_BP3</v>
      </c>
      <c r="E52" t="s">
        <v>31</v>
      </c>
      <c r="F52" t="s">
        <v>581</v>
      </c>
      <c r="G52" t="s">
        <v>33</v>
      </c>
      <c r="H52" t="s">
        <v>34</v>
      </c>
      <c r="I52" t="s">
        <v>104</v>
      </c>
      <c r="J52" t="s">
        <v>583</v>
      </c>
      <c r="K52" t="s">
        <v>55</v>
      </c>
      <c r="L52" t="s">
        <v>35</v>
      </c>
      <c r="M52" t="s">
        <v>1249</v>
      </c>
      <c r="N52" t="s">
        <v>883</v>
      </c>
      <c r="O52" t="s">
        <v>881</v>
      </c>
      <c r="P52" t="s">
        <v>1034</v>
      </c>
      <c r="Q52">
        <v>61</v>
      </c>
      <c r="R52">
        <v>40</v>
      </c>
      <c r="S52">
        <v>63</v>
      </c>
      <c r="T52">
        <v>1</v>
      </c>
      <c r="U52" t="s">
        <v>234</v>
      </c>
      <c r="AA52" t="s">
        <v>423</v>
      </c>
      <c r="AB52" t="s">
        <v>1299</v>
      </c>
      <c r="AF52" t="b">
        <v>0</v>
      </c>
      <c r="AG52">
        <f t="shared" si="5"/>
        <v>10</v>
      </c>
      <c r="AH52">
        <v>1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  <c r="AR52" t="str">
        <f t="shared" si="123"/>
        <v>SSA_GFX_HRY_E_BEGIN_TITO_SACD_MAX_LFM_DISP4_POSTREP_DEBS_BP4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3"/>
        <v>SSA_GFX_HRY_E_BEGIN_TITO_SACD_MAX_LFM_DISP4_POSTREP_DEBS_BP4</v>
      </c>
      <c r="E53" t="s">
        <v>31</v>
      </c>
      <c r="F53" t="s">
        <v>581</v>
      </c>
      <c r="G53" t="s">
        <v>33</v>
      </c>
      <c r="H53" t="s">
        <v>34</v>
      </c>
      <c r="I53" t="s">
        <v>104</v>
      </c>
      <c r="J53" t="s">
        <v>583</v>
      </c>
      <c r="K53" t="s">
        <v>55</v>
      </c>
      <c r="L53" t="s">
        <v>35</v>
      </c>
      <c r="M53" t="s">
        <v>1250</v>
      </c>
      <c r="N53" t="s">
        <v>883</v>
      </c>
      <c r="O53" t="s">
        <v>881</v>
      </c>
      <c r="P53" t="s">
        <v>1035</v>
      </c>
      <c r="Q53">
        <v>61</v>
      </c>
      <c r="R53">
        <v>40</v>
      </c>
      <c r="S53">
        <v>64</v>
      </c>
      <c r="T53">
        <v>1</v>
      </c>
      <c r="U53" t="s">
        <v>234</v>
      </c>
      <c r="AA53" t="s">
        <v>423</v>
      </c>
      <c r="AB53" t="s">
        <v>1299</v>
      </c>
      <c r="AF53" t="b">
        <v>0</v>
      </c>
      <c r="AG53">
        <f t="shared" si="5"/>
        <v>10</v>
      </c>
      <c r="AH53">
        <v>1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  <c r="AR53" t="str">
        <f t="shared" si="123"/>
        <v>SSA_GFX_HRY_E_BEGIN_TITO_SACD_MAX_LFM_DISP5_POSTREP_DEBS_BP5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3"/>
        <v>SSA_GFX_HRY_E_BEGIN_TITO_SACD_MAX_LFM_DISP5_POSTREP_DEBS_BP5</v>
      </c>
      <c r="E54" t="s">
        <v>31</v>
      </c>
      <c r="F54" t="s">
        <v>581</v>
      </c>
      <c r="G54" t="s">
        <v>33</v>
      </c>
      <c r="H54" t="s">
        <v>34</v>
      </c>
      <c r="I54" t="s">
        <v>104</v>
      </c>
      <c r="J54" t="s">
        <v>583</v>
      </c>
      <c r="K54" t="s">
        <v>55</v>
      </c>
      <c r="L54" t="s">
        <v>35</v>
      </c>
      <c r="M54" t="s">
        <v>1251</v>
      </c>
      <c r="N54" t="s">
        <v>883</v>
      </c>
      <c r="O54" t="s">
        <v>881</v>
      </c>
      <c r="P54" t="s">
        <v>1036</v>
      </c>
      <c r="Q54">
        <v>61</v>
      </c>
      <c r="R54">
        <v>40</v>
      </c>
      <c r="S54">
        <v>65</v>
      </c>
      <c r="T54">
        <v>1</v>
      </c>
      <c r="U54" t="s">
        <v>234</v>
      </c>
      <c r="AA54" t="s">
        <v>423</v>
      </c>
      <c r="AB54" t="s">
        <v>1299</v>
      </c>
      <c r="AF54" t="b">
        <v>0</v>
      </c>
      <c r="AG54">
        <f t="shared" si="5"/>
        <v>10</v>
      </c>
      <c r="AH54">
        <v>1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  <c r="AR54" t="str">
        <f t="shared" si="123"/>
        <v>LSA_GFX_HRY_E_BEGIN_TITO_SACD_MAX_LFM_DISP0_POSTREP_DEBS_BP0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3"/>
        <v>LSA_GFX_HRY_E_BEGIN_TITO_SACD_MAX_LFM_DISP0_POSTREP_DEBS_BP0</v>
      </c>
      <c r="E55" t="s">
        <v>56</v>
      </c>
      <c r="F55" t="s">
        <v>581</v>
      </c>
      <c r="G55" t="s">
        <v>33</v>
      </c>
      <c r="H55" t="s">
        <v>34</v>
      </c>
      <c r="I55" t="s">
        <v>104</v>
      </c>
      <c r="J55" t="s">
        <v>583</v>
      </c>
      <c r="K55" t="s">
        <v>55</v>
      </c>
      <c r="L55" t="s">
        <v>35</v>
      </c>
      <c r="M55" t="s">
        <v>1246</v>
      </c>
      <c r="N55" t="s">
        <v>883</v>
      </c>
      <c r="O55" t="s">
        <v>881</v>
      </c>
      <c r="P55" t="s">
        <v>1037</v>
      </c>
      <c r="Q55">
        <v>21</v>
      </c>
      <c r="R55">
        <v>40</v>
      </c>
      <c r="S55">
        <v>66</v>
      </c>
      <c r="T55">
        <v>1</v>
      </c>
      <c r="U55" t="s">
        <v>234</v>
      </c>
      <c r="AA55" t="s">
        <v>423</v>
      </c>
      <c r="AB55" t="s">
        <v>1299</v>
      </c>
      <c r="AF55" t="b">
        <v>0</v>
      </c>
      <c r="AG55">
        <f t="shared" si="5"/>
        <v>10</v>
      </c>
      <c r="AH55">
        <v>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  <c r="AR55" t="str">
        <f t="shared" si="123"/>
        <v>LSA_GFX_HRY_E_BEGIN_TITO_SACD_MAX_LFM_DISP1_POSTREP_DEBS_BP1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3"/>
        <v>LSA_GFX_HRY_E_BEGIN_TITO_SACD_MAX_LFM_DISP1_POSTREP_DEBS_BP1</v>
      </c>
      <c r="E56" t="s">
        <v>56</v>
      </c>
      <c r="F56" t="s">
        <v>581</v>
      </c>
      <c r="G56" t="s">
        <v>33</v>
      </c>
      <c r="H56" t="s">
        <v>34</v>
      </c>
      <c r="I56" t="s">
        <v>104</v>
      </c>
      <c r="J56" t="s">
        <v>583</v>
      </c>
      <c r="K56" t="s">
        <v>55</v>
      </c>
      <c r="L56" t="s">
        <v>35</v>
      </c>
      <c r="M56" t="s">
        <v>1247</v>
      </c>
      <c r="N56" t="s">
        <v>883</v>
      </c>
      <c r="O56" t="s">
        <v>881</v>
      </c>
      <c r="P56" t="s">
        <v>1038</v>
      </c>
      <c r="Q56">
        <v>21</v>
      </c>
      <c r="R56">
        <v>40</v>
      </c>
      <c r="S56">
        <v>67</v>
      </c>
      <c r="T56">
        <v>1</v>
      </c>
      <c r="U56" t="s">
        <v>234</v>
      </c>
      <c r="AA56" t="s">
        <v>423</v>
      </c>
      <c r="AB56" t="s">
        <v>1299</v>
      </c>
      <c r="AF56" t="b">
        <v>0</v>
      </c>
      <c r="AG56">
        <f t="shared" si="5"/>
        <v>10</v>
      </c>
      <c r="AH56">
        <v>1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  <c r="AR56" t="str">
        <f t="shared" si="123"/>
        <v>LSA_GFX_HRY_E_BEGIN_TITO_SACD_MAX_LFM_DISP2_POSTREP_DEBS_BP2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3"/>
        <v>LSA_GFX_HRY_E_BEGIN_TITO_SACD_MAX_LFM_DISP2_POSTREP_DEBS_BP2</v>
      </c>
      <c r="E57" t="s">
        <v>56</v>
      </c>
      <c r="F57" t="s">
        <v>581</v>
      </c>
      <c r="G57" t="s">
        <v>33</v>
      </c>
      <c r="H57" t="s">
        <v>34</v>
      </c>
      <c r="I57" t="s">
        <v>104</v>
      </c>
      <c r="J57" t="s">
        <v>583</v>
      </c>
      <c r="K57" t="s">
        <v>55</v>
      </c>
      <c r="L57" t="s">
        <v>35</v>
      </c>
      <c r="M57" t="s">
        <v>1248</v>
      </c>
      <c r="N57" t="s">
        <v>883</v>
      </c>
      <c r="O57" t="s">
        <v>881</v>
      </c>
      <c r="P57" t="s">
        <v>1039</v>
      </c>
      <c r="Q57">
        <v>21</v>
      </c>
      <c r="R57">
        <v>40</v>
      </c>
      <c r="S57">
        <v>68</v>
      </c>
      <c r="T57">
        <v>1</v>
      </c>
      <c r="U57" t="s">
        <v>234</v>
      </c>
      <c r="AA57" t="s">
        <v>423</v>
      </c>
      <c r="AB57" t="s">
        <v>1299</v>
      </c>
      <c r="AF57" t="b">
        <v>0</v>
      </c>
      <c r="AG57">
        <f t="shared" si="5"/>
        <v>10</v>
      </c>
      <c r="AH57">
        <v>1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  <c r="AR57" t="str">
        <f t="shared" si="123"/>
        <v>LSA_GFX_HRY_E_BEGIN_TITO_SACD_MAX_LFM_DISP3_POSTREP_DEBS_BP3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3"/>
        <v>LSA_GFX_HRY_E_BEGIN_TITO_SACD_MAX_LFM_DISP3_POSTREP_DEBS_BP3</v>
      </c>
      <c r="E58" t="s">
        <v>56</v>
      </c>
      <c r="F58" t="s">
        <v>581</v>
      </c>
      <c r="G58" t="s">
        <v>33</v>
      </c>
      <c r="H58" t="s">
        <v>34</v>
      </c>
      <c r="I58" t="s">
        <v>104</v>
      </c>
      <c r="J58" t="s">
        <v>583</v>
      </c>
      <c r="K58" t="s">
        <v>55</v>
      </c>
      <c r="L58" t="s">
        <v>35</v>
      </c>
      <c r="M58" t="s">
        <v>1249</v>
      </c>
      <c r="N58" t="s">
        <v>883</v>
      </c>
      <c r="O58" t="s">
        <v>881</v>
      </c>
      <c r="P58" t="s">
        <v>1040</v>
      </c>
      <c r="Q58">
        <v>21</v>
      </c>
      <c r="R58">
        <v>40</v>
      </c>
      <c r="S58">
        <v>69</v>
      </c>
      <c r="T58">
        <v>1</v>
      </c>
      <c r="U58" t="s">
        <v>234</v>
      </c>
      <c r="AA58" t="s">
        <v>423</v>
      </c>
      <c r="AB58" t="s">
        <v>1299</v>
      </c>
      <c r="AF58" t="b">
        <v>0</v>
      </c>
      <c r="AG58">
        <f t="shared" si="5"/>
        <v>10</v>
      </c>
      <c r="AH58">
        <v>1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  <c r="AR58" t="str">
        <f t="shared" si="123"/>
        <v>LSA_GFX_HRY_E_BEGIN_TITO_SACD_MAX_LFM_DISP4_POSTREP_DEBS_BP4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3"/>
        <v>LSA_GFX_HRY_E_BEGIN_TITO_SACD_MAX_LFM_DISP4_POSTREP_DEBS_BP4</v>
      </c>
      <c r="E59" t="s">
        <v>56</v>
      </c>
      <c r="F59" t="s">
        <v>581</v>
      </c>
      <c r="G59" t="s">
        <v>33</v>
      </c>
      <c r="H59" t="s">
        <v>34</v>
      </c>
      <c r="I59" t="s">
        <v>104</v>
      </c>
      <c r="J59" t="s">
        <v>583</v>
      </c>
      <c r="K59" t="s">
        <v>55</v>
      </c>
      <c r="L59" t="s">
        <v>35</v>
      </c>
      <c r="M59" t="s">
        <v>1250</v>
      </c>
      <c r="N59" t="s">
        <v>883</v>
      </c>
      <c r="O59" t="s">
        <v>881</v>
      </c>
      <c r="P59" t="s">
        <v>1041</v>
      </c>
      <c r="Q59">
        <v>21</v>
      </c>
      <c r="R59">
        <v>40</v>
      </c>
      <c r="S59">
        <v>70</v>
      </c>
      <c r="T59">
        <v>1</v>
      </c>
      <c r="U59" t="s">
        <v>234</v>
      </c>
      <c r="AA59" t="s">
        <v>423</v>
      </c>
      <c r="AB59" t="s">
        <v>1299</v>
      </c>
      <c r="AF59" t="b">
        <v>0</v>
      </c>
      <c r="AG59">
        <f t="shared" si="5"/>
        <v>10</v>
      </c>
      <c r="AH59">
        <v>1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  <c r="AR59" t="str">
        <f t="shared" si="123"/>
        <v>LSA_GFX_HRY_E_BEGIN_TITO_SACD_MAX_LFM_DISP5_POSTREP_DEBS_BP5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3"/>
        <v>LSA_GFX_HRY_E_BEGIN_TITO_SACD_MAX_LFM_DISP5_POSTREP_DEBS_BP5</v>
      </c>
      <c r="E60" t="s">
        <v>56</v>
      </c>
      <c r="F60" t="s">
        <v>581</v>
      </c>
      <c r="G60" t="s">
        <v>33</v>
      </c>
      <c r="H60" t="s">
        <v>34</v>
      </c>
      <c r="I60" t="s">
        <v>104</v>
      </c>
      <c r="J60" t="s">
        <v>583</v>
      </c>
      <c r="K60" t="s">
        <v>55</v>
      </c>
      <c r="L60" t="s">
        <v>35</v>
      </c>
      <c r="M60" t="s">
        <v>1251</v>
      </c>
      <c r="N60" t="s">
        <v>883</v>
      </c>
      <c r="O60" t="s">
        <v>881</v>
      </c>
      <c r="P60" t="s">
        <v>1042</v>
      </c>
      <c r="Q60">
        <v>21</v>
      </c>
      <c r="R60">
        <v>40</v>
      </c>
      <c r="S60">
        <v>71</v>
      </c>
      <c r="T60">
        <v>1</v>
      </c>
      <c r="U60" t="s">
        <v>234</v>
      </c>
      <c r="AA60" t="s">
        <v>423</v>
      </c>
      <c r="AB60" t="s">
        <v>1299</v>
      </c>
      <c r="AF60" t="b">
        <v>0</v>
      </c>
      <c r="AG60">
        <f t="shared" si="5"/>
        <v>10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4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4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587</v>
      </c>
      <c r="F62" t="s">
        <v>581</v>
      </c>
      <c r="AG62">
        <v>2</v>
      </c>
      <c r="AH62">
        <v>1</v>
      </c>
      <c r="AI62" t="str">
        <f>D85</f>
        <v>REPAIR_IPU</v>
      </c>
      <c r="AJ62" t="str">
        <f>D85</f>
        <v>REPAIR_IPU</v>
      </c>
    </row>
    <row r="63" spans="1:44" x14ac:dyDescent="0.25">
      <c r="A63" s="1" t="s">
        <v>26</v>
      </c>
      <c r="B63" s="1" t="s">
        <v>1297</v>
      </c>
      <c r="C63" s="1" t="str">
        <f>VLOOKUP(B63,templateLookup!A:B,2,0)</f>
        <v>PrimeMbistVminSearchTestMethod</v>
      </c>
      <c r="D63" t="str">
        <f t="shared" ref="D63" si="124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581</v>
      </c>
      <c r="G63" t="s">
        <v>33</v>
      </c>
      <c r="H63" t="s">
        <v>34</v>
      </c>
      <c r="I63" t="s">
        <v>104</v>
      </c>
      <c r="J63" t="s">
        <v>588</v>
      </c>
      <c r="K63" t="s">
        <v>141</v>
      </c>
      <c r="L63" t="s">
        <v>35</v>
      </c>
      <c r="M63" t="s">
        <v>1217</v>
      </c>
      <c r="N63" t="s">
        <v>883</v>
      </c>
      <c r="O63" t="s">
        <v>881</v>
      </c>
      <c r="P63" t="s">
        <v>1043</v>
      </c>
      <c r="Q63">
        <v>61</v>
      </c>
      <c r="R63">
        <v>40</v>
      </c>
      <c r="S63">
        <v>100</v>
      </c>
      <c r="T63">
        <v>-1</v>
      </c>
      <c r="U63" t="s">
        <v>234</v>
      </c>
      <c r="AA63" t="s">
        <v>33</v>
      </c>
      <c r="AB63" t="s">
        <v>1299</v>
      </c>
      <c r="AF63" t="b">
        <v>0</v>
      </c>
      <c r="AG63">
        <f t="shared" ref="AG63" si="125">COUNTA(AI63:AR63)</f>
        <v>10</v>
      </c>
      <c r="AH63" t="s">
        <v>38</v>
      </c>
      <c r="AI63" t="str">
        <f t="shared" ref="AI63:AI82" si="126">$D64</f>
        <v>SSA_GFX_HRY_E_BEGIN_TITO_SAPS_NOM_LFM_IPU0_BISR_BTRS_BP5</v>
      </c>
      <c r="AJ63" t="str">
        <f>$D66</f>
        <v>SSA_GFX_HRY_E_BEGIN_TITO_SAPS_NOM_LFM_IPU1_BHRY_BTRS_BP6</v>
      </c>
      <c r="AK63" t="str">
        <f t="shared" ref="AK63" si="127">$D64</f>
        <v>SSA_GFX_HRY_E_BEGIN_TITO_SAPS_NOM_LFM_IPU0_BISR_BTRS_BP5</v>
      </c>
      <c r="AL63" t="str">
        <f t="shared" ref="AL63" si="128">$D64</f>
        <v>SSA_GFX_HRY_E_BEGIN_TITO_SAPS_NOM_LFM_IPU0_BISR_BTRS_BP5</v>
      </c>
      <c r="AM63" t="str">
        <f t="shared" ref="AM63" si="129">$D64</f>
        <v>SSA_GFX_HRY_E_BEGIN_TITO_SAPS_NOM_LFM_IPU0_BISR_BTRS_BP5</v>
      </c>
      <c r="AN63" t="str">
        <f t="shared" ref="AN63:AN82" si="130">$D64</f>
        <v>SSA_GFX_HRY_E_BEGIN_TITO_SAPS_NOM_LFM_IPU0_BISR_BTRS_BP5</v>
      </c>
      <c r="AO63" t="str">
        <f t="shared" ref="AO63:AO64" si="131">$D64</f>
        <v>SSA_GFX_HRY_E_BEGIN_TITO_SAPS_NOM_LFM_IPU0_BISR_BTRS_BP5</v>
      </c>
      <c r="AP63" t="str">
        <f t="shared" ref="AP63:AP64" si="132">$D64</f>
        <v>SSA_GFX_HRY_E_BEGIN_TITO_SAPS_NOM_LFM_IPU0_BISR_BTRS_BP5</v>
      </c>
      <c r="AQ63" t="str">
        <f t="shared" ref="AQ63:AQ64" si="133">$D64</f>
        <v>SSA_GFX_HRY_E_BEGIN_TITO_SAPS_NOM_LFM_IPU0_BISR_BTRS_BP5</v>
      </c>
      <c r="AR63" t="str">
        <f t="shared" ref="AR63:AR64" si="134">$D64</f>
        <v>SSA_GFX_HRY_E_BEGIN_TITO_SAPS_NOM_LFM_IPU0_BISR_BTRS_BP5</v>
      </c>
    </row>
    <row r="64" spans="1:44" x14ac:dyDescent="0.25">
      <c r="A64" s="1" t="s">
        <v>26</v>
      </c>
      <c r="B64" s="1" t="s">
        <v>1297</v>
      </c>
      <c r="C64" s="1" t="str">
        <f>VLOOKUP(B64,templateLookup!A:B,2,0)</f>
        <v>PrimeMbistVminSearchTestMethod</v>
      </c>
      <c r="D64" t="str">
        <f t="shared" ref="D64:D83" si="135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581</v>
      </c>
      <c r="G64" t="s">
        <v>33</v>
      </c>
      <c r="H64" t="s">
        <v>34</v>
      </c>
      <c r="I64" t="s">
        <v>104</v>
      </c>
      <c r="J64" t="s">
        <v>588</v>
      </c>
      <c r="K64" t="s">
        <v>141</v>
      </c>
      <c r="L64" t="s">
        <v>35</v>
      </c>
      <c r="M64" t="s">
        <v>1012</v>
      </c>
      <c r="N64" t="s">
        <v>883</v>
      </c>
      <c r="O64" t="s">
        <v>881</v>
      </c>
      <c r="P64" t="s">
        <v>1020</v>
      </c>
      <c r="Q64">
        <v>61</v>
      </c>
      <c r="R64">
        <v>40</v>
      </c>
      <c r="S64">
        <v>101</v>
      </c>
      <c r="T64">
        <v>1</v>
      </c>
      <c r="U64" t="s">
        <v>234</v>
      </c>
      <c r="AA64" t="s">
        <v>418</v>
      </c>
      <c r="AB64" t="s">
        <v>1299</v>
      </c>
      <c r="AF64" t="b">
        <v>0</v>
      </c>
      <c r="AG64">
        <f t="shared" ref="AG64:AG71" si="136">COUNTA(AI64:AR64)</f>
        <v>10</v>
      </c>
      <c r="AH64" t="s">
        <v>38</v>
      </c>
      <c r="AI64" t="str">
        <f t="shared" si="126"/>
        <v>SSA_GFX_RASTER_E_BEGIN_TITO_SAPS_NOM_LFM_IPU0_RASTER_BTRS_BP5</v>
      </c>
      <c r="AJ64" t="str">
        <f>$D66</f>
        <v>SSA_GFX_HRY_E_BEGIN_TITO_SAPS_NOM_LFM_IPU1_BHRY_BTRS_BP6</v>
      </c>
      <c r="AK64" t="str">
        <f t="shared" ref="AK64:AM64" si="137">$D66</f>
        <v>SSA_GFX_HRY_E_BEGIN_TITO_SAPS_NOM_LFM_IPU1_BHRY_BTRS_BP6</v>
      </c>
      <c r="AL64" t="str">
        <f t="shared" si="137"/>
        <v>SSA_GFX_HRY_E_BEGIN_TITO_SAPS_NOM_LFM_IPU1_BHRY_BTRS_BP6</v>
      </c>
      <c r="AM64" t="str">
        <f t="shared" si="137"/>
        <v>SSA_GFX_HRY_E_BEGIN_TITO_SAPS_NOM_LFM_IPU1_BHRY_BTRS_BP6</v>
      </c>
      <c r="AN64" t="str">
        <f t="shared" si="130"/>
        <v>SSA_GFX_RASTER_E_BEGIN_TITO_SAPS_NOM_LFM_IPU0_RASTER_BTRS_BP5</v>
      </c>
      <c r="AO64" t="str">
        <f t="shared" si="131"/>
        <v>SSA_GFX_RASTER_E_BEGIN_TITO_SAPS_NOM_LFM_IPU0_RASTER_BTRS_BP5</v>
      </c>
      <c r="AP64" t="str">
        <f t="shared" si="132"/>
        <v>SSA_GFX_RASTER_E_BEGIN_TITO_SAPS_NOM_LFM_IPU0_RASTER_BTRS_BP5</v>
      </c>
      <c r="AQ64" t="str">
        <f t="shared" si="133"/>
        <v>SSA_GFX_RASTER_E_BEGIN_TITO_SAPS_NOM_LFM_IPU0_RASTER_BTRS_BP5</v>
      </c>
      <c r="AR64" t="str">
        <f t="shared" si="134"/>
        <v>SSA_GFX_RASTER_E_BEGIN_TITO_SAPS_NOM_LFM_IPU0_RASTER_BTRS_BP5</v>
      </c>
    </row>
    <row r="65" spans="1:44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5"/>
        <v>SSA_GFX_RASTER_E_BEGIN_TITO_SAPS_NOM_LFM_IPU0_RASTER_BTRS_BP5</v>
      </c>
      <c r="E65" t="s">
        <v>31</v>
      </c>
      <c r="F65" t="s">
        <v>581</v>
      </c>
      <c r="G65" t="s">
        <v>40</v>
      </c>
      <c r="H65" t="s">
        <v>34</v>
      </c>
      <c r="I65" t="s">
        <v>104</v>
      </c>
      <c r="J65" t="s">
        <v>588</v>
      </c>
      <c r="K65" t="s">
        <v>141</v>
      </c>
      <c r="L65" t="s">
        <v>35</v>
      </c>
      <c r="M65" t="s">
        <v>1013</v>
      </c>
      <c r="N65" t="s">
        <v>883</v>
      </c>
      <c r="O65" t="s">
        <v>881</v>
      </c>
      <c r="P65" t="s">
        <v>910</v>
      </c>
      <c r="Q65">
        <v>61</v>
      </c>
      <c r="R65">
        <v>40</v>
      </c>
      <c r="S65">
        <v>102</v>
      </c>
      <c r="T65">
        <v>1</v>
      </c>
      <c r="U65" t="s">
        <v>234</v>
      </c>
      <c r="AF65" t="b">
        <v>0</v>
      </c>
      <c r="AG65">
        <f t="shared" si="136"/>
        <v>6</v>
      </c>
      <c r="AH65">
        <v>1</v>
      </c>
      <c r="AI65" t="str">
        <f t="shared" si="126"/>
        <v>SSA_GFX_HRY_E_BEGIN_TITO_SAPS_NOM_LFM_IPU1_BHRY_BTRS_BP6</v>
      </c>
      <c r="AJ65" t="str">
        <f t="shared" ref="AJ65" si="138">$D66</f>
        <v>SSA_GFX_HRY_E_BEGIN_TITO_SAPS_NOM_LFM_IPU1_BHRY_BTRS_BP6</v>
      </c>
      <c r="AK65" t="str">
        <f t="shared" ref="AK65:AK66" si="139">$D66</f>
        <v>SSA_GFX_HRY_E_BEGIN_TITO_SAPS_NOM_LFM_IPU1_BHRY_BTRS_BP6</v>
      </c>
      <c r="AL65" t="str">
        <f t="shared" ref="AL65:AL66" si="140">$D66</f>
        <v>SSA_GFX_HRY_E_BEGIN_TITO_SAPS_NOM_LFM_IPU1_BHRY_BTRS_BP6</v>
      </c>
      <c r="AM65" t="str">
        <f t="shared" ref="AM65:AM66" si="141">$D66</f>
        <v>SSA_GFX_HRY_E_BEGIN_TITO_SAPS_NOM_LFM_IPU1_BHRY_BTRS_BP6</v>
      </c>
      <c r="AN65" t="str">
        <f t="shared" si="130"/>
        <v>SSA_GFX_HRY_E_BEGIN_TITO_SAPS_NOM_LFM_IPU1_BHRY_BTRS_BP6</v>
      </c>
    </row>
    <row r="66" spans="1:44" x14ac:dyDescent="0.25">
      <c r="A66" s="1" t="s">
        <v>26</v>
      </c>
      <c r="B66" s="1" t="s">
        <v>1297</v>
      </c>
      <c r="C66" s="1" t="str">
        <f>VLOOKUP(B66,templateLookup!A:B,2,0)</f>
        <v>PrimeMbistVminSearchTestMethod</v>
      </c>
      <c r="D66" t="str">
        <f t="shared" ref="D66" si="142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581</v>
      </c>
      <c r="G66" t="s">
        <v>33</v>
      </c>
      <c r="H66" t="s">
        <v>34</v>
      </c>
      <c r="I66" t="s">
        <v>104</v>
      </c>
      <c r="J66" t="s">
        <v>588</v>
      </c>
      <c r="K66" t="s">
        <v>141</v>
      </c>
      <c r="L66" t="s">
        <v>35</v>
      </c>
      <c r="M66" t="s">
        <v>1218</v>
      </c>
      <c r="N66" t="s">
        <v>883</v>
      </c>
      <c r="O66" t="s">
        <v>881</v>
      </c>
      <c r="P66" t="s">
        <v>1044</v>
      </c>
      <c r="Q66">
        <v>61</v>
      </c>
      <c r="R66">
        <v>40</v>
      </c>
      <c r="S66">
        <v>103</v>
      </c>
      <c r="T66">
        <v>-1</v>
      </c>
      <c r="U66" t="s">
        <v>234</v>
      </c>
      <c r="AA66" t="s">
        <v>33</v>
      </c>
      <c r="AB66" t="s">
        <v>1299</v>
      </c>
      <c r="AF66" t="b">
        <v>0</v>
      </c>
      <c r="AG66">
        <f t="shared" ref="AG66" si="143">COUNTA(AI66:AR66)</f>
        <v>10</v>
      </c>
      <c r="AH66" t="s">
        <v>38</v>
      </c>
      <c r="AI66" t="str">
        <f t="shared" si="126"/>
        <v>SSA_GFX_HRY_E_BEGIN_TITO_SAPS_NOM_LFM_IPU1_BISR_BTRS_BP6</v>
      </c>
      <c r="AJ66" t="str">
        <f>$D69</f>
        <v>SSA_GFX_HRY_E_BEGIN_TITO_SAPS_NOM_LFM_IPU2_BHRY_BTRS_BP3</v>
      </c>
      <c r="AK66" t="str">
        <f t="shared" si="139"/>
        <v>SSA_GFX_HRY_E_BEGIN_TITO_SAPS_NOM_LFM_IPU1_BISR_BTRS_BP6</v>
      </c>
      <c r="AL66" t="str">
        <f t="shared" si="140"/>
        <v>SSA_GFX_HRY_E_BEGIN_TITO_SAPS_NOM_LFM_IPU1_BISR_BTRS_BP6</v>
      </c>
      <c r="AM66" t="str">
        <f t="shared" si="141"/>
        <v>SSA_GFX_HRY_E_BEGIN_TITO_SAPS_NOM_LFM_IPU1_BISR_BTRS_BP6</v>
      </c>
      <c r="AN66" t="str">
        <f t="shared" si="130"/>
        <v>SSA_GFX_HRY_E_BEGIN_TITO_SAPS_NOM_LFM_IPU1_BISR_BTRS_BP6</v>
      </c>
      <c r="AO66" t="str">
        <f t="shared" ref="AO66:AO67" si="144">$D67</f>
        <v>SSA_GFX_HRY_E_BEGIN_TITO_SAPS_NOM_LFM_IPU1_BISR_BTRS_BP6</v>
      </c>
      <c r="AP66" t="str">
        <f t="shared" ref="AP66:AP67" si="145">$D67</f>
        <v>SSA_GFX_HRY_E_BEGIN_TITO_SAPS_NOM_LFM_IPU1_BISR_BTRS_BP6</v>
      </c>
      <c r="AQ66" t="str">
        <f t="shared" ref="AQ66:AQ67" si="146">$D67</f>
        <v>SSA_GFX_HRY_E_BEGIN_TITO_SAPS_NOM_LFM_IPU1_BISR_BTRS_BP6</v>
      </c>
      <c r="AR66" t="str">
        <f t="shared" ref="AR66:AR67" si="147">$D67</f>
        <v>SSA_GFX_HRY_E_BEGIN_TITO_SAPS_NOM_LFM_IPU1_BISR_BTRS_BP6</v>
      </c>
    </row>
    <row r="67" spans="1:44" x14ac:dyDescent="0.25">
      <c r="A67" s="1" t="s">
        <v>26</v>
      </c>
      <c r="B67" s="1" t="s">
        <v>1297</v>
      </c>
      <c r="C67" s="1" t="str">
        <f>VLOOKUP(B67,templateLookup!A:B,2,0)</f>
        <v>PrimeMbistVminSearchTestMethod</v>
      </c>
      <c r="D67" t="str">
        <f t="shared" si="135"/>
        <v>SSA_GFX_HRY_E_BEGIN_TITO_SAPS_NOM_LFM_IPU1_BISR_BTRS_BP6</v>
      </c>
      <c r="E67" t="s">
        <v>31</v>
      </c>
      <c r="F67" t="s">
        <v>581</v>
      </c>
      <c r="G67" t="s">
        <v>33</v>
      </c>
      <c r="H67" t="s">
        <v>34</v>
      </c>
      <c r="I67" t="s">
        <v>104</v>
      </c>
      <c r="J67" t="s">
        <v>588</v>
      </c>
      <c r="K67" t="s">
        <v>141</v>
      </c>
      <c r="L67" t="s">
        <v>35</v>
      </c>
      <c r="M67" t="s">
        <v>1014</v>
      </c>
      <c r="N67" t="s">
        <v>883</v>
      </c>
      <c r="O67" t="s">
        <v>881</v>
      </c>
      <c r="P67" t="s">
        <v>1021</v>
      </c>
      <c r="Q67">
        <v>61</v>
      </c>
      <c r="R67">
        <v>40</v>
      </c>
      <c r="S67">
        <v>104</v>
      </c>
      <c r="T67">
        <v>1</v>
      </c>
      <c r="U67" t="s">
        <v>234</v>
      </c>
      <c r="AA67" t="s">
        <v>418</v>
      </c>
      <c r="AB67" t="s">
        <v>1299</v>
      </c>
      <c r="AF67" t="b">
        <v>0</v>
      </c>
      <c r="AG67">
        <f t="shared" si="136"/>
        <v>10</v>
      </c>
      <c r="AH67" t="s">
        <v>38</v>
      </c>
      <c r="AI67" t="str">
        <f t="shared" si="126"/>
        <v>SSA_GFX_RASTER_E_BEGIN_TITO_SAPS_NOM_LFM_IPU1_RASTER_BTRS_BP6</v>
      </c>
      <c r="AJ67" t="str">
        <f>$D69</f>
        <v>SSA_GFX_HRY_E_BEGIN_TITO_SAPS_NOM_LFM_IPU2_BHRY_BTRS_BP3</v>
      </c>
      <c r="AK67" t="str">
        <f t="shared" ref="AK67:AM67" si="148">$D69</f>
        <v>SSA_GFX_HRY_E_BEGIN_TITO_SAPS_NOM_LFM_IPU2_BHRY_BTRS_BP3</v>
      </c>
      <c r="AL67" t="str">
        <f t="shared" si="148"/>
        <v>SSA_GFX_HRY_E_BEGIN_TITO_SAPS_NOM_LFM_IPU2_BHRY_BTRS_BP3</v>
      </c>
      <c r="AM67" t="str">
        <f t="shared" si="148"/>
        <v>SSA_GFX_HRY_E_BEGIN_TITO_SAPS_NOM_LFM_IPU2_BHRY_BTRS_BP3</v>
      </c>
      <c r="AN67" t="str">
        <f t="shared" si="130"/>
        <v>SSA_GFX_RASTER_E_BEGIN_TITO_SAPS_NOM_LFM_IPU1_RASTER_BTRS_BP6</v>
      </c>
      <c r="AO67" t="str">
        <f t="shared" si="144"/>
        <v>SSA_GFX_RASTER_E_BEGIN_TITO_SAPS_NOM_LFM_IPU1_RASTER_BTRS_BP6</v>
      </c>
      <c r="AP67" t="str">
        <f t="shared" si="145"/>
        <v>SSA_GFX_RASTER_E_BEGIN_TITO_SAPS_NOM_LFM_IPU1_RASTER_BTRS_BP6</v>
      </c>
      <c r="AQ67" t="str">
        <f t="shared" si="146"/>
        <v>SSA_GFX_RASTER_E_BEGIN_TITO_SAPS_NOM_LFM_IPU1_RASTER_BTRS_BP6</v>
      </c>
      <c r="AR67" t="str">
        <f t="shared" si="147"/>
        <v>SSA_GFX_RASTER_E_BEGIN_TITO_SAPS_NOM_LFM_IPU1_RASTER_BTRS_BP6</v>
      </c>
    </row>
    <row r="68" spans="1:44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5"/>
        <v>SSA_GFX_RASTER_E_BEGIN_TITO_SAPS_NOM_LFM_IPU1_RASTER_BTRS_BP6</v>
      </c>
      <c r="E68" t="s">
        <v>31</v>
      </c>
      <c r="F68" t="s">
        <v>581</v>
      </c>
      <c r="G68" t="s">
        <v>40</v>
      </c>
      <c r="H68" t="s">
        <v>34</v>
      </c>
      <c r="I68" t="s">
        <v>104</v>
      </c>
      <c r="J68" t="s">
        <v>588</v>
      </c>
      <c r="K68" t="s">
        <v>141</v>
      </c>
      <c r="L68" t="s">
        <v>35</v>
      </c>
      <c r="M68" t="s">
        <v>1015</v>
      </c>
      <c r="N68" t="s">
        <v>883</v>
      </c>
      <c r="O68" t="s">
        <v>881</v>
      </c>
      <c r="P68" t="s">
        <v>910</v>
      </c>
      <c r="Q68">
        <v>61</v>
      </c>
      <c r="R68">
        <v>40</v>
      </c>
      <c r="S68">
        <v>105</v>
      </c>
      <c r="T68">
        <v>1</v>
      </c>
      <c r="U68" t="s">
        <v>234</v>
      </c>
      <c r="AF68" t="b">
        <v>0</v>
      </c>
      <c r="AG68">
        <f t="shared" si="136"/>
        <v>6</v>
      </c>
      <c r="AH68">
        <v>1</v>
      </c>
      <c r="AI68" t="str">
        <f t="shared" si="126"/>
        <v>SSA_GFX_HRY_E_BEGIN_TITO_SAPS_NOM_LFM_IPU2_BHRY_BTRS_BP3</v>
      </c>
      <c r="AJ68" t="str">
        <f t="shared" ref="AJ68" si="149">$D69</f>
        <v>SSA_GFX_HRY_E_BEGIN_TITO_SAPS_NOM_LFM_IPU2_BHRY_BTRS_BP3</v>
      </c>
      <c r="AK68" t="str">
        <f t="shared" ref="AK68:AK69" si="150">$D69</f>
        <v>SSA_GFX_HRY_E_BEGIN_TITO_SAPS_NOM_LFM_IPU2_BHRY_BTRS_BP3</v>
      </c>
      <c r="AL68" t="str">
        <f t="shared" ref="AL68:AL69" si="151">$D69</f>
        <v>SSA_GFX_HRY_E_BEGIN_TITO_SAPS_NOM_LFM_IPU2_BHRY_BTRS_BP3</v>
      </c>
      <c r="AM68" t="str">
        <f t="shared" ref="AM68:AM69" si="152">$D69</f>
        <v>SSA_GFX_HRY_E_BEGIN_TITO_SAPS_NOM_LFM_IPU2_BHRY_BTRS_BP3</v>
      </c>
      <c r="AN68" t="str">
        <f t="shared" si="130"/>
        <v>SSA_GFX_HRY_E_BEGIN_TITO_SAPS_NOM_LFM_IPU2_BHRY_BTRS_BP3</v>
      </c>
    </row>
    <row r="69" spans="1:44" x14ac:dyDescent="0.25">
      <c r="A69" s="1" t="s">
        <v>26</v>
      </c>
      <c r="B69" s="1" t="s">
        <v>1297</v>
      </c>
      <c r="C69" s="1" t="str">
        <f>VLOOKUP(B69,templateLookup!A:B,2,0)</f>
        <v>PrimeMbistVminSearchTestMethod</v>
      </c>
      <c r="D69" t="str">
        <f t="shared" ref="D69" si="153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581</v>
      </c>
      <c r="G69" t="s">
        <v>33</v>
      </c>
      <c r="H69" t="s">
        <v>34</v>
      </c>
      <c r="I69" t="s">
        <v>104</v>
      </c>
      <c r="J69" t="s">
        <v>588</v>
      </c>
      <c r="K69" t="s">
        <v>141</v>
      </c>
      <c r="L69" t="s">
        <v>35</v>
      </c>
      <c r="M69" t="s">
        <v>1219</v>
      </c>
      <c r="N69" t="s">
        <v>883</v>
      </c>
      <c r="O69" t="s">
        <v>881</v>
      </c>
      <c r="P69" t="s">
        <v>1045</v>
      </c>
      <c r="Q69">
        <v>61</v>
      </c>
      <c r="R69">
        <v>40</v>
      </c>
      <c r="S69">
        <v>106</v>
      </c>
      <c r="T69">
        <v>-1</v>
      </c>
      <c r="U69" t="s">
        <v>234</v>
      </c>
      <c r="AA69" t="s">
        <v>33</v>
      </c>
      <c r="AB69" t="s">
        <v>1299</v>
      </c>
      <c r="AF69" t="b">
        <v>0</v>
      </c>
      <c r="AG69">
        <f t="shared" ref="AG69" si="154">COUNTA(AI69:AR69)</f>
        <v>10</v>
      </c>
      <c r="AH69" t="s">
        <v>38</v>
      </c>
      <c r="AI69" t="str">
        <f t="shared" si="126"/>
        <v>SSA_GFX_HRY_E_BEGIN_TITO_SAPS_NOM_LFM_IPU2_BISR_BTRS_BP3</v>
      </c>
      <c r="AJ69" t="str">
        <f>$D72</f>
        <v>LSA_GFX_HRY_E_BEGIN_TITO_SAPS_NOM_LFM_IPU_BUTTRESS_BHRY_BTRS_BP4</v>
      </c>
      <c r="AK69" t="str">
        <f t="shared" si="150"/>
        <v>SSA_GFX_HRY_E_BEGIN_TITO_SAPS_NOM_LFM_IPU2_BISR_BTRS_BP3</v>
      </c>
      <c r="AL69" t="str">
        <f t="shared" si="151"/>
        <v>SSA_GFX_HRY_E_BEGIN_TITO_SAPS_NOM_LFM_IPU2_BISR_BTRS_BP3</v>
      </c>
      <c r="AM69" t="str">
        <f t="shared" si="152"/>
        <v>SSA_GFX_HRY_E_BEGIN_TITO_SAPS_NOM_LFM_IPU2_BISR_BTRS_BP3</v>
      </c>
      <c r="AN69" t="str">
        <f t="shared" si="130"/>
        <v>SSA_GFX_HRY_E_BEGIN_TITO_SAPS_NOM_LFM_IPU2_BISR_BTRS_BP3</v>
      </c>
      <c r="AO69" t="str">
        <f t="shared" ref="AO69:AO70" si="155">$D70</f>
        <v>SSA_GFX_HRY_E_BEGIN_TITO_SAPS_NOM_LFM_IPU2_BISR_BTRS_BP3</v>
      </c>
      <c r="AP69" t="str">
        <f t="shared" ref="AP69:AP70" si="156">$D70</f>
        <v>SSA_GFX_HRY_E_BEGIN_TITO_SAPS_NOM_LFM_IPU2_BISR_BTRS_BP3</v>
      </c>
      <c r="AQ69" t="str">
        <f t="shared" ref="AQ69:AQ70" si="157">$D70</f>
        <v>SSA_GFX_HRY_E_BEGIN_TITO_SAPS_NOM_LFM_IPU2_BISR_BTRS_BP3</v>
      </c>
      <c r="AR69" t="str">
        <f t="shared" ref="AR69:AR70" si="158">$D70</f>
        <v>SSA_GFX_HRY_E_BEGIN_TITO_SAPS_NOM_LFM_IPU2_BISR_BTRS_BP3</v>
      </c>
    </row>
    <row r="70" spans="1:44" x14ac:dyDescent="0.25">
      <c r="A70" s="1" t="s">
        <v>26</v>
      </c>
      <c r="B70" s="1" t="s">
        <v>1297</v>
      </c>
      <c r="C70" s="1" t="str">
        <f>VLOOKUP(B70,templateLookup!A:B,2,0)</f>
        <v>PrimeMbistVminSearchTestMethod</v>
      </c>
      <c r="D70" t="str">
        <f t="shared" si="135"/>
        <v>SSA_GFX_HRY_E_BEGIN_TITO_SAPS_NOM_LFM_IPU2_BISR_BTRS_BP3</v>
      </c>
      <c r="E70" t="s">
        <v>31</v>
      </c>
      <c r="F70" t="s">
        <v>581</v>
      </c>
      <c r="G70" t="s">
        <v>33</v>
      </c>
      <c r="H70" t="s">
        <v>34</v>
      </c>
      <c r="I70" t="s">
        <v>104</v>
      </c>
      <c r="J70" t="s">
        <v>588</v>
      </c>
      <c r="K70" t="s">
        <v>141</v>
      </c>
      <c r="L70" t="s">
        <v>35</v>
      </c>
      <c r="M70" t="s">
        <v>1016</v>
      </c>
      <c r="N70" t="s">
        <v>883</v>
      </c>
      <c r="O70" t="s">
        <v>881</v>
      </c>
      <c r="P70" t="s">
        <v>1022</v>
      </c>
      <c r="Q70">
        <v>61</v>
      </c>
      <c r="R70">
        <v>40</v>
      </c>
      <c r="S70">
        <v>107</v>
      </c>
      <c r="T70">
        <v>1</v>
      </c>
      <c r="U70" t="s">
        <v>234</v>
      </c>
      <c r="AA70" t="s">
        <v>418</v>
      </c>
      <c r="AB70" t="s">
        <v>1299</v>
      </c>
      <c r="AF70" t="b">
        <v>0</v>
      </c>
      <c r="AG70">
        <f t="shared" si="136"/>
        <v>10</v>
      </c>
      <c r="AH70" t="s">
        <v>38</v>
      </c>
      <c r="AI70" t="str">
        <f t="shared" si="126"/>
        <v>SSA_GFX_RASTER_E_BEGIN_TITO_SAPS_NOM_LFM_IPU2_RASTER_BTRS_BP3</v>
      </c>
      <c r="AJ70" t="str">
        <f>$D72</f>
        <v>LSA_GFX_HRY_E_BEGIN_TITO_SAPS_NOM_LFM_IPU_BUTTRESS_BHRY_BTRS_BP4</v>
      </c>
      <c r="AK70" t="str">
        <f t="shared" ref="AK70:AM70" si="159">$D72</f>
        <v>LSA_GFX_HRY_E_BEGIN_TITO_SAPS_NOM_LFM_IPU_BUTTRESS_BHRY_BTRS_BP4</v>
      </c>
      <c r="AL70" t="str">
        <f t="shared" si="159"/>
        <v>LSA_GFX_HRY_E_BEGIN_TITO_SAPS_NOM_LFM_IPU_BUTTRESS_BHRY_BTRS_BP4</v>
      </c>
      <c r="AM70" t="str">
        <f t="shared" si="159"/>
        <v>LSA_GFX_HRY_E_BEGIN_TITO_SAPS_NOM_LFM_IPU_BUTTRESS_BHRY_BTRS_BP4</v>
      </c>
      <c r="AN70" t="str">
        <f t="shared" si="130"/>
        <v>SSA_GFX_RASTER_E_BEGIN_TITO_SAPS_NOM_LFM_IPU2_RASTER_BTRS_BP3</v>
      </c>
      <c r="AO70" t="str">
        <f t="shared" si="155"/>
        <v>SSA_GFX_RASTER_E_BEGIN_TITO_SAPS_NOM_LFM_IPU2_RASTER_BTRS_BP3</v>
      </c>
      <c r="AP70" t="str">
        <f t="shared" si="156"/>
        <v>SSA_GFX_RASTER_E_BEGIN_TITO_SAPS_NOM_LFM_IPU2_RASTER_BTRS_BP3</v>
      </c>
      <c r="AQ70" t="str">
        <f t="shared" si="157"/>
        <v>SSA_GFX_RASTER_E_BEGIN_TITO_SAPS_NOM_LFM_IPU2_RASTER_BTRS_BP3</v>
      </c>
      <c r="AR70" t="str">
        <f t="shared" si="158"/>
        <v>SSA_GFX_RASTER_E_BEGIN_TITO_SAPS_NOM_LFM_IPU2_RASTER_BTRS_BP3</v>
      </c>
    </row>
    <row r="71" spans="1:44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5"/>
        <v>SSA_GFX_RASTER_E_BEGIN_TITO_SAPS_NOM_LFM_IPU2_RASTER_BTRS_BP3</v>
      </c>
      <c r="E71" t="s">
        <v>31</v>
      </c>
      <c r="F71" t="s">
        <v>581</v>
      </c>
      <c r="G71" t="s">
        <v>40</v>
      </c>
      <c r="H71" t="s">
        <v>34</v>
      </c>
      <c r="I71" t="s">
        <v>104</v>
      </c>
      <c r="J71" t="s">
        <v>588</v>
      </c>
      <c r="K71" t="s">
        <v>141</v>
      </c>
      <c r="L71" t="s">
        <v>35</v>
      </c>
      <c r="M71" t="s">
        <v>1017</v>
      </c>
      <c r="N71" t="s">
        <v>883</v>
      </c>
      <c r="O71" t="s">
        <v>881</v>
      </c>
      <c r="P71" t="s">
        <v>910</v>
      </c>
      <c r="Q71">
        <v>61</v>
      </c>
      <c r="R71">
        <v>40</v>
      </c>
      <c r="S71">
        <v>108</v>
      </c>
      <c r="T71">
        <v>1</v>
      </c>
      <c r="U71" t="s">
        <v>234</v>
      </c>
      <c r="AF71" t="b">
        <v>0</v>
      </c>
      <c r="AG71">
        <f t="shared" si="136"/>
        <v>6</v>
      </c>
      <c r="AH71">
        <v>1</v>
      </c>
      <c r="AI71" t="str">
        <f t="shared" si="126"/>
        <v>LSA_GFX_HRY_E_BEGIN_TITO_SAPS_NOM_LFM_IPU_BUTTRESS_BHRY_BTRS_BP4</v>
      </c>
      <c r="AJ71" t="str">
        <f t="shared" ref="AJ71" si="160">$D72</f>
        <v>LSA_GFX_HRY_E_BEGIN_TITO_SAPS_NOM_LFM_IPU_BUTTRESS_BHRY_BTRS_BP4</v>
      </c>
      <c r="AK71" t="str">
        <f t="shared" ref="AK71:AK72" si="161">$D72</f>
        <v>LSA_GFX_HRY_E_BEGIN_TITO_SAPS_NOM_LFM_IPU_BUTTRESS_BHRY_BTRS_BP4</v>
      </c>
      <c r="AL71" t="str">
        <f t="shared" ref="AL71:AL72" si="162">$D72</f>
        <v>LSA_GFX_HRY_E_BEGIN_TITO_SAPS_NOM_LFM_IPU_BUTTRESS_BHRY_BTRS_BP4</v>
      </c>
      <c r="AM71" t="str">
        <f t="shared" ref="AM71:AM72" si="163">$D72</f>
        <v>LSA_GFX_HRY_E_BEGIN_TITO_SAPS_NOM_LFM_IPU_BUTTRESS_BHRY_BTRS_BP4</v>
      </c>
      <c r="AN71" t="str">
        <f t="shared" si="130"/>
        <v>LSA_GFX_HRY_E_BEGIN_TITO_SAPS_NOM_LFM_IPU_BUTTRESS_BHRY_BTRS_BP4</v>
      </c>
    </row>
    <row r="72" spans="1:44" x14ac:dyDescent="0.25">
      <c r="A72" s="1" t="s">
        <v>26</v>
      </c>
      <c r="B72" s="1" t="s">
        <v>1297</v>
      </c>
      <c r="C72" s="1" t="str">
        <f>VLOOKUP(B72,templateLookup!A:B,2,0)</f>
        <v>PrimeMbistVminSearchTestMethod</v>
      </c>
      <c r="D72" t="str">
        <f t="shared" ref="D72" si="164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581</v>
      </c>
      <c r="G72" t="s">
        <v>33</v>
      </c>
      <c r="H72" t="s">
        <v>34</v>
      </c>
      <c r="I72" t="s">
        <v>104</v>
      </c>
      <c r="J72" t="s">
        <v>588</v>
      </c>
      <c r="K72" t="s">
        <v>141</v>
      </c>
      <c r="L72" t="s">
        <v>35</v>
      </c>
      <c r="M72" t="s">
        <v>1220</v>
      </c>
      <c r="N72" t="s">
        <v>883</v>
      </c>
      <c r="O72" t="s">
        <v>881</v>
      </c>
      <c r="P72" t="s">
        <v>1221</v>
      </c>
      <c r="Q72">
        <v>21</v>
      </c>
      <c r="R72">
        <v>40</v>
      </c>
      <c r="S72">
        <v>109</v>
      </c>
      <c r="T72">
        <v>-1</v>
      </c>
      <c r="U72" t="s">
        <v>234</v>
      </c>
      <c r="AA72" t="s">
        <v>33</v>
      </c>
      <c r="AB72" t="s">
        <v>1299</v>
      </c>
      <c r="AF72" t="b">
        <v>0</v>
      </c>
      <c r="AG72">
        <f>COUNTA(AI72:AR72)</f>
        <v>10</v>
      </c>
      <c r="AH72" t="s">
        <v>38</v>
      </c>
      <c r="AI72" t="str">
        <f t="shared" si="126"/>
        <v>LSA_GFX_HRY_E_BEGIN_TITO_SAPS_NOM_LFM_IPU_BUTTRESS_BISR_BTRS_BP4</v>
      </c>
      <c r="AJ72" t="str">
        <f>$D75</f>
        <v>LSA_GFX_HRY_E_BEGIN_TITO_SAPS_NOM_LFM_IPU0_BHRY_BTRS_BP5</v>
      </c>
      <c r="AK72" t="str">
        <f t="shared" si="161"/>
        <v>LSA_GFX_HRY_E_BEGIN_TITO_SAPS_NOM_LFM_IPU_BUTTRESS_BISR_BTRS_BP4</v>
      </c>
      <c r="AL72" t="str">
        <f t="shared" si="162"/>
        <v>LSA_GFX_HRY_E_BEGIN_TITO_SAPS_NOM_LFM_IPU_BUTTRESS_BISR_BTRS_BP4</v>
      </c>
      <c r="AM72" t="str">
        <f t="shared" si="163"/>
        <v>LSA_GFX_HRY_E_BEGIN_TITO_SAPS_NOM_LFM_IPU_BUTTRESS_BISR_BTRS_BP4</v>
      </c>
      <c r="AN72" t="str">
        <f t="shared" si="130"/>
        <v>LSA_GFX_HRY_E_BEGIN_TITO_SAPS_NOM_LFM_IPU_BUTTRESS_BISR_BTRS_BP4</v>
      </c>
      <c r="AO72" t="str">
        <f t="shared" ref="AO72:AO73" si="165">$D73</f>
        <v>LSA_GFX_HRY_E_BEGIN_TITO_SAPS_NOM_LFM_IPU_BUTTRESS_BISR_BTRS_BP4</v>
      </c>
      <c r="AP72" t="str">
        <f t="shared" ref="AP72:AP73" si="166">$D73</f>
        <v>LSA_GFX_HRY_E_BEGIN_TITO_SAPS_NOM_LFM_IPU_BUTTRESS_BISR_BTRS_BP4</v>
      </c>
      <c r="AQ72" t="str">
        <f t="shared" ref="AQ72:AQ73" si="167">$D73</f>
        <v>LSA_GFX_HRY_E_BEGIN_TITO_SAPS_NOM_LFM_IPU_BUTTRESS_BISR_BTRS_BP4</v>
      </c>
      <c r="AR72" t="str">
        <f t="shared" ref="AR72:AR73" si="168">$D73</f>
        <v>LSA_GFX_HRY_E_BEGIN_TITO_SAPS_NOM_LFM_IPU_BUTTRESS_BISR_BTRS_BP4</v>
      </c>
    </row>
    <row r="73" spans="1:44" x14ac:dyDescent="0.25">
      <c r="A73" s="1" t="s">
        <v>26</v>
      </c>
      <c r="B73" s="1" t="s">
        <v>1297</v>
      </c>
      <c r="C73" s="1" t="str">
        <f>VLOOKUP(B73,templateLookup!A:B,2,0)</f>
        <v>PrimeMbistVminSearchTestMethod</v>
      </c>
      <c r="D73" t="str">
        <f t="shared" si="135"/>
        <v>LSA_GFX_HRY_E_BEGIN_TITO_SAPS_NOM_LFM_IPU_BUTTRESS_BISR_BTRS_BP4</v>
      </c>
      <c r="E73" t="s">
        <v>56</v>
      </c>
      <c r="F73" t="s">
        <v>581</v>
      </c>
      <c r="G73" t="s">
        <v>33</v>
      </c>
      <c r="H73" t="s">
        <v>34</v>
      </c>
      <c r="I73" t="s">
        <v>104</v>
      </c>
      <c r="J73" t="s">
        <v>588</v>
      </c>
      <c r="K73" t="s">
        <v>141</v>
      </c>
      <c r="L73" t="s">
        <v>35</v>
      </c>
      <c r="M73" t="s">
        <v>1018</v>
      </c>
      <c r="N73" t="s">
        <v>883</v>
      </c>
      <c r="O73" t="s">
        <v>881</v>
      </c>
      <c r="P73" t="s">
        <v>1023</v>
      </c>
      <c r="Q73">
        <v>21</v>
      </c>
      <c r="R73">
        <v>40</v>
      </c>
      <c r="S73">
        <v>110</v>
      </c>
      <c r="T73">
        <v>1</v>
      </c>
      <c r="U73" t="s">
        <v>234</v>
      </c>
      <c r="AA73" t="s">
        <v>418</v>
      </c>
      <c r="AB73" t="s">
        <v>1299</v>
      </c>
      <c r="AF73" t="b">
        <v>0</v>
      </c>
      <c r="AG73">
        <f>COUNTA(AI73:AR73)</f>
        <v>10</v>
      </c>
      <c r="AH73" t="s">
        <v>38</v>
      </c>
      <c r="AI73" t="str">
        <f t="shared" si="126"/>
        <v>LSA_GFX_RASTER_E_BEGIN_TITO_SAPS_NOM_LFM_IPU_BUTTRESS_RASTER_BTRS_BP4</v>
      </c>
      <c r="AJ73" t="str">
        <f>$D75</f>
        <v>LSA_GFX_HRY_E_BEGIN_TITO_SAPS_NOM_LFM_IPU0_BHRY_BTRS_BP5</v>
      </c>
      <c r="AK73" t="str">
        <f t="shared" ref="AK73:AM73" si="169">$D75</f>
        <v>LSA_GFX_HRY_E_BEGIN_TITO_SAPS_NOM_LFM_IPU0_BHRY_BTRS_BP5</v>
      </c>
      <c r="AL73" t="str">
        <f t="shared" si="169"/>
        <v>LSA_GFX_HRY_E_BEGIN_TITO_SAPS_NOM_LFM_IPU0_BHRY_BTRS_BP5</v>
      </c>
      <c r="AM73" t="str">
        <f t="shared" si="169"/>
        <v>LSA_GFX_HRY_E_BEGIN_TITO_SAPS_NOM_LFM_IPU0_BHRY_BTRS_BP5</v>
      </c>
      <c r="AN73" t="str">
        <f t="shared" si="130"/>
        <v>LSA_GFX_RASTER_E_BEGIN_TITO_SAPS_NOM_LFM_IPU_BUTTRESS_RASTER_BTRS_BP4</v>
      </c>
      <c r="AO73" t="str">
        <f t="shared" si="165"/>
        <v>LSA_GFX_RASTER_E_BEGIN_TITO_SAPS_NOM_LFM_IPU_BUTTRESS_RASTER_BTRS_BP4</v>
      </c>
      <c r="AP73" t="str">
        <f t="shared" si="166"/>
        <v>LSA_GFX_RASTER_E_BEGIN_TITO_SAPS_NOM_LFM_IPU_BUTTRESS_RASTER_BTRS_BP4</v>
      </c>
      <c r="AQ73" t="str">
        <f t="shared" si="167"/>
        <v>LSA_GFX_RASTER_E_BEGIN_TITO_SAPS_NOM_LFM_IPU_BUTTRESS_RASTER_BTRS_BP4</v>
      </c>
      <c r="AR73" t="str">
        <f t="shared" si="168"/>
        <v>LSA_GFX_RASTER_E_BEGIN_TITO_SAPS_NOM_LFM_IPU_BUTTRESS_RASTER_BTRS_BP4</v>
      </c>
    </row>
    <row r="74" spans="1:44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5"/>
        <v>LSA_GFX_RASTER_E_BEGIN_TITO_SAPS_NOM_LFM_IPU_BUTTRESS_RASTER_BTRS_BP4</v>
      </c>
      <c r="E74" t="s">
        <v>56</v>
      </c>
      <c r="F74" t="s">
        <v>581</v>
      </c>
      <c r="G74" t="s">
        <v>40</v>
      </c>
      <c r="H74" t="s">
        <v>34</v>
      </c>
      <c r="I74" t="s">
        <v>104</v>
      </c>
      <c r="J74" t="s">
        <v>588</v>
      </c>
      <c r="K74" t="s">
        <v>141</v>
      </c>
      <c r="L74" t="s">
        <v>35</v>
      </c>
      <c r="M74" t="s">
        <v>1019</v>
      </c>
      <c r="N74" t="s">
        <v>883</v>
      </c>
      <c r="O74" t="s">
        <v>881</v>
      </c>
      <c r="P74" t="s">
        <v>910</v>
      </c>
      <c r="Q74">
        <v>21</v>
      </c>
      <c r="R74">
        <v>40</v>
      </c>
      <c r="S74">
        <v>111</v>
      </c>
      <c r="T74">
        <v>1</v>
      </c>
      <c r="U74" t="s">
        <v>234</v>
      </c>
      <c r="AF74" t="b">
        <v>0</v>
      </c>
      <c r="AG74">
        <f t="shared" ref="AG74:AG83" si="170">COUNTA(AI74:AR74)</f>
        <v>6</v>
      </c>
      <c r="AH74">
        <v>1</v>
      </c>
      <c r="AI74" t="str">
        <f t="shared" si="126"/>
        <v>LSA_GFX_HRY_E_BEGIN_TITO_SAPS_NOM_LFM_IPU0_BHRY_BTRS_BP5</v>
      </c>
      <c r="AJ74" t="str">
        <f t="shared" ref="AJ74" si="171">$D75</f>
        <v>LSA_GFX_HRY_E_BEGIN_TITO_SAPS_NOM_LFM_IPU0_BHRY_BTRS_BP5</v>
      </c>
      <c r="AK74" t="str">
        <f t="shared" ref="AK74:AK75" si="172">$D75</f>
        <v>LSA_GFX_HRY_E_BEGIN_TITO_SAPS_NOM_LFM_IPU0_BHRY_BTRS_BP5</v>
      </c>
      <c r="AL74" t="str">
        <f t="shared" ref="AL74:AL75" si="173">$D75</f>
        <v>LSA_GFX_HRY_E_BEGIN_TITO_SAPS_NOM_LFM_IPU0_BHRY_BTRS_BP5</v>
      </c>
      <c r="AM74" t="str">
        <f t="shared" ref="AM74:AM75" si="174">$D75</f>
        <v>LSA_GFX_HRY_E_BEGIN_TITO_SAPS_NOM_LFM_IPU0_BHRY_BTRS_BP5</v>
      </c>
      <c r="AN74" t="str">
        <f t="shared" si="130"/>
        <v>LSA_GFX_HRY_E_BEGIN_TITO_SAPS_NOM_LFM_IPU0_BHRY_BTRS_BP5</v>
      </c>
    </row>
    <row r="75" spans="1:44" x14ac:dyDescent="0.25">
      <c r="A75" s="1" t="s">
        <v>26</v>
      </c>
      <c r="B75" s="1" t="s">
        <v>1297</v>
      </c>
      <c r="C75" s="1" t="str">
        <f>VLOOKUP(B75,templateLookup!A:B,2,0)</f>
        <v>PrimeMbistVminSearchTestMethod</v>
      </c>
      <c r="D75" t="str">
        <f t="shared" ref="D75" si="175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581</v>
      </c>
      <c r="G75" t="s">
        <v>33</v>
      </c>
      <c r="H75" t="s">
        <v>34</v>
      </c>
      <c r="I75" t="s">
        <v>104</v>
      </c>
      <c r="J75" t="s">
        <v>588</v>
      </c>
      <c r="K75" t="s">
        <v>141</v>
      </c>
      <c r="L75" t="s">
        <v>35</v>
      </c>
      <c r="M75" t="s">
        <v>1217</v>
      </c>
      <c r="N75" t="s">
        <v>883</v>
      </c>
      <c r="O75" t="s">
        <v>881</v>
      </c>
      <c r="P75" t="s">
        <v>1222</v>
      </c>
      <c r="Q75">
        <v>21</v>
      </c>
      <c r="R75">
        <v>40</v>
      </c>
      <c r="S75">
        <v>112</v>
      </c>
      <c r="T75">
        <v>-1</v>
      </c>
      <c r="U75" t="s">
        <v>234</v>
      </c>
      <c r="AA75" t="s">
        <v>33</v>
      </c>
      <c r="AB75" t="s">
        <v>1299</v>
      </c>
      <c r="AF75" t="b">
        <v>0</v>
      </c>
      <c r="AG75">
        <f t="shared" ref="AG75" si="176">COUNTA(AI75:AR75)</f>
        <v>10</v>
      </c>
      <c r="AH75" t="s">
        <v>38</v>
      </c>
      <c r="AI75" t="str">
        <f t="shared" si="126"/>
        <v>LSA_GFX_HRY_E_BEGIN_TITO_SAPS_NOM_LFM_IPU0_BISR_BTRS_BP5</v>
      </c>
      <c r="AJ75" t="str">
        <f>$D78</f>
        <v>LSA_GFX_HRY_E_BEGIN_TITO_SAPS_NOM_LFM_IPU1_BHRY_BTRS_BP6</v>
      </c>
      <c r="AK75" t="str">
        <f t="shared" si="172"/>
        <v>LSA_GFX_HRY_E_BEGIN_TITO_SAPS_NOM_LFM_IPU0_BISR_BTRS_BP5</v>
      </c>
      <c r="AL75" t="str">
        <f t="shared" si="173"/>
        <v>LSA_GFX_HRY_E_BEGIN_TITO_SAPS_NOM_LFM_IPU0_BISR_BTRS_BP5</v>
      </c>
      <c r="AM75" t="str">
        <f t="shared" si="174"/>
        <v>LSA_GFX_HRY_E_BEGIN_TITO_SAPS_NOM_LFM_IPU0_BISR_BTRS_BP5</v>
      </c>
      <c r="AN75" t="str">
        <f t="shared" si="130"/>
        <v>LSA_GFX_HRY_E_BEGIN_TITO_SAPS_NOM_LFM_IPU0_BISR_BTRS_BP5</v>
      </c>
      <c r="AO75" t="str">
        <f t="shared" ref="AO75:AO76" si="177">$D76</f>
        <v>LSA_GFX_HRY_E_BEGIN_TITO_SAPS_NOM_LFM_IPU0_BISR_BTRS_BP5</v>
      </c>
      <c r="AP75" t="str">
        <f t="shared" ref="AP75:AP76" si="178">$D76</f>
        <v>LSA_GFX_HRY_E_BEGIN_TITO_SAPS_NOM_LFM_IPU0_BISR_BTRS_BP5</v>
      </c>
      <c r="AQ75" t="str">
        <f t="shared" ref="AQ75:AQ76" si="179">$D76</f>
        <v>LSA_GFX_HRY_E_BEGIN_TITO_SAPS_NOM_LFM_IPU0_BISR_BTRS_BP5</v>
      </c>
      <c r="AR75" t="str">
        <f t="shared" ref="AR75:AR76" si="180">$D76</f>
        <v>LSA_GFX_HRY_E_BEGIN_TITO_SAPS_NOM_LFM_IPU0_BISR_BTRS_BP5</v>
      </c>
    </row>
    <row r="76" spans="1:44" x14ac:dyDescent="0.25">
      <c r="A76" s="1" t="s">
        <v>26</v>
      </c>
      <c r="B76" s="1" t="s">
        <v>1297</v>
      </c>
      <c r="C76" s="1" t="str">
        <f>VLOOKUP(B76,templateLookup!A:B,2,0)</f>
        <v>PrimeMbistVminSearchTestMethod</v>
      </c>
      <c r="D76" t="str">
        <f t="shared" si="135"/>
        <v>LSA_GFX_HRY_E_BEGIN_TITO_SAPS_NOM_LFM_IPU0_BISR_BTRS_BP5</v>
      </c>
      <c r="E76" t="s">
        <v>56</v>
      </c>
      <c r="F76" t="s">
        <v>581</v>
      </c>
      <c r="G76" t="s">
        <v>33</v>
      </c>
      <c r="H76" t="s">
        <v>34</v>
      </c>
      <c r="I76" t="s">
        <v>104</v>
      </c>
      <c r="J76" t="s">
        <v>588</v>
      </c>
      <c r="K76" t="s">
        <v>141</v>
      </c>
      <c r="L76" t="s">
        <v>35</v>
      </c>
      <c r="M76" t="s">
        <v>1012</v>
      </c>
      <c r="N76" t="s">
        <v>883</v>
      </c>
      <c r="O76" t="s">
        <v>881</v>
      </c>
      <c r="P76" t="s">
        <v>1024</v>
      </c>
      <c r="Q76">
        <v>21</v>
      </c>
      <c r="R76">
        <v>40</v>
      </c>
      <c r="S76">
        <v>113</v>
      </c>
      <c r="T76">
        <v>1</v>
      </c>
      <c r="U76" t="s">
        <v>234</v>
      </c>
      <c r="AA76" t="s">
        <v>418</v>
      </c>
      <c r="AB76" t="s">
        <v>1299</v>
      </c>
      <c r="AF76" t="b">
        <v>0</v>
      </c>
      <c r="AG76">
        <f t="shared" si="170"/>
        <v>10</v>
      </c>
      <c r="AH76" t="s">
        <v>38</v>
      </c>
      <c r="AI76" t="str">
        <f t="shared" si="126"/>
        <v>LSA_GFX_RASTER_E_BEGIN_TITO_SAPS_NOM_LFM_IPU0_RASTER_BTRS_BP5</v>
      </c>
      <c r="AJ76" t="str">
        <f>$D78</f>
        <v>LSA_GFX_HRY_E_BEGIN_TITO_SAPS_NOM_LFM_IPU1_BHRY_BTRS_BP6</v>
      </c>
      <c r="AK76" t="str">
        <f t="shared" ref="AK76:AM76" si="181">$D78</f>
        <v>LSA_GFX_HRY_E_BEGIN_TITO_SAPS_NOM_LFM_IPU1_BHRY_BTRS_BP6</v>
      </c>
      <c r="AL76" t="str">
        <f t="shared" si="181"/>
        <v>LSA_GFX_HRY_E_BEGIN_TITO_SAPS_NOM_LFM_IPU1_BHRY_BTRS_BP6</v>
      </c>
      <c r="AM76" t="str">
        <f t="shared" si="181"/>
        <v>LSA_GFX_HRY_E_BEGIN_TITO_SAPS_NOM_LFM_IPU1_BHRY_BTRS_BP6</v>
      </c>
      <c r="AN76" t="str">
        <f t="shared" si="130"/>
        <v>LSA_GFX_RASTER_E_BEGIN_TITO_SAPS_NOM_LFM_IPU0_RASTER_BTRS_BP5</v>
      </c>
      <c r="AO76" t="str">
        <f t="shared" si="177"/>
        <v>LSA_GFX_RASTER_E_BEGIN_TITO_SAPS_NOM_LFM_IPU0_RASTER_BTRS_BP5</v>
      </c>
      <c r="AP76" t="str">
        <f t="shared" si="178"/>
        <v>LSA_GFX_RASTER_E_BEGIN_TITO_SAPS_NOM_LFM_IPU0_RASTER_BTRS_BP5</v>
      </c>
      <c r="AQ76" t="str">
        <f t="shared" si="179"/>
        <v>LSA_GFX_RASTER_E_BEGIN_TITO_SAPS_NOM_LFM_IPU0_RASTER_BTRS_BP5</v>
      </c>
      <c r="AR76" t="str">
        <f t="shared" si="180"/>
        <v>LSA_GFX_RASTER_E_BEGIN_TITO_SAPS_NOM_LFM_IPU0_RASTER_BTRS_BP5</v>
      </c>
    </row>
    <row r="77" spans="1:44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5"/>
        <v>LSA_GFX_RASTER_E_BEGIN_TITO_SAPS_NOM_LFM_IPU0_RASTER_BTRS_BP5</v>
      </c>
      <c r="E77" t="s">
        <v>56</v>
      </c>
      <c r="F77" t="s">
        <v>581</v>
      </c>
      <c r="G77" t="s">
        <v>40</v>
      </c>
      <c r="H77" t="s">
        <v>34</v>
      </c>
      <c r="I77" t="s">
        <v>104</v>
      </c>
      <c r="J77" t="s">
        <v>588</v>
      </c>
      <c r="K77" t="s">
        <v>141</v>
      </c>
      <c r="L77" t="s">
        <v>35</v>
      </c>
      <c r="M77" t="s">
        <v>1013</v>
      </c>
      <c r="N77" t="s">
        <v>883</v>
      </c>
      <c r="O77" t="s">
        <v>881</v>
      </c>
      <c r="P77" t="s">
        <v>910</v>
      </c>
      <c r="Q77">
        <v>21</v>
      </c>
      <c r="R77">
        <v>40</v>
      </c>
      <c r="S77">
        <v>114</v>
      </c>
      <c r="T77">
        <v>1</v>
      </c>
      <c r="U77" t="s">
        <v>234</v>
      </c>
      <c r="AF77" t="b">
        <v>0</v>
      </c>
      <c r="AG77">
        <f t="shared" si="170"/>
        <v>6</v>
      </c>
      <c r="AH77">
        <v>1</v>
      </c>
      <c r="AI77" t="str">
        <f t="shared" si="126"/>
        <v>LSA_GFX_HRY_E_BEGIN_TITO_SAPS_NOM_LFM_IPU1_BHRY_BTRS_BP6</v>
      </c>
      <c r="AJ77" t="str">
        <f t="shared" ref="AJ77" si="182">$D78</f>
        <v>LSA_GFX_HRY_E_BEGIN_TITO_SAPS_NOM_LFM_IPU1_BHRY_BTRS_BP6</v>
      </c>
      <c r="AK77" t="str">
        <f t="shared" ref="AK77:AK78" si="183">$D78</f>
        <v>LSA_GFX_HRY_E_BEGIN_TITO_SAPS_NOM_LFM_IPU1_BHRY_BTRS_BP6</v>
      </c>
      <c r="AL77" t="str">
        <f t="shared" ref="AL77:AL78" si="184">$D78</f>
        <v>LSA_GFX_HRY_E_BEGIN_TITO_SAPS_NOM_LFM_IPU1_BHRY_BTRS_BP6</v>
      </c>
      <c r="AM77" t="str">
        <f t="shared" ref="AM77:AM78" si="185">$D78</f>
        <v>LSA_GFX_HRY_E_BEGIN_TITO_SAPS_NOM_LFM_IPU1_BHRY_BTRS_BP6</v>
      </c>
      <c r="AN77" t="str">
        <f t="shared" si="130"/>
        <v>LSA_GFX_HRY_E_BEGIN_TITO_SAPS_NOM_LFM_IPU1_BHRY_BTRS_BP6</v>
      </c>
    </row>
    <row r="78" spans="1:44" x14ac:dyDescent="0.25">
      <c r="A78" s="1" t="s">
        <v>26</v>
      </c>
      <c r="B78" s="1" t="s">
        <v>1297</v>
      </c>
      <c r="C78" s="1" t="str">
        <f>VLOOKUP(B78,templateLookup!A:B,2,0)</f>
        <v>PrimeMbistVminSearchTestMethod</v>
      </c>
      <c r="D78" t="str">
        <f t="shared" ref="D78" si="186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581</v>
      </c>
      <c r="G78" t="s">
        <v>33</v>
      </c>
      <c r="H78" t="s">
        <v>34</v>
      </c>
      <c r="I78" t="s">
        <v>104</v>
      </c>
      <c r="J78" t="s">
        <v>588</v>
      </c>
      <c r="K78" t="s">
        <v>141</v>
      </c>
      <c r="L78" t="s">
        <v>35</v>
      </c>
      <c r="M78" t="s">
        <v>1218</v>
      </c>
      <c r="N78" t="s">
        <v>883</v>
      </c>
      <c r="O78" t="s">
        <v>881</v>
      </c>
      <c r="P78" t="s">
        <v>1223</v>
      </c>
      <c r="Q78">
        <v>21</v>
      </c>
      <c r="R78">
        <v>40</v>
      </c>
      <c r="S78">
        <v>115</v>
      </c>
      <c r="T78">
        <v>-1</v>
      </c>
      <c r="U78" t="s">
        <v>234</v>
      </c>
      <c r="AA78" t="s">
        <v>33</v>
      </c>
      <c r="AB78" t="s">
        <v>1299</v>
      </c>
      <c r="AF78" t="b">
        <v>0</v>
      </c>
      <c r="AG78">
        <f t="shared" ref="AG78" si="187">COUNTA(AI78:AR78)</f>
        <v>10</v>
      </c>
      <c r="AH78" t="s">
        <v>38</v>
      </c>
      <c r="AI78" t="str">
        <f t="shared" si="126"/>
        <v>LSA_GFX_HRY_E_BEGIN_TITO_SAPS_NOM_LFM_IPU1_BISR_BTRS_BP6</v>
      </c>
      <c r="AJ78" t="str">
        <f>$D81</f>
        <v>LSA_GFX_HRY_E_BEGIN_TITO_SAPS_NOM_LFM_IPU2_BHRY_BTRS_BP3</v>
      </c>
      <c r="AK78" t="str">
        <f t="shared" si="183"/>
        <v>LSA_GFX_HRY_E_BEGIN_TITO_SAPS_NOM_LFM_IPU1_BISR_BTRS_BP6</v>
      </c>
      <c r="AL78" t="str">
        <f t="shared" si="184"/>
        <v>LSA_GFX_HRY_E_BEGIN_TITO_SAPS_NOM_LFM_IPU1_BISR_BTRS_BP6</v>
      </c>
      <c r="AM78" t="str">
        <f t="shared" si="185"/>
        <v>LSA_GFX_HRY_E_BEGIN_TITO_SAPS_NOM_LFM_IPU1_BISR_BTRS_BP6</v>
      </c>
      <c r="AN78" t="str">
        <f t="shared" si="130"/>
        <v>LSA_GFX_HRY_E_BEGIN_TITO_SAPS_NOM_LFM_IPU1_BISR_BTRS_BP6</v>
      </c>
      <c r="AO78" t="str">
        <f t="shared" ref="AO78:AO79" si="188">$D79</f>
        <v>LSA_GFX_HRY_E_BEGIN_TITO_SAPS_NOM_LFM_IPU1_BISR_BTRS_BP6</v>
      </c>
      <c r="AP78" t="str">
        <f t="shared" ref="AP78:AP79" si="189">$D79</f>
        <v>LSA_GFX_HRY_E_BEGIN_TITO_SAPS_NOM_LFM_IPU1_BISR_BTRS_BP6</v>
      </c>
      <c r="AQ78" t="str">
        <f t="shared" ref="AQ78:AQ79" si="190">$D79</f>
        <v>LSA_GFX_HRY_E_BEGIN_TITO_SAPS_NOM_LFM_IPU1_BISR_BTRS_BP6</v>
      </c>
      <c r="AR78" t="str">
        <f t="shared" ref="AR78:AR79" si="191">$D79</f>
        <v>LSA_GFX_HRY_E_BEGIN_TITO_SAPS_NOM_LFM_IPU1_BISR_BTRS_BP6</v>
      </c>
    </row>
    <row r="79" spans="1:44" x14ac:dyDescent="0.25">
      <c r="A79" s="1" t="s">
        <v>26</v>
      </c>
      <c r="B79" s="1" t="s">
        <v>1297</v>
      </c>
      <c r="C79" s="1" t="str">
        <f>VLOOKUP(B79,templateLookup!A:B,2,0)</f>
        <v>PrimeMbistVminSearchTestMethod</v>
      </c>
      <c r="D79" t="str">
        <f t="shared" si="135"/>
        <v>LSA_GFX_HRY_E_BEGIN_TITO_SAPS_NOM_LFM_IPU1_BISR_BTRS_BP6</v>
      </c>
      <c r="E79" t="s">
        <v>56</v>
      </c>
      <c r="F79" t="s">
        <v>581</v>
      </c>
      <c r="G79" t="s">
        <v>33</v>
      </c>
      <c r="H79" t="s">
        <v>34</v>
      </c>
      <c r="I79" t="s">
        <v>104</v>
      </c>
      <c r="J79" t="s">
        <v>588</v>
      </c>
      <c r="K79" t="s">
        <v>141</v>
      </c>
      <c r="L79" t="s">
        <v>35</v>
      </c>
      <c r="M79" t="s">
        <v>1014</v>
      </c>
      <c r="N79" t="s">
        <v>883</v>
      </c>
      <c r="O79" t="s">
        <v>881</v>
      </c>
      <c r="P79" t="s">
        <v>1025</v>
      </c>
      <c r="Q79">
        <v>21</v>
      </c>
      <c r="R79">
        <v>40</v>
      </c>
      <c r="S79">
        <v>116</v>
      </c>
      <c r="T79">
        <v>1</v>
      </c>
      <c r="U79" t="s">
        <v>234</v>
      </c>
      <c r="AA79" t="s">
        <v>418</v>
      </c>
      <c r="AB79" t="s">
        <v>1299</v>
      </c>
      <c r="AF79" t="b">
        <v>0</v>
      </c>
      <c r="AG79">
        <f t="shared" si="170"/>
        <v>10</v>
      </c>
      <c r="AH79" t="s">
        <v>38</v>
      </c>
      <c r="AI79" t="str">
        <f t="shared" si="126"/>
        <v>LSA_GFX_RASTER_E_BEGIN_TITO_SAPS_NOM_LFM_IPU1_RASTER_BTRS_BP6</v>
      </c>
      <c r="AJ79" t="str">
        <f>$D81</f>
        <v>LSA_GFX_HRY_E_BEGIN_TITO_SAPS_NOM_LFM_IPU2_BHRY_BTRS_BP3</v>
      </c>
      <c r="AK79" t="str">
        <f t="shared" ref="AK79:AM79" si="192">$D81</f>
        <v>LSA_GFX_HRY_E_BEGIN_TITO_SAPS_NOM_LFM_IPU2_BHRY_BTRS_BP3</v>
      </c>
      <c r="AL79" t="str">
        <f t="shared" si="192"/>
        <v>LSA_GFX_HRY_E_BEGIN_TITO_SAPS_NOM_LFM_IPU2_BHRY_BTRS_BP3</v>
      </c>
      <c r="AM79" t="str">
        <f t="shared" si="192"/>
        <v>LSA_GFX_HRY_E_BEGIN_TITO_SAPS_NOM_LFM_IPU2_BHRY_BTRS_BP3</v>
      </c>
      <c r="AN79" t="str">
        <f t="shared" si="130"/>
        <v>LSA_GFX_RASTER_E_BEGIN_TITO_SAPS_NOM_LFM_IPU1_RASTER_BTRS_BP6</v>
      </c>
      <c r="AO79" t="str">
        <f t="shared" si="188"/>
        <v>LSA_GFX_RASTER_E_BEGIN_TITO_SAPS_NOM_LFM_IPU1_RASTER_BTRS_BP6</v>
      </c>
      <c r="AP79" t="str">
        <f t="shared" si="189"/>
        <v>LSA_GFX_RASTER_E_BEGIN_TITO_SAPS_NOM_LFM_IPU1_RASTER_BTRS_BP6</v>
      </c>
      <c r="AQ79" t="str">
        <f t="shared" si="190"/>
        <v>LSA_GFX_RASTER_E_BEGIN_TITO_SAPS_NOM_LFM_IPU1_RASTER_BTRS_BP6</v>
      </c>
      <c r="AR79" t="str">
        <f t="shared" si="191"/>
        <v>LSA_GFX_RASTER_E_BEGIN_TITO_SAPS_NOM_LFM_IPU1_RASTER_BTRS_BP6</v>
      </c>
    </row>
    <row r="80" spans="1:44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5"/>
        <v>LSA_GFX_RASTER_E_BEGIN_TITO_SAPS_NOM_LFM_IPU1_RASTER_BTRS_BP6</v>
      </c>
      <c r="E80" t="s">
        <v>56</v>
      </c>
      <c r="F80" t="s">
        <v>581</v>
      </c>
      <c r="G80" t="s">
        <v>40</v>
      </c>
      <c r="H80" t="s">
        <v>34</v>
      </c>
      <c r="I80" t="s">
        <v>104</v>
      </c>
      <c r="J80" t="s">
        <v>588</v>
      </c>
      <c r="K80" t="s">
        <v>141</v>
      </c>
      <c r="L80" t="s">
        <v>35</v>
      </c>
      <c r="M80" t="s">
        <v>1015</v>
      </c>
      <c r="N80" t="s">
        <v>883</v>
      </c>
      <c r="O80" t="s">
        <v>881</v>
      </c>
      <c r="P80" t="s">
        <v>910</v>
      </c>
      <c r="Q80">
        <v>21</v>
      </c>
      <c r="R80">
        <v>40</v>
      </c>
      <c r="S80">
        <v>117</v>
      </c>
      <c r="T80">
        <v>1</v>
      </c>
      <c r="U80" t="s">
        <v>234</v>
      </c>
      <c r="AF80" t="b">
        <v>0</v>
      </c>
      <c r="AG80">
        <f t="shared" si="170"/>
        <v>6</v>
      </c>
      <c r="AH80">
        <v>1</v>
      </c>
      <c r="AI80" t="str">
        <f t="shared" si="126"/>
        <v>LSA_GFX_HRY_E_BEGIN_TITO_SAPS_NOM_LFM_IPU2_BHRY_BTRS_BP3</v>
      </c>
      <c r="AJ80" t="str">
        <f t="shared" ref="AJ80" si="193">$D81</f>
        <v>LSA_GFX_HRY_E_BEGIN_TITO_SAPS_NOM_LFM_IPU2_BHRY_BTRS_BP3</v>
      </c>
      <c r="AK80" t="str">
        <f t="shared" ref="AK80:AK81" si="194">$D81</f>
        <v>LSA_GFX_HRY_E_BEGIN_TITO_SAPS_NOM_LFM_IPU2_BHRY_BTRS_BP3</v>
      </c>
      <c r="AL80" t="str">
        <f t="shared" ref="AL80:AL81" si="195">$D81</f>
        <v>LSA_GFX_HRY_E_BEGIN_TITO_SAPS_NOM_LFM_IPU2_BHRY_BTRS_BP3</v>
      </c>
      <c r="AM80" t="str">
        <f t="shared" ref="AM80:AM81" si="196">$D81</f>
        <v>LSA_GFX_HRY_E_BEGIN_TITO_SAPS_NOM_LFM_IPU2_BHRY_BTRS_BP3</v>
      </c>
      <c r="AN80" t="str">
        <f t="shared" si="130"/>
        <v>LSA_GFX_HRY_E_BEGIN_TITO_SAPS_NOM_LFM_IPU2_BHRY_BTRS_BP3</v>
      </c>
    </row>
    <row r="81" spans="1:44" x14ac:dyDescent="0.25">
      <c r="A81" s="1" t="s">
        <v>26</v>
      </c>
      <c r="B81" s="1" t="s">
        <v>1297</v>
      </c>
      <c r="C81" s="1" t="str">
        <f>VLOOKUP(B81,templateLookup!A:B,2,0)</f>
        <v>PrimeMbistVminSearchTestMethod</v>
      </c>
      <c r="D81" t="str">
        <f t="shared" ref="D81" si="197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581</v>
      </c>
      <c r="G81" t="s">
        <v>33</v>
      </c>
      <c r="H81" t="s">
        <v>34</v>
      </c>
      <c r="I81" t="s">
        <v>104</v>
      </c>
      <c r="J81" t="s">
        <v>588</v>
      </c>
      <c r="K81" t="s">
        <v>141</v>
      </c>
      <c r="L81" t="s">
        <v>35</v>
      </c>
      <c r="M81" t="s">
        <v>1219</v>
      </c>
      <c r="N81" t="s">
        <v>883</v>
      </c>
      <c r="O81" t="s">
        <v>881</v>
      </c>
      <c r="P81" t="s">
        <v>1224</v>
      </c>
      <c r="Q81">
        <v>21</v>
      </c>
      <c r="R81">
        <v>40</v>
      </c>
      <c r="S81">
        <v>118</v>
      </c>
      <c r="T81">
        <v>-1</v>
      </c>
      <c r="U81" t="s">
        <v>234</v>
      </c>
      <c r="AA81" t="s">
        <v>33</v>
      </c>
      <c r="AB81" t="s">
        <v>1299</v>
      </c>
      <c r="AF81" t="b">
        <v>0</v>
      </c>
      <c r="AG81">
        <f t="shared" ref="AG81" si="198">COUNTA(AI81:AR81)</f>
        <v>10</v>
      </c>
      <c r="AH81" t="s">
        <v>38</v>
      </c>
      <c r="AI81" t="str">
        <f t="shared" si="126"/>
        <v>LSA_GFX_HRY_E_BEGIN_TITO_SAPS_NOM_LFM_IPU2_BISR_BTRS_BP3</v>
      </c>
      <c r="AJ81">
        <v>1</v>
      </c>
      <c r="AK81" t="str">
        <f t="shared" si="194"/>
        <v>LSA_GFX_HRY_E_BEGIN_TITO_SAPS_NOM_LFM_IPU2_BISR_BTRS_BP3</v>
      </c>
      <c r="AL81" t="str">
        <f t="shared" si="195"/>
        <v>LSA_GFX_HRY_E_BEGIN_TITO_SAPS_NOM_LFM_IPU2_BISR_BTRS_BP3</v>
      </c>
      <c r="AM81" t="str">
        <f t="shared" si="196"/>
        <v>LSA_GFX_HRY_E_BEGIN_TITO_SAPS_NOM_LFM_IPU2_BISR_BTRS_BP3</v>
      </c>
      <c r="AN81" t="str">
        <f t="shared" si="130"/>
        <v>LSA_GFX_HRY_E_BEGIN_TITO_SAPS_NOM_LFM_IPU2_BISR_BTRS_BP3</v>
      </c>
      <c r="AO81" t="str">
        <f t="shared" ref="AO81:AO82" si="199">$D82</f>
        <v>LSA_GFX_HRY_E_BEGIN_TITO_SAPS_NOM_LFM_IPU2_BISR_BTRS_BP3</v>
      </c>
      <c r="AP81" t="str">
        <f t="shared" ref="AP81:AP82" si="200">$D82</f>
        <v>LSA_GFX_HRY_E_BEGIN_TITO_SAPS_NOM_LFM_IPU2_BISR_BTRS_BP3</v>
      </c>
      <c r="AQ81" t="str">
        <f t="shared" ref="AQ81:AQ82" si="201">$D82</f>
        <v>LSA_GFX_HRY_E_BEGIN_TITO_SAPS_NOM_LFM_IPU2_BISR_BTRS_BP3</v>
      </c>
      <c r="AR81" t="str">
        <f t="shared" ref="AR81:AR82" si="202">$D82</f>
        <v>LSA_GFX_HRY_E_BEGIN_TITO_SAPS_NOM_LFM_IPU2_BISR_BTRS_BP3</v>
      </c>
    </row>
    <row r="82" spans="1:44" x14ac:dyDescent="0.25">
      <c r="A82" s="1" t="s">
        <v>26</v>
      </c>
      <c r="B82" s="1" t="s">
        <v>1297</v>
      </c>
      <c r="C82" s="1" t="str">
        <f>VLOOKUP(B82,templateLookup!A:B,2,0)</f>
        <v>PrimeMbistVminSearchTestMethod</v>
      </c>
      <c r="D82" t="str">
        <f t="shared" si="135"/>
        <v>LSA_GFX_HRY_E_BEGIN_TITO_SAPS_NOM_LFM_IPU2_BISR_BTRS_BP3</v>
      </c>
      <c r="E82" t="s">
        <v>56</v>
      </c>
      <c r="F82" t="s">
        <v>581</v>
      </c>
      <c r="G82" t="s">
        <v>33</v>
      </c>
      <c r="H82" t="s">
        <v>34</v>
      </c>
      <c r="I82" t="s">
        <v>104</v>
      </c>
      <c r="J82" t="s">
        <v>588</v>
      </c>
      <c r="K82" t="s">
        <v>141</v>
      </c>
      <c r="L82" t="s">
        <v>35</v>
      </c>
      <c r="M82" t="s">
        <v>1016</v>
      </c>
      <c r="N82" t="s">
        <v>883</v>
      </c>
      <c r="O82" t="s">
        <v>881</v>
      </c>
      <c r="P82" t="s">
        <v>1026</v>
      </c>
      <c r="Q82">
        <v>21</v>
      </c>
      <c r="R82">
        <v>40</v>
      </c>
      <c r="S82">
        <v>119</v>
      </c>
      <c r="T82">
        <v>1</v>
      </c>
      <c r="U82" t="s">
        <v>234</v>
      </c>
      <c r="AA82" t="s">
        <v>418</v>
      </c>
      <c r="AB82" t="s">
        <v>1299</v>
      </c>
      <c r="AF82" t="b">
        <v>0</v>
      </c>
      <c r="AG82">
        <f t="shared" si="170"/>
        <v>10</v>
      </c>
      <c r="AH82" t="s">
        <v>38</v>
      </c>
      <c r="AI82" t="str">
        <f t="shared" si="126"/>
        <v>LSA_GFX_RASTER_E_BEGIN_TITO_SAPS_NOM_LFM_IPU2_RASTER_BTRS_BP3</v>
      </c>
      <c r="AJ82">
        <v>1</v>
      </c>
      <c r="AK82">
        <v>1</v>
      </c>
      <c r="AL82">
        <v>1</v>
      </c>
      <c r="AM82">
        <v>1</v>
      </c>
      <c r="AN82" t="str">
        <f t="shared" si="130"/>
        <v>LSA_GFX_RASTER_E_BEGIN_TITO_SAPS_NOM_LFM_IPU2_RASTER_BTRS_BP3</v>
      </c>
      <c r="AO82" t="str">
        <f t="shared" si="199"/>
        <v>LSA_GFX_RASTER_E_BEGIN_TITO_SAPS_NOM_LFM_IPU2_RASTER_BTRS_BP3</v>
      </c>
      <c r="AP82" t="str">
        <f t="shared" si="200"/>
        <v>LSA_GFX_RASTER_E_BEGIN_TITO_SAPS_NOM_LFM_IPU2_RASTER_BTRS_BP3</v>
      </c>
      <c r="AQ82" t="str">
        <f t="shared" si="201"/>
        <v>LSA_GFX_RASTER_E_BEGIN_TITO_SAPS_NOM_LFM_IPU2_RASTER_BTRS_BP3</v>
      </c>
      <c r="AR82" t="str">
        <f t="shared" si="202"/>
        <v>LSA_GFX_RASTER_E_BEGIN_TITO_SAPS_NOM_LFM_IPU2_RASTER_BTRS_BP3</v>
      </c>
    </row>
    <row r="83" spans="1:44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5"/>
        <v>LSA_GFX_RASTER_E_BEGIN_TITO_SAPS_NOM_LFM_IPU2_RASTER_BTRS_BP3</v>
      </c>
      <c r="E83" t="s">
        <v>56</v>
      </c>
      <c r="F83" t="s">
        <v>581</v>
      </c>
      <c r="G83" t="s">
        <v>40</v>
      </c>
      <c r="H83" t="s">
        <v>34</v>
      </c>
      <c r="I83" t="s">
        <v>104</v>
      </c>
      <c r="J83" t="s">
        <v>588</v>
      </c>
      <c r="K83" t="s">
        <v>141</v>
      </c>
      <c r="L83" t="s">
        <v>35</v>
      </c>
      <c r="M83" t="s">
        <v>1017</v>
      </c>
      <c r="N83" t="s">
        <v>883</v>
      </c>
      <c r="O83" t="s">
        <v>881</v>
      </c>
      <c r="P83" t="s">
        <v>910</v>
      </c>
      <c r="Q83">
        <v>21</v>
      </c>
      <c r="R83">
        <v>40</v>
      </c>
      <c r="S83">
        <v>120</v>
      </c>
      <c r="T83">
        <v>1</v>
      </c>
      <c r="U83" t="s">
        <v>234</v>
      </c>
      <c r="AF83" t="b">
        <v>0</v>
      </c>
      <c r="AG83">
        <f t="shared" si="170"/>
        <v>6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4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4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590</v>
      </c>
      <c r="F85" t="s">
        <v>581</v>
      </c>
      <c r="AG85">
        <f t="shared" ref="AG85:AG89" si="203">COUNTA(AI85:AR85)</f>
        <v>2</v>
      </c>
      <c r="AH85">
        <v>1</v>
      </c>
      <c r="AI85" t="str">
        <f>D91</f>
        <v>POST_REPAIR_IPU</v>
      </c>
      <c r="AJ85" t="str">
        <f>D91</f>
        <v>POST_REPAIR_IPU</v>
      </c>
    </row>
    <row r="86" spans="1:44" x14ac:dyDescent="0.25">
      <c r="A86" s="2" t="s">
        <v>26</v>
      </c>
      <c r="B86" s="2" t="s">
        <v>1225</v>
      </c>
      <c r="C86" s="2" t="str">
        <f>VLOOKUP(B86,templateLookup!A:B,2,0)</f>
        <v>iCScreenTest</v>
      </c>
      <c r="D86" t="str">
        <f t="shared" ref="D86" si="204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581</v>
      </c>
      <c r="G86" t="s">
        <v>1227</v>
      </c>
      <c r="H86" t="s">
        <v>34</v>
      </c>
      <c r="I86" t="s">
        <v>6</v>
      </c>
      <c r="J86" t="s">
        <v>583</v>
      </c>
      <c r="K86" t="s">
        <v>6</v>
      </c>
      <c r="L86" t="s">
        <v>6</v>
      </c>
      <c r="M86" t="s">
        <v>1240</v>
      </c>
      <c r="N86" t="s">
        <v>883</v>
      </c>
      <c r="O86" t="s">
        <v>881</v>
      </c>
      <c r="P86" t="s">
        <v>37</v>
      </c>
      <c r="Q86">
        <v>61</v>
      </c>
      <c r="R86">
        <v>40</v>
      </c>
      <c r="S86">
        <v>150</v>
      </c>
      <c r="T86">
        <v>1</v>
      </c>
      <c r="U86" t="s">
        <v>234</v>
      </c>
      <c r="Y86" t="s">
        <v>1239</v>
      </c>
      <c r="Z86" t="s">
        <v>1235</v>
      </c>
      <c r="AF86" t="b">
        <v>0</v>
      </c>
      <c r="AG86">
        <f t="shared" si="203"/>
        <v>3</v>
      </c>
      <c r="AH86">
        <v>1</v>
      </c>
      <c r="AI86" t="str">
        <f t="shared" ref="AI86" si="205">D87</f>
        <v>ALL_GFX_VFDM_E_BEGIN_X_SAPS_X_X_ALL</v>
      </c>
      <c r="AJ86" t="str">
        <f t="shared" ref="AJ86" si="206">D87</f>
        <v>ALL_GFX_VFDM_E_BEGIN_X_SAPS_X_X_ALL</v>
      </c>
      <c r="AK86" t="str">
        <f t="shared" ref="AK86" si="207">D87</f>
        <v>ALL_GFX_VFDM_E_BEGIN_X_SAPS_X_X_ALL</v>
      </c>
    </row>
    <row r="87" spans="1:44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8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581</v>
      </c>
      <c r="G87" t="s">
        <v>120</v>
      </c>
      <c r="H87" t="s">
        <v>34</v>
      </c>
      <c r="I87" t="s">
        <v>6</v>
      </c>
      <c r="J87" t="s">
        <v>588</v>
      </c>
      <c r="K87" t="s">
        <v>6</v>
      </c>
      <c r="L87" t="s">
        <v>6</v>
      </c>
      <c r="M87" t="s">
        <v>44</v>
      </c>
      <c r="N87" t="s">
        <v>883</v>
      </c>
      <c r="O87" t="s">
        <v>881</v>
      </c>
      <c r="P87" t="s">
        <v>37</v>
      </c>
      <c r="Q87">
        <v>61</v>
      </c>
      <c r="R87">
        <v>40</v>
      </c>
      <c r="S87">
        <v>151</v>
      </c>
      <c r="T87">
        <v>1</v>
      </c>
      <c r="U87" t="s">
        <v>234</v>
      </c>
      <c r="AE87" t="s">
        <v>591</v>
      </c>
      <c r="AF87" t="b">
        <v>0</v>
      </c>
      <c r="AG87">
        <f t="shared" si="203"/>
        <v>3</v>
      </c>
      <c r="AH87" t="s">
        <v>100</v>
      </c>
      <c r="AI87" t="str">
        <f t="shared" ref="AI87:AI88" si="209">D88</f>
        <v>ALL_GFX_UF_K_BEGIN_X_SAPS_X_X_IPU_VFDM_UF</v>
      </c>
      <c r="AJ87" t="str">
        <f t="shared" ref="AJ87:AJ88" si="210">D88</f>
        <v>ALL_GFX_UF_K_BEGIN_X_SAPS_X_X_IPU_VFDM_UF</v>
      </c>
      <c r="AK87" t="str">
        <f t="shared" ref="AK87:AK88" si="211">D88</f>
        <v>ALL_GFX_UF_K_BEGIN_X_SAPS_X_X_IPU_VFDM_UF</v>
      </c>
    </row>
    <row r="88" spans="1:44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8"/>
        <v>ALL_GFX_UF_K_BEGIN_X_SAPS_X_X_IPU_VFDM_UF</v>
      </c>
      <c r="E88" t="s">
        <v>44</v>
      </c>
      <c r="F88" t="s">
        <v>581</v>
      </c>
      <c r="G88" t="s">
        <v>125</v>
      </c>
      <c r="H88" t="s">
        <v>50</v>
      </c>
      <c r="I88" t="s">
        <v>6</v>
      </c>
      <c r="J88" t="s">
        <v>588</v>
      </c>
      <c r="K88" t="s">
        <v>6</v>
      </c>
      <c r="L88" t="s">
        <v>6</v>
      </c>
      <c r="M88" t="s">
        <v>592</v>
      </c>
      <c r="N88" t="s">
        <v>883</v>
      </c>
      <c r="O88" t="s">
        <v>881</v>
      </c>
      <c r="P88" t="s">
        <v>37</v>
      </c>
      <c r="Q88">
        <v>90</v>
      </c>
      <c r="R88">
        <v>61</v>
      </c>
      <c r="S88">
        <v>152</v>
      </c>
      <c r="T88">
        <v>1</v>
      </c>
      <c r="U88" t="s">
        <v>234</v>
      </c>
      <c r="AF88" t="b">
        <v>1</v>
      </c>
      <c r="AG88">
        <f t="shared" si="203"/>
        <v>3</v>
      </c>
      <c r="AH88" t="s">
        <v>100</v>
      </c>
      <c r="AI88" t="str">
        <f t="shared" si="209"/>
        <v>ALL_GFX_PATMOD_E_BEGIN_TITO_X_MAX_LFM_IPU_REPAIR</v>
      </c>
      <c r="AJ88" t="str">
        <f t="shared" si="210"/>
        <v>ALL_GFX_PATMOD_E_BEGIN_TITO_X_MAX_LFM_IPU_REPAIR</v>
      </c>
      <c r="AK88" t="str">
        <f t="shared" si="211"/>
        <v>ALL_GFX_PATMOD_E_BEGIN_TITO_X_MAX_LFM_IPU_REPAIR</v>
      </c>
    </row>
    <row r="89" spans="1:44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581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593</v>
      </c>
      <c r="N89" t="s">
        <v>883</v>
      </c>
      <c r="O89" t="s">
        <v>881</v>
      </c>
      <c r="P89" t="s">
        <v>37</v>
      </c>
      <c r="Q89">
        <v>61</v>
      </c>
      <c r="R89">
        <v>40</v>
      </c>
      <c r="S89">
        <v>153</v>
      </c>
      <c r="T89">
        <v>1</v>
      </c>
      <c r="U89" t="s">
        <v>234</v>
      </c>
      <c r="AF89" t="b">
        <v>0</v>
      </c>
      <c r="AG89">
        <f t="shared" si="203"/>
        <v>2</v>
      </c>
      <c r="AH89">
        <v>1</v>
      </c>
      <c r="AI89">
        <v>1</v>
      </c>
      <c r="AJ89">
        <v>1</v>
      </c>
    </row>
    <row r="90" spans="1:44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4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594</v>
      </c>
      <c r="F91" t="s">
        <v>581</v>
      </c>
      <c r="AG91">
        <f t="shared" ref="AG91:AG98" si="212">COUNTA(AI91:AR91)</f>
        <v>2</v>
      </c>
      <c r="AH91">
        <v>1</v>
      </c>
      <c r="AI91" t="str">
        <f>D100</f>
        <v>PRE_REPAIR_MEDIA</v>
      </c>
      <c r="AJ91" t="str">
        <f>D100</f>
        <v>PRE_REPAIR_MEDIA</v>
      </c>
    </row>
    <row r="92" spans="1:44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3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581</v>
      </c>
      <c r="G92" t="s">
        <v>33</v>
      </c>
      <c r="H92" t="s">
        <v>34</v>
      </c>
      <c r="I92" t="s">
        <v>104</v>
      </c>
      <c r="J92" t="s">
        <v>588</v>
      </c>
      <c r="K92" t="s">
        <v>55</v>
      </c>
      <c r="L92" t="s">
        <v>35</v>
      </c>
      <c r="M92" t="s">
        <v>1027</v>
      </c>
      <c r="N92" t="s">
        <v>883</v>
      </c>
      <c r="O92" t="s">
        <v>881</v>
      </c>
      <c r="P92" t="s">
        <v>1043</v>
      </c>
      <c r="Q92">
        <v>61</v>
      </c>
      <c r="R92">
        <v>40</v>
      </c>
      <c r="S92">
        <v>160</v>
      </c>
      <c r="T92">
        <v>1</v>
      </c>
      <c r="U92" t="s">
        <v>234</v>
      </c>
      <c r="AA92" t="s">
        <v>423</v>
      </c>
      <c r="AB92" t="s">
        <v>1299</v>
      </c>
      <c r="AF92" t="b">
        <v>0</v>
      </c>
      <c r="AG92">
        <f t="shared" si="212"/>
        <v>10</v>
      </c>
      <c r="AH92">
        <v>1</v>
      </c>
      <c r="AI92" t="str">
        <f t="shared" ref="AI92:AI97" si="214">$D93</f>
        <v>SSA_GFX_HRY_E_BEGIN_TITO_SAPS_MAX_LFM_IPU1_POST_REPAIR_BTRS_BP6</v>
      </c>
      <c r="AJ92" t="str">
        <f t="shared" ref="AJ92:AR92" si="215">$D93</f>
        <v>SSA_GFX_HRY_E_BEGIN_TITO_SAPS_MAX_LFM_IPU1_POST_REPAIR_BTRS_BP6</v>
      </c>
      <c r="AK92" t="str">
        <f t="shared" si="215"/>
        <v>SSA_GFX_HRY_E_BEGIN_TITO_SAPS_MAX_LFM_IPU1_POST_REPAIR_BTRS_BP6</v>
      </c>
      <c r="AL92" t="str">
        <f t="shared" si="215"/>
        <v>SSA_GFX_HRY_E_BEGIN_TITO_SAPS_MAX_LFM_IPU1_POST_REPAIR_BTRS_BP6</v>
      </c>
      <c r="AM92" t="str">
        <f t="shared" si="215"/>
        <v>SSA_GFX_HRY_E_BEGIN_TITO_SAPS_MAX_LFM_IPU1_POST_REPAIR_BTRS_BP6</v>
      </c>
      <c r="AN92" t="str">
        <f t="shared" si="215"/>
        <v>SSA_GFX_HRY_E_BEGIN_TITO_SAPS_MAX_LFM_IPU1_POST_REPAIR_BTRS_BP6</v>
      </c>
      <c r="AO92" t="str">
        <f t="shared" si="215"/>
        <v>SSA_GFX_HRY_E_BEGIN_TITO_SAPS_MAX_LFM_IPU1_POST_REPAIR_BTRS_BP6</v>
      </c>
      <c r="AP92" t="str">
        <f t="shared" si="215"/>
        <v>SSA_GFX_HRY_E_BEGIN_TITO_SAPS_MAX_LFM_IPU1_POST_REPAIR_BTRS_BP6</v>
      </c>
      <c r="AQ92" t="str">
        <f t="shared" si="215"/>
        <v>SSA_GFX_HRY_E_BEGIN_TITO_SAPS_MAX_LFM_IPU1_POST_REPAIR_BTRS_BP6</v>
      </c>
      <c r="AR92" t="str">
        <f t="shared" si="215"/>
        <v>SSA_GFX_HRY_E_BEGIN_TITO_SAPS_MAX_LFM_IPU1_POST_REPAIR_BTRS_BP6</v>
      </c>
    </row>
    <row r="93" spans="1:44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3"/>
        <v>SSA_GFX_HRY_E_BEGIN_TITO_SAPS_MAX_LFM_IPU1_POST_REPAIR_BTRS_BP6</v>
      </c>
      <c r="E93" t="s">
        <v>31</v>
      </c>
      <c r="F93" t="s">
        <v>581</v>
      </c>
      <c r="G93" t="s">
        <v>33</v>
      </c>
      <c r="H93" t="s">
        <v>34</v>
      </c>
      <c r="I93" t="s">
        <v>104</v>
      </c>
      <c r="J93" t="s">
        <v>588</v>
      </c>
      <c r="K93" t="s">
        <v>55</v>
      </c>
      <c r="L93" t="s">
        <v>35</v>
      </c>
      <c r="M93" t="s">
        <v>1028</v>
      </c>
      <c r="N93" t="s">
        <v>883</v>
      </c>
      <c r="O93" t="s">
        <v>881</v>
      </c>
      <c r="P93" t="s">
        <v>1044</v>
      </c>
      <c r="Q93">
        <v>61</v>
      </c>
      <c r="R93">
        <v>40</v>
      </c>
      <c r="S93">
        <v>161</v>
      </c>
      <c r="T93">
        <v>1</v>
      </c>
      <c r="U93" t="s">
        <v>234</v>
      </c>
      <c r="AA93" t="s">
        <v>423</v>
      </c>
      <c r="AB93" t="s">
        <v>1299</v>
      </c>
      <c r="AF93" t="b">
        <v>0</v>
      </c>
      <c r="AG93">
        <f t="shared" si="212"/>
        <v>10</v>
      </c>
      <c r="AH93">
        <v>1</v>
      </c>
      <c r="AI93" t="str">
        <f t="shared" si="214"/>
        <v>SSA_GFX_HRY_E_BEGIN_TITO_SAPS_MAX_LFM_IPU2_POST_REPAIR_BTRS_BP3</v>
      </c>
      <c r="AJ93" t="str">
        <f t="shared" ref="AJ93:AJ95" si="216">$D94</f>
        <v>SSA_GFX_HRY_E_BEGIN_TITO_SAPS_MAX_LFM_IPU2_POST_REPAIR_BTRS_BP3</v>
      </c>
      <c r="AK93" t="str">
        <f t="shared" ref="AK93:AK95" si="217">$D94</f>
        <v>SSA_GFX_HRY_E_BEGIN_TITO_SAPS_MAX_LFM_IPU2_POST_REPAIR_BTRS_BP3</v>
      </c>
      <c r="AL93" t="str">
        <f t="shared" ref="AL93:AL95" si="218">$D94</f>
        <v>SSA_GFX_HRY_E_BEGIN_TITO_SAPS_MAX_LFM_IPU2_POST_REPAIR_BTRS_BP3</v>
      </c>
      <c r="AM93" t="str">
        <f t="shared" ref="AM93:AM95" si="219">$D94</f>
        <v>SSA_GFX_HRY_E_BEGIN_TITO_SAPS_MAX_LFM_IPU2_POST_REPAIR_BTRS_BP3</v>
      </c>
      <c r="AN93" t="str">
        <f t="shared" ref="AN93:AN95" si="220">$D94</f>
        <v>SSA_GFX_HRY_E_BEGIN_TITO_SAPS_MAX_LFM_IPU2_POST_REPAIR_BTRS_BP3</v>
      </c>
      <c r="AO93" t="str">
        <f t="shared" ref="AO93:AO95" si="221">$D94</f>
        <v>SSA_GFX_HRY_E_BEGIN_TITO_SAPS_MAX_LFM_IPU2_POST_REPAIR_BTRS_BP3</v>
      </c>
      <c r="AP93" t="str">
        <f t="shared" ref="AP93:AP95" si="222">$D94</f>
        <v>SSA_GFX_HRY_E_BEGIN_TITO_SAPS_MAX_LFM_IPU2_POST_REPAIR_BTRS_BP3</v>
      </c>
      <c r="AQ93" t="str">
        <f t="shared" ref="AQ93:AQ95" si="223">$D94</f>
        <v>SSA_GFX_HRY_E_BEGIN_TITO_SAPS_MAX_LFM_IPU2_POST_REPAIR_BTRS_BP3</v>
      </c>
      <c r="AR93" t="str">
        <f t="shared" ref="AR93:AR95" si="224">$D94</f>
        <v>SSA_GFX_HRY_E_BEGIN_TITO_SAPS_MAX_LFM_IPU2_POST_REPAIR_BTRS_BP3</v>
      </c>
    </row>
    <row r="94" spans="1:44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3"/>
        <v>SSA_GFX_HRY_E_BEGIN_TITO_SAPS_MAX_LFM_IPU2_POST_REPAIR_BTRS_BP3</v>
      </c>
      <c r="E94" t="s">
        <v>31</v>
      </c>
      <c r="F94" t="s">
        <v>581</v>
      </c>
      <c r="G94" t="s">
        <v>33</v>
      </c>
      <c r="H94" t="s">
        <v>34</v>
      </c>
      <c r="I94" t="s">
        <v>104</v>
      </c>
      <c r="J94" t="s">
        <v>588</v>
      </c>
      <c r="K94" t="s">
        <v>55</v>
      </c>
      <c r="L94" t="s">
        <v>35</v>
      </c>
      <c r="M94" t="s">
        <v>1029</v>
      </c>
      <c r="N94" t="s">
        <v>883</v>
      </c>
      <c r="O94" t="s">
        <v>881</v>
      </c>
      <c r="P94" t="s">
        <v>1045</v>
      </c>
      <c r="Q94">
        <v>61</v>
      </c>
      <c r="R94">
        <v>40</v>
      </c>
      <c r="S94">
        <v>162</v>
      </c>
      <c r="T94">
        <v>1</v>
      </c>
      <c r="U94" t="s">
        <v>234</v>
      </c>
      <c r="AA94" t="s">
        <v>423</v>
      </c>
      <c r="AB94" t="s">
        <v>1299</v>
      </c>
      <c r="AF94" t="b">
        <v>0</v>
      </c>
      <c r="AG94">
        <f t="shared" si="212"/>
        <v>10</v>
      </c>
      <c r="AH94">
        <v>1</v>
      </c>
      <c r="AI94" t="str">
        <f t="shared" si="214"/>
        <v>LSA_GFX_HRY_E_BEGIN_TITO_SAPS_MAX_LFM_IPU_BUTTRESS_POST_REPAIR_BTRS_BP4</v>
      </c>
      <c r="AJ94" t="str">
        <f t="shared" si="216"/>
        <v>LSA_GFX_HRY_E_BEGIN_TITO_SAPS_MAX_LFM_IPU_BUTTRESS_POST_REPAIR_BTRS_BP4</v>
      </c>
      <c r="AK94" t="str">
        <f t="shared" si="217"/>
        <v>LSA_GFX_HRY_E_BEGIN_TITO_SAPS_MAX_LFM_IPU_BUTTRESS_POST_REPAIR_BTRS_BP4</v>
      </c>
      <c r="AL94" t="str">
        <f t="shared" si="218"/>
        <v>LSA_GFX_HRY_E_BEGIN_TITO_SAPS_MAX_LFM_IPU_BUTTRESS_POST_REPAIR_BTRS_BP4</v>
      </c>
      <c r="AM94" t="str">
        <f t="shared" si="219"/>
        <v>LSA_GFX_HRY_E_BEGIN_TITO_SAPS_MAX_LFM_IPU_BUTTRESS_POST_REPAIR_BTRS_BP4</v>
      </c>
      <c r="AN94" t="str">
        <f t="shared" si="220"/>
        <v>LSA_GFX_HRY_E_BEGIN_TITO_SAPS_MAX_LFM_IPU_BUTTRESS_POST_REPAIR_BTRS_BP4</v>
      </c>
      <c r="AO94" t="str">
        <f t="shared" si="221"/>
        <v>LSA_GFX_HRY_E_BEGIN_TITO_SAPS_MAX_LFM_IPU_BUTTRESS_POST_REPAIR_BTRS_BP4</v>
      </c>
      <c r="AP94" t="str">
        <f t="shared" si="222"/>
        <v>LSA_GFX_HRY_E_BEGIN_TITO_SAPS_MAX_LFM_IPU_BUTTRESS_POST_REPAIR_BTRS_BP4</v>
      </c>
      <c r="AQ94" t="str">
        <f t="shared" si="223"/>
        <v>LSA_GFX_HRY_E_BEGIN_TITO_SAPS_MAX_LFM_IPU_BUTTRESS_POST_REPAIR_BTRS_BP4</v>
      </c>
      <c r="AR94" t="str">
        <f t="shared" si="224"/>
        <v>LSA_GFX_HRY_E_BEGIN_TITO_SAPS_MAX_LFM_IPU_BUTTRESS_POST_REPAIR_BTRS_BP4</v>
      </c>
    </row>
    <row r="95" spans="1:44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3"/>
        <v>LSA_GFX_HRY_E_BEGIN_TITO_SAPS_MAX_LFM_IPU_BUTTRESS_POST_REPAIR_BTRS_BP4</v>
      </c>
      <c r="E95" t="s">
        <v>56</v>
      </c>
      <c r="F95" t="s">
        <v>581</v>
      </c>
      <c r="G95" t="s">
        <v>33</v>
      </c>
      <c r="H95" t="s">
        <v>34</v>
      </c>
      <c r="I95" t="s">
        <v>104</v>
      </c>
      <c r="J95" t="s">
        <v>588</v>
      </c>
      <c r="K95" t="s">
        <v>55</v>
      </c>
      <c r="L95" t="s">
        <v>35</v>
      </c>
      <c r="M95" t="s">
        <v>1030</v>
      </c>
      <c r="N95" t="s">
        <v>883</v>
      </c>
      <c r="O95" t="s">
        <v>881</v>
      </c>
      <c r="P95" t="s">
        <v>1046</v>
      </c>
      <c r="Q95">
        <v>21</v>
      </c>
      <c r="R95">
        <v>40</v>
      </c>
      <c r="S95">
        <v>163</v>
      </c>
      <c r="T95">
        <v>1</v>
      </c>
      <c r="U95" t="s">
        <v>234</v>
      </c>
      <c r="AA95" t="s">
        <v>423</v>
      </c>
      <c r="AB95" t="s">
        <v>1299</v>
      </c>
      <c r="AF95" t="b">
        <v>0</v>
      </c>
      <c r="AG95">
        <f t="shared" si="212"/>
        <v>10</v>
      </c>
      <c r="AH95">
        <v>1</v>
      </c>
      <c r="AI95" t="str">
        <f t="shared" si="214"/>
        <v>LSA_GFX_HRY_E_BEGIN_TITO_SAPS_MAX_LFM_IPU0_POST_REPAIR_BTRS_BP5</v>
      </c>
      <c r="AJ95" t="str">
        <f t="shared" si="216"/>
        <v>LSA_GFX_HRY_E_BEGIN_TITO_SAPS_MAX_LFM_IPU0_POST_REPAIR_BTRS_BP5</v>
      </c>
      <c r="AK95" t="str">
        <f t="shared" si="217"/>
        <v>LSA_GFX_HRY_E_BEGIN_TITO_SAPS_MAX_LFM_IPU0_POST_REPAIR_BTRS_BP5</v>
      </c>
      <c r="AL95" t="str">
        <f t="shared" si="218"/>
        <v>LSA_GFX_HRY_E_BEGIN_TITO_SAPS_MAX_LFM_IPU0_POST_REPAIR_BTRS_BP5</v>
      </c>
      <c r="AM95" t="str">
        <f t="shared" si="219"/>
        <v>LSA_GFX_HRY_E_BEGIN_TITO_SAPS_MAX_LFM_IPU0_POST_REPAIR_BTRS_BP5</v>
      </c>
      <c r="AN95" t="str">
        <f t="shared" si="220"/>
        <v>LSA_GFX_HRY_E_BEGIN_TITO_SAPS_MAX_LFM_IPU0_POST_REPAIR_BTRS_BP5</v>
      </c>
      <c r="AO95" t="str">
        <f t="shared" si="221"/>
        <v>LSA_GFX_HRY_E_BEGIN_TITO_SAPS_MAX_LFM_IPU0_POST_REPAIR_BTRS_BP5</v>
      </c>
      <c r="AP95" t="str">
        <f t="shared" si="222"/>
        <v>LSA_GFX_HRY_E_BEGIN_TITO_SAPS_MAX_LFM_IPU0_POST_REPAIR_BTRS_BP5</v>
      </c>
      <c r="AQ95" t="str">
        <f t="shared" si="223"/>
        <v>LSA_GFX_HRY_E_BEGIN_TITO_SAPS_MAX_LFM_IPU0_POST_REPAIR_BTRS_BP5</v>
      </c>
      <c r="AR95" t="str">
        <f t="shared" si="224"/>
        <v>LSA_GFX_HRY_E_BEGIN_TITO_SAPS_MAX_LFM_IPU0_POST_REPAIR_BTRS_BP5</v>
      </c>
    </row>
    <row r="96" spans="1:44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3"/>
        <v>LSA_GFX_HRY_E_BEGIN_TITO_SAPS_MAX_LFM_IPU0_POST_REPAIR_BTRS_BP5</v>
      </c>
      <c r="E96" t="s">
        <v>56</v>
      </c>
      <c r="F96" t="s">
        <v>581</v>
      </c>
      <c r="G96" t="s">
        <v>33</v>
      </c>
      <c r="H96" t="s">
        <v>34</v>
      </c>
      <c r="I96" t="s">
        <v>104</v>
      </c>
      <c r="J96" t="s">
        <v>588</v>
      </c>
      <c r="K96" t="s">
        <v>55</v>
      </c>
      <c r="L96" t="s">
        <v>35</v>
      </c>
      <c r="M96" t="s">
        <v>1027</v>
      </c>
      <c r="N96" t="s">
        <v>883</v>
      </c>
      <c r="O96" t="s">
        <v>881</v>
      </c>
      <c r="P96" t="s">
        <v>1043</v>
      </c>
      <c r="Q96">
        <v>21</v>
      </c>
      <c r="R96">
        <v>40</v>
      </c>
      <c r="S96">
        <v>164</v>
      </c>
      <c r="T96">
        <v>1</v>
      </c>
      <c r="U96" t="s">
        <v>234</v>
      </c>
      <c r="AA96" t="s">
        <v>423</v>
      </c>
      <c r="AB96" t="s">
        <v>1299</v>
      </c>
      <c r="AF96" t="b">
        <v>0</v>
      </c>
      <c r="AG96">
        <f t="shared" si="212"/>
        <v>10</v>
      </c>
      <c r="AH96">
        <v>1</v>
      </c>
      <c r="AI96" t="str">
        <f t="shared" si="214"/>
        <v>LSA_GFX_HRY_E_BEGIN_TITO_SAPS_MAX_LFM_IPU1_POST_REPAIR_BTRS_BP6</v>
      </c>
      <c r="AJ96" t="str">
        <f t="shared" ref="AJ96:AJ97" si="225">$D97</f>
        <v>LSA_GFX_HRY_E_BEGIN_TITO_SAPS_MAX_LFM_IPU1_POST_REPAIR_BTRS_BP6</v>
      </c>
      <c r="AK96" t="str">
        <f t="shared" ref="AK96:AK97" si="226">$D97</f>
        <v>LSA_GFX_HRY_E_BEGIN_TITO_SAPS_MAX_LFM_IPU1_POST_REPAIR_BTRS_BP6</v>
      </c>
      <c r="AL96" t="str">
        <f t="shared" ref="AL96:AL97" si="227">$D97</f>
        <v>LSA_GFX_HRY_E_BEGIN_TITO_SAPS_MAX_LFM_IPU1_POST_REPAIR_BTRS_BP6</v>
      </c>
      <c r="AM96" t="str">
        <f t="shared" ref="AM96:AM97" si="228">$D97</f>
        <v>LSA_GFX_HRY_E_BEGIN_TITO_SAPS_MAX_LFM_IPU1_POST_REPAIR_BTRS_BP6</v>
      </c>
      <c r="AN96" t="str">
        <f t="shared" ref="AN96:AN97" si="229">$D97</f>
        <v>LSA_GFX_HRY_E_BEGIN_TITO_SAPS_MAX_LFM_IPU1_POST_REPAIR_BTRS_BP6</v>
      </c>
      <c r="AO96" t="str">
        <f t="shared" ref="AO96:AO97" si="230">$D97</f>
        <v>LSA_GFX_HRY_E_BEGIN_TITO_SAPS_MAX_LFM_IPU1_POST_REPAIR_BTRS_BP6</v>
      </c>
      <c r="AP96" t="str">
        <f t="shared" ref="AP96:AP97" si="231">$D97</f>
        <v>LSA_GFX_HRY_E_BEGIN_TITO_SAPS_MAX_LFM_IPU1_POST_REPAIR_BTRS_BP6</v>
      </c>
      <c r="AQ96" t="str">
        <f t="shared" ref="AQ96:AQ97" si="232">$D97</f>
        <v>LSA_GFX_HRY_E_BEGIN_TITO_SAPS_MAX_LFM_IPU1_POST_REPAIR_BTRS_BP6</v>
      </c>
      <c r="AR96" t="str">
        <f t="shared" ref="AR96:AR97" si="233">$D97</f>
        <v>LSA_GFX_HRY_E_BEGIN_TITO_SAPS_MAX_LFM_IPU1_POST_REPAIR_BTRS_BP6</v>
      </c>
    </row>
    <row r="97" spans="1:44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3"/>
        <v>LSA_GFX_HRY_E_BEGIN_TITO_SAPS_MAX_LFM_IPU1_POST_REPAIR_BTRS_BP6</v>
      </c>
      <c r="E97" t="s">
        <v>56</v>
      </c>
      <c r="F97" t="s">
        <v>581</v>
      </c>
      <c r="G97" t="s">
        <v>33</v>
      </c>
      <c r="H97" t="s">
        <v>34</v>
      </c>
      <c r="I97" t="s">
        <v>104</v>
      </c>
      <c r="J97" t="s">
        <v>588</v>
      </c>
      <c r="K97" t="s">
        <v>55</v>
      </c>
      <c r="L97" t="s">
        <v>35</v>
      </c>
      <c r="M97" t="s">
        <v>1028</v>
      </c>
      <c r="N97" t="s">
        <v>883</v>
      </c>
      <c r="O97" t="s">
        <v>881</v>
      </c>
      <c r="P97" t="s">
        <v>1044</v>
      </c>
      <c r="Q97">
        <v>21</v>
      </c>
      <c r="R97">
        <v>40</v>
      </c>
      <c r="S97">
        <v>165</v>
      </c>
      <c r="T97">
        <v>1</v>
      </c>
      <c r="U97" t="s">
        <v>234</v>
      </c>
      <c r="AA97" t="s">
        <v>423</v>
      </c>
      <c r="AB97" t="s">
        <v>1299</v>
      </c>
      <c r="AF97" t="b">
        <v>0</v>
      </c>
      <c r="AG97">
        <f t="shared" si="212"/>
        <v>10</v>
      </c>
      <c r="AH97">
        <v>1</v>
      </c>
      <c r="AI97" t="str">
        <f t="shared" si="214"/>
        <v>LSA_GFX_HRY_E_BEGIN_TITO_SAPS_MAX_LFM_IPU2_POST_REPAIR_BTRS_BP3</v>
      </c>
      <c r="AJ97" t="str">
        <f t="shared" si="225"/>
        <v>LSA_GFX_HRY_E_BEGIN_TITO_SAPS_MAX_LFM_IPU2_POST_REPAIR_BTRS_BP3</v>
      </c>
      <c r="AK97" t="str">
        <f t="shared" si="226"/>
        <v>LSA_GFX_HRY_E_BEGIN_TITO_SAPS_MAX_LFM_IPU2_POST_REPAIR_BTRS_BP3</v>
      </c>
      <c r="AL97" t="str">
        <f t="shared" si="227"/>
        <v>LSA_GFX_HRY_E_BEGIN_TITO_SAPS_MAX_LFM_IPU2_POST_REPAIR_BTRS_BP3</v>
      </c>
      <c r="AM97" t="str">
        <f t="shared" si="228"/>
        <v>LSA_GFX_HRY_E_BEGIN_TITO_SAPS_MAX_LFM_IPU2_POST_REPAIR_BTRS_BP3</v>
      </c>
      <c r="AN97" t="str">
        <f t="shared" si="229"/>
        <v>LSA_GFX_HRY_E_BEGIN_TITO_SAPS_MAX_LFM_IPU2_POST_REPAIR_BTRS_BP3</v>
      </c>
      <c r="AO97" t="str">
        <f t="shared" si="230"/>
        <v>LSA_GFX_HRY_E_BEGIN_TITO_SAPS_MAX_LFM_IPU2_POST_REPAIR_BTRS_BP3</v>
      </c>
      <c r="AP97" t="str">
        <f t="shared" si="231"/>
        <v>LSA_GFX_HRY_E_BEGIN_TITO_SAPS_MAX_LFM_IPU2_POST_REPAIR_BTRS_BP3</v>
      </c>
      <c r="AQ97" t="str">
        <f t="shared" si="232"/>
        <v>LSA_GFX_HRY_E_BEGIN_TITO_SAPS_MAX_LFM_IPU2_POST_REPAIR_BTRS_BP3</v>
      </c>
      <c r="AR97" t="str">
        <f t="shared" si="233"/>
        <v>LSA_GFX_HRY_E_BEGIN_TITO_SAPS_MAX_LFM_IPU2_POST_REPAIR_BTRS_BP3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3"/>
        <v>LSA_GFX_HRY_E_BEGIN_TITO_SAPS_MAX_LFM_IPU2_POST_REPAIR_BTRS_BP3</v>
      </c>
      <c r="E98" t="s">
        <v>56</v>
      </c>
      <c r="F98" t="s">
        <v>581</v>
      </c>
      <c r="G98" t="s">
        <v>33</v>
      </c>
      <c r="H98" t="s">
        <v>34</v>
      </c>
      <c r="I98" t="s">
        <v>104</v>
      </c>
      <c r="J98" t="s">
        <v>588</v>
      </c>
      <c r="K98" t="s">
        <v>55</v>
      </c>
      <c r="L98" t="s">
        <v>35</v>
      </c>
      <c r="M98" t="s">
        <v>1029</v>
      </c>
      <c r="N98" t="s">
        <v>883</v>
      </c>
      <c r="O98" t="s">
        <v>881</v>
      </c>
      <c r="P98" t="s">
        <v>1045</v>
      </c>
      <c r="Q98">
        <v>21</v>
      </c>
      <c r="R98">
        <v>40</v>
      </c>
      <c r="S98">
        <v>166</v>
      </c>
      <c r="T98">
        <v>1</v>
      </c>
      <c r="U98" t="s">
        <v>234</v>
      </c>
      <c r="AA98" t="s">
        <v>423</v>
      </c>
      <c r="AB98" t="s">
        <v>1299</v>
      </c>
      <c r="AF98" t="b">
        <v>0</v>
      </c>
      <c r="AG98">
        <f t="shared" si="212"/>
        <v>10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</row>
    <row r="99" spans="1:44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4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595</v>
      </c>
      <c r="F100" t="s">
        <v>581</v>
      </c>
      <c r="AG100">
        <v>2</v>
      </c>
      <c r="AH100">
        <v>1</v>
      </c>
      <c r="AI100" t="str">
        <f>D120</f>
        <v>REPAIR_MEDIA</v>
      </c>
      <c r="AJ100" t="str">
        <f>D120</f>
        <v>REPAIR_MEDIA</v>
      </c>
    </row>
    <row r="101" spans="1:44" x14ac:dyDescent="0.25">
      <c r="A101" s="1" t="s">
        <v>26</v>
      </c>
      <c r="B101" s="1" t="s">
        <v>1297</v>
      </c>
      <c r="C101" s="1" t="str">
        <f>VLOOKUP(B101,templateLookup!A:B,2,0)</f>
        <v>PrimeMbistVminSearchTestMethod</v>
      </c>
      <c r="D101" t="str">
        <f t="shared" ref="D101" si="234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581</v>
      </c>
      <c r="G101" t="s">
        <v>33</v>
      </c>
      <c r="H101" t="s">
        <v>34</v>
      </c>
      <c r="I101" t="s">
        <v>104</v>
      </c>
      <c r="J101" t="s">
        <v>596</v>
      </c>
      <c r="K101" t="s">
        <v>141</v>
      </c>
      <c r="L101" t="s">
        <v>35</v>
      </c>
      <c r="M101" t="s">
        <v>1215</v>
      </c>
      <c r="N101" t="s">
        <v>883</v>
      </c>
      <c r="O101" t="s">
        <v>881</v>
      </c>
      <c r="P101" t="s">
        <v>1065</v>
      </c>
      <c r="Q101">
        <v>61</v>
      </c>
      <c r="R101">
        <v>40</v>
      </c>
      <c r="S101">
        <v>200</v>
      </c>
      <c r="T101">
        <v>1</v>
      </c>
      <c r="U101" t="s">
        <v>234</v>
      </c>
      <c r="AA101" t="s">
        <v>33</v>
      </c>
      <c r="AB101" t="s">
        <v>1299</v>
      </c>
      <c r="AF101" t="b">
        <v>0</v>
      </c>
      <c r="AG101">
        <f t="shared" ref="AG101" si="235">COUNTA(AI101:AR101)</f>
        <v>10</v>
      </c>
      <c r="AH101" t="s">
        <v>38</v>
      </c>
      <c r="AI101" t="str">
        <f t="shared" ref="AI101:AI117" si="236">$D102</f>
        <v>SSA_GFX_HRY_E_BEGIN_TITO_SAME_NOM_LFM_MEDIA1_BISR_BISR_BP1</v>
      </c>
      <c r="AJ101" t="str">
        <f>$D104</f>
        <v>SSA_GFX_HRY_E_BEGIN_TITO_SAME_NOM_LFM_MEDIA3_BHRY_BP3</v>
      </c>
      <c r="AK101" t="str">
        <f t="shared" ref="AK101:AR103" si="237">$D102</f>
        <v>SSA_GFX_HRY_E_BEGIN_TITO_SAME_NOM_LFM_MEDIA1_BISR_BISR_BP1</v>
      </c>
      <c r="AL101" t="str">
        <f t="shared" si="237"/>
        <v>SSA_GFX_HRY_E_BEGIN_TITO_SAME_NOM_LFM_MEDIA1_BISR_BISR_BP1</v>
      </c>
      <c r="AM101" t="str">
        <f t="shared" si="237"/>
        <v>SSA_GFX_HRY_E_BEGIN_TITO_SAME_NOM_LFM_MEDIA1_BISR_BISR_BP1</v>
      </c>
      <c r="AN101" t="str">
        <f t="shared" si="237"/>
        <v>SSA_GFX_HRY_E_BEGIN_TITO_SAME_NOM_LFM_MEDIA1_BISR_BISR_BP1</v>
      </c>
      <c r="AO101" t="str">
        <f t="shared" si="237"/>
        <v>SSA_GFX_HRY_E_BEGIN_TITO_SAME_NOM_LFM_MEDIA1_BISR_BISR_BP1</v>
      </c>
      <c r="AP101" t="str">
        <f t="shared" si="237"/>
        <v>SSA_GFX_HRY_E_BEGIN_TITO_SAME_NOM_LFM_MEDIA1_BISR_BISR_BP1</v>
      </c>
      <c r="AQ101" t="str">
        <f t="shared" si="237"/>
        <v>SSA_GFX_HRY_E_BEGIN_TITO_SAME_NOM_LFM_MEDIA1_BISR_BISR_BP1</v>
      </c>
      <c r="AR101" t="str">
        <f t="shared" si="237"/>
        <v>SSA_GFX_HRY_E_BEGIN_TITO_SAME_NOM_LFM_MEDIA1_BISR_BISR_BP1</v>
      </c>
    </row>
    <row r="102" spans="1:44" x14ac:dyDescent="0.25">
      <c r="A102" s="1" t="s">
        <v>26</v>
      </c>
      <c r="B102" s="1" t="s">
        <v>1297</v>
      </c>
      <c r="C102" s="1" t="str">
        <f>VLOOKUP(B102,templateLookup!A:B,2,0)</f>
        <v>PrimeMbistVminSearchTestMethod</v>
      </c>
      <c r="D102" t="str">
        <f t="shared" ref="D102:D118" si="238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581</v>
      </c>
      <c r="G102" t="s">
        <v>33</v>
      </c>
      <c r="H102" t="s">
        <v>34</v>
      </c>
      <c r="I102" t="s">
        <v>104</v>
      </c>
      <c r="J102" t="s">
        <v>596</v>
      </c>
      <c r="K102" t="s">
        <v>141</v>
      </c>
      <c r="L102" t="s">
        <v>35</v>
      </c>
      <c r="M102" t="s">
        <v>1047</v>
      </c>
      <c r="N102" t="s">
        <v>883</v>
      </c>
      <c r="O102" t="s">
        <v>881</v>
      </c>
      <c r="P102" t="s">
        <v>1059</v>
      </c>
      <c r="Q102">
        <v>61</v>
      </c>
      <c r="R102">
        <v>40</v>
      </c>
      <c r="S102">
        <v>201</v>
      </c>
      <c r="T102">
        <v>1</v>
      </c>
      <c r="U102" t="s">
        <v>234</v>
      </c>
      <c r="AA102" t="s">
        <v>33</v>
      </c>
      <c r="AB102" t="s">
        <v>1299</v>
      </c>
      <c r="AF102" t="b">
        <v>0</v>
      </c>
      <c r="AG102">
        <f t="shared" ref="AG102:AG107" si="239">COUNTA(AI102:AR102)</f>
        <v>10</v>
      </c>
      <c r="AH102" t="s">
        <v>38</v>
      </c>
      <c r="AI102" t="str">
        <f t="shared" si="236"/>
        <v>SSA_GFX_RASTER_E_BEGIN_TITO_SAME_NOM_LFM_MEDIA1_RASTER_BISR_BP1</v>
      </c>
      <c r="AJ102" t="str">
        <f>$D104</f>
        <v>SSA_GFX_HRY_E_BEGIN_TITO_SAME_NOM_LFM_MEDIA3_BHRY_BP3</v>
      </c>
      <c r="AK102" t="str">
        <f t="shared" ref="AK102:AM102" si="240">$D104</f>
        <v>SSA_GFX_HRY_E_BEGIN_TITO_SAME_NOM_LFM_MEDIA3_BHRY_BP3</v>
      </c>
      <c r="AL102" t="str">
        <f t="shared" si="240"/>
        <v>SSA_GFX_HRY_E_BEGIN_TITO_SAME_NOM_LFM_MEDIA3_BHRY_BP3</v>
      </c>
      <c r="AM102" t="str">
        <f t="shared" si="240"/>
        <v>SSA_GFX_HRY_E_BEGIN_TITO_SAME_NOM_LFM_MEDIA3_BHRY_BP3</v>
      </c>
      <c r="AN102" t="str">
        <f t="shared" si="237"/>
        <v>SSA_GFX_RASTER_E_BEGIN_TITO_SAME_NOM_LFM_MEDIA1_RASTER_BISR_BP1</v>
      </c>
      <c r="AO102" t="str">
        <f t="shared" si="237"/>
        <v>SSA_GFX_RASTER_E_BEGIN_TITO_SAME_NOM_LFM_MEDIA1_RASTER_BISR_BP1</v>
      </c>
      <c r="AP102" t="str">
        <f t="shared" si="237"/>
        <v>SSA_GFX_RASTER_E_BEGIN_TITO_SAME_NOM_LFM_MEDIA1_RASTER_BISR_BP1</v>
      </c>
      <c r="AQ102" t="str">
        <f t="shared" si="237"/>
        <v>SSA_GFX_RASTER_E_BEGIN_TITO_SAME_NOM_LFM_MEDIA1_RASTER_BISR_BP1</v>
      </c>
      <c r="AR102" t="str">
        <f t="shared" si="237"/>
        <v>SSA_GFX_RASTER_E_BEGIN_TITO_SAME_NOM_LFM_MEDIA1_RASTER_BISR_BP1</v>
      </c>
    </row>
    <row r="103" spans="1:44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8"/>
        <v>SSA_GFX_RASTER_E_BEGIN_TITO_SAME_NOM_LFM_MEDIA1_RASTER_BISR_BP1</v>
      </c>
      <c r="E103" t="s">
        <v>31</v>
      </c>
      <c r="F103" t="s">
        <v>581</v>
      </c>
      <c r="G103" t="s">
        <v>40</v>
      </c>
      <c r="H103" t="s">
        <v>34</v>
      </c>
      <c r="I103" t="s">
        <v>104</v>
      </c>
      <c r="J103" t="s">
        <v>596</v>
      </c>
      <c r="K103" t="s">
        <v>141</v>
      </c>
      <c r="L103" t="s">
        <v>35</v>
      </c>
      <c r="M103" t="s">
        <v>1048</v>
      </c>
      <c r="N103" t="s">
        <v>883</v>
      </c>
      <c r="O103" t="s">
        <v>881</v>
      </c>
      <c r="P103" t="s">
        <v>910</v>
      </c>
      <c r="Q103">
        <v>61</v>
      </c>
      <c r="R103">
        <v>40</v>
      </c>
      <c r="S103">
        <v>202</v>
      </c>
      <c r="T103">
        <v>1</v>
      </c>
      <c r="U103" t="s">
        <v>234</v>
      </c>
      <c r="AF103" t="b">
        <v>0</v>
      </c>
      <c r="AG103">
        <f t="shared" si="239"/>
        <v>6</v>
      </c>
      <c r="AH103">
        <v>1</v>
      </c>
      <c r="AI103" t="str">
        <f t="shared" si="236"/>
        <v>SSA_GFX_HRY_E_BEGIN_TITO_SAME_NOM_LFM_MEDIA3_BHRY_BP3</v>
      </c>
      <c r="AJ103" t="str">
        <f t="shared" ref="AJ103:AM104" si="241">$D104</f>
        <v>SSA_GFX_HRY_E_BEGIN_TITO_SAME_NOM_LFM_MEDIA3_BHRY_BP3</v>
      </c>
      <c r="AK103" t="str">
        <f t="shared" si="241"/>
        <v>SSA_GFX_HRY_E_BEGIN_TITO_SAME_NOM_LFM_MEDIA3_BHRY_BP3</v>
      </c>
      <c r="AL103" t="str">
        <f t="shared" si="241"/>
        <v>SSA_GFX_HRY_E_BEGIN_TITO_SAME_NOM_LFM_MEDIA3_BHRY_BP3</v>
      </c>
      <c r="AM103" t="str">
        <f t="shared" si="241"/>
        <v>SSA_GFX_HRY_E_BEGIN_TITO_SAME_NOM_LFM_MEDIA3_BHRY_BP3</v>
      </c>
      <c r="AN103" t="str">
        <f t="shared" si="237"/>
        <v>SSA_GFX_HRY_E_BEGIN_TITO_SAME_NOM_LFM_MEDIA3_BHRY_BP3</v>
      </c>
    </row>
    <row r="104" spans="1:44" x14ac:dyDescent="0.25">
      <c r="A104" s="1" t="s">
        <v>26</v>
      </c>
      <c r="B104" s="1" t="s">
        <v>1297</v>
      </c>
      <c r="C104" s="1" t="str">
        <f>VLOOKUP(B104,templateLookup!A:B,2,0)</f>
        <v>PrimeMbistVminSearchTestMethod</v>
      </c>
      <c r="D104" t="str">
        <f t="shared" si="238"/>
        <v>SSA_GFX_HRY_E_BEGIN_TITO_SAME_NOM_LFM_MEDIA3_BHRY_BP3</v>
      </c>
      <c r="E104" t="s">
        <v>31</v>
      </c>
      <c r="F104" t="s">
        <v>581</v>
      </c>
      <c r="G104" t="s">
        <v>33</v>
      </c>
      <c r="H104" t="s">
        <v>34</v>
      </c>
      <c r="I104" t="s">
        <v>104</v>
      </c>
      <c r="J104" t="s">
        <v>596</v>
      </c>
      <c r="K104" t="s">
        <v>141</v>
      </c>
      <c r="L104" t="s">
        <v>35</v>
      </c>
      <c r="M104" t="s">
        <v>1213</v>
      </c>
      <c r="N104" t="s">
        <v>883</v>
      </c>
      <c r="O104" t="s">
        <v>881</v>
      </c>
      <c r="P104" t="s">
        <v>1066</v>
      </c>
      <c r="Q104">
        <v>61</v>
      </c>
      <c r="R104">
        <v>40</v>
      </c>
      <c r="S104">
        <v>203</v>
      </c>
      <c r="T104">
        <v>1</v>
      </c>
      <c r="U104" t="s">
        <v>234</v>
      </c>
      <c r="AA104" t="s">
        <v>33</v>
      </c>
      <c r="AB104" t="s">
        <v>1299</v>
      </c>
      <c r="AF104" t="b">
        <v>0</v>
      </c>
      <c r="AG104">
        <f t="shared" si="239"/>
        <v>10</v>
      </c>
      <c r="AH104" t="s">
        <v>38</v>
      </c>
      <c r="AI104" t="str">
        <f t="shared" si="236"/>
        <v>SSA_GFX_HRY_E_BEGIN_TITO_SAME_NOM_LFM_MEDIA3_BISR_BISR_BP3</v>
      </c>
      <c r="AJ104" t="str">
        <f>$D107</f>
        <v>LSA_GFX_HRY_E_BEGIN_TITO_SAME_NOM_LFM_MEDIA0_BHRY_BP0</v>
      </c>
      <c r="AK104" t="str">
        <f t="shared" si="241"/>
        <v>SSA_GFX_HRY_E_BEGIN_TITO_SAME_NOM_LFM_MEDIA3_BISR_BISR_BP3</v>
      </c>
      <c r="AL104" t="str">
        <f t="shared" si="241"/>
        <v>SSA_GFX_HRY_E_BEGIN_TITO_SAME_NOM_LFM_MEDIA3_BISR_BISR_BP3</v>
      </c>
      <c r="AM104" t="str">
        <f t="shared" si="241"/>
        <v>SSA_GFX_HRY_E_BEGIN_TITO_SAME_NOM_LFM_MEDIA3_BISR_BISR_BP3</v>
      </c>
      <c r="AN104" t="str">
        <f t="shared" ref="AN104:AN117" si="242">$D105</f>
        <v>SSA_GFX_HRY_E_BEGIN_TITO_SAME_NOM_LFM_MEDIA3_BISR_BISR_BP3</v>
      </c>
      <c r="AO104" t="str">
        <f t="shared" ref="AO104:AO105" si="243">$D105</f>
        <v>SSA_GFX_HRY_E_BEGIN_TITO_SAME_NOM_LFM_MEDIA3_BISR_BISR_BP3</v>
      </c>
      <c r="AP104" t="str">
        <f t="shared" ref="AP104:AP105" si="244">$D105</f>
        <v>SSA_GFX_HRY_E_BEGIN_TITO_SAME_NOM_LFM_MEDIA3_BISR_BISR_BP3</v>
      </c>
      <c r="AQ104" t="str">
        <f t="shared" ref="AQ104:AQ105" si="245">$D105</f>
        <v>SSA_GFX_HRY_E_BEGIN_TITO_SAME_NOM_LFM_MEDIA3_BISR_BISR_BP3</v>
      </c>
      <c r="AR104" t="str">
        <f t="shared" ref="AR104:AR105" si="246">$D105</f>
        <v>SSA_GFX_HRY_E_BEGIN_TITO_SAME_NOM_LFM_MEDIA3_BISR_BISR_BP3</v>
      </c>
    </row>
    <row r="105" spans="1:44" x14ac:dyDescent="0.25">
      <c r="A105" s="1" t="s">
        <v>26</v>
      </c>
      <c r="B105" s="1" t="s">
        <v>1297</v>
      </c>
      <c r="C105" s="1" t="str">
        <f>VLOOKUP(B105,templateLookup!A:B,2,0)</f>
        <v>PrimeMbistVminSearchTestMethod</v>
      </c>
      <c r="D105" t="str">
        <f t="shared" si="238"/>
        <v>SSA_GFX_HRY_E_BEGIN_TITO_SAME_NOM_LFM_MEDIA3_BISR_BISR_BP3</v>
      </c>
      <c r="E105" t="s">
        <v>31</v>
      </c>
      <c r="F105" t="s">
        <v>581</v>
      </c>
      <c r="G105" t="s">
        <v>33</v>
      </c>
      <c r="H105" t="s">
        <v>34</v>
      </c>
      <c r="I105" t="s">
        <v>104</v>
      </c>
      <c r="J105" t="s">
        <v>596</v>
      </c>
      <c r="K105" t="s">
        <v>141</v>
      </c>
      <c r="L105" t="s">
        <v>35</v>
      </c>
      <c r="M105" t="s">
        <v>1049</v>
      </c>
      <c r="N105" t="s">
        <v>883</v>
      </c>
      <c r="O105" t="s">
        <v>881</v>
      </c>
      <c r="P105" t="s">
        <v>1060</v>
      </c>
      <c r="Q105">
        <v>61</v>
      </c>
      <c r="R105">
        <v>40</v>
      </c>
      <c r="S105">
        <v>204</v>
      </c>
      <c r="T105">
        <v>1</v>
      </c>
      <c r="U105" t="s">
        <v>234</v>
      </c>
      <c r="AA105" t="s">
        <v>33</v>
      </c>
      <c r="AB105" t="s">
        <v>1299</v>
      </c>
      <c r="AF105" t="b">
        <v>0</v>
      </c>
      <c r="AG105">
        <f t="shared" si="239"/>
        <v>10</v>
      </c>
      <c r="AH105" t="s">
        <v>38</v>
      </c>
      <c r="AI105" t="str">
        <f t="shared" si="236"/>
        <v>SSA_GFX_RASTER_E_BEGIN_TITO_SAME_NOM_LFM_MEDIA3_RASTER_BISR_BP3</v>
      </c>
      <c r="AJ105" t="str">
        <f>$D107</f>
        <v>LSA_GFX_HRY_E_BEGIN_TITO_SAME_NOM_LFM_MEDIA0_BHRY_BP0</v>
      </c>
      <c r="AK105" t="str">
        <f t="shared" ref="AK105:AM105" si="247">$D107</f>
        <v>LSA_GFX_HRY_E_BEGIN_TITO_SAME_NOM_LFM_MEDIA0_BHRY_BP0</v>
      </c>
      <c r="AL105" t="str">
        <f t="shared" si="247"/>
        <v>LSA_GFX_HRY_E_BEGIN_TITO_SAME_NOM_LFM_MEDIA0_BHRY_BP0</v>
      </c>
      <c r="AM105" t="str">
        <f t="shared" si="247"/>
        <v>LSA_GFX_HRY_E_BEGIN_TITO_SAME_NOM_LFM_MEDIA0_BHRY_BP0</v>
      </c>
      <c r="AN105" t="str">
        <f t="shared" si="242"/>
        <v>SSA_GFX_RASTER_E_BEGIN_TITO_SAME_NOM_LFM_MEDIA3_RASTER_BISR_BP3</v>
      </c>
      <c r="AO105" t="str">
        <f t="shared" si="243"/>
        <v>SSA_GFX_RASTER_E_BEGIN_TITO_SAME_NOM_LFM_MEDIA3_RASTER_BISR_BP3</v>
      </c>
      <c r="AP105" t="str">
        <f t="shared" si="244"/>
        <v>SSA_GFX_RASTER_E_BEGIN_TITO_SAME_NOM_LFM_MEDIA3_RASTER_BISR_BP3</v>
      </c>
      <c r="AQ105" t="str">
        <f t="shared" si="245"/>
        <v>SSA_GFX_RASTER_E_BEGIN_TITO_SAME_NOM_LFM_MEDIA3_RASTER_BISR_BP3</v>
      </c>
      <c r="AR105" t="str">
        <f t="shared" si="246"/>
        <v>SSA_GFX_RASTER_E_BEGIN_TITO_SAME_NOM_LFM_MEDIA3_RASTER_BISR_BP3</v>
      </c>
    </row>
    <row r="106" spans="1:44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8"/>
        <v>SSA_GFX_RASTER_E_BEGIN_TITO_SAME_NOM_LFM_MEDIA3_RASTER_BISR_BP3</v>
      </c>
      <c r="E106" t="s">
        <v>31</v>
      </c>
      <c r="F106" t="s">
        <v>581</v>
      </c>
      <c r="G106" t="s">
        <v>40</v>
      </c>
      <c r="H106" t="s">
        <v>34</v>
      </c>
      <c r="I106" t="s">
        <v>104</v>
      </c>
      <c r="J106" t="s">
        <v>596</v>
      </c>
      <c r="K106" t="s">
        <v>141</v>
      </c>
      <c r="L106" t="s">
        <v>35</v>
      </c>
      <c r="M106" t="s">
        <v>1050</v>
      </c>
      <c r="N106" t="s">
        <v>883</v>
      </c>
      <c r="O106" t="s">
        <v>881</v>
      </c>
      <c r="P106" t="s">
        <v>910</v>
      </c>
      <c r="Q106">
        <v>61</v>
      </c>
      <c r="R106">
        <v>40</v>
      </c>
      <c r="S106">
        <v>205</v>
      </c>
      <c r="T106">
        <v>1</v>
      </c>
      <c r="U106" t="s">
        <v>234</v>
      </c>
      <c r="AF106" t="b">
        <v>0</v>
      </c>
      <c r="AG106">
        <f t="shared" si="239"/>
        <v>6</v>
      </c>
      <c r="AH106">
        <v>1</v>
      </c>
      <c r="AI106" t="str">
        <f t="shared" si="236"/>
        <v>LSA_GFX_HRY_E_BEGIN_TITO_SAME_NOM_LFM_MEDIA0_BHRY_BP0</v>
      </c>
      <c r="AJ106" t="str">
        <f t="shared" ref="AJ106" si="248">$D107</f>
        <v>LSA_GFX_HRY_E_BEGIN_TITO_SAME_NOM_LFM_MEDIA0_BHRY_BP0</v>
      </c>
      <c r="AK106" t="str">
        <f t="shared" ref="AK106:AK107" si="249">$D107</f>
        <v>LSA_GFX_HRY_E_BEGIN_TITO_SAME_NOM_LFM_MEDIA0_BHRY_BP0</v>
      </c>
      <c r="AL106" t="str">
        <f t="shared" ref="AL106:AL107" si="250">$D107</f>
        <v>LSA_GFX_HRY_E_BEGIN_TITO_SAME_NOM_LFM_MEDIA0_BHRY_BP0</v>
      </c>
      <c r="AM106" t="str">
        <f t="shared" ref="AM106:AM107" si="251">$D107</f>
        <v>LSA_GFX_HRY_E_BEGIN_TITO_SAME_NOM_LFM_MEDIA0_BHRY_BP0</v>
      </c>
      <c r="AN106" t="str">
        <f t="shared" si="242"/>
        <v>LSA_GFX_HRY_E_BEGIN_TITO_SAME_NOM_LFM_MEDIA0_BHRY_BP0</v>
      </c>
    </row>
    <row r="107" spans="1:44" x14ac:dyDescent="0.25">
      <c r="A107" s="1" t="s">
        <v>26</v>
      </c>
      <c r="B107" s="1" t="s">
        <v>1297</v>
      </c>
      <c r="C107" s="1" t="str">
        <f>VLOOKUP(B107,templateLookup!A:B,2,0)</f>
        <v>PrimeMbistVminSearchTestMethod</v>
      </c>
      <c r="D107" t="str">
        <f t="shared" si="238"/>
        <v>LSA_GFX_HRY_E_BEGIN_TITO_SAME_NOM_LFM_MEDIA0_BHRY_BP0</v>
      </c>
      <c r="E107" t="s">
        <v>56</v>
      </c>
      <c r="F107" t="s">
        <v>581</v>
      </c>
      <c r="G107" t="s">
        <v>33</v>
      </c>
      <c r="H107" t="s">
        <v>34</v>
      </c>
      <c r="I107" t="s">
        <v>104</v>
      </c>
      <c r="J107" t="s">
        <v>596</v>
      </c>
      <c r="K107" t="s">
        <v>141</v>
      </c>
      <c r="L107" t="s">
        <v>35</v>
      </c>
      <c r="M107" t="s">
        <v>1216</v>
      </c>
      <c r="N107" t="s">
        <v>883</v>
      </c>
      <c r="O107" t="s">
        <v>881</v>
      </c>
      <c r="P107" t="s">
        <v>1067</v>
      </c>
      <c r="Q107">
        <v>61</v>
      </c>
      <c r="R107">
        <v>40</v>
      </c>
      <c r="S107">
        <v>206</v>
      </c>
      <c r="T107">
        <v>1</v>
      </c>
      <c r="U107" t="s">
        <v>234</v>
      </c>
      <c r="AA107" t="s">
        <v>33</v>
      </c>
      <c r="AB107" t="s">
        <v>1299</v>
      </c>
      <c r="AF107" t="b">
        <v>0</v>
      </c>
      <c r="AG107">
        <f t="shared" si="239"/>
        <v>10</v>
      </c>
      <c r="AH107" t="s">
        <v>38</v>
      </c>
      <c r="AI107" t="str">
        <f t="shared" si="236"/>
        <v>LSA_GFX_HRY_E_BEGIN_TITO_SAME_NOM_LFM_MEDIA0_BISR_BISR_BP0</v>
      </c>
      <c r="AJ107" t="str">
        <f>$D110</f>
        <v>LSA_GFX_HRY_E_BEGIN_TITO_SAME_NOM_LFM_MEDIA1_BHRY_BP1</v>
      </c>
      <c r="AK107" t="str">
        <f t="shared" si="249"/>
        <v>LSA_GFX_HRY_E_BEGIN_TITO_SAME_NOM_LFM_MEDIA0_BISR_BISR_BP0</v>
      </c>
      <c r="AL107" t="str">
        <f t="shared" si="250"/>
        <v>LSA_GFX_HRY_E_BEGIN_TITO_SAME_NOM_LFM_MEDIA0_BISR_BISR_BP0</v>
      </c>
      <c r="AM107" t="str">
        <f t="shared" si="251"/>
        <v>LSA_GFX_HRY_E_BEGIN_TITO_SAME_NOM_LFM_MEDIA0_BISR_BISR_BP0</v>
      </c>
      <c r="AN107" t="str">
        <f t="shared" si="242"/>
        <v>LSA_GFX_HRY_E_BEGIN_TITO_SAME_NOM_LFM_MEDIA0_BISR_BISR_BP0</v>
      </c>
      <c r="AO107" t="str">
        <f t="shared" ref="AO107:AO108" si="252">$D108</f>
        <v>LSA_GFX_HRY_E_BEGIN_TITO_SAME_NOM_LFM_MEDIA0_BISR_BISR_BP0</v>
      </c>
      <c r="AP107" t="str">
        <f t="shared" ref="AP107:AP108" si="253">$D108</f>
        <v>LSA_GFX_HRY_E_BEGIN_TITO_SAME_NOM_LFM_MEDIA0_BISR_BISR_BP0</v>
      </c>
      <c r="AQ107" t="str">
        <f t="shared" ref="AQ107:AQ108" si="254">$D108</f>
        <v>LSA_GFX_HRY_E_BEGIN_TITO_SAME_NOM_LFM_MEDIA0_BISR_BISR_BP0</v>
      </c>
      <c r="AR107" t="str">
        <f t="shared" ref="AR107:AR108" si="255">$D108</f>
        <v>LSA_GFX_HRY_E_BEGIN_TITO_SAME_NOM_LFM_MEDIA0_BISR_BISR_BP0</v>
      </c>
    </row>
    <row r="108" spans="1:44" x14ac:dyDescent="0.25">
      <c r="A108" s="1" t="s">
        <v>26</v>
      </c>
      <c r="B108" s="1" t="s">
        <v>1297</v>
      </c>
      <c r="C108" s="1" t="str">
        <f>VLOOKUP(B108,templateLookup!A:B,2,0)</f>
        <v>PrimeMbistVminSearchTestMethod</v>
      </c>
      <c r="D108" t="str">
        <f t="shared" si="238"/>
        <v>LSA_GFX_HRY_E_BEGIN_TITO_SAME_NOM_LFM_MEDIA0_BISR_BISR_BP0</v>
      </c>
      <c r="E108" t="s">
        <v>56</v>
      </c>
      <c r="F108" t="s">
        <v>581</v>
      </c>
      <c r="G108" t="s">
        <v>33</v>
      </c>
      <c r="H108" t="s">
        <v>34</v>
      </c>
      <c r="I108" t="s">
        <v>104</v>
      </c>
      <c r="J108" t="s">
        <v>596</v>
      </c>
      <c r="K108" t="s">
        <v>141</v>
      </c>
      <c r="L108" t="s">
        <v>35</v>
      </c>
      <c r="M108" t="s">
        <v>1051</v>
      </c>
      <c r="N108" t="s">
        <v>883</v>
      </c>
      <c r="O108" t="s">
        <v>881</v>
      </c>
      <c r="P108" t="s">
        <v>1061</v>
      </c>
      <c r="Q108">
        <v>21</v>
      </c>
      <c r="R108">
        <v>40</v>
      </c>
      <c r="S108">
        <v>207</v>
      </c>
      <c r="T108">
        <v>1</v>
      </c>
      <c r="U108" t="s">
        <v>234</v>
      </c>
      <c r="AA108" t="s">
        <v>33</v>
      </c>
      <c r="AB108" t="s">
        <v>1299</v>
      </c>
      <c r="AF108" t="b">
        <v>0</v>
      </c>
      <c r="AG108">
        <f>COUNTA(AI108:AR108)</f>
        <v>10</v>
      </c>
      <c r="AH108" t="s">
        <v>38</v>
      </c>
      <c r="AI108" t="str">
        <f t="shared" si="236"/>
        <v>LSA_GFX_RASTER_E_BEGIN_TITO_SAME_NOM_LFM_MEDIA0_RASTER_BISR_BP0</v>
      </c>
      <c r="AJ108" t="str">
        <f>$D110</f>
        <v>LSA_GFX_HRY_E_BEGIN_TITO_SAME_NOM_LFM_MEDIA1_BHRY_BP1</v>
      </c>
      <c r="AK108" t="str">
        <f t="shared" ref="AK108:AM108" si="256">$D110</f>
        <v>LSA_GFX_HRY_E_BEGIN_TITO_SAME_NOM_LFM_MEDIA1_BHRY_BP1</v>
      </c>
      <c r="AL108" t="str">
        <f t="shared" si="256"/>
        <v>LSA_GFX_HRY_E_BEGIN_TITO_SAME_NOM_LFM_MEDIA1_BHRY_BP1</v>
      </c>
      <c r="AM108" t="str">
        <f t="shared" si="256"/>
        <v>LSA_GFX_HRY_E_BEGIN_TITO_SAME_NOM_LFM_MEDIA1_BHRY_BP1</v>
      </c>
      <c r="AN108" t="str">
        <f t="shared" si="242"/>
        <v>LSA_GFX_RASTER_E_BEGIN_TITO_SAME_NOM_LFM_MEDIA0_RASTER_BISR_BP0</v>
      </c>
      <c r="AO108" t="str">
        <f t="shared" si="252"/>
        <v>LSA_GFX_RASTER_E_BEGIN_TITO_SAME_NOM_LFM_MEDIA0_RASTER_BISR_BP0</v>
      </c>
      <c r="AP108" t="str">
        <f t="shared" si="253"/>
        <v>LSA_GFX_RASTER_E_BEGIN_TITO_SAME_NOM_LFM_MEDIA0_RASTER_BISR_BP0</v>
      </c>
      <c r="AQ108" t="str">
        <f t="shared" si="254"/>
        <v>LSA_GFX_RASTER_E_BEGIN_TITO_SAME_NOM_LFM_MEDIA0_RASTER_BISR_BP0</v>
      </c>
      <c r="AR108" t="str">
        <f t="shared" si="255"/>
        <v>LSA_GFX_RASTER_E_BEGIN_TITO_SAME_NOM_LFM_MEDIA0_RASTER_BISR_BP0</v>
      </c>
    </row>
    <row r="109" spans="1:44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8"/>
        <v>LSA_GFX_RASTER_E_BEGIN_TITO_SAME_NOM_LFM_MEDIA0_RASTER_BISR_BP0</v>
      </c>
      <c r="E109" t="s">
        <v>56</v>
      </c>
      <c r="F109" t="s">
        <v>581</v>
      </c>
      <c r="G109" t="s">
        <v>40</v>
      </c>
      <c r="H109" t="s">
        <v>34</v>
      </c>
      <c r="I109" t="s">
        <v>104</v>
      </c>
      <c r="J109" t="s">
        <v>596</v>
      </c>
      <c r="K109" t="s">
        <v>141</v>
      </c>
      <c r="L109" t="s">
        <v>35</v>
      </c>
      <c r="M109" t="s">
        <v>1052</v>
      </c>
      <c r="N109" t="s">
        <v>883</v>
      </c>
      <c r="O109" t="s">
        <v>881</v>
      </c>
      <c r="P109" t="s">
        <v>910</v>
      </c>
      <c r="Q109">
        <v>21</v>
      </c>
      <c r="R109">
        <v>40</v>
      </c>
      <c r="S109">
        <v>208</v>
      </c>
      <c r="T109">
        <v>1</v>
      </c>
      <c r="U109" t="s">
        <v>234</v>
      </c>
      <c r="AF109" t="b">
        <v>0</v>
      </c>
      <c r="AG109">
        <f t="shared" ref="AG109:AG118" si="257">COUNTA(AI109:AR109)</f>
        <v>6</v>
      </c>
      <c r="AH109">
        <v>1</v>
      </c>
      <c r="AI109" t="str">
        <f t="shared" si="236"/>
        <v>LSA_GFX_HRY_E_BEGIN_TITO_SAME_NOM_LFM_MEDIA1_BHRY_BP1</v>
      </c>
      <c r="AJ109" t="str">
        <f t="shared" ref="AJ109" si="258">$D110</f>
        <v>LSA_GFX_HRY_E_BEGIN_TITO_SAME_NOM_LFM_MEDIA1_BHRY_BP1</v>
      </c>
      <c r="AK109" t="str">
        <f t="shared" ref="AK109:AK110" si="259">$D110</f>
        <v>LSA_GFX_HRY_E_BEGIN_TITO_SAME_NOM_LFM_MEDIA1_BHRY_BP1</v>
      </c>
      <c r="AL109" t="str">
        <f t="shared" ref="AL109:AL110" si="260">$D110</f>
        <v>LSA_GFX_HRY_E_BEGIN_TITO_SAME_NOM_LFM_MEDIA1_BHRY_BP1</v>
      </c>
      <c r="AM109" t="str">
        <f t="shared" ref="AM109:AM110" si="261">$D110</f>
        <v>LSA_GFX_HRY_E_BEGIN_TITO_SAME_NOM_LFM_MEDIA1_BHRY_BP1</v>
      </c>
      <c r="AN109" t="str">
        <f t="shared" si="242"/>
        <v>LSA_GFX_HRY_E_BEGIN_TITO_SAME_NOM_LFM_MEDIA1_BHRY_BP1</v>
      </c>
    </row>
    <row r="110" spans="1:44" x14ac:dyDescent="0.25">
      <c r="A110" s="1" t="s">
        <v>26</v>
      </c>
      <c r="B110" s="1" t="s">
        <v>1297</v>
      </c>
      <c r="C110" s="1" t="str">
        <f>VLOOKUP(B110,templateLookup!A:B,2,0)</f>
        <v>PrimeMbistVminSearchTestMethod</v>
      </c>
      <c r="D110" t="str">
        <f t="shared" ref="D110" si="262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581</v>
      </c>
      <c r="G110" t="s">
        <v>33</v>
      </c>
      <c r="H110" t="s">
        <v>34</v>
      </c>
      <c r="I110" t="s">
        <v>104</v>
      </c>
      <c r="J110" t="s">
        <v>596</v>
      </c>
      <c r="K110" t="s">
        <v>141</v>
      </c>
      <c r="L110" t="s">
        <v>35</v>
      </c>
      <c r="M110" t="s">
        <v>1215</v>
      </c>
      <c r="N110" t="s">
        <v>883</v>
      </c>
      <c r="O110" t="s">
        <v>881</v>
      </c>
      <c r="P110" t="s">
        <v>1068</v>
      </c>
      <c r="Q110">
        <v>61</v>
      </c>
      <c r="R110">
        <v>40</v>
      </c>
      <c r="S110">
        <v>209</v>
      </c>
      <c r="T110">
        <v>1</v>
      </c>
      <c r="U110" t="s">
        <v>234</v>
      </c>
      <c r="AA110" t="s">
        <v>33</v>
      </c>
      <c r="AB110" t="s">
        <v>1299</v>
      </c>
      <c r="AF110" t="b">
        <v>0</v>
      </c>
      <c r="AG110">
        <f t="shared" si="257"/>
        <v>10</v>
      </c>
      <c r="AH110" t="s">
        <v>38</v>
      </c>
      <c r="AI110" t="str">
        <f t="shared" si="236"/>
        <v>LSA_GFX_HRY_E_BEGIN_TITO_SAME_NOM_LFM_MEDIA1_BISR_BISR_BP1</v>
      </c>
      <c r="AJ110" t="str">
        <f>$D113</f>
        <v>LSA_GFX_HRY_E_BEGIN_TITO_SAME_NOM_LFM_MEDIA2_BHRY_BP2</v>
      </c>
      <c r="AK110" t="str">
        <f t="shared" si="259"/>
        <v>LSA_GFX_HRY_E_BEGIN_TITO_SAME_NOM_LFM_MEDIA1_BISR_BISR_BP1</v>
      </c>
      <c r="AL110" t="str">
        <f t="shared" si="260"/>
        <v>LSA_GFX_HRY_E_BEGIN_TITO_SAME_NOM_LFM_MEDIA1_BISR_BISR_BP1</v>
      </c>
      <c r="AM110" t="str">
        <f t="shared" si="261"/>
        <v>LSA_GFX_HRY_E_BEGIN_TITO_SAME_NOM_LFM_MEDIA1_BISR_BISR_BP1</v>
      </c>
      <c r="AN110" t="str">
        <f t="shared" si="242"/>
        <v>LSA_GFX_HRY_E_BEGIN_TITO_SAME_NOM_LFM_MEDIA1_BISR_BISR_BP1</v>
      </c>
      <c r="AO110" t="str">
        <f t="shared" ref="AO110:AO111" si="263">$D111</f>
        <v>LSA_GFX_HRY_E_BEGIN_TITO_SAME_NOM_LFM_MEDIA1_BISR_BISR_BP1</v>
      </c>
      <c r="AP110" t="str">
        <f t="shared" ref="AP110:AP111" si="264">$D111</f>
        <v>LSA_GFX_HRY_E_BEGIN_TITO_SAME_NOM_LFM_MEDIA1_BISR_BISR_BP1</v>
      </c>
      <c r="AQ110" t="str">
        <f t="shared" ref="AQ110:AQ111" si="265">$D111</f>
        <v>LSA_GFX_HRY_E_BEGIN_TITO_SAME_NOM_LFM_MEDIA1_BISR_BISR_BP1</v>
      </c>
      <c r="AR110" t="str">
        <f t="shared" ref="AR110:AR111" si="266">$D111</f>
        <v>LSA_GFX_HRY_E_BEGIN_TITO_SAME_NOM_LFM_MEDIA1_BISR_BISR_BP1</v>
      </c>
    </row>
    <row r="111" spans="1:44" x14ac:dyDescent="0.25">
      <c r="A111" s="1" t="s">
        <v>26</v>
      </c>
      <c r="B111" s="1" t="s">
        <v>1297</v>
      </c>
      <c r="C111" s="1" t="str">
        <f>VLOOKUP(B111,templateLookup!A:B,2,0)</f>
        <v>PrimeMbistVminSearchTestMethod</v>
      </c>
      <c r="D111" t="str">
        <f t="shared" si="238"/>
        <v>LSA_GFX_HRY_E_BEGIN_TITO_SAME_NOM_LFM_MEDIA1_BISR_BISR_BP1</v>
      </c>
      <c r="E111" t="s">
        <v>56</v>
      </c>
      <c r="F111" t="s">
        <v>581</v>
      </c>
      <c r="G111" t="s">
        <v>33</v>
      </c>
      <c r="H111" t="s">
        <v>34</v>
      </c>
      <c r="I111" t="s">
        <v>104</v>
      </c>
      <c r="J111" t="s">
        <v>596</v>
      </c>
      <c r="K111" t="s">
        <v>141</v>
      </c>
      <c r="L111" t="s">
        <v>35</v>
      </c>
      <c r="M111" t="s">
        <v>1047</v>
      </c>
      <c r="N111" t="s">
        <v>883</v>
      </c>
      <c r="O111" t="s">
        <v>881</v>
      </c>
      <c r="P111" t="s">
        <v>1062</v>
      </c>
      <c r="Q111">
        <v>21</v>
      </c>
      <c r="R111">
        <v>40</v>
      </c>
      <c r="S111">
        <v>210</v>
      </c>
      <c r="T111">
        <v>1</v>
      </c>
      <c r="U111" t="s">
        <v>234</v>
      </c>
      <c r="AA111" t="s">
        <v>33</v>
      </c>
      <c r="AB111" t="s">
        <v>1299</v>
      </c>
      <c r="AF111" t="b">
        <v>0</v>
      </c>
      <c r="AG111">
        <f t="shared" si="257"/>
        <v>10</v>
      </c>
      <c r="AH111" t="s">
        <v>38</v>
      </c>
      <c r="AI111" t="str">
        <f t="shared" si="236"/>
        <v>LSA_GFX_RASTER_E_BEGIN_TITO_SAME_NOM_LFM_MEDIA1_RASTER_BISR_BP1</v>
      </c>
      <c r="AJ111" t="str">
        <f>$D113</f>
        <v>LSA_GFX_HRY_E_BEGIN_TITO_SAME_NOM_LFM_MEDIA2_BHRY_BP2</v>
      </c>
      <c r="AK111" t="str">
        <f t="shared" ref="AK111:AM111" si="267">$D113</f>
        <v>LSA_GFX_HRY_E_BEGIN_TITO_SAME_NOM_LFM_MEDIA2_BHRY_BP2</v>
      </c>
      <c r="AL111" t="str">
        <f t="shared" si="267"/>
        <v>LSA_GFX_HRY_E_BEGIN_TITO_SAME_NOM_LFM_MEDIA2_BHRY_BP2</v>
      </c>
      <c r="AM111" t="str">
        <f t="shared" si="267"/>
        <v>LSA_GFX_HRY_E_BEGIN_TITO_SAME_NOM_LFM_MEDIA2_BHRY_BP2</v>
      </c>
      <c r="AN111" t="str">
        <f t="shared" si="242"/>
        <v>LSA_GFX_RASTER_E_BEGIN_TITO_SAME_NOM_LFM_MEDIA1_RASTER_BISR_BP1</v>
      </c>
      <c r="AO111" t="str">
        <f t="shared" si="263"/>
        <v>LSA_GFX_RASTER_E_BEGIN_TITO_SAME_NOM_LFM_MEDIA1_RASTER_BISR_BP1</v>
      </c>
      <c r="AP111" t="str">
        <f t="shared" si="264"/>
        <v>LSA_GFX_RASTER_E_BEGIN_TITO_SAME_NOM_LFM_MEDIA1_RASTER_BISR_BP1</v>
      </c>
      <c r="AQ111" t="str">
        <f t="shared" si="265"/>
        <v>LSA_GFX_RASTER_E_BEGIN_TITO_SAME_NOM_LFM_MEDIA1_RASTER_BISR_BP1</v>
      </c>
      <c r="AR111" t="str">
        <f t="shared" si="266"/>
        <v>LSA_GFX_RASTER_E_BEGIN_TITO_SAME_NOM_LFM_MEDIA1_RASTER_BISR_BP1</v>
      </c>
    </row>
    <row r="112" spans="1:44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8"/>
        <v>LSA_GFX_RASTER_E_BEGIN_TITO_SAME_NOM_LFM_MEDIA1_RASTER_BISR_BP1</v>
      </c>
      <c r="E112" t="s">
        <v>56</v>
      </c>
      <c r="F112" t="s">
        <v>581</v>
      </c>
      <c r="G112" t="s">
        <v>40</v>
      </c>
      <c r="H112" t="s">
        <v>34</v>
      </c>
      <c r="I112" t="s">
        <v>104</v>
      </c>
      <c r="J112" t="s">
        <v>596</v>
      </c>
      <c r="K112" t="s">
        <v>141</v>
      </c>
      <c r="L112" t="s">
        <v>35</v>
      </c>
      <c r="M112" t="s">
        <v>1048</v>
      </c>
      <c r="N112" t="s">
        <v>883</v>
      </c>
      <c r="O112" t="s">
        <v>881</v>
      </c>
      <c r="P112" t="s">
        <v>910</v>
      </c>
      <c r="Q112">
        <v>21</v>
      </c>
      <c r="R112">
        <v>40</v>
      </c>
      <c r="S112">
        <v>211</v>
      </c>
      <c r="T112">
        <v>1</v>
      </c>
      <c r="U112" t="s">
        <v>234</v>
      </c>
      <c r="AF112" t="b">
        <v>0</v>
      </c>
      <c r="AG112">
        <f t="shared" si="257"/>
        <v>6</v>
      </c>
      <c r="AH112">
        <v>1</v>
      </c>
      <c r="AI112" t="str">
        <f t="shared" si="236"/>
        <v>LSA_GFX_HRY_E_BEGIN_TITO_SAME_NOM_LFM_MEDIA2_BHRY_BP2</v>
      </c>
      <c r="AJ112" t="str">
        <f t="shared" ref="AJ112" si="268">$D113</f>
        <v>LSA_GFX_HRY_E_BEGIN_TITO_SAME_NOM_LFM_MEDIA2_BHRY_BP2</v>
      </c>
      <c r="AK112" t="str">
        <f t="shared" ref="AK112:AK113" si="269">$D113</f>
        <v>LSA_GFX_HRY_E_BEGIN_TITO_SAME_NOM_LFM_MEDIA2_BHRY_BP2</v>
      </c>
      <c r="AL112" t="str">
        <f t="shared" ref="AL112:AL113" si="270">$D113</f>
        <v>LSA_GFX_HRY_E_BEGIN_TITO_SAME_NOM_LFM_MEDIA2_BHRY_BP2</v>
      </c>
      <c r="AM112" t="str">
        <f t="shared" ref="AM112:AM113" si="271">$D113</f>
        <v>LSA_GFX_HRY_E_BEGIN_TITO_SAME_NOM_LFM_MEDIA2_BHRY_BP2</v>
      </c>
      <c r="AN112" t="str">
        <f t="shared" si="242"/>
        <v>LSA_GFX_HRY_E_BEGIN_TITO_SAME_NOM_LFM_MEDIA2_BHRY_BP2</v>
      </c>
    </row>
    <row r="113" spans="1:44" x14ac:dyDescent="0.25">
      <c r="A113" s="1" t="s">
        <v>26</v>
      </c>
      <c r="B113" s="1" t="s">
        <v>1297</v>
      </c>
      <c r="C113" s="1" t="str">
        <f>VLOOKUP(B113,templateLookup!A:B,2,0)</f>
        <v>PrimeMbistVminSearchTestMethod</v>
      </c>
      <c r="D113" t="str">
        <f t="shared" si="238"/>
        <v>LSA_GFX_HRY_E_BEGIN_TITO_SAME_NOM_LFM_MEDIA2_BHRY_BP2</v>
      </c>
      <c r="E113" t="s">
        <v>56</v>
      </c>
      <c r="F113" t="s">
        <v>581</v>
      </c>
      <c r="G113" t="s">
        <v>33</v>
      </c>
      <c r="H113" t="s">
        <v>34</v>
      </c>
      <c r="I113" t="s">
        <v>104</v>
      </c>
      <c r="J113" t="s">
        <v>596</v>
      </c>
      <c r="K113" t="s">
        <v>141</v>
      </c>
      <c r="L113" t="s">
        <v>35</v>
      </c>
      <c r="M113" t="s">
        <v>1214</v>
      </c>
      <c r="N113" t="s">
        <v>883</v>
      </c>
      <c r="O113" t="s">
        <v>881</v>
      </c>
      <c r="P113" t="s">
        <v>1069</v>
      </c>
      <c r="Q113">
        <v>61</v>
      </c>
      <c r="R113">
        <v>40</v>
      </c>
      <c r="S113">
        <v>212</v>
      </c>
      <c r="T113">
        <v>1</v>
      </c>
      <c r="U113" t="s">
        <v>234</v>
      </c>
      <c r="AA113" t="s">
        <v>33</v>
      </c>
      <c r="AB113" t="s">
        <v>1299</v>
      </c>
      <c r="AF113" t="b">
        <v>0</v>
      </c>
      <c r="AG113">
        <f t="shared" ref="AG113" si="272">COUNTA(AI113:AR113)</f>
        <v>10</v>
      </c>
      <c r="AH113" t="s">
        <v>38</v>
      </c>
      <c r="AI113" t="str">
        <f t="shared" si="236"/>
        <v>LSA_GFX_HRY_E_BEGIN_TITO_SAME_NOM_LFM_MEDIA2_BISR_BISR_BP2</v>
      </c>
      <c r="AJ113" t="str">
        <f>$D116</f>
        <v>LSA_GFX_HRY_E_BEGIN_TITO_SAME_NOM_LFM_MEDIA3_BHRY_BP3</v>
      </c>
      <c r="AK113" t="str">
        <f t="shared" si="269"/>
        <v>LSA_GFX_HRY_E_BEGIN_TITO_SAME_NOM_LFM_MEDIA2_BISR_BISR_BP2</v>
      </c>
      <c r="AL113" t="str">
        <f t="shared" si="270"/>
        <v>LSA_GFX_HRY_E_BEGIN_TITO_SAME_NOM_LFM_MEDIA2_BISR_BISR_BP2</v>
      </c>
      <c r="AM113" t="str">
        <f t="shared" si="271"/>
        <v>LSA_GFX_HRY_E_BEGIN_TITO_SAME_NOM_LFM_MEDIA2_BISR_BISR_BP2</v>
      </c>
      <c r="AN113" t="str">
        <f t="shared" si="242"/>
        <v>LSA_GFX_HRY_E_BEGIN_TITO_SAME_NOM_LFM_MEDIA2_BISR_BISR_BP2</v>
      </c>
      <c r="AO113" t="str">
        <f t="shared" ref="AO113:AO114" si="273">$D114</f>
        <v>LSA_GFX_HRY_E_BEGIN_TITO_SAME_NOM_LFM_MEDIA2_BISR_BISR_BP2</v>
      </c>
      <c r="AP113" t="str">
        <f t="shared" ref="AP113:AP114" si="274">$D114</f>
        <v>LSA_GFX_HRY_E_BEGIN_TITO_SAME_NOM_LFM_MEDIA2_BISR_BISR_BP2</v>
      </c>
      <c r="AQ113" t="str">
        <f t="shared" ref="AQ113:AQ114" si="275">$D114</f>
        <v>LSA_GFX_HRY_E_BEGIN_TITO_SAME_NOM_LFM_MEDIA2_BISR_BISR_BP2</v>
      </c>
      <c r="AR113" t="str">
        <f t="shared" ref="AR113:AR114" si="276">$D114</f>
        <v>LSA_GFX_HRY_E_BEGIN_TITO_SAME_NOM_LFM_MEDIA2_BISR_BISR_BP2</v>
      </c>
    </row>
    <row r="114" spans="1:44" x14ac:dyDescent="0.25">
      <c r="A114" s="1" t="s">
        <v>26</v>
      </c>
      <c r="B114" s="1" t="s">
        <v>1297</v>
      </c>
      <c r="C114" s="1" t="str">
        <f>VLOOKUP(B114,templateLookup!A:B,2,0)</f>
        <v>PrimeMbistVminSearchTestMethod</v>
      </c>
      <c r="D114" t="str">
        <f t="shared" si="238"/>
        <v>LSA_GFX_HRY_E_BEGIN_TITO_SAME_NOM_LFM_MEDIA2_BISR_BISR_BP2</v>
      </c>
      <c r="E114" t="s">
        <v>56</v>
      </c>
      <c r="F114" t="s">
        <v>581</v>
      </c>
      <c r="G114" t="s">
        <v>33</v>
      </c>
      <c r="H114" t="s">
        <v>34</v>
      </c>
      <c r="I114" t="s">
        <v>104</v>
      </c>
      <c r="J114" t="s">
        <v>596</v>
      </c>
      <c r="K114" t="s">
        <v>141</v>
      </c>
      <c r="L114" t="s">
        <v>35</v>
      </c>
      <c r="M114" t="s">
        <v>1053</v>
      </c>
      <c r="N114" t="s">
        <v>883</v>
      </c>
      <c r="O114" t="s">
        <v>881</v>
      </c>
      <c r="P114" t="s">
        <v>1063</v>
      </c>
      <c r="Q114">
        <v>21</v>
      </c>
      <c r="R114">
        <v>40</v>
      </c>
      <c r="S114">
        <v>213</v>
      </c>
      <c r="T114">
        <v>1</v>
      </c>
      <c r="U114" t="s">
        <v>234</v>
      </c>
      <c r="AA114" t="s">
        <v>33</v>
      </c>
      <c r="AB114" t="s">
        <v>1299</v>
      </c>
      <c r="AF114" t="b">
        <v>0</v>
      </c>
      <c r="AG114">
        <f t="shared" si="257"/>
        <v>10</v>
      </c>
      <c r="AH114" t="s">
        <v>38</v>
      </c>
      <c r="AI114" t="str">
        <f t="shared" si="236"/>
        <v>LSA_GFX_RASTER_E_BEGIN_TITO_SAME_NOM_LFM_MEDIA2_RASTER_BISR_BP2</v>
      </c>
      <c r="AJ114" t="str">
        <f>$D116</f>
        <v>LSA_GFX_HRY_E_BEGIN_TITO_SAME_NOM_LFM_MEDIA3_BHRY_BP3</v>
      </c>
      <c r="AK114" t="str">
        <f t="shared" ref="AK114:AM114" si="277">$D116</f>
        <v>LSA_GFX_HRY_E_BEGIN_TITO_SAME_NOM_LFM_MEDIA3_BHRY_BP3</v>
      </c>
      <c r="AL114" t="str">
        <f t="shared" si="277"/>
        <v>LSA_GFX_HRY_E_BEGIN_TITO_SAME_NOM_LFM_MEDIA3_BHRY_BP3</v>
      </c>
      <c r="AM114" t="str">
        <f t="shared" si="277"/>
        <v>LSA_GFX_HRY_E_BEGIN_TITO_SAME_NOM_LFM_MEDIA3_BHRY_BP3</v>
      </c>
      <c r="AN114" t="str">
        <f t="shared" si="242"/>
        <v>LSA_GFX_RASTER_E_BEGIN_TITO_SAME_NOM_LFM_MEDIA2_RASTER_BISR_BP2</v>
      </c>
      <c r="AO114" t="str">
        <f t="shared" si="273"/>
        <v>LSA_GFX_RASTER_E_BEGIN_TITO_SAME_NOM_LFM_MEDIA2_RASTER_BISR_BP2</v>
      </c>
      <c r="AP114" t="str">
        <f t="shared" si="274"/>
        <v>LSA_GFX_RASTER_E_BEGIN_TITO_SAME_NOM_LFM_MEDIA2_RASTER_BISR_BP2</v>
      </c>
      <c r="AQ114" t="str">
        <f t="shared" si="275"/>
        <v>LSA_GFX_RASTER_E_BEGIN_TITO_SAME_NOM_LFM_MEDIA2_RASTER_BISR_BP2</v>
      </c>
      <c r="AR114" t="str">
        <f t="shared" si="276"/>
        <v>LSA_GFX_RASTER_E_BEGIN_TITO_SAME_NOM_LFM_MEDIA2_RASTER_BISR_BP2</v>
      </c>
    </row>
    <row r="115" spans="1:44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8"/>
        <v>LSA_GFX_RASTER_E_BEGIN_TITO_SAME_NOM_LFM_MEDIA2_RASTER_BISR_BP2</v>
      </c>
      <c r="E115" t="s">
        <v>56</v>
      </c>
      <c r="F115" t="s">
        <v>581</v>
      </c>
      <c r="G115" t="s">
        <v>40</v>
      </c>
      <c r="H115" t="s">
        <v>34</v>
      </c>
      <c r="I115" t="s">
        <v>104</v>
      </c>
      <c r="J115" t="s">
        <v>596</v>
      </c>
      <c r="K115" t="s">
        <v>141</v>
      </c>
      <c r="L115" t="s">
        <v>35</v>
      </c>
      <c r="M115" t="s">
        <v>1054</v>
      </c>
      <c r="N115" t="s">
        <v>883</v>
      </c>
      <c r="O115" t="s">
        <v>881</v>
      </c>
      <c r="P115" t="s">
        <v>910</v>
      </c>
      <c r="Q115">
        <v>21</v>
      </c>
      <c r="R115">
        <v>40</v>
      </c>
      <c r="S115">
        <v>214</v>
      </c>
      <c r="T115">
        <v>1</v>
      </c>
      <c r="U115" t="s">
        <v>234</v>
      </c>
      <c r="AF115" t="b">
        <v>0</v>
      </c>
      <c r="AG115">
        <f t="shared" si="257"/>
        <v>6</v>
      </c>
      <c r="AH115">
        <v>1</v>
      </c>
      <c r="AI115" t="str">
        <f t="shared" si="236"/>
        <v>LSA_GFX_HRY_E_BEGIN_TITO_SAME_NOM_LFM_MEDIA3_BHRY_BP3</v>
      </c>
      <c r="AJ115" t="str">
        <f t="shared" ref="AJ115" si="278">$D116</f>
        <v>LSA_GFX_HRY_E_BEGIN_TITO_SAME_NOM_LFM_MEDIA3_BHRY_BP3</v>
      </c>
      <c r="AK115" t="str">
        <f t="shared" ref="AK115:AK116" si="279">$D116</f>
        <v>LSA_GFX_HRY_E_BEGIN_TITO_SAME_NOM_LFM_MEDIA3_BHRY_BP3</v>
      </c>
      <c r="AL115" t="str">
        <f t="shared" ref="AL115:AL116" si="280">$D116</f>
        <v>LSA_GFX_HRY_E_BEGIN_TITO_SAME_NOM_LFM_MEDIA3_BHRY_BP3</v>
      </c>
      <c r="AM115" t="str">
        <f t="shared" ref="AM115:AM116" si="281">$D116</f>
        <v>LSA_GFX_HRY_E_BEGIN_TITO_SAME_NOM_LFM_MEDIA3_BHRY_BP3</v>
      </c>
      <c r="AN115" t="str">
        <f t="shared" si="242"/>
        <v>LSA_GFX_HRY_E_BEGIN_TITO_SAME_NOM_LFM_MEDIA3_BHRY_BP3</v>
      </c>
    </row>
    <row r="116" spans="1:44" x14ac:dyDescent="0.25">
      <c r="A116" s="1" t="s">
        <v>26</v>
      </c>
      <c r="B116" s="1" t="s">
        <v>1297</v>
      </c>
      <c r="C116" s="1" t="str">
        <f>VLOOKUP(B116,templateLookup!A:B,2,0)</f>
        <v>PrimeMbistVminSearchTestMethod</v>
      </c>
      <c r="D116" t="str">
        <f t="shared" ref="D116" si="282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581</v>
      </c>
      <c r="G116" t="s">
        <v>33</v>
      </c>
      <c r="H116" t="s">
        <v>34</v>
      </c>
      <c r="I116" t="s">
        <v>104</v>
      </c>
      <c r="J116" t="s">
        <v>596</v>
      </c>
      <c r="K116" t="s">
        <v>141</v>
      </c>
      <c r="L116" t="s">
        <v>35</v>
      </c>
      <c r="M116" t="s">
        <v>1213</v>
      </c>
      <c r="N116" t="s">
        <v>883</v>
      </c>
      <c r="O116" t="s">
        <v>881</v>
      </c>
      <c r="P116" t="s">
        <v>1070</v>
      </c>
      <c r="Q116">
        <v>61</v>
      </c>
      <c r="R116">
        <v>40</v>
      </c>
      <c r="S116">
        <v>215</v>
      </c>
      <c r="T116">
        <v>1</v>
      </c>
      <c r="U116" t="s">
        <v>234</v>
      </c>
      <c r="AA116" t="s">
        <v>33</v>
      </c>
      <c r="AB116" t="s">
        <v>1299</v>
      </c>
      <c r="AF116" t="b">
        <v>0</v>
      </c>
      <c r="AG116">
        <f t="shared" si="257"/>
        <v>10</v>
      </c>
      <c r="AH116" t="s">
        <v>38</v>
      </c>
      <c r="AI116" t="str">
        <f t="shared" si="236"/>
        <v>LSA_GFX_HRY_E_BEGIN_TITO_SAME_NOM_LFM_MEDIA3_BISR_BISR_BP3</v>
      </c>
      <c r="AJ116">
        <v>1</v>
      </c>
      <c r="AK116" t="str">
        <f t="shared" si="279"/>
        <v>LSA_GFX_HRY_E_BEGIN_TITO_SAME_NOM_LFM_MEDIA3_BISR_BISR_BP3</v>
      </c>
      <c r="AL116" t="str">
        <f t="shared" si="280"/>
        <v>LSA_GFX_HRY_E_BEGIN_TITO_SAME_NOM_LFM_MEDIA3_BISR_BISR_BP3</v>
      </c>
      <c r="AM116" t="str">
        <f t="shared" si="281"/>
        <v>LSA_GFX_HRY_E_BEGIN_TITO_SAME_NOM_LFM_MEDIA3_BISR_BISR_BP3</v>
      </c>
      <c r="AN116" t="str">
        <f t="shared" si="242"/>
        <v>LSA_GFX_HRY_E_BEGIN_TITO_SAME_NOM_LFM_MEDIA3_BISR_BISR_BP3</v>
      </c>
      <c r="AO116" t="str">
        <f t="shared" ref="AO116:AO117" si="283">$D117</f>
        <v>LSA_GFX_HRY_E_BEGIN_TITO_SAME_NOM_LFM_MEDIA3_BISR_BISR_BP3</v>
      </c>
      <c r="AP116" t="str">
        <f t="shared" ref="AP116:AP117" si="284">$D117</f>
        <v>LSA_GFX_HRY_E_BEGIN_TITO_SAME_NOM_LFM_MEDIA3_BISR_BISR_BP3</v>
      </c>
      <c r="AQ116" t="str">
        <f t="shared" ref="AQ116:AQ117" si="285">$D117</f>
        <v>LSA_GFX_HRY_E_BEGIN_TITO_SAME_NOM_LFM_MEDIA3_BISR_BISR_BP3</v>
      </c>
      <c r="AR116" t="str">
        <f t="shared" ref="AR116:AR117" si="286">$D117</f>
        <v>LSA_GFX_HRY_E_BEGIN_TITO_SAME_NOM_LFM_MEDIA3_BISR_BISR_BP3</v>
      </c>
    </row>
    <row r="117" spans="1:44" x14ac:dyDescent="0.25">
      <c r="A117" s="1" t="s">
        <v>26</v>
      </c>
      <c r="B117" s="1" t="s">
        <v>1297</v>
      </c>
      <c r="C117" s="1" t="str">
        <f>VLOOKUP(B117,templateLookup!A:B,2,0)</f>
        <v>PrimeMbistVminSearchTestMethod</v>
      </c>
      <c r="D117" t="str">
        <f t="shared" si="238"/>
        <v>LSA_GFX_HRY_E_BEGIN_TITO_SAME_NOM_LFM_MEDIA3_BISR_BISR_BP3</v>
      </c>
      <c r="E117" t="s">
        <v>56</v>
      </c>
      <c r="F117" t="s">
        <v>581</v>
      </c>
      <c r="G117" t="s">
        <v>33</v>
      </c>
      <c r="H117" t="s">
        <v>34</v>
      </c>
      <c r="I117" t="s">
        <v>104</v>
      </c>
      <c r="J117" t="s">
        <v>596</v>
      </c>
      <c r="K117" t="s">
        <v>141</v>
      </c>
      <c r="L117" t="s">
        <v>35</v>
      </c>
      <c r="M117" t="s">
        <v>1049</v>
      </c>
      <c r="N117" t="s">
        <v>883</v>
      </c>
      <c r="O117" t="s">
        <v>881</v>
      </c>
      <c r="P117" t="s">
        <v>1064</v>
      </c>
      <c r="Q117">
        <v>21</v>
      </c>
      <c r="R117">
        <v>40</v>
      </c>
      <c r="S117">
        <v>216</v>
      </c>
      <c r="T117">
        <v>1</v>
      </c>
      <c r="U117" t="s">
        <v>234</v>
      </c>
      <c r="AA117" t="s">
        <v>33</v>
      </c>
      <c r="AB117" t="s">
        <v>1299</v>
      </c>
      <c r="AF117" t="b">
        <v>0</v>
      </c>
      <c r="AG117">
        <f t="shared" si="257"/>
        <v>10</v>
      </c>
      <c r="AH117" t="s">
        <v>38</v>
      </c>
      <c r="AI117" t="str">
        <f t="shared" si="236"/>
        <v>LSA_GFX_RASTER_E_BEGIN_TITO_SAME_NOM_LFM_MEDIA3_RASTER_BISR_BP3</v>
      </c>
      <c r="AJ117">
        <v>1</v>
      </c>
      <c r="AK117">
        <v>1</v>
      </c>
      <c r="AL117">
        <v>1</v>
      </c>
      <c r="AM117">
        <v>1</v>
      </c>
      <c r="AN117" t="str">
        <f t="shared" si="242"/>
        <v>LSA_GFX_RASTER_E_BEGIN_TITO_SAME_NOM_LFM_MEDIA3_RASTER_BISR_BP3</v>
      </c>
      <c r="AO117" t="str">
        <f t="shared" si="283"/>
        <v>LSA_GFX_RASTER_E_BEGIN_TITO_SAME_NOM_LFM_MEDIA3_RASTER_BISR_BP3</v>
      </c>
      <c r="AP117" t="str">
        <f t="shared" si="284"/>
        <v>LSA_GFX_RASTER_E_BEGIN_TITO_SAME_NOM_LFM_MEDIA3_RASTER_BISR_BP3</v>
      </c>
      <c r="AQ117" t="str">
        <f t="shared" si="285"/>
        <v>LSA_GFX_RASTER_E_BEGIN_TITO_SAME_NOM_LFM_MEDIA3_RASTER_BISR_BP3</v>
      </c>
      <c r="AR117" t="str">
        <f t="shared" si="286"/>
        <v>LSA_GFX_RASTER_E_BEGIN_TITO_SAME_NOM_LFM_MEDIA3_RASTER_BISR_BP3</v>
      </c>
    </row>
    <row r="118" spans="1:44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8"/>
        <v>LSA_GFX_RASTER_E_BEGIN_TITO_SAME_NOM_LFM_MEDIA3_RASTER_BISR_BP3</v>
      </c>
      <c r="E118" t="s">
        <v>56</v>
      </c>
      <c r="F118" t="s">
        <v>581</v>
      </c>
      <c r="G118" t="s">
        <v>40</v>
      </c>
      <c r="H118" t="s">
        <v>34</v>
      </c>
      <c r="I118" t="s">
        <v>104</v>
      </c>
      <c r="J118" t="s">
        <v>596</v>
      </c>
      <c r="K118" t="s">
        <v>141</v>
      </c>
      <c r="L118" t="s">
        <v>35</v>
      </c>
      <c r="M118" t="s">
        <v>1050</v>
      </c>
      <c r="N118" t="s">
        <v>883</v>
      </c>
      <c r="O118" t="s">
        <v>881</v>
      </c>
      <c r="P118" t="s">
        <v>910</v>
      </c>
      <c r="Q118">
        <v>21</v>
      </c>
      <c r="R118">
        <v>40</v>
      </c>
      <c r="S118">
        <v>217</v>
      </c>
      <c r="T118">
        <v>1</v>
      </c>
      <c r="U118" t="s">
        <v>234</v>
      </c>
      <c r="AF118" t="b">
        <v>0</v>
      </c>
      <c r="AG118">
        <f t="shared" si="257"/>
        <v>6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4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4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597</v>
      </c>
      <c r="F120" t="s">
        <v>581</v>
      </c>
      <c r="AG120">
        <f t="shared" ref="AG120:AG124" si="287">COUNTA(AI120:AR120)</f>
        <v>2</v>
      </c>
      <c r="AH120">
        <v>1</v>
      </c>
      <c r="AI120" t="str">
        <f>D126</f>
        <v>POST_REPAIR_MEDIA</v>
      </c>
      <c r="AJ120" t="str">
        <f>D126</f>
        <v>POST_REPAIR_MEDIA</v>
      </c>
    </row>
    <row r="121" spans="1:44" x14ac:dyDescent="0.25">
      <c r="A121" s="2" t="s">
        <v>26</v>
      </c>
      <c r="B121" s="2" t="s">
        <v>1225</v>
      </c>
      <c r="C121" s="2" t="str">
        <f>VLOOKUP(B121,templateLookup!A:B,2,0)</f>
        <v>iCScreenTest</v>
      </c>
      <c r="D121" t="str">
        <f t="shared" ref="D121" si="288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581</v>
      </c>
      <c r="G121" t="s">
        <v>1227</v>
      </c>
      <c r="H121" t="s">
        <v>34</v>
      </c>
      <c r="I121" t="s">
        <v>6</v>
      </c>
      <c r="J121" t="s">
        <v>583</v>
      </c>
      <c r="K121" t="s">
        <v>6</v>
      </c>
      <c r="L121" t="s">
        <v>6</v>
      </c>
      <c r="M121" t="s">
        <v>1237</v>
      </c>
      <c r="N121" t="s">
        <v>883</v>
      </c>
      <c r="O121" t="s">
        <v>881</v>
      </c>
      <c r="P121" t="s">
        <v>37</v>
      </c>
      <c r="Q121">
        <v>61</v>
      </c>
      <c r="R121">
        <v>40</v>
      </c>
      <c r="S121">
        <v>250</v>
      </c>
      <c r="T121">
        <v>1</v>
      </c>
      <c r="U121" t="s">
        <v>234</v>
      </c>
      <c r="Y121" t="s">
        <v>1238</v>
      </c>
      <c r="Z121" t="s">
        <v>1235</v>
      </c>
      <c r="AF121" t="b">
        <v>0</v>
      </c>
      <c r="AG121">
        <f t="shared" si="287"/>
        <v>3</v>
      </c>
      <c r="AH121">
        <v>1</v>
      </c>
      <c r="AI121" t="str">
        <f t="shared" ref="AI121" si="289">D122</f>
        <v>ALL_GFX_VFDM_E_BEGIN_X_SAME_X_X_ALL</v>
      </c>
      <c r="AJ121" t="str">
        <f t="shared" ref="AJ121" si="290">D122</f>
        <v>ALL_GFX_VFDM_E_BEGIN_X_SAME_X_X_ALL</v>
      </c>
      <c r="AK121" t="str">
        <f t="shared" ref="AK121" si="291">D122</f>
        <v>ALL_GFX_VFDM_E_BEGIN_X_SAME_X_X_ALL</v>
      </c>
    </row>
    <row r="122" spans="1:44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92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581</v>
      </c>
      <c r="G122" t="s">
        <v>120</v>
      </c>
      <c r="H122" t="s">
        <v>34</v>
      </c>
      <c r="I122" t="s">
        <v>6</v>
      </c>
      <c r="J122" t="s">
        <v>596</v>
      </c>
      <c r="K122" t="s">
        <v>6</v>
      </c>
      <c r="L122" t="s">
        <v>6</v>
      </c>
      <c r="M122" t="s">
        <v>44</v>
      </c>
      <c r="N122" t="s">
        <v>883</v>
      </c>
      <c r="O122" t="s">
        <v>881</v>
      </c>
      <c r="P122" t="s">
        <v>37</v>
      </c>
      <c r="Q122">
        <v>61</v>
      </c>
      <c r="R122">
        <v>40</v>
      </c>
      <c r="S122">
        <v>251</v>
      </c>
      <c r="T122">
        <v>1</v>
      </c>
      <c r="U122" t="s">
        <v>234</v>
      </c>
      <c r="AE122" t="s">
        <v>598</v>
      </c>
      <c r="AF122" t="b">
        <v>0</v>
      </c>
      <c r="AG122">
        <f t="shared" si="287"/>
        <v>3</v>
      </c>
      <c r="AH122" t="s">
        <v>100</v>
      </c>
      <c r="AI122" t="str">
        <f t="shared" ref="AI122:AI123" si="293">D123</f>
        <v>ALL_GFX_UF_K_BEGIN_X_SAME_X_X_MEDIA_VFDM_UF</v>
      </c>
      <c r="AJ122" t="str">
        <f t="shared" ref="AJ122:AJ123" si="294">D123</f>
        <v>ALL_GFX_UF_K_BEGIN_X_SAME_X_X_MEDIA_VFDM_UF</v>
      </c>
      <c r="AK122" t="str">
        <f t="shared" ref="AK122:AK123" si="295">D123</f>
        <v>ALL_GFX_UF_K_BEGIN_X_SAME_X_X_MEDIA_VFDM_UF</v>
      </c>
    </row>
    <row r="123" spans="1:44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92"/>
        <v>ALL_GFX_UF_K_BEGIN_X_SAME_X_X_MEDIA_VFDM_UF</v>
      </c>
      <c r="E123" t="s">
        <v>44</v>
      </c>
      <c r="F123" t="s">
        <v>581</v>
      </c>
      <c r="G123" t="s">
        <v>125</v>
      </c>
      <c r="H123" t="s">
        <v>50</v>
      </c>
      <c r="I123" t="s">
        <v>6</v>
      </c>
      <c r="J123" t="s">
        <v>596</v>
      </c>
      <c r="K123" t="s">
        <v>6</v>
      </c>
      <c r="L123" t="s">
        <v>6</v>
      </c>
      <c r="M123" t="s">
        <v>599</v>
      </c>
      <c r="N123" t="s">
        <v>883</v>
      </c>
      <c r="O123" t="s">
        <v>881</v>
      </c>
      <c r="P123" t="s">
        <v>37</v>
      </c>
      <c r="Q123">
        <v>90</v>
      </c>
      <c r="R123">
        <v>61</v>
      </c>
      <c r="S123">
        <v>252</v>
      </c>
      <c r="T123">
        <v>1</v>
      </c>
      <c r="U123" t="s">
        <v>234</v>
      </c>
      <c r="AF123" t="b">
        <v>1</v>
      </c>
      <c r="AG123">
        <f t="shared" si="287"/>
        <v>3</v>
      </c>
      <c r="AH123" t="s">
        <v>100</v>
      </c>
      <c r="AI123" t="str">
        <f t="shared" si="293"/>
        <v>ALL_GFX_PATMOD_E_BEGIN_TITO_X_MAX_LFM_MEDIA_REPAIR</v>
      </c>
      <c r="AJ123" t="str">
        <f t="shared" si="294"/>
        <v>ALL_GFX_PATMOD_E_BEGIN_TITO_X_MAX_LFM_MEDIA_REPAIR</v>
      </c>
      <c r="AK123" t="str">
        <f t="shared" si="295"/>
        <v>ALL_GFX_PATMOD_E_BEGIN_TITO_X_MAX_LFM_MEDIA_REPAIR</v>
      </c>
    </row>
    <row r="124" spans="1:44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581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600</v>
      </c>
      <c r="N124" t="s">
        <v>883</v>
      </c>
      <c r="O124" t="s">
        <v>881</v>
      </c>
      <c r="P124" t="s">
        <v>37</v>
      </c>
      <c r="Q124">
        <v>61</v>
      </c>
      <c r="R124">
        <v>40</v>
      </c>
      <c r="S124">
        <v>253</v>
      </c>
      <c r="T124">
        <v>1</v>
      </c>
      <c r="U124" t="s">
        <v>234</v>
      </c>
      <c r="AF124" t="b">
        <v>0</v>
      </c>
      <c r="AG124">
        <f t="shared" si="287"/>
        <v>2</v>
      </c>
      <c r="AH124">
        <v>1</v>
      </c>
      <c r="AI124">
        <v>1</v>
      </c>
      <c r="AJ124">
        <v>1</v>
      </c>
    </row>
    <row r="125" spans="1:44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4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601</v>
      </c>
      <c r="F126" t="s">
        <v>581</v>
      </c>
      <c r="AG126">
        <f t="shared" ref="AG126:AG132" si="296">COUNTA(AI126:AR126)</f>
        <v>2</v>
      </c>
      <c r="AH126">
        <v>1</v>
      </c>
      <c r="AI126">
        <v>1</v>
      </c>
      <c r="AJ126">
        <v>1</v>
      </c>
    </row>
    <row r="127" spans="1:44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7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581</v>
      </c>
      <c r="G127" t="s">
        <v>33</v>
      </c>
      <c r="H127" t="s">
        <v>34</v>
      </c>
      <c r="I127" t="s">
        <v>104</v>
      </c>
      <c r="J127" t="s">
        <v>588</v>
      </c>
      <c r="K127" t="s">
        <v>55</v>
      </c>
      <c r="L127" t="s">
        <v>35</v>
      </c>
      <c r="M127" t="s">
        <v>1055</v>
      </c>
      <c r="N127" t="s">
        <v>883</v>
      </c>
      <c r="O127" t="s">
        <v>881</v>
      </c>
      <c r="P127" t="s">
        <v>1065</v>
      </c>
      <c r="Q127">
        <v>61</v>
      </c>
      <c r="R127">
        <v>40</v>
      </c>
      <c r="S127">
        <v>260</v>
      </c>
      <c r="T127">
        <v>1</v>
      </c>
      <c r="U127" t="s">
        <v>234</v>
      </c>
      <c r="AA127" t="s">
        <v>423</v>
      </c>
      <c r="AB127" t="s">
        <v>1299</v>
      </c>
      <c r="AF127" t="b">
        <v>0</v>
      </c>
      <c r="AG127">
        <f t="shared" si="296"/>
        <v>10</v>
      </c>
      <c r="AH127">
        <v>1</v>
      </c>
      <c r="AI127" t="str">
        <f>$D128</f>
        <v>SSA_GFX_HRY_E_BEGIN_TITO_SAPS_MAX_LFM_MEDIA3_POST_REPAIR_BISR_BP3</v>
      </c>
      <c r="AJ127" t="str">
        <f t="shared" ref="AJ127:AJ131" si="298">$D128</f>
        <v>SSA_GFX_HRY_E_BEGIN_TITO_SAPS_MAX_LFM_MEDIA3_POST_REPAIR_BISR_BP3</v>
      </c>
      <c r="AK127" t="str">
        <f t="shared" ref="AK127:AK131" si="299">$D128</f>
        <v>SSA_GFX_HRY_E_BEGIN_TITO_SAPS_MAX_LFM_MEDIA3_POST_REPAIR_BISR_BP3</v>
      </c>
      <c r="AL127" t="str">
        <f t="shared" ref="AL127:AL131" si="300">$D128</f>
        <v>SSA_GFX_HRY_E_BEGIN_TITO_SAPS_MAX_LFM_MEDIA3_POST_REPAIR_BISR_BP3</v>
      </c>
      <c r="AM127" t="str">
        <f t="shared" ref="AM127:AM131" si="301">$D128</f>
        <v>SSA_GFX_HRY_E_BEGIN_TITO_SAPS_MAX_LFM_MEDIA3_POST_REPAIR_BISR_BP3</v>
      </c>
      <c r="AN127" t="str">
        <f t="shared" ref="AN127:AN131" si="302">$D128</f>
        <v>SSA_GFX_HRY_E_BEGIN_TITO_SAPS_MAX_LFM_MEDIA3_POST_REPAIR_BISR_BP3</v>
      </c>
      <c r="AO127" t="str">
        <f t="shared" ref="AO127:AO131" si="303">$D128</f>
        <v>SSA_GFX_HRY_E_BEGIN_TITO_SAPS_MAX_LFM_MEDIA3_POST_REPAIR_BISR_BP3</v>
      </c>
      <c r="AP127" t="str">
        <f t="shared" ref="AP127:AP131" si="304">$D128</f>
        <v>SSA_GFX_HRY_E_BEGIN_TITO_SAPS_MAX_LFM_MEDIA3_POST_REPAIR_BISR_BP3</v>
      </c>
      <c r="AQ127" t="str">
        <f t="shared" ref="AQ127:AQ131" si="305">$D128</f>
        <v>SSA_GFX_HRY_E_BEGIN_TITO_SAPS_MAX_LFM_MEDIA3_POST_REPAIR_BISR_BP3</v>
      </c>
      <c r="AR127" t="str">
        <f t="shared" ref="AR127:AR131" si="306">$D128</f>
        <v>SSA_GFX_HRY_E_BEGIN_TITO_SAPS_MAX_LFM_MEDIA3_POST_REPAIR_BISR_BP3</v>
      </c>
    </row>
    <row r="128" spans="1:44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7"/>
        <v>SSA_GFX_HRY_E_BEGIN_TITO_SAPS_MAX_LFM_MEDIA3_POST_REPAIR_BISR_BP3</v>
      </c>
      <c r="E128" t="s">
        <v>31</v>
      </c>
      <c r="F128" t="s">
        <v>581</v>
      </c>
      <c r="G128" t="s">
        <v>33</v>
      </c>
      <c r="H128" t="s">
        <v>34</v>
      </c>
      <c r="I128" t="s">
        <v>104</v>
      </c>
      <c r="J128" t="s">
        <v>588</v>
      </c>
      <c r="K128" t="s">
        <v>55</v>
      </c>
      <c r="L128" t="s">
        <v>35</v>
      </c>
      <c r="M128" t="s">
        <v>1056</v>
      </c>
      <c r="N128" t="s">
        <v>883</v>
      </c>
      <c r="O128" t="s">
        <v>881</v>
      </c>
      <c r="P128" t="s">
        <v>1066</v>
      </c>
      <c r="Q128">
        <v>61</v>
      </c>
      <c r="R128">
        <v>40</v>
      </c>
      <c r="S128">
        <v>261</v>
      </c>
      <c r="T128">
        <v>1</v>
      </c>
      <c r="U128" t="s">
        <v>234</v>
      </c>
      <c r="AA128" t="s">
        <v>423</v>
      </c>
      <c r="AB128" t="s">
        <v>1299</v>
      </c>
      <c r="AF128" t="b">
        <v>0</v>
      </c>
      <c r="AG128">
        <f t="shared" si="296"/>
        <v>10</v>
      </c>
      <c r="AH128">
        <v>1</v>
      </c>
      <c r="AI128" t="str">
        <f>$D129</f>
        <v>LSA_GFX_HRY_E_BEGIN_TITO_SAPS_MAX_LFM_MEDIA0_POST_REPAIR_BISR_BP0</v>
      </c>
      <c r="AJ128" t="str">
        <f t="shared" si="298"/>
        <v>LSA_GFX_HRY_E_BEGIN_TITO_SAPS_MAX_LFM_MEDIA0_POST_REPAIR_BISR_BP0</v>
      </c>
      <c r="AK128" t="str">
        <f t="shared" si="299"/>
        <v>LSA_GFX_HRY_E_BEGIN_TITO_SAPS_MAX_LFM_MEDIA0_POST_REPAIR_BISR_BP0</v>
      </c>
      <c r="AL128" t="str">
        <f t="shared" si="300"/>
        <v>LSA_GFX_HRY_E_BEGIN_TITO_SAPS_MAX_LFM_MEDIA0_POST_REPAIR_BISR_BP0</v>
      </c>
      <c r="AM128" t="str">
        <f t="shared" si="301"/>
        <v>LSA_GFX_HRY_E_BEGIN_TITO_SAPS_MAX_LFM_MEDIA0_POST_REPAIR_BISR_BP0</v>
      </c>
      <c r="AN128" t="str">
        <f t="shared" si="302"/>
        <v>LSA_GFX_HRY_E_BEGIN_TITO_SAPS_MAX_LFM_MEDIA0_POST_REPAIR_BISR_BP0</v>
      </c>
      <c r="AO128" t="str">
        <f t="shared" si="303"/>
        <v>LSA_GFX_HRY_E_BEGIN_TITO_SAPS_MAX_LFM_MEDIA0_POST_REPAIR_BISR_BP0</v>
      </c>
      <c r="AP128" t="str">
        <f t="shared" si="304"/>
        <v>LSA_GFX_HRY_E_BEGIN_TITO_SAPS_MAX_LFM_MEDIA0_POST_REPAIR_BISR_BP0</v>
      </c>
      <c r="AQ128" t="str">
        <f t="shared" si="305"/>
        <v>LSA_GFX_HRY_E_BEGIN_TITO_SAPS_MAX_LFM_MEDIA0_POST_REPAIR_BISR_BP0</v>
      </c>
      <c r="AR128" t="str">
        <f t="shared" si="306"/>
        <v>LSA_GFX_HRY_E_BEGIN_TITO_SAPS_MAX_LFM_MEDIA0_POST_REPAIR_BISR_BP0</v>
      </c>
    </row>
    <row r="129" spans="1:44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7"/>
        <v>LSA_GFX_HRY_E_BEGIN_TITO_SAPS_MAX_LFM_MEDIA0_POST_REPAIR_BISR_BP0</v>
      </c>
      <c r="E129" t="s">
        <v>56</v>
      </c>
      <c r="F129" t="s">
        <v>581</v>
      </c>
      <c r="G129" t="s">
        <v>33</v>
      </c>
      <c r="H129" t="s">
        <v>34</v>
      </c>
      <c r="I129" t="s">
        <v>104</v>
      </c>
      <c r="J129" t="s">
        <v>588</v>
      </c>
      <c r="K129" t="s">
        <v>55</v>
      </c>
      <c r="L129" t="s">
        <v>35</v>
      </c>
      <c r="M129" t="s">
        <v>1057</v>
      </c>
      <c r="N129" t="s">
        <v>883</v>
      </c>
      <c r="O129" t="s">
        <v>881</v>
      </c>
      <c r="P129" t="s">
        <v>1067</v>
      </c>
      <c r="Q129">
        <v>21</v>
      </c>
      <c r="R129">
        <v>40</v>
      </c>
      <c r="S129">
        <v>262</v>
      </c>
      <c r="T129">
        <v>1</v>
      </c>
      <c r="U129" t="s">
        <v>234</v>
      </c>
      <c r="AA129" t="s">
        <v>423</v>
      </c>
      <c r="AB129" t="s">
        <v>1299</v>
      </c>
      <c r="AF129" t="b">
        <v>0</v>
      </c>
      <c r="AG129">
        <f t="shared" si="296"/>
        <v>10</v>
      </c>
      <c r="AH129">
        <v>1</v>
      </c>
      <c r="AI129" t="str">
        <f>$D130</f>
        <v>LSA_GFX_HRY_E_BEGIN_TITO_SAPS_MAX_LFM_MEDIA1_POST_REPAIR_BISR_BP1</v>
      </c>
      <c r="AJ129" t="str">
        <f t="shared" si="298"/>
        <v>LSA_GFX_HRY_E_BEGIN_TITO_SAPS_MAX_LFM_MEDIA1_POST_REPAIR_BISR_BP1</v>
      </c>
      <c r="AK129" t="str">
        <f t="shared" si="299"/>
        <v>LSA_GFX_HRY_E_BEGIN_TITO_SAPS_MAX_LFM_MEDIA1_POST_REPAIR_BISR_BP1</v>
      </c>
      <c r="AL129" t="str">
        <f t="shared" si="300"/>
        <v>LSA_GFX_HRY_E_BEGIN_TITO_SAPS_MAX_LFM_MEDIA1_POST_REPAIR_BISR_BP1</v>
      </c>
      <c r="AM129" t="str">
        <f t="shared" si="301"/>
        <v>LSA_GFX_HRY_E_BEGIN_TITO_SAPS_MAX_LFM_MEDIA1_POST_REPAIR_BISR_BP1</v>
      </c>
      <c r="AN129" t="str">
        <f t="shared" si="302"/>
        <v>LSA_GFX_HRY_E_BEGIN_TITO_SAPS_MAX_LFM_MEDIA1_POST_REPAIR_BISR_BP1</v>
      </c>
      <c r="AO129" t="str">
        <f t="shared" si="303"/>
        <v>LSA_GFX_HRY_E_BEGIN_TITO_SAPS_MAX_LFM_MEDIA1_POST_REPAIR_BISR_BP1</v>
      </c>
      <c r="AP129" t="str">
        <f t="shared" si="304"/>
        <v>LSA_GFX_HRY_E_BEGIN_TITO_SAPS_MAX_LFM_MEDIA1_POST_REPAIR_BISR_BP1</v>
      </c>
      <c r="AQ129" t="str">
        <f t="shared" si="305"/>
        <v>LSA_GFX_HRY_E_BEGIN_TITO_SAPS_MAX_LFM_MEDIA1_POST_REPAIR_BISR_BP1</v>
      </c>
      <c r="AR129" t="str">
        <f t="shared" si="306"/>
        <v>LSA_GFX_HRY_E_BEGIN_TITO_SAPS_MAX_LFM_MEDIA1_POST_REPAIR_BISR_BP1</v>
      </c>
    </row>
    <row r="130" spans="1:44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7"/>
        <v>LSA_GFX_HRY_E_BEGIN_TITO_SAPS_MAX_LFM_MEDIA1_POST_REPAIR_BISR_BP1</v>
      </c>
      <c r="E130" t="s">
        <v>56</v>
      </c>
      <c r="F130" t="s">
        <v>581</v>
      </c>
      <c r="G130" t="s">
        <v>33</v>
      </c>
      <c r="H130" t="s">
        <v>34</v>
      </c>
      <c r="I130" t="s">
        <v>104</v>
      </c>
      <c r="J130" t="s">
        <v>588</v>
      </c>
      <c r="K130" t="s">
        <v>55</v>
      </c>
      <c r="L130" t="s">
        <v>35</v>
      </c>
      <c r="M130" t="s">
        <v>1055</v>
      </c>
      <c r="N130" t="s">
        <v>883</v>
      </c>
      <c r="O130" t="s">
        <v>881</v>
      </c>
      <c r="P130" t="s">
        <v>1068</v>
      </c>
      <c r="Q130">
        <v>21</v>
      </c>
      <c r="R130">
        <v>40</v>
      </c>
      <c r="S130">
        <v>263</v>
      </c>
      <c r="T130">
        <v>1</v>
      </c>
      <c r="U130" t="s">
        <v>234</v>
      </c>
      <c r="AA130" t="s">
        <v>423</v>
      </c>
      <c r="AB130" t="s">
        <v>1299</v>
      </c>
      <c r="AF130" t="b">
        <v>0</v>
      </c>
      <c r="AG130">
        <f t="shared" si="296"/>
        <v>10</v>
      </c>
      <c r="AH130">
        <v>1</v>
      </c>
      <c r="AI130" t="str">
        <f>$D131</f>
        <v>LSA_GFX_HRY_E_BEGIN_TITO_SAPS_MAX_LFM_MEDIA2_POST_REPAIR_BISR_BP2</v>
      </c>
      <c r="AJ130" t="str">
        <f t="shared" si="298"/>
        <v>LSA_GFX_HRY_E_BEGIN_TITO_SAPS_MAX_LFM_MEDIA2_POST_REPAIR_BISR_BP2</v>
      </c>
      <c r="AK130" t="str">
        <f t="shared" si="299"/>
        <v>LSA_GFX_HRY_E_BEGIN_TITO_SAPS_MAX_LFM_MEDIA2_POST_REPAIR_BISR_BP2</v>
      </c>
      <c r="AL130" t="str">
        <f t="shared" si="300"/>
        <v>LSA_GFX_HRY_E_BEGIN_TITO_SAPS_MAX_LFM_MEDIA2_POST_REPAIR_BISR_BP2</v>
      </c>
      <c r="AM130" t="str">
        <f t="shared" si="301"/>
        <v>LSA_GFX_HRY_E_BEGIN_TITO_SAPS_MAX_LFM_MEDIA2_POST_REPAIR_BISR_BP2</v>
      </c>
      <c r="AN130" t="str">
        <f t="shared" si="302"/>
        <v>LSA_GFX_HRY_E_BEGIN_TITO_SAPS_MAX_LFM_MEDIA2_POST_REPAIR_BISR_BP2</v>
      </c>
      <c r="AO130" t="str">
        <f t="shared" si="303"/>
        <v>LSA_GFX_HRY_E_BEGIN_TITO_SAPS_MAX_LFM_MEDIA2_POST_REPAIR_BISR_BP2</v>
      </c>
      <c r="AP130" t="str">
        <f t="shared" si="304"/>
        <v>LSA_GFX_HRY_E_BEGIN_TITO_SAPS_MAX_LFM_MEDIA2_POST_REPAIR_BISR_BP2</v>
      </c>
      <c r="AQ130" t="str">
        <f t="shared" si="305"/>
        <v>LSA_GFX_HRY_E_BEGIN_TITO_SAPS_MAX_LFM_MEDIA2_POST_REPAIR_BISR_BP2</v>
      </c>
      <c r="AR130" t="str">
        <f t="shared" si="306"/>
        <v>LSA_GFX_HRY_E_BEGIN_TITO_SAPS_MAX_LFM_MEDIA2_POST_REPAIR_BISR_BP2</v>
      </c>
    </row>
    <row r="131" spans="1:44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7"/>
        <v>LSA_GFX_HRY_E_BEGIN_TITO_SAPS_MAX_LFM_MEDIA2_POST_REPAIR_BISR_BP2</v>
      </c>
      <c r="E131" t="s">
        <v>56</v>
      </c>
      <c r="F131" t="s">
        <v>581</v>
      </c>
      <c r="G131" t="s">
        <v>33</v>
      </c>
      <c r="H131" t="s">
        <v>34</v>
      </c>
      <c r="I131" t="s">
        <v>104</v>
      </c>
      <c r="J131" t="s">
        <v>588</v>
      </c>
      <c r="K131" t="s">
        <v>55</v>
      </c>
      <c r="L131" t="s">
        <v>35</v>
      </c>
      <c r="M131" t="s">
        <v>1058</v>
      </c>
      <c r="N131" t="s">
        <v>883</v>
      </c>
      <c r="O131" t="s">
        <v>881</v>
      </c>
      <c r="P131" t="s">
        <v>1069</v>
      </c>
      <c r="Q131">
        <v>21</v>
      </c>
      <c r="R131">
        <v>40</v>
      </c>
      <c r="S131">
        <v>264</v>
      </c>
      <c r="T131">
        <v>1</v>
      </c>
      <c r="U131" t="s">
        <v>234</v>
      </c>
      <c r="AA131" t="s">
        <v>423</v>
      </c>
      <c r="AB131" t="s">
        <v>1299</v>
      </c>
      <c r="AF131" t="b">
        <v>0</v>
      </c>
      <c r="AG131">
        <f t="shared" si="296"/>
        <v>10</v>
      </c>
      <c r="AH131">
        <v>1</v>
      </c>
      <c r="AI131" t="str">
        <f>$D132</f>
        <v>LSA_GFX_HRY_E_BEGIN_TITO_SAIS_MAX_LFM_MEDIA3_POST_REPAIR_BISR_BP3</v>
      </c>
      <c r="AJ131" t="str">
        <f t="shared" si="298"/>
        <v>LSA_GFX_HRY_E_BEGIN_TITO_SAIS_MAX_LFM_MEDIA3_POST_REPAIR_BISR_BP3</v>
      </c>
      <c r="AK131" t="str">
        <f t="shared" si="299"/>
        <v>LSA_GFX_HRY_E_BEGIN_TITO_SAIS_MAX_LFM_MEDIA3_POST_REPAIR_BISR_BP3</v>
      </c>
      <c r="AL131" t="str">
        <f t="shared" si="300"/>
        <v>LSA_GFX_HRY_E_BEGIN_TITO_SAIS_MAX_LFM_MEDIA3_POST_REPAIR_BISR_BP3</v>
      </c>
      <c r="AM131" t="str">
        <f t="shared" si="301"/>
        <v>LSA_GFX_HRY_E_BEGIN_TITO_SAIS_MAX_LFM_MEDIA3_POST_REPAIR_BISR_BP3</v>
      </c>
      <c r="AN131" t="str">
        <f t="shared" si="302"/>
        <v>LSA_GFX_HRY_E_BEGIN_TITO_SAIS_MAX_LFM_MEDIA3_POST_REPAIR_BISR_BP3</v>
      </c>
      <c r="AO131" t="str">
        <f t="shared" si="303"/>
        <v>LSA_GFX_HRY_E_BEGIN_TITO_SAIS_MAX_LFM_MEDIA3_POST_REPAIR_BISR_BP3</v>
      </c>
      <c r="AP131" t="str">
        <f t="shared" si="304"/>
        <v>LSA_GFX_HRY_E_BEGIN_TITO_SAIS_MAX_LFM_MEDIA3_POST_REPAIR_BISR_BP3</v>
      </c>
      <c r="AQ131" t="str">
        <f t="shared" si="305"/>
        <v>LSA_GFX_HRY_E_BEGIN_TITO_SAIS_MAX_LFM_MEDIA3_POST_REPAIR_BISR_BP3</v>
      </c>
      <c r="AR131" t="str">
        <f t="shared" si="306"/>
        <v>LSA_GFX_HRY_E_BEGIN_TITO_SAIS_MAX_LFM_MEDIA3_POST_REPAIR_BISR_BP3</v>
      </c>
    </row>
    <row r="132" spans="1:44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7"/>
        <v>LSA_GFX_HRY_E_BEGIN_TITO_SAIS_MAX_LFM_MEDIA3_POST_REPAIR_BISR_BP3</v>
      </c>
      <c r="E132" t="s">
        <v>56</v>
      </c>
      <c r="F132" t="s">
        <v>581</v>
      </c>
      <c r="G132" t="s">
        <v>33</v>
      </c>
      <c r="H132" t="s">
        <v>34</v>
      </c>
      <c r="I132" t="s">
        <v>104</v>
      </c>
      <c r="J132" t="s">
        <v>589</v>
      </c>
      <c r="K132" t="s">
        <v>55</v>
      </c>
      <c r="L132" t="s">
        <v>35</v>
      </c>
      <c r="M132" t="s">
        <v>1056</v>
      </c>
      <c r="N132" t="s">
        <v>883</v>
      </c>
      <c r="O132" t="s">
        <v>881</v>
      </c>
      <c r="P132" t="s">
        <v>1070</v>
      </c>
      <c r="Q132">
        <v>21</v>
      </c>
      <c r="R132">
        <v>40</v>
      </c>
      <c r="S132">
        <v>265</v>
      </c>
      <c r="T132">
        <v>1</v>
      </c>
      <c r="U132" t="s">
        <v>234</v>
      </c>
      <c r="AA132" t="s">
        <v>423</v>
      </c>
      <c r="AB132" t="s">
        <v>1299</v>
      </c>
      <c r="AF132" t="b">
        <v>0</v>
      </c>
      <c r="AG132">
        <f t="shared" si="296"/>
        <v>10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</row>
    <row r="133" spans="1:44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4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581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7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581</v>
      </c>
      <c r="G136" t="s">
        <v>49</v>
      </c>
      <c r="H136" t="s">
        <v>50</v>
      </c>
      <c r="I136" t="s">
        <v>104</v>
      </c>
      <c r="J136" t="s">
        <v>583</v>
      </c>
      <c r="K136" t="s">
        <v>54</v>
      </c>
      <c r="L136" t="s">
        <v>35</v>
      </c>
      <c r="M136" t="s">
        <v>602</v>
      </c>
      <c r="N136" t="s">
        <v>883</v>
      </c>
      <c r="O136" t="s">
        <v>881</v>
      </c>
      <c r="P136" t="s">
        <v>603</v>
      </c>
      <c r="Q136">
        <v>61</v>
      </c>
      <c r="R136">
        <v>41</v>
      </c>
      <c r="S136">
        <v>450</v>
      </c>
      <c r="T136">
        <v>-1</v>
      </c>
      <c r="U136" t="s">
        <v>234</v>
      </c>
      <c r="W136" t="s">
        <v>887</v>
      </c>
      <c r="AC136">
        <v>2400</v>
      </c>
      <c r="AD136" t="s">
        <v>548</v>
      </c>
      <c r="AF136" t="b">
        <v>0</v>
      </c>
      <c r="AG136">
        <f t="shared" ref="AG136:AG177" si="308">COUNTA(AI136:AR136)</f>
        <v>2</v>
      </c>
      <c r="AH136">
        <v>1</v>
      </c>
      <c r="AI136" t="str">
        <f>D149</f>
        <v>ALL_GFX_VMIN_K_PREHVQK_TITO_SAPS_MIN_LFM_IPU_PS</v>
      </c>
      <c r="AJ136" t="str">
        <f>D149</f>
        <v>ALL_GFX_VMIN_K_PREHVQK_TITO_SAPS_MIN_LFM_IPU_PS</v>
      </c>
    </row>
    <row r="137" spans="1:44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604</v>
      </c>
      <c r="F137" t="s">
        <v>581</v>
      </c>
      <c r="AG137">
        <f t="shared" si="308"/>
        <v>2</v>
      </c>
      <c r="AH137">
        <v>1</v>
      </c>
      <c r="AI137" t="str">
        <f>D149</f>
        <v>ALL_GFX_VMIN_K_PREHVQK_TITO_SAPS_MIN_LFM_IPU_PS</v>
      </c>
      <c r="AJ137" t="str">
        <f>D149</f>
        <v>ALL_GFX_VMIN_K_PREHVQK_TITO_SAPS_MIN_LFM_IPU_PS</v>
      </c>
    </row>
    <row r="138" spans="1:44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9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581</v>
      </c>
      <c r="G138" t="s">
        <v>49</v>
      </c>
      <c r="H138" t="s">
        <v>50</v>
      </c>
      <c r="I138" t="s">
        <v>104</v>
      </c>
      <c r="J138" t="s">
        <v>583</v>
      </c>
      <c r="K138" t="s">
        <v>54</v>
      </c>
      <c r="L138" t="s">
        <v>35</v>
      </c>
      <c r="M138" t="s">
        <v>605</v>
      </c>
      <c r="N138" t="s">
        <v>883</v>
      </c>
      <c r="O138" t="s">
        <v>881</v>
      </c>
      <c r="P138" t="s">
        <v>606</v>
      </c>
      <c r="Q138">
        <v>61</v>
      </c>
      <c r="R138">
        <v>41</v>
      </c>
      <c r="S138">
        <v>451</v>
      </c>
      <c r="T138">
        <v>-1</v>
      </c>
      <c r="U138" t="s">
        <v>234</v>
      </c>
      <c r="W138" t="s">
        <v>887</v>
      </c>
      <c r="AC138">
        <v>2401</v>
      </c>
      <c r="AD138" t="s">
        <v>548</v>
      </c>
      <c r="AF138" t="b">
        <v>0</v>
      </c>
      <c r="AG138">
        <f t="shared" si="308"/>
        <v>2</v>
      </c>
      <c r="AH138">
        <v>1</v>
      </c>
      <c r="AI138" t="str">
        <f t="shared" ref="AI138:AI176" si="310">D139</f>
        <v>SSA_GFX_VMIN_K_PREHVQK_TITO_SACD_MIN_LFM_DE_DE01</v>
      </c>
      <c r="AJ138" t="str">
        <f t="shared" ref="AJ138:AJ176" si="311">D139</f>
        <v>SSA_GFX_VMIN_K_PREHVQK_TITO_SACD_MIN_LFM_DE_DE01</v>
      </c>
    </row>
    <row r="139" spans="1:44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9"/>
        <v>SSA_GFX_VMIN_K_PREHVQK_TITO_SACD_MIN_LFM_DE_DE01</v>
      </c>
      <c r="E139" t="s">
        <v>31</v>
      </c>
      <c r="F139" t="s">
        <v>581</v>
      </c>
      <c r="G139" t="s">
        <v>49</v>
      </c>
      <c r="H139" t="s">
        <v>50</v>
      </c>
      <c r="I139" t="s">
        <v>104</v>
      </c>
      <c r="J139" t="s">
        <v>583</v>
      </c>
      <c r="K139" t="s">
        <v>54</v>
      </c>
      <c r="L139" t="s">
        <v>35</v>
      </c>
      <c r="M139" t="s">
        <v>607</v>
      </c>
      <c r="N139" t="s">
        <v>883</v>
      </c>
      <c r="O139" t="s">
        <v>881</v>
      </c>
      <c r="P139" t="s">
        <v>608</v>
      </c>
      <c r="Q139">
        <v>61</v>
      </c>
      <c r="R139">
        <v>41</v>
      </c>
      <c r="S139">
        <v>452</v>
      </c>
      <c r="T139">
        <v>-1</v>
      </c>
      <c r="U139" t="s">
        <v>234</v>
      </c>
      <c r="W139" t="s">
        <v>887</v>
      </c>
      <c r="AC139">
        <v>2402</v>
      </c>
      <c r="AD139" t="s">
        <v>548</v>
      </c>
      <c r="AF139" t="b">
        <v>0</v>
      </c>
      <c r="AG139">
        <f t="shared" si="308"/>
        <v>2</v>
      </c>
      <c r="AH139">
        <v>1</v>
      </c>
      <c r="AI139" t="str">
        <f t="shared" si="310"/>
        <v>SSA_GFX_VMIN_K_PREHVQK_TITO_SACD_MIN_LFM_DE_DEW1</v>
      </c>
      <c r="AJ139" t="str">
        <f t="shared" si="311"/>
        <v>SSA_GFX_VMIN_K_PREHVQK_TITO_SACD_MIN_LFM_DE_DEW1</v>
      </c>
    </row>
    <row r="140" spans="1:44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9"/>
        <v>SSA_GFX_VMIN_K_PREHVQK_TITO_SACD_MIN_LFM_DE_DEW1</v>
      </c>
      <c r="E140" t="s">
        <v>31</v>
      </c>
      <c r="F140" t="s">
        <v>581</v>
      </c>
      <c r="G140" t="s">
        <v>49</v>
      </c>
      <c r="H140" t="s">
        <v>50</v>
      </c>
      <c r="I140" t="s">
        <v>104</v>
      </c>
      <c r="J140" t="s">
        <v>583</v>
      </c>
      <c r="K140" t="s">
        <v>54</v>
      </c>
      <c r="L140" t="s">
        <v>35</v>
      </c>
      <c r="M140" t="s">
        <v>609</v>
      </c>
      <c r="N140" t="s">
        <v>883</v>
      </c>
      <c r="O140" t="s">
        <v>881</v>
      </c>
      <c r="P140" t="s">
        <v>610</v>
      </c>
      <c r="Q140">
        <v>61</v>
      </c>
      <c r="R140">
        <v>41</v>
      </c>
      <c r="S140">
        <v>453</v>
      </c>
      <c r="T140">
        <v>-1</v>
      </c>
      <c r="U140" t="s">
        <v>234</v>
      </c>
      <c r="W140" t="s">
        <v>887</v>
      </c>
      <c r="AC140">
        <v>2403</v>
      </c>
      <c r="AD140" t="s">
        <v>548</v>
      </c>
      <c r="AF140" t="b">
        <v>0</v>
      </c>
      <c r="AG140">
        <f t="shared" si="308"/>
        <v>2</v>
      </c>
      <c r="AH140">
        <v>1</v>
      </c>
      <c r="AI140" t="str">
        <f t="shared" si="310"/>
        <v>SSA_GFX_VMIN_K_PREHVQK_TITO_SACD_MIN_LFM_DE_DEP1</v>
      </c>
      <c r="AJ140" t="str">
        <f t="shared" si="311"/>
        <v>SSA_GFX_VMIN_K_PREHVQK_TITO_SACD_MIN_LFM_DE_DEP1</v>
      </c>
    </row>
    <row r="141" spans="1:44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9"/>
        <v>SSA_GFX_VMIN_K_PREHVQK_TITO_SACD_MIN_LFM_DE_DEP1</v>
      </c>
      <c r="E141" t="s">
        <v>31</v>
      </c>
      <c r="F141" t="s">
        <v>581</v>
      </c>
      <c r="G141" t="s">
        <v>49</v>
      </c>
      <c r="H141" t="s">
        <v>50</v>
      </c>
      <c r="I141" t="s">
        <v>104</v>
      </c>
      <c r="J141" t="s">
        <v>583</v>
      </c>
      <c r="K141" t="s">
        <v>54</v>
      </c>
      <c r="L141" t="s">
        <v>35</v>
      </c>
      <c r="M141" t="s">
        <v>611</v>
      </c>
      <c r="N141" t="s">
        <v>883</v>
      </c>
      <c r="O141" t="s">
        <v>881</v>
      </c>
      <c r="P141" t="s">
        <v>612</v>
      </c>
      <c r="Q141">
        <v>61</v>
      </c>
      <c r="R141">
        <v>41</v>
      </c>
      <c r="S141">
        <v>454</v>
      </c>
      <c r="T141">
        <v>-1</v>
      </c>
      <c r="U141" t="s">
        <v>234</v>
      </c>
      <c r="W141" t="s">
        <v>887</v>
      </c>
      <c r="AC141">
        <v>2404</v>
      </c>
      <c r="AD141" t="s">
        <v>548</v>
      </c>
      <c r="AF141" t="b">
        <v>0</v>
      </c>
      <c r="AG141">
        <f t="shared" si="308"/>
        <v>2</v>
      </c>
      <c r="AH141">
        <v>1</v>
      </c>
      <c r="AI141" t="str">
        <f t="shared" si="310"/>
        <v>LSA_GFX_VMIN_K_PREHVQK_TITO_SACD_MIN_LFM_DE_DEBS</v>
      </c>
      <c r="AJ141" t="str">
        <f t="shared" si="311"/>
        <v>LSA_GFX_VMIN_K_PREHVQK_TITO_SACD_MIN_LFM_DE_DEBS</v>
      </c>
    </row>
    <row r="142" spans="1:44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9"/>
        <v>LSA_GFX_VMIN_K_PREHVQK_TITO_SACD_MIN_LFM_DE_DEBS</v>
      </c>
      <c r="E142" t="s">
        <v>56</v>
      </c>
      <c r="F142" t="s">
        <v>581</v>
      </c>
      <c r="G142" t="s">
        <v>49</v>
      </c>
      <c r="H142" t="s">
        <v>50</v>
      </c>
      <c r="I142" t="s">
        <v>104</v>
      </c>
      <c r="J142" t="s">
        <v>583</v>
      </c>
      <c r="K142" t="s">
        <v>54</v>
      </c>
      <c r="L142" t="s">
        <v>35</v>
      </c>
      <c r="M142" t="s">
        <v>613</v>
      </c>
      <c r="N142" t="s">
        <v>883</v>
      </c>
      <c r="O142" t="s">
        <v>881</v>
      </c>
      <c r="P142" t="s">
        <v>614</v>
      </c>
      <c r="Q142">
        <v>21</v>
      </c>
      <c r="R142">
        <v>41</v>
      </c>
      <c r="S142">
        <v>455</v>
      </c>
      <c r="T142">
        <v>-1</v>
      </c>
      <c r="U142" t="s">
        <v>234</v>
      </c>
      <c r="W142" t="s">
        <v>887</v>
      </c>
      <c r="AC142">
        <v>2405</v>
      </c>
      <c r="AD142" t="s">
        <v>548</v>
      </c>
      <c r="AF142" t="b">
        <v>0</v>
      </c>
      <c r="AG142">
        <f t="shared" si="308"/>
        <v>2</v>
      </c>
      <c r="AH142">
        <v>1</v>
      </c>
      <c r="AI142" t="str">
        <f t="shared" si="310"/>
        <v>LSA_GFX_VMIN_K_PREHVQK_TITO_SACD_MIN_LFM_DE_DEP1</v>
      </c>
      <c r="AJ142" t="str">
        <f t="shared" si="311"/>
        <v>LSA_GFX_VMIN_K_PREHVQK_TITO_SACD_MIN_LFM_DE_DEP1</v>
      </c>
    </row>
    <row r="143" spans="1:44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9"/>
        <v>LSA_GFX_VMIN_K_PREHVQK_TITO_SACD_MIN_LFM_DE_DEP1</v>
      </c>
      <c r="E143" t="s">
        <v>56</v>
      </c>
      <c r="F143" t="s">
        <v>581</v>
      </c>
      <c r="G143" t="s">
        <v>49</v>
      </c>
      <c r="H143" t="s">
        <v>50</v>
      </c>
      <c r="I143" t="s">
        <v>104</v>
      </c>
      <c r="J143" t="s">
        <v>583</v>
      </c>
      <c r="K143" t="s">
        <v>54</v>
      </c>
      <c r="L143" t="s">
        <v>35</v>
      </c>
      <c r="M143" t="s">
        <v>611</v>
      </c>
      <c r="N143" t="s">
        <v>883</v>
      </c>
      <c r="O143" t="s">
        <v>881</v>
      </c>
      <c r="P143" t="s">
        <v>615</v>
      </c>
      <c r="Q143">
        <v>21</v>
      </c>
      <c r="R143">
        <v>41</v>
      </c>
      <c r="S143">
        <v>456</v>
      </c>
      <c r="T143">
        <v>-1</v>
      </c>
      <c r="U143" t="s">
        <v>234</v>
      </c>
      <c r="W143" t="s">
        <v>887</v>
      </c>
      <c r="AC143">
        <v>2406</v>
      </c>
      <c r="AD143" t="s">
        <v>548</v>
      </c>
      <c r="AF143" t="b">
        <v>0</v>
      </c>
      <c r="AG143">
        <f t="shared" si="308"/>
        <v>2</v>
      </c>
      <c r="AH143">
        <v>1</v>
      </c>
      <c r="AI143" t="str">
        <f t="shared" si="310"/>
        <v>LSA_GFX_VMIN_K_PREHVQK_TITO_SACD_MIN_LFM_DE_DE00</v>
      </c>
      <c r="AJ143" t="str">
        <f t="shared" si="311"/>
        <v>LSA_GFX_VMIN_K_PREHVQK_TITO_SACD_MIN_LFM_DE_DE00</v>
      </c>
    </row>
    <row r="144" spans="1:44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9"/>
        <v>LSA_GFX_VMIN_K_PREHVQK_TITO_SACD_MIN_LFM_DE_DE00</v>
      </c>
      <c r="E144" t="s">
        <v>56</v>
      </c>
      <c r="F144" t="s">
        <v>581</v>
      </c>
      <c r="G144" t="s">
        <v>49</v>
      </c>
      <c r="H144" t="s">
        <v>50</v>
      </c>
      <c r="I144" t="s">
        <v>104</v>
      </c>
      <c r="J144" t="s">
        <v>583</v>
      </c>
      <c r="K144" t="s">
        <v>54</v>
      </c>
      <c r="L144" t="s">
        <v>35</v>
      </c>
      <c r="M144" t="s">
        <v>605</v>
      </c>
      <c r="N144" t="s">
        <v>883</v>
      </c>
      <c r="O144" t="s">
        <v>881</v>
      </c>
      <c r="P144" t="s">
        <v>616</v>
      </c>
      <c r="Q144">
        <v>21</v>
      </c>
      <c r="R144">
        <v>41</v>
      </c>
      <c r="S144">
        <v>457</v>
      </c>
      <c r="T144">
        <v>-1</v>
      </c>
      <c r="U144" t="s">
        <v>234</v>
      </c>
      <c r="W144" t="s">
        <v>887</v>
      </c>
      <c r="AC144">
        <v>2407</v>
      </c>
      <c r="AD144" t="s">
        <v>548</v>
      </c>
      <c r="AF144" t="b">
        <v>0</v>
      </c>
      <c r="AG144">
        <f t="shared" si="308"/>
        <v>2</v>
      </c>
      <c r="AH144">
        <v>1</v>
      </c>
      <c r="AI144" t="str">
        <f t="shared" si="310"/>
        <v>LSA_GFX_VMIN_K_PREHVQK_TITO_SACD_MIN_LFM_DE_DE01</v>
      </c>
      <c r="AJ144" t="str">
        <f t="shared" si="311"/>
        <v>LSA_GFX_VMIN_K_PREHVQK_TITO_SACD_MIN_LFM_DE_DE01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9"/>
        <v>LSA_GFX_VMIN_K_PREHVQK_TITO_SACD_MIN_LFM_DE_DE01</v>
      </c>
      <c r="E145" t="s">
        <v>56</v>
      </c>
      <c r="F145" t="s">
        <v>581</v>
      </c>
      <c r="G145" t="s">
        <v>49</v>
      </c>
      <c r="H145" t="s">
        <v>50</v>
      </c>
      <c r="I145" t="s">
        <v>104</v>
      </c>
      <c r="J145" t="s">
        <v>583</v>
      </c>
      <c r="K145" t="s">
        <v>54</v>
      </c>
      <c r="L145" t="s">
        <v>35</v>
      </c>
      <c r="M145" t="s">
        <v>607</v>
      </c>
      <c r="N145" t="s">
        <v>883</v>
      </c>
      <c r="O145" t="s">
        <v>881</v>
      </c>
      <c r="P145" t="s">
        <v>617</v>
      </c>
      <c r="Q145">
        <v>21</v>
      </c>
      <c r="R145">
        <v>41</v>
      </c>
      <c r="S145">
        <v>458</v>
      </c>
      <c r="T145">
        <v>-1</v>
      </c>
      <c r="U145" t="s">
        <v>234</v>
      </c>
      <c r="W145" t="s">
        <v>887</v>
      </c>
      <c r="AC145">
        <v>2408</v>
      </c>
      <c r="AD145" t="s">
        <v>548</v>
      </c>
      <c r="AF145" t="b">
        <v>0</v>
      </c>
      <c r="AG145">
        <f t="shared" si="308"/>
        <v>2</v>
      </c>
      <c r="AH145">
        <v>1</v>
      </c>
      <c r="AI145" t="str">
        <f t="shared" si="310"/>
        <v>LSA_GFX_VMIN_K_PREHVQK_TITO_SACD_MIN_LFM_DE_DEW1</v>
      </c>
      <c r="AJ145" t="str">
        <f t="shared" si="311"/>
        <v>LSA_GFX_VMIN_K_PREHVQK_TITO_SACD_MIN_LFM_DE_DEW1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9"/>
        <v>LSA_GFX_VMIN_K_PREHVQK_TITO_SACD_MIN_LFM_DE_DEW1</v>
      </c>
      <c r="E146" t="s">
        <v>56</v>
      </c>
      <c r="F146" t="s">
        <v>581</v>
      </c>
      <c r="G146" t="s">
        <v>49</v>
      </c>
      <c r="H146" t="s">
        <v>50</v>
      </c>
      <c r="I146" t="s">
        <v>104</v>
      </c>
      <c r="J146" t="s">
        <v>583</v>
      </c>
      <c r="K146" t="s">
        <v>54</v>
      </c>
      <c r="L146" t="s">
        <v>35</v>
      </c>
      <c r="M146" t="s">
        <v>609</v>
      </c>
      <c r="N146" t="s">
        <v>883</v>
      </c>
      <c r="O146" t="s">
        <v>881</v>
      </c>
      <c r="P146" t="s">
        <v>618</v>
      </c>
      <c r="Q146">
        <v>21</v>
      </c>
      <c r="R146">
        <v>41</v>
      </c>
      <c r="S146">
        <v>459</v>
      </c>
      <c r="T146">
        <v>-1</v>
      </c>
      <c r="U146" t="s">
        <v>234</v>
      </c>
      <c r="W146" t="s">
        <v>887</v>
      </c>
      <c r="AC146">
        <v>2409</v>
      </c>
      <c r="AD146" t="s">
        <v>548</v>
      </c>
      <c r="AF146" t="b">
        <v>0</v>
      </c>
      <c r="AG146">
        <f t="shared" si="308"/>
        <v>2</v>
      </c>
      <c r="AH146">
        <v>1</v>
      </c>
      <c r="AI146" t="str">
        <f t="shared" si="310"/>
        <v>LSA_GFX_VMIN_K_PREHVQK_TITO_SACD_MIN_LFM_DE_DEW2</v>
      </c>
      <c r="AJ146" t="str">
        <f t="shared" si="311"/>
        <v>LSA_GFX_VMIN_K_PREHVQK_TITO_SACD_MIN_LFM_DE_DEW2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9"/>
        <v>LSA_GFX_VMIN_K_PREHVQK_TITO_SACD_MIN_LFM_DE_DEW2</v>
      </c>
      <c r="E147" t="s">
        <v>56</v>
      </c>
      <c r="F147" t="s">
        <v>581</v>
      </c>
      <c r="G147" t="s">
        <v>49</v>
      </c>
      <c r="H147" t="s">
        <v>50</v>
      </c>
      <c r="I147" t="s">
        <v>104</v>
      </c>
      <c r="J147" t="s">
        <v>583</v>
      </c>
      <c r="K147" t="s">
        <v>54</v>
      </c>
      <c r="L147" t="s">
        <v>35</v>
      </c>
      <c r="M147" t="s">
        <v>619</v>
      </c>
      <c r="N147" t="s">
        <v>883</v>
      </c>
      <c r="O147" t="s">
        <v>881</v>
      </c>
      <c r="P147" t="s">
        <v>620</v>
      </c>
      <c r="Q147">
        <v>21</v>
      </c>
      <c r="R147">
        <v>41</v>
      </c>
      <c r="S147">
        <v>460</v>
      </c>
      <c r="T147">
        <v>-1</v>
      </c>
      <c r="U147" t="s">
        <v>234</v>
      </c>
      <c r="W147" t="s">
        <v>887</v>
      </c>
      <c r="AC147">
        <v>2410</v>
      </c>
      <c r="AD147" t="s">
        <v>548</v>
      </c>
      <c r="AF147" t="b">
        <v>0</v>
      </c>
      <c r="AG147">
        <f t="shared" si="308"/>
        <v>2</v>
      </c>
      <c r="AH147">
        <v>1</v>
      </c>
      <c r="AI147">
        <v>1</v>
      </c>
      <c r="AJ147">
        <v>1</v>
      </c>
    </row>
    <row r="148" spans="1:36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9"/>
        <v>ALL_GFX_VMIN_K_PREHVQK_TITO_SAPS_MIN_LFM_IPU_PS</v>
      </c>
      <c r="E149" t="s">
        <v>44</v>
      </c>
      <c r="F149" t="s">
        <v>581</v>
      </c>
      <c r="G149" t="s">
        <v>49</v>
      </c>
      <c r="H149" t="s">
        <v>50</v>
      </c>
      <c r="I149" t="s">
        <v>104</v>
      </c>
      <c r="J149" t="s">
        <v>588</v>
      </c>
      <c r="K149" t="s">
        <v>54</v>
      </c>
      <c r="L149" t="s">
        <v>35</v>
      </c>
      <c r="M149" t="s">
        <v>621</v>
      </c>
      <c r="N149" t="s">
        <v>883</v>
      </c>
      <c r="O149" t="s">
        <v>881</v>
      </c>
      <c r="P149" t="s">
        <v>622</v>
      </c>
      <c r="Q149">
        <v>61</v>
      </c>
      <c r="R149">
        <v>41</v>
      </c>
      <c r="S149">
        <v>461</v>
      </c>
      <c r="T149">
        <v>-1</v>
      </c>
      <c r="U149" t="s">
        <v>234</v>
      </c>
      <c r="W149" t="s">
        <v>887</v>
      </c>
      <c r="AC149">
        <v>2411</v>
      </c>
      <c r="AD149" t="s">
        <v>548</v>
      </c>
      <c r="AF149" t="b">
        <v>0</v>
      </c>
      <c r="AG149">
        <f t="shared" si="308"/>
        <v>2</v>
      </c>
      <c r="AH149">
        <v>1</v>
      </c>
      <c r="AI149" t="str">
        <f>D161</f>
        <v>ALL_GFX_VMIN_K_PREHVQK_TITO_SAIS_MIN_LFM_IPU_IS</v>
      </c>
      <c r="AJ149" t="str">
        <f>D161</f>
        <v>ALL_GFX_VMIN_K_PREHVQK_TITO_SAIS_MIN_LFM_IPU_IS</v>
      </c>
    </row>
    <row r="150" spans="1:36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623</v>
      </c>
      <c r="F150" t="s">
        <v>581</v>
      </c>
      <c r="AG150">
        <f t="shared" si="308"/>
        <v>2</v>
      </c>
      <c r="AH150">
        <v>1</v>
      </c>
      <c r="AI150" t="str">
        <f>D161</f>
        <v>ALL_GFX_VMIN_K_PREHVQK_TITO_SAIS_MIN_LFM_IPU_IS</v>
      </c>
      <c r="AJ150" t="str">
        <f>D161</f>
        <v>ALL_GFX_VMIN_K_PREHVQK_TITO_SAIS_MIN_LFM_IPU_IS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9"/>
        <v>LSA_GFX_VMIN_K_PREHVQK_TITO_SAPS_MIN_LFM_IPU_BFFA</v>
      </c>
      <c r="E151" t="s">
        <v>56</v>
      </c>
      <c r="F151" t="s">
        <v>581</v>
      </c>
      <c r="G151" t="s">
        <v>49</v>
      </c>
      <c r="H151" t="s">
        <v>50</v>
      </c>
      <c r="I151" t="s">
        <v>104</v>
      </c>
      <c r="J151" t="s">
        <v>588</v>
      </c>
      <c r="K151" t="s">
        <v>54</v>
      </c>
      <c r="L151" t="s">
        <v>35</v>
      </c>
      <c r="M151" t="s">
        <v>624</v>
      </c>
      <c r="N151" t="s">
        <v>883</v>
      </c>
      <c r="O151" t="s">
        <v>881</v>
      </c>
      <c r="P151" t="s">
        <v>625</v>
      </c>
      <c r="Q151">
        <v>21</v>
      </c>
      <c r="R151">
        <v>41</v>
      </c>
      <c r="S151">
        <v>462</v>
      </c>
      <c r="T151">
        <v>-1</v>
      </c>
      <c r="U151" t="s">
        <v>234</v>
      </c>
      <c r="W151" t="s">
        <v>887</v>
      </c>
      <c r="AC151">
        <v>2412</v>
      </c>
      <c r="AD151" t="s">
        <v>548</v>
      </c>
      <c r="AF151" t="b">
        <v>0</v>
      </c>
      <c r="AG151">
        <f t="shared" si="308"/>
        <v>2</v>
      </c>
      <c r="AH151">
        <v>1</v>
      </c>
      <c r="AI151" t="str">
        <f t="shared" si="310"/>
        <v>LSA_GFX_VMIN_K_PREHVQK_TITO_SAPS_MIN_LFM_IPU_BTRS</v>
      </c>
      <c r="AJ151" t="str">
        <f t="shared" si="311"/>
        <v>LSA_GFX_VMIN_K_PREHVQK_TITO_SAPS_MIN_LFM_IPU_BTRS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9"/>
        <v>LSA_GFX_VMIN_K_PREHVQK_TITO_SAPS_MIN_LFM_IPU_BTRS</v>
      </c>
      <c r="E152" t="s">
        <v>56</v>
      </c>
      <c r="F152" t="s">
        <v>581</v>
      </c>
      <c r="G152" t="s">
        <v>49</v>
      </c>
      <c r="H152" t="s">
        <v>50</v>
      </c>
      <c r="I152" t="s">
        <v>104</v>
      </c>
      <c r="J152" t="s">
        <v>588</v>
      </c>
      <c r="K152" t="s">
        <v>54</v>
      </c>
      <c r="L152" t="s">
        <v>35</v>
      </c>
      <c r="M152" t="s">
        <v>626</v>
      </c>
      <c r="N152" t="s">
        <v>883</v>
      </c>
      <c r="O152" t="s">
        <v>881</v>
      </c>
      <c r="P152" t="s">
        <v>627</v>
      </c>
      <c r="Q152">
        <v>21</v>
      </c>
      <c r="R152">
        <v>41</v>
      </c>
      <c r="S152">
        <v>463</v>
      </c>
      <c r="T152">
        <v>-1</v>
      </c>
      <c r="U152" t="s">
        <v>234</v>
      </c>
      <c r="W152" t="s">
        <v>887</v>
      </c>
      <c r="AC152">
        <v>2413</v>
      </c>
      <c r="AD152" t="s">
        <v>548</v>
      </c>
      <c r="AF152" t="b">
        <v>0</v>
      </c>
      <c r="AG152">
        <f t="shared" si="308"/>
        <v>2</v>
      </c>
      <c r="AH152">
        <v>1</v>
      </c>
      <c r="AI152" t="str">
        <f t="shared" si="310"/>
        <v>LSA_GFX_VMIN_K_PREHVQK_TITO_SAPS_MIN_LFM_IPU_IPUC</v>
      </c>
      <c r="AJ152" t="str">
        <f t="shared" si="311"/>
        <v>LSA_GFX_VMIN_K_PREHVQK_TITO_SAPS_MIN_LFM_IPU_IPUC</v>
      </c>
    </row>
    <row r="153" spans="1:36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9"/>
        <v>LSA_GFX_VMIN_K_PREHVQK_TITO_SAPS_MIN_LFM_IPU_IPUC</v>
      </c>
      <c r="E153" t="s">
        <v>56</v>
      </c>
      <c r="F153" t="s">
        <v>581</v>
      </c>
      <c r="G153" t="s">
        <v>49</v>
      </c>
      <c r="H153" t="s">
        <v>50</v>
      </c>
      <c r="I153" t="s">
        <v>104</v>
      </c>
      <c r="J153" t="s">
        <v>588</v>
      </c>
      <c r="K153" t="s">
        <v>54</v>
      </c>
      <c r="L153" t="s">
        <v>35</v>
      </c>
      <c r="M153" t="s">
        <v>628</v>
      </c>
      <c r="N153" t="s">
        <v>883</v>
      </c>
      <c r="O153" t="s">
        <v>881</v>
      </c>
      <c r="P153" t="s">
        <v>629</v>
      </c>
      <c r="Q153">
        <v>21</v>
      </c>
      <c r="R153">
        <v>41</v>
      </c>
      <c r="S153">
        <v>464</v>
      </c>
      <c r="T153">
        <v>-1</v>
      </c>
      <c r="U153" t="s">
        <v>234</v>
      </c>
      <c r="W153" t="s">
        <v>887</v>
      </c>
      <c r="AC153">
        <v>2414</v>
      </c>
      <c r="AD153" t="s">
        <v>548</v>
      </c>
      <c r="AF153" t="b">
        <v>0</v>
      </c>
      <c r="AG153">
        <f t="shared" si="308"/>
        <v>2</v>
      </c>
      <c r="AH153">
        <v>1</v>
      </c>
      <c r="AI153" t="str">
        <f t="shared" si="310"/>
        <v>LSA_GFX_VMIN_K_PREHVQK_TITO_SAPS_MIN_LFM_IPU_LBFA</v>
      </c>
      <c r="AJ153" t="str">
        <f t="shared" si="311"/>
        <v>LSA_GFX_VMIN_K_PREHVQK_TITO_SAPS_MIN_LFM_IPU_LBFA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9"/>
        <v>LSA_GFX_VMIN_K_PREHVQK_TITO_SAPS_MIN_LFM_IPU_LBFA</v>
      </c>
      <c r="E154" t="s">
        <v>56</v>
      </c>
      <c r="F154" t="s">
        <v>581</v>
      </c>
      <c r="G154" t="s">
        <v>49</v>
      </c>
      <c r="H154" t="s">
        <v>50</v>
      </c>
      <c r="I154" t="s">
        <v>104</v>
      </c>
      <c r="J154" t="s">
        <v>588</v>
      </c>
      <c r="K154" t="s">
        <v>54</v>
      </c>
      <c r="L154" t="s">
        <v>35</v>
      </c>
      <c r="M154" t="s">
        <v>630</v>
      </c>
      <c r="N154" t="s">
        <v>883</v>
      </c>
      <c r="O154" t="s">
        <v>881</v>
      </c>
      <c r="P154" t="s">
        <v>631</v>
      </c>
      <c r="Q154">
        <v>21</v>
      </c>
      <c r="R154">
        <v>41</v>
      </c>
      <c r="S154">
        <v>465</v>
      </c>
      <c r="T154">
        <v>-1</v>
      </c>
      <c r="U154" t="s">
        <v>234</v>
      </c>
      <c r="W154" t="s">
        <v>887</v>
      </c>
      <c r="AC154">
        <v>2415</v>
      </c>
      <c r="AD154" t="s">
        <v>548</v>
      </c>
      <c r="AF154" t="b">
        <v>0</v>
      </c>
      <c r="AG154">
        <f t="shared" si="308"/>
        <v>2</v>
      </c>
      <c r="AH154">
        <v>1</v>
      </c>
      <c r="AI154" t="str">
        <f t="shared" si="310"/>
        <v>LSA_GFX_VMIN_K_PREHVQK_TITO_SAPS_MIN_LFM_IPU_LBFC</v>
      </c>
      <c r="AJ154" t="str">
        <f t="shared" si="311"/>
        <v>LSA_GFX_VMIN_K_PREHVQK_TITO_SAPS_MIN_LFM_IPU_LBFC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9"/>
        <v>LSA_GFX_VMIN_K_PREHVQK_TITO_SAPS_MIN_LFM_IPU_LBFC</v>
      </c>
      <c r="E155" t="s">
        <v>56</v>
      </c>
      <c r="F155" t="s">
        <v>581</v>
      </c>
      <c r="G155" t="s">
        <v>49</v>
      </c>
      <c r="H155" t="s">
        <v>50</v>
      </c>
      <c r="I155" t="s">
        <v>104</v>
      </c>
      <c r="J155" t="s">
        <v>588</v>
      </c>
      <c r="K155" t="s">
        <v>54</v>
      </c>
      <c r="L155" t="s">
        <v>35</v>
      </c>
      <c r="M155" t="s">
        <v>632</v>
      </c>
      <c r="N155" t="s">
        <v>883</v>
      </c>
      <c r="O155" t="s">
        <v>881</v>
      </c>
      <c r="P155" t="s">
        <v>633</v>
      </c>
      <c r="Q155">
        <v>21</v>
      </c>
      <c r="R155">
        <v>41</v>
      </c>
      <c r="S155">
        <v>466</v>
      </c>
      <c r="T155">
        <v>-1</v>
      </c>
      <c r="U155" t="s">
        <v>234</v>
      </c>
      <c r="W155" t="s">
        <v>887</v>
      </c>
      <c r="AC155">
        <v>2416</v>
      </c>
      <c r="AD155" t="s">
        <v>548</v>
      </c>
      <c r="AF155" t="b">
        <v>0</v>
      </c>
      <c r="AG155">
        <f t="shared" si="308"/>
        <v>2</v>
      </c>
      <c r="AH155">
        <v>1</v>
      </c>
      <c r="AI155" t="str">
        <f t="shared" si="310"/>
        <v>SSA_GFX_VMIN_K_PREHVQK_TITO_SAPS_MIN_LFM_IPU_BBFA</v>
      </c>
      <c r="AJ155" t="str">
        <f t="shared" si="311"/>
        <v>SSA_GFX_VMIN_K_PREHVQK_TITO_SAPS_MIN_LFM_IPU_BBFA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7"/>
        <v>SSA_GFX_VMIN_K_PREHVQK_TITO_SAPS_MIN_LFM_IPU_BBFA</v>
      </c>
      <c r="E156" t="s">
        <v>31</v>
      </c>
      <c r="F156" t="s">
        <v>581</v>
      </c>
      <c r="G156" t="s">
        <v>49</v>
      </c>
      <c r="H156" t="s">
        <v>50</v>
      </c>
      <c r="I156" t="s">
        <v>104</v>
      </c>
      <c r="J156" t="s">
        <v>588</v>
      </c>
      <c r="K156" t="s">
        <v>54</v>
      </c>
      <c r="L156" t="s">
        <v>35</v>
      </c>
      <c r="M156" t="s">
        <v>634</v>
      </c>
      <c r="N156" t="s">
        <v>883</v>
      </c>
      <c r="O156" t="s">
        <v>881</v>
      </c>
      <c r="P156" t="s">
        <v>635</v>
      </c>
      <c r="Q156">
        <v>61</v>
      </c>
      <c r="R156">
        <v>41</v>
      </c>
      <c r="S156">
        <v>467</v>
      </c>
      <c r="T156">
        <v>-1</v>
      </c>
      <c r="U156" t="s">
        <v>234</v>
      </c>
      <c r="W156" t="s">
        <v>887</v>
      </c>
      <c r="AC156">
        <v>2417</v>
      </c>
      <c r="AD156" t="s">
        <v>548</v>
      </c>
      <c r="AF156" t="b">
        <v>0</v>
      </c>
      <c r="AG156">
        <f t="shared" si="308"/>
        <v>2</v>
      </c>
      <c r="AH156">
        <v>1</v>
      </c>
      <c r="AI156" t="str">
        <f t="shared" si="310"/>
        <v>SSA_GFX_VMIN_K_PREHVQK_TITO_SAPS_MIN_LFM_IPU_IPUC</v>
      </c>
      <c r="AJ156" t="str">
        <f t="shared" si="311"/>
        <v>SSA_GFX_VMIN_K_PREHVQK_TITO_SAPS_MIN_LFM_IPU_IPUC</v>
      </c>
    </row>
    <row r="157" spans="1:36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7"/>
        <v>SSA_GFX_VMIN_K_PREHVQK_TITO_SAPS_MIN_LFM_IPU_IPUC</v>
      </c>
      <c r="E157" t="s">
        <v>31</v>
      </c>
      <c r="F157" t="s">
        <v>581</v>
      </c>
      <c r="G157" t="s">
        <v>49</v>
      </c>
      <c r="H157" t="s">
        <v>50</v>
      </c>
      <c r="I157" t="s">
        <v>104</v>
      </c>
      <c r="J157" t="s">
        <v>588</v>
      </c>
      <c r="K157" t="s">
        <v>54</v>
      </c>
      <c r="L157" t="s">
        <v>35</v>
      </c>
      <c r="M157" t="s">
        <v>628</v>
      </c>
      <c r="N157" t="s">
        <v>883</v>
      </c>
      <c r="O157" t="s">
        <v>881</v>
      </c>
      <c r="P157" t="s">
        <v>636</v>
      </c>
      <c r="Q157">
        <v>61</v>
      </c>
      <c r="R157">
        <v>41</v>
      </c>
      <c r="S157">
        <v>468</v>
      </c>
      <c r="T157">
        <v>-1</v>
      </c>
      <c r="U157" t="s">
        <v>234</v>
      </c>
      <c r="W157" t="s">
        <v>887</v>
      </c>
      <c r="AC157">
        <v>2418</v>
      </c>
      <c r="AD157" t="s">
        <v>548</v>
      </c>
      <c r="AF157" t="b">
        <v>0</v>
      </c>
      <c r="AG157">
        <f t="shared" si="308"/>
        <v>2</v>
      </c>
      <c r="AH157">
        <v>1</v>
      </c>
      <c r="AI157" t="str">
        <f t="shared" si="310"/>
        <v>SSA_GFX_VMIN_K_PREHVQK_TITO_SAPS_MIN_LFM_IPU_LBFA</v>
      </c>
      <c r="AJ157" t="str">
        <f t="shared" si="311"/>
        <v>SSA_GFX_VMIN_K_PREHVQK_TITO_SAPS_MIN_LFM_IPU_LBFA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7"/>
        <v>SSA_GFX_VMIN_K_PREHVQK_TITO_SAPS_MIN_LFM_IPU_LBFA</v>
      </c>
      <c r="E158" t="s">
        <v>31</v>
      </c>
      <c r="F158" t="s">
        <v>581</v>
      </c>
      <c r="G158" t="s">
        <v>49</v>
      </c>
      <c r="H158" t="s">
        <v>50</v>
      </c>
      <c r="I158" t="s">
        <v>104</v>
      </c>
      <c r="J158" t="s">
        <v>588</v>
      </c>
      <c r="K158" t="s">
        <v>54</v>
      </c>
      <c r="L158" t="s">
        <v>35</v>
      </c>
      <c r="M158" t="s">
        <v>630</v>
      </c>
      <c r="N158" t="s">
        <v>883</v>
      </c>
      <c r="O158" t="s">
        <v>881</v>
      </c>
      <c r="P158" t="s">
        <v>637</v>
      </c>
      <c r="Q158">
        <v>61</v>
      </c>
      <c r="R158">
        <v>41</v>
      </c>
      <c r="S158">
        <v>469</v>
      </c>
      <c r="T158">
        <v>-1</v>
      </c>
      <c r="U158" t="s">
        <v>234</v>
      </c>
      <c r="W158" t="s">
        <v>887</v>
      </c>
      <c r="AC158">
        <v>2419</v>
      </c>
      <c r="AD158" t="s">
        <v>548</v>
      </c>
      <c r="AF158" t="b">
        <v>0</v>
      </c>
      <c r="AG158">
        <f t="shared" si="308"/>
        <v>2</v>
      </c>
      <c r="AH158">
        <v>1</v>
      </c>
      <c r="AI158" t="str">
        <f t="shared" si="310"/>
        <v>SSA_GFX_VMIN_K_PREHVQK_TITO_SAPS_MIN_LFM_IPU_LBFC</v>
      </c>
      <c r="AJ158" t="str">
        <f t="shared" si="311"/>
        <v>SSA_GFX_VMIN_K_PREHVQK_TITO_SAPS_MIN_LFM_IPU_LBFC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7"/>
        <v>SSA_GFX_VMIN_K_PREHVQK_TITO_SAPS_MIN_LFM_IPU_LBFC</v>
      </c>
      <c r="E159" t="s">
        <v>31</v>
      </c>
      <c r="F159" t="s">
        <v>581</v>
      </c>
      <c r="G159" t="s">
        <v>49</v>
      </c>
      <c r="H159" t="s">
        <v>50</v>
      </c>
      <c r="I159" t="s">
        <v>104</v>
      </c>
      <c r="J159" t="s">
        <v>588</v>
      </c>
      <c r="K159" t="s">
        <v>54</v>
      </c>
      <c r="L159" t="s">
        <v>35</v>
      </c>
      <c r="M159" t="s">
        <v>632</v>
      </c>
      <c r="N159" t="s">
        <v>883</v>
      </c>
      <c r="O159" t="s">
        <v>881</v>
      </c>
      <c r="P159" t="s">
        <v>638</v>
      </c>
      <c r="Q159">
        <v>61</v>
      </c>
      <c r="R159">
        <v>41</v>
      </c>
      <c r="S159">
        <v>470</v>
      </c>
      <c r="T159">
        <v>-1</v>
      </c>
      <c r="U159" t="s">
        <v>234</v>
      </c>
      <c r="W159" t="s">
        <v>887</v>
      </c>
      <c r="AC159">
        <v>2420</v>
      </c>
      <c r="AD159" t="s">
        <v>548</v>
      </c>
      <c r="AF159" t="b">
        <v>0</v>
      </c>
      <c r="AG159">
        <f t="shared" si="308"/>
        <v>2</v>
      </c>
      <c r="AH159">
        <v>1</v>
      </c>
      <c r="AI159">
        <v>1</v>
      </c>
      <c r="AJ159">
        <v>1</v>
      </c>
    </row>
    <row r="160" spans="1:36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6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7"/>
        <v>ALL_GFX_VMIN_K_PREHVQK_TITO_SAIS_MIN_LFM_IPU_IS</v>
      </c>
      <c r="E161" t="s">
        <v>44</v>
      </c>
      <c r="F161" t="s">
        <v>581</v>
      </c>
      <c r="G161" t="s">
        <v>49</v>
      </c>
      <c r="H161" t="s">
        <v>50</v>
      </c>
      <c r="I161" t="s">
        <v>104</v>
      </c>
      <c r="J161" t="s">
        <v>589</v>
      </c>
      <c r="K161" t="s">
        <v>54</v>
      </c>
      <c r="L161" t="s">
        <v>35</v>
      </c>
      <c r="M161" t="s">
        <v>639</v>
      </c>
      <c r="N161" t="s">
        <v>883</v>
      </c>
      <c r="O161" t="s">
        <v>881</v>
      </c>
      <c r="P161" t="s">
        <v>640</v>
      </c>
      <c r="Q161">
        <v>61</v>
      </c>
      <c r="R161">
        <v>41</v>
      </c>
      <c r="S161">
        <v>471</v>
      </c>
      <c r="T161">
        <v>-1</v>
      </c>
      <c r="U161" t="s">
        <v>234</v>
      </c>
      <c r="W161" t="s">
        <v>887</v>
      </c>
      <c r="AC161">
        <v>2421</v>
      </c>
      <c r="AD161" t="s">
        <v>548</v>
      </c>
      <c r="AF161" t="b">
        <v>0</v>
      </c>
      <c r="AG161">
        <f t="shared" si="308"/>
        <v>2</v>
      </c>
      <c r="AH161">
        <v>1</v>
      </c>
      <c r="AI161" t="str">
        <f>D162</f>
        <v>ALL_GFX_VMIN_K_PREHVQK_TITO_SAME_MIN_LFM_MEDIA</v>
      </c>
      <c r="AJ161" t="str">
        <f>D162</f>
        <v>ALL_GFX_VMIN_K_PREHVQK_TITO_SAME_MIN_LFM_MEDIA</v>
      </c>
    </row>
    <row r="162" spans="1:36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7"/>
        <v>ALL_GFX_VMIN_K_PREHVQK_TITO_SAME_MIN_LFM_MEDIA</v>
      </c>
      <c r="E162" t="s">
        <v>44</v>
      </c>
      <c r="F162" t="s">
        <v>581</v>
      </c>
      <c r="G162" t="s">
        <v>49</v>
      </c>
      <c r="H162" t="s">
        <v>50</v>
      </c>
      <c r="I162" t="s">
        <v>104</v>
      </c>
      <c r="J162" t="s">
        <v>596</v>
      </c>
      <c r="K162" t="s">
        <v>54</v>
      </c>
      <c r="L162" t="s">
        <v>35</v>
      </c>
      <c r="M162" t="s">
        <v>641</v>
      </c>
      <c r="N162" t="s">
        <v>883</v>
      </c>
      <c r="O162" t="s">
        <v>881</v>
      </c>
      <c r="P162" t="s">
        <v>642</v>
      </c>
      <c r="Q162">
        <v>61</v>
      </c>
      <c r="R162">
        <v>41</v>
      </c>
      <c r="S162">
        <v>472</v>
      </c>
      <c r="T162">
        <v>-1</v>
      </c>
      <c r="U162" t="s">
        <v>234</v>
      </c>
      <c r="W162" t="s">
        <v>887</v>
      </c>
      <c r="AC162">
        <v>2422</v>
      </c>
      <c r="AD162" t="s">
        <v>548</v>
      </c>
      <c r="AF162" t="b">
        <v>0</v>
      </c>
      <c r="AG162">
        <f t="shared" si="308"/>
        <v>2</v>
      </c>
      <c r="AH162">
        <v>1</v>
      </c>
      <c r="AI162">
        <v>1</v>
      </c>
      <c r="AJ162">
        <v>1</v>
      </c>
    </row>
    <row r="163" spans="1:36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643</v>
      </c>
      <c r="F163" t="s">
        <v>581</v>
      </c>
      <c r="AG163">
        <f t="shared" si="308"/>
        <v>2</v>
      </c>
      <c r="AH163">
        <v>1</v>
      </c>
      <c r="AI163">
        <v>1</v>
      </c>
      <c r="AJ163">
        <v>1</v>
      </c>
    </row>
    <row r="164" spans="1:36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12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581</v>
      </c>
      <c r="G164" t="s">
        <v>49</v>
      </c>
      <c r="H164" t="s">
        <v>50</v>
      </c>
      <c r="I164" t="s">
        <v>104</v>
      </c>
      <c r="J164" t="s">
        <v>596</v>
      </c>
      <c r="K164" t="s">
        <v>54</v>
      </c>
      <c r="L164" t="s">
        <v>35</v>
      </c>
      <c r="M164" t="s">
        <v>644</v>
      </c>
      <c r="N164" t="s">
        <v>883</v>
      </c>
      <c r="O164" t="s">
        <v>881</v>
      </c>
      <c r="P164" t="s">
        <v>645</v>
      </c>
      <c r="Q164">
        <v>21</v>
      </c>
      <c r="R164">
        <v>41</v>
      </c>
      <c r="S164">
        <v>473</v>
      </c>
      <c r="T164">
        <v>-1</v>
      </c>
      <c r="U164" t="s">
        <v>234</v>
      </c>
      <c r="W164" t="s">
        <v>887</v>
      </c>
      <c r="AC164">
        <v>2423</v>
      </c>
      <c r="AD164" t="s">
        <v>548</v>
      </c>
      <c r="AF164" t="b">
        <v>0</v>
      </c>
      <c r="AG164">
        <f t="shared" si="308"/>
        <v>2</v>
      </c>
      <c r="AH164">
        <v>1</v>
      </c>
      <c r="AI164" t="str">
        <f t="shared" si="310"/>
        <v>LSA_GFX_VMIN_K_PREHVQK_TITO_SAME_MIN_LFM_MEDIA_MDC1</v>
      </c>
      <c r="AJ164" t="str">
        <f t="shared" si="311"/>
        <v>LSA_GFX_VMIN_K_PREHVQK_TITO_SAME_MIN_LFM_MEDIA_MDC1</v>
      </c>
    </row>
    <row r="165" spans="1:36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12"/>
        <v>LSA_GFX_VMIN_K_PREHVQK_TITO_SAME_MIN_LFM_MEDIA_MDC1</v>
      </c>
      <c r="E165" t="s">
        <v>56</v>
      </c>
      <c r="F165" t="s">
        <v>581</v>
      </c>
      <c r="G165" t="s">
        <v>49</v>
      </c>
      <c r="H165" t="s">
        <v>50</v>
      </c>
      <c r="I165" t="s">
        <v>104</v>
      </c>
      <c r="J165" t="s">
        <v>596</v>
      </c>
      <c r="K165" t="s">
        <v>54</v>
      </c>
      <c r="L165" t="s">
        <v>35</v>
      </c>
      <c r="M165" t="s">
        <v>646</v>
      </c>
      <c r="N165" t="s">
        <v>883</v>
      </c>
      <c r="O165" t="s">
        <v>881</v>
      </c>
      <c r="P165" t="s">
        <v>647</v>
      </c>
      <c r="Q165">
        <v>21</v>
      </c>
      <c r="R165">
        <v>41</v>
      </c>
      <c r="S165">
        <v>474</v>
      </c>
      <c r="T165">
        <v>-1</v>
      </c>
      <c r="U165" t="s">
        <v>234</v>
      </c>
      <c r="W165" t="s">
        <v>887</v>
      </c>
      <c r="AC165">
        <v>2424</v>
      </c>
      <c r="AD165" t="s">
        <v>548</v>
      </c>
      <c r="AF165" t="b">
        <v>0</v>
      </c>
      <c r="AG165">
        <f t="shared" si="308"/>
        <v>2</v>
      </c>
      <c r="AH165">
        <v>1</v>
      </c>
      <c r="AI165" t="str">
        <f t="shared" si="310"/>
        <v>LSA_GFX_VMIN_K_PREHVQK_TITO_SAME_MIN_LFM_MEDIA_MDH4</v>
      </c>
      <c r="AJ165" t="str">
        <f t="shared" si="311"/>
        <v>LSA_GFX_VMIN_K_PREHVQK_TITO_SAME_MIN_LFM_MEDIA_MDH4</v>
      </c>
    </row>
    <row r="166" spans="1:36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12"/>
        <v>LSA_GFX_VMIN_K_PREHVQK_TITO_SAME_MIN_LFM_MEDIA_MDH4</v>
      </c>
      <c r="E166" t="s">
        <v>56</v>
      </c>
      <c r="F166" t="s">
        <v>581</v>
      </c>
      <c r="G166" t="s">
        <v>49</v>
      </c>
      <c r="H166" t="s">
        <v>50</v>
      </c>
      <c r="I166" t="s">
        <v>104</v>
      </c>
      <c r="J166" t="s">
        <v>596</v>
      </c>
      <c r="K166" t="s">
        <v>54</v>
      </c>
      <c r="L166" t="s">
        <v>35</v>
      </c>
      <c r="M166" t="s">
        <v>648</v>
      </c>
      <c r="N166" t="s">
        <v>883</v>
      </c>
      <c r="O166" t="s">
        <v>881</v>
      </c>
      <c r="P166" t="s">
        <v>649</v>
      </c>
      <c r="Q166">
        <v>21</v>
      </c>
      <c r="R166">
        <v>41</v>
      </c>
      <c r="S166">
        <v>475</v>
      </c>
      <c r="T166">
        <v>-1</v>
      </c>
      <c r="U166" t="s">
        <v>234</v>
      </c>
      <c r="W166" t="s">
        <v>887</v>
      </c>
      <c r="AC166">
        <v>2425</v>
      </c>
      <c r="AD166" t="s">
        <v>548</v>
      </c>
      <c r="AF166" t="b">
        <v>0</v>
      </c>
      <c r="AG166">
        <f t="shared" si="308"/>
        <v>2</v>
      </c>
      <c r="AH166">
        <v>1</v>
      </c>
      <c r="AI166" t="str">
        <f t="shared" si="310"/>
        <v>LSA_GFX_VMIN_K_PREHVQK_TITO_SAME_MIN_LFM_MEDIA_MDI1</v>
      </c>
      <c r="AJ166" t="str">
        <f t="shared" si="311"/>
        <v>LSA_GFX_VMIN_K_PREHVQK_TITO_SAME_MIN_LFM_MEDIA_MDI1</v>
      </c>
    </row>
    <row r="167" spans="1:36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12"/>
        <v>LSA_GFX_VMIN_K_PREHVQK_TITO_SAME_MIN_LFM_MEDIA_MDI1</v>
      </c>
      <c r="E167" t="s">
        <v>56</v>
      </c>
      <c r="F167" t="s">
        <v>581</v>
      </c>
      <c r="G167" t="s">
        <v>49</v>
      </c>
      <c r="H167" t="s">
        <v>50</v>
      </c>
      <c r="I167" t="s">
        <v>104</v>
      </c>
      <c r="J167" t="s">
        <v>596</v>
      </c>
      <c r="K167" t="s">
        <v>54</v>
      </c>
      <c r="L167" t="s">
        <v>35</v>
      </c>
      <c r="M167" t="s">
        <v>650</v>
      </c>
      <c r="N167" t="s">
        <v>883</v>
      </c>
      <c r="O167" t="s">
        <v>881</v>
      </c>
      <c r="P167" t="s">
        <v>651</v>
      </c>
      <c r="Q167">
        <v>21</v>
      </c>
      <c r="R167">
        <v>41</v>
      </c>
      <c r="S167">
        <v>476</v>
      </c>
      <c r="T167">
        <v>-1</v>
      </c>
      <c r="U167" t="s">
        <v>234</v>
      </c>
      <c r="W167" t="s">
        <v>887</v>
      </c>
      <c r="AC167">
        <v>2426</v>
      </c>
      <c r="AD167" t="s">
        <v>548</v>
      </c>
      <c r="AF167" t="b">
        <v>0</v>
      </c>
      <c r="AG167">
        <f t="shared" si="308"/>
        <v>2</v>
      </c>
      <c r="AH167">
        <v>1</v>
      </c>
      <c r="AI167" t="str">
        <f t="shared" si="310"/>
        <v>LSA_GFX_VMIN_K_PREHVQK_TITO_SAME_MIN_LFM_MEDIA_MDGT</v>
      </c>
      <c r="AJ167" t="str">
        <f t="shared" si="311"/>
        <v>LSA_GFX_VMIN_K_PREHVQK_TITO_SAME_MIN_LFM_MEDIA_MDGT</v>
      </c>
    </row>
    <row r="168" spans="1:36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12"/>
        <v>LSA_GFX_VMIN_K_PREHVQK_TITO_SAME_MIN_LFM_MEDIA_MDGT</v>
      </c>
      <c r="E168" t="s">
        <v>56</v>
      </c>
      <c r="F168" t="s">
        <v>581</v>
      </c>
      <c r="G168" t="s">
        <v>49</v>
      </c>
      <c r="H168" t="s">
        <v>50</v>
      </c>
      <c r="I168" t="s">
        <v>104</v>
      </c>
      <c r="J168" t="s">
        <v>596</v>
      </c>
      <c r="K168" t="s">
        <v>54</v>
      </c>
      <c r="L168" t="s">
        <v>35</v>
      </c>
      <c r="M168" t="s">
        <v>652</v>
      </c>
      <c r="N168" t="s">
        <v>883</v>
      </c>
      <c r="O168" t="s">
        <v>881</v>
      </c>
      <c r="P168" t="s">
        <v>653</v>
      </c>
      <c r="Q168">
        <v>21</v>
      </c>
      <c r="R168">
        <v>41</v>
      </c>
      <c r="S168">
        <v>477</v>
      </c>
      <c r="T168">
        <v>-1</v>
      </c>
      <c r="U168" t="s">
        <v>234</v>
      </c>
      <c r="W168" t="s">
        <v>887</v>
      </c>
      <c r="AC168">
        <v>2427</v>
      </c>
      <c r="AD168" t="s">
        <v>548</v>
      </c>
      <c r="AF168" t="b">
        <v>0</v>
      </c>
      <c r="AG168">
        <f t="shared" si="308"/>
        <v>2</v>
      </c>
      <c r="AH168">
        <v>1</v>
      </c>
      <c r="AI168" t="str">
        <f t="shared" si="310"/>
        <v>LSA_GFX_VMIN_K_PREHVQK_TITO_SAME_MIN_LFM_MEDIA_MDSY</v>
      </c>
      <c r="AJ168" t="str">
        <f t="shared" si="311"/>
        <v>LSA_GFX_VMIN_K_PREHVQK_TITO_SAME_MIN_LFM_MEDIA_MDSY</v>
      </c>
    </row>
    <row r="169" spans="1:36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12"/>
        <v>LSA_GFX_VMIN_K_PREHVQK_TITO_SAME_MIN_LFM_MEDIA_MDSY</v>
      </c>
      <c r="E169" t="s">
        <v>56</v>
      </c>
      <c r="F169" t="s">
        <v>581</v>
      </c>
      <c r="G169" t="s">
        <v>49</v>
      </c>
      <c r="H169" t="s">
        <v>50</v>
      </c>
      <c r="I169" t="s">
        <v>104</v>
      </c>
      <c r="J169" t="s">
        <v>596</v>
      </c>
      <c r="K169" t="s">
        <v>54</v>
      </c>
      <c r="L169" t="s">
        <v>35</v>
      </c>
      <c r="M169" t="s">
        <v>654</v>
      </c>
      <c r="N169" t="s">
        <v>883</v>
      </c>
      <c r="O169" t="s">
        <v>881</v>
      </c>
      <c r="P169" t="s">
        <v>655</v>
      </c>
      <c r="Q169">
        <v>21</v>
      </c>
      <c r="R169">
        <v>41</v>
      </c>
      <c r="S169">
        <v>478</v>
      </c>
      <c r="T169">
        <v>-1</v>
      </c>
      <c r="U169" t="s">
        <v>234</v>
      </c>
      <c r="W169" t="s">
        <v>887</v>
      </c>
      <c r="AC169">
        <v>2428</v>
      </c>
      <c r="AD169" t="s">
        <v>548</v>
      </c>
      <c r="AF169" t="b">
        <v>0</v>
      </c>
      <c r="AG169">
        <f t="shared" si="308"/>
        <v>2</v>
      </c>
      <c r="AH169">
        <v>1</v>
      </c>
      <c r="AI169" t="str">
        <f t="shared" si="310"/>
        <v>LSA_GFX_VMIN_K_PREHVQK_TITO_SAME_MIN_LFM_MEDIA_MDTP</v>
      </c>
      <c r="AJ169" t="str">
        <f t="shared" si="311"/>
        <v>LSA_GFX_VMIN_K_PREHVQK_TITO_SAME_MIN_LFM_MEDIA_MDTP</v>
      </c>
    </row>
    <row r="170" spans="1:36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12"/>
        <v>LSA_GFX_VMIN_K_PREHVQK_TITO_SAME_MIN_LFM_MEDIA_MDTP</v>
      </c>
      <c r="E170" t="s">
        <v>56</v>
      </c>
      <c r="F170" t="s">
        <v>581</v>
      </c>
      <c r="G170" t="s">
        <v>49</v>
      </c>
      <c r="H170" t="s">
        <v>50</v>
      </c>
      <c r="I170" t="s">
        <v>104</v>
      </c>
      <c r="J170" t="s">
        <v>596</v>
      </c>
      <c r="K170" t="s">
        <v>54</v>
      </c>
      <c r="L170" t="s">
        <v>35</v>
      </c>
      <c r="M170" t="s">
        <v>656</v>
      </c>
      <c r="N170" t="s">
        <v>883</v>
      </c>
      <c r="O170" t="s">
        <v>881</v>
      </c>
      <c r="P170" t="s">
        <v>657</v>
      </c>
      <c r="Q170">
        <v>21</v>
      </c>
      <c r="R170">
        <v>41</v>
      </c>
      <c r="S170">
        <v>479</v>
      </c>
      <c r="T170">
        <v>-1</v>
      </c>
      <c r="U170" t="s">
        <v>234</v>
      </c>
      <c r="W170" t="s">
        <v>887</v>
      </c>
      <c r="AC170">
        <v>2429</v>
      </c>
      <c r="AD170" t="s">
        <v>548</v>
      </c>
      <c r="AF170" t="b">
        <v>0</v>
      </c>
      <c r="AG170">
        <f t="shared" si="308"/>
        <v>2</v>
      </c>
      <c r="AH170">
        <v>1</v>
      </c>
      <c r="AI170" t="str">
        <f t="shared" si="310"/>
        <v>LSA_GFX_VMIN_K_PREHVQK_TITO_SAME_MIN_LFM_MEDIA_MDE2</v>
      </c>
      <c r="AJ170" t="str">
        <f t="shared" si="311"/>
        <v>LSA_GFX_VMIN_K_PREHVQK_TITO_SAME_MIN_LFM_MEDIA_MDE2</v>
      </c>
    </row>
    <row r="171" spans="1:36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12"/>
        <v>LSA_GFX_VMIN_K_PREHVQK_TITO_SAME_MIN_LFM_MEDIA_MDE2</v>
      </c>
      <c r="E171" t="s">
        <v>56</v>
      </c>
      <c r="F171" t="s">
        <v>581</v>
      </c>
      <c r="G171" t="s">
        <v>49</v>
      </c>
      <c r="H171" t="s">
        <v>50</v>
      </c>
      <c r="I171" t="s">
        <v>104</v>
      </c>
      <c r="J171" t="s">
        <v>596</v>
      </c>
      <c r="K171" t="s">
        <v>54</v>
      </c>
      <c r="L171" t="s">
        <v>35</v>
      </c>
      <c r="M171" t="s">
        <v>658</v>
      </c>
      <c r="N171" t="s">
        <v>883</v>
      </c>
      <c r="O171" t="s">
        <v>881</v>
      </c>
      <c r="P171" t="s">
        <v>659</v>
      </c>
      <c r="Q171">
        <v>21</v>
      </c>
      <c r="R171">
        <v>41</v>
      </c>
      <c r="S171">
        <v>480</v>
      </c>
      <c r="T171">
        <v>-1</v>
      </c>
      <c r="U171" t="s">
        <v>234</v>
      </c>
      <c r="W171" t="s">
        <v>887</v>
      </c>
      <c r="AC171">
        <v>2430</v>
      </c>
      <c r="AD171" t="s">
        <v>548</v>
      </c>
      <c r="AF171" t="b">
        <v>0</v>
      </c>
      <c r="AG171">
        <f t="shared" si="308"/>
        <v>2</v>
      </c>
      <c r="AH171">
        <v>1</v>
      </c>
      <c r="AI171" t="str">
        <f t="shared" si="310"/>
        <v>LSA_GFX_VMIN_K_PREHVQK_TITO_SAME_MIN_LFM_MEDIA_MDD3</v>
      </c>
      <c r="AJ171" t="str">
        <f t="shared" si="311"/>
        <v>LSA_GFX_VMIN_K_PREHVQK_TITO_SAME_MIN_LFM_MEDIA_MDD3</v>
      </c>
    </row>
    <row r="172" spans="1:36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12"/>
        <v>LSA_GFX_VMIN_K_PREHVQK_TITO_SAME_MIN_LFM_MEDIA_MDD3</v>
      </c>
      <c r="E172" t="s">
        <v>56</v>
      </c>
      <c r="F172" t="s">
        <v>581</v>
      </c>
      <c r="G172" t="s">
        <v>49</v>
      </c>
      <c r="H172" t="s">
        <v>50</v>
      </c>
      <c r="I172" t="s">
        <v>104</v>
      </c>
      <c r="J172" t="s">
        <v>596</v>
      </c>
      <c r="K172" t="s">
        <v>54</v>
      </c>
      <c r="L172" t="s">
        <v>35</v>
      </c>
      <c r="M172" t="s">
        <v>660</v>
      </c>
      <c r="N172" t="s">
        <v>883</v>
      </c>
      <c r="O172" t="s">
        <v>881</v>
      </c>
      <c r="P172" t="s">
        <v>661</v>
      </c>
      <c r="Q172">
        <v>21</v>
      </c>
      <c r="R172">
        <v>41</v>
      </c>
      <c r="S172">
        <v>481</v>
      </c>
      <c r="T172">
        <v>-1</v>
      </c>
      <c r="U172" t="s">
        <v>234</v>
      </c>
      <c r="W172" t="s">
        <v>887</v>
      </c>
      <c r="AC172">
        <v>2431</v>
      </c>
      <c r="AD172" t="s">
        <v>548</v>
      </c>
      <c r="AF172" t="b">
        <v>0</v>
      </c>
      <c r="AG172">
        <f t="shared" si="308"/>
        <v>2</v>
      </c>
      <c r="AH172">
        <v>1</v>
      </c>
      <c r="AI172" t="str">
        <f t="shared" si="310"/>
        <v>LSA_GFX_VMIN_K_PREHVQK_TITO_SAME_MIN_LFM_MEDIA_MDD2</v>
      </c>
      <c r="AJ172" t="str">
        <f t="shared" si="311"/>
        <v>LSA_GFX_VMIN_K_PREHVQK_TITO_SAME_MIN_LFM_MEDIA_MDD2</v>
      </c>
    </row>
    <row r="173" spans="1:36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12"/>
        <v>LSA_GFX_VMIN_K_PREHVQK_TITO_SAME_MIN_LFM_MEDIA_MDD2</v>
      </c>
      <c r="E173" t="s">
        <v>56</v>
      </c>
      <c r="F173" t="s">
        <v>581</v>
      </c>
      <c r="G173" t="s">
        <v>49</v>
      </c>
      <c r="H173" t="s">
        <v>50</v>
      </c>
      <c r="I173" t="s">
        <v>104</v>
      </c>
      <c r="J173" t="s">
        <v>596</v>
      </c>
      <c r="K173" t="s">
        <v>54</v>
      </c>
      <c r="L173" t="s">
        <v>35</v>
      </c>
      <c r="M173" t="s">
        <v>662</v>
      </c>
      <c r="N173" t="s">
        <v>883</v>
      </c>
      <c r="O173" t="s">
        <v>881</v>
      </c>
      <c r="P173" t="s">
        <v>663</v>
      </c>
      <c r="Q173">
        <v>21</v>
      </c>
      <c r="R173">
        <v>41</v>
      </c>
      <c r="S173">
        <v>482</v>
      </c>
      <c r="T173">
        <v>-1</v>
      </c>
      <c r="U173" t="s">
        <v>234</v>
      </c>
      <c r="W173" t="s">
        <v>887</v>
      </c>
      <c r="AC173">
        <v>2432</v>
      </c>
      <c r="AD173" t="s">
        <v>548</v>
      </c>
      <c r="AF173" t="b">
        <v>0</v>
      </c>
      <c r="AG173">
        <f t="shared" si="308"/>
        <v>2</v>
      </c>
      <c r="AH173">
        <v>1</v>
      </c>
      <c r="AI173" t="str">
        <f t="shared" si="310"/>
        <v>LSA_GFX_VMIN_K_PREHVQK_TITO_SAME_MIN_LFM_MEDIA_MDV2</v>
      </c>
      <c r="AJ173" t="str">
        <f t="shared" si="311"/>
        <v>LSA_GFX_VMIN_K_PREHVQK_TITO_SAME_MIN_LFM_MEDIA_MDV2</v>
      </c>
    </row>
    <row r="174" spans="1:36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12"/>
        <v>LSA_GFX_VMIN_K_PREHVQK_TITO_SAME_MIN_LFM_MEDIA_MDV2</v>
      </c>
      <c r="E174" t="s">
        <v>56</v>
      </c>
      <c r="F174" t="s">
        <v>581</v>
      </c>
      <c r="G174" t="s">
        <v>49</v>
      </c>
      <c r="H174" t="s">
        <v>50</v>
      </c>
      <c r="I174" t="s">
        <v>104</v>
      </c>
      <c r="J174" t="s">
        <v>596</v>
      </c>
      <c r="K174" t="s">
        <v>54</v>
      </c>
      <c r="L174" t="s">
        <v>35</v>
      </c>
      <c r="M174" t="s">
        <v>664</v>
      </c>
      <c r="N174" t="s">
        <v>883</v>
      </c>
      <c r="O174" t="s">
        <v>881</v>
      </c>
      <c r="P174" t="s">
        <v>665</v>
      </c>
      <c r="Q174">
        <v>21</v>
      </c>
      <c r="R174">
        <v>41</v>
      </c>
      <c r="S174">
        <v>483</v>
      </c>
      <c r="T174">
        <v>-1</v>
      </c>
      <c r="U174" t="s">
        <v>234</v>
      </c>
      <c r="W174" t="s">
        <v>887</v>
      </c>
      <c r="AC174">
        <v>2433</v>
      </c>
      <c r="AD174" t="s">
        <v>548</v>
      </c>
      <c r="AF174" t="b">
        <v>0</v>
      </c>
      <c r="AG174">
        <f t="shared" si="308"/>
        <v>2</v>
      </c>
      <c r="AH174">
        <v>1</v>
      </c>
      <c r="AI174" t="str">
        <f t="shared" si="310"/>
        <v>LSA_GFX_VMIN_K_PREHVQK_TITO_SAME_MIN_LFM_MEDIA_MDV4</v>
      </c>
      <c r="AJ174" t="str">
        <f t="shared" si="311"/>
        <v>LSA_GFX_VMIN_K_PREHVQK_TITO_SAME_MIN_LFM_MEDIA_MDV4</v>
      </c>
    </row>
    <row r="175" spans="1:36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12"/>
        <v>LSA_GFX_VMIN_K_PREHVQK_TITO_SAME_MIN_LFM_MEDIA_MDV4</v>
      </c>
      <c r="E175" t="s">
        <v>56</v>
      </c>
      <c r="F175" t="s">
        <v>581</v>
      </c>
      <c r="G175" t="s">
        <v>49</v>
      </c>
      <c r="H175" t="s">
        <v>50</v>
      </c>
      <c r="I175" t="s">
        <v>104</v>
      </c>
      <c r="J175" t="s">
        <v>596</v>
      </c>
      <c r="K175" t="s">
        <v>54</v>
      </c>
      <c r="L175" t="s">
        <v>35</v>
      </c>
      <c r="M175" t="s">
        <v>666</v>
      </c>
      <c r="N175" t="s">
        <v>883</v>
      </c>
      <c r="O175" t="s">
        <v>881</v>
      </c>
      <c r="P175" t="s">
        <v>667</v>
      </c>
      <c r="Q175">
        <v>21</v>
      </c>
      <c r="R175">
        <v>41</v>
      </c>
      <c r="S175">
        <v>484</v>
      </c>
      <c r="T175">
        <v>-1</v>
      </c>
      <c r="U175" t="s">
        <v>234</v>
      </c>
      <c r="W175" t="s">
        <v>887</v>
      </c>
      <c r="AC175">
        <v>2434</v>
      </c>
      <c r="AD175" t="s">
        <v>548</v>
      </c>
      <c r="AF175" t="b">
        <v>0</v>
      </c>
      <c r="AG175">
        <f t="shared" si="308"/>
        <v>2</v>
      </c>
      <c r="AH175">
        <v>1</v>
      </c>
      <c r="AI175" t="str">
        <f t="shared" si="310"/>
        <v>SSA_GFX_VMIN_K_PREHVQK_TITO_SAME_MIN_LFM_MEDIA_SSA</v>
      </c>
      <c r="AJ175" t="str">
        <f t="shared" si="311"/>
        <v>SSA_GFX_VMIN_K_PREHVQK_TITO_SAME_MIN_LFM_MEDIA_SSA</v>
      </c>
    </row>
    <row r="176" spans="1:36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12"/>
        <v>SSA_GFX_VMIN_K_PREHVQK_TITO_SAME_MIN_LFM_MEDIA_SSA</v>
      </c>
      <c r="E176" t="s">
        <v>31</v>
      </c>
      <c r="F176" t="s">
        <v>581</v>
      </c>
      <c r="G176" t="s">
        <v>49</v>
      </c>
      <c r="H176" t="s">
        <v>50</v>
      </c>
      <c r="I176" t="s">
        <v>104</v>
      </c>
      <c r="J176" t="s">
        <v>596</v>
      </c>
      <c r="K176" t="s">
        <v>54</v>
      </c>
      <c r="L176" t="s">
        <v>35</v>
      </c>
      <c r="M176" t="s">
        <v>668</v>
      </c>
      <c r="N176" t="s">
        <v>883</v>
      </c>
      <c r="O176" t="s">
        <v>881</v>
      </c>
      <c r="P176" t="s">
        <v>669</v>
      </c>
      <c r="Q176">
        <v>61</v>
      </c>
      <c r="R176">
        <v>41</v>
      </c>
      <c r="S176">
        <v>485</v>
      </c>
      <c r="T176">
        <v>-1</v>
      </c>
      <c r="U176" t="s">
        <v>234</v>
      </c>
      <c r="W176" t="s">
        <v>887</v>
      </c>
      <c r="AC176">
        <v>2435</v>
      </c>
      <c r="AD176" t="s">
        <v>548</v>
      </c>
      <c r="AF176" t="b">
        <v>0</v>
      </c>
      <c r="AG176">
        <f t="shared" si="308"/>
        <v>2</v>
      </c>
      <c r="AH176">
        <v>1</v>
      </c>
      <c r="AI176" t="str">
        <f t="shared" si="310"/>
        <v>ROM_GFX_VMIN_K_PREHVQK_TITO_SAME_MIN_LFM_MEDIA_ROM</v>
      </c>
      <c r="AJ176" t="str">
        <f t="shared" si="311"/>
        <v>ROM_GFX_VMIN_K_PREHVQK_TITO_SAME_MIN_LFM_MEDIA_ROM</v>
      </c>
    </row>
    <row r="177" spans="1:44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12"/>
        <v>ROM_GFX_VMIN_K_PREHVQK_TITO_SAME_MIN_LFM_MEDIA_ROM</v>
      </c>
      <c r="E177" t="s">
        <v>57</v>
      </c>
      <c r="F177" t="s">
        <v>581</v>
      </c>
      <c r="G177" t="s">
        <v>49</v>
      </c>
      <c r="H177" t="s">
        <v>50</v>
      </c>
      <c r="I177" t="s">
        <v>104</v>
      </c>
      <c r="J177" t="s">
        <v>596</v>
      </c>
      <c r="K177" t="s">
        <v>54</v>
      </c>
      <c r="L177" t="s">
        <v>35</v>
      </c>
      <c r="M177" t="s">
        <v>670</v>
      </c>
      <c r="N177" t="s">
        <v>883</v>
      </c>
      <c r="O177" t="s">
        <v>881</v>
      </c>
      <c r="P177" t="s">
        <v>671</v>
      </c>
      <c r="Q177">
        <v>21</v>
      </c>
      <c r="R177">
        <v>41</v>
      </c>
      <c r="S177">
        <v>486</v>
      </c>
      <c r="T177">
        <v>-1</v>
      </c>
      <c r="U177" t="s">
        <v>234</v>
      </c>
      <c r="W177" t="s">
        <v>887</v>
      </c>
      <c r="AC177">
        <v>2436</v>
      </c>
      <c r="AD177" t="s">
        <v>548</v>
      </c>
      <c r="AF177" t="b">
        <v>0</v>
      </c>
      <c r="AG177">
        <f t="shared" si="308"/>
        <v>2</v>
      </c>
      <c r="AH177">
        <v>1</v>
      </c>
      <c r="AI177">
        <v>1</v>
      </c>
      <c r="AJ177">
        <v>1</v>
      </c>
    </row>
    <row r="178" spans="1:44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4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581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13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581</v>
      </c>
      <c r="G181" t="s">
        <v>105</v>
      </c>
      <c r="H181" t="s">
        <v>50</v>
      </c>
      <c r="I181" t="s">
        <v>104</v>
      </c>
      <c r="J181" t="s">
        <v>583</v>
      </c>
      <c r="K181" t="s">
        <v>55</v>
      </c>
      <c r="L181" t="s">
        <v>35</v>
      </c>
      <c r="M181" t="s">
        <v>602</v>
      </c>
      <c r="N181" t="s">
        <v>883</v>
      </c>
      <c r="O181" t="s">
        <v>881</v>
      </c>
      <c r="P181" t="s">
        <v>672</v>
      </c>
      <c r="Q181">
        <v>17</v>
      </c>
      <c r="R181">
        <v>61</v>
      </c>
      <c r="S181">
        <v>500</v>
      </c>
      <c r="T181">
        <v>1</v>
      </c>
      <c r="U181" t="s">
        <v>234</v>
      </c>
      <c r="AF181" t="b">
        <v>0</v>
      </c>
      <c r="AG181">
        <f t="shared" ref="AG181:AG184" si="314">COUNTA(AI181:AR181)</f>
        <v>4</v>
      </c>
      <c r="AH181" t="s">
        <v>100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  <c r="AL181" t="str">
        <f>D182</f>
        <v>ALL_GFX_HVQK_K_STRESS_TITO_SAPS_MAX_LFM_IPU_PS</v>
      </c>
    </row>
    <row r="182" spans="1:44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13"/>
        <v>ALL_GFX_HVQK_K_STRESS_TITO_SAPS_MAX_LFM_IPU_PS</v>
      </c>
      <c r="E182" t="s">
        <v>44</v>
      </c>
      <c r="F182" t="s">
        <v>581</v>
      </c>
      <c r="G182" t="s">
        <v>105</v>
      </c>
      <c r="H182" t="s">
        <v>50</v>
      </c>
      <c r="I182" t="s">
        <v>104</v>
      </c>
      <c r="J182" t="s">
        <v>588</v>
      </c>
      <c r="K182" t="s">
        <v>55</v>
      </c>
      <c r="L182" t="s">
        <v>35</v>
      </c>
      <c r="M182" t="s">
        <v>621</v>
      </c>
      <c r="N182" t="s">
        <v>883</v>
      </c>
      <c r="O182" t="s">
        <v>881</v>
      </c>
      <c r="P182" t="s">
        <v>673</v>
      </c>
      <c r="Q182">
        <v>17</v>
      </c>
      <c r="R182">
        <v>61</v>
      </c>
      <c r="S182">
        <v>503</v>
      </c>
      <c r="T182">
        <v>1</v>
      </c>
      <c r="U182" t="s">
        <v>234</v>
      </c>
      <c r="AF182" t="b">
        <v>0</v>
      </c>
      <c r="AG182">
        <f t="shared" si="314"/>
        <v>4</v>
      </c>
      <c r="AH182" t="s">
        <v>100</v>
      </c>
      <c r="AI182" t="str">
        <f t="shared" ref="AI182:AI183" si="315">D183</f>
        <v>ALL_GFX_HVQK_K_STRESS_TITO_SAIS_MAX_LFM_IPU_IS</v>
      </c>
      <c r="AJ182" t="str">
        <f t="shared" ref="AJ182:AJ183" si="316">D183</f>
        <v>ALL_GFX_HVQK_K_STRESS_TITO_SAIS_MAX_LFM_IPU_IS</v>
      </c>
      <c r="AK182" t="str">
        <f t="shared" ref="AK182:AK183" si="317">D183</f>
        <v>ALL_GFX_HVQK_K_STRESS_TITO_SAIS_MAX_LFM_IPU_IS</v>
      </c>
      <c r="AL182" t="str">
        <f t="shared" ref="AL182:AL183" si="318">D183</f>
        <v>ALL_GFX_HVQK_K_STRESS_TITO_SAIS_MAX_LFM_IPU_IS</v>
      </c>
    </row>
    <row r="183" spans="1:44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13"/>
        <v>ALL_GFX_HVQK_K_STRESS_TITO_SAIS_MAX_LFM_IPU_IS</v>
      </c>
      <c r="E183" t="s">
        <v>44</v>
      </c>
      <c r="F183" t="s">
        <v>581</v>
      </c>
      <c r="G183" t="s">
        <v>105</v>
      </c>
      <c r="H183" t="s">
        <v>50</v>
      </c>
      <c r="I183" t="s">
        <v>104</v>
      </c>
      <c r="J183" t="s">
        <v>589</v>
      </c>
      <c r="K183" t="s">
        <v>55</v>
      </c>
      <c r="L183" t="s">
        <v>35</v>
      </c>
      <c r="M183" t="s">
        <v>639</v>
      </c>
      <c r="N183" t="s">
        <v>883</v>
      </c>
      <c r="O183" t="s">
        <v>881</v>
      </c>
      <c r="P183" t="s">
        <v>674</v>
      </c>
      <c r="Q183">
        <v>17</v>
      </c>
      <c r="R183">
        <v>61</v>
      </c>
      <c r="S183">
        <v>504</v>
      </c>
      <c r="T183">
        <v>1</v>
      </c>
      <c r="U183" t="s">
        <v>234</v>
      </c>
      <c r="AF183" t="b">
        <v>0</v>
      </c>
      <c r="AG183">
        <f t="shared" si="314"/>
        <v>4</v>
      </c>
      <c r="AH183" t="s">
        <v>100</v>
      </c>
      <c r="AI183" t="str">
        <f t="shared" si="315"/>
        <v>ALL_GFX_HVQK_K_STRESS_TITO_SAME_MAX_LFM_MEDIA</v>
      </c>
      <c r="AJ183" t="str">
        <f t="shared" si="316"/>
        <v>ALL_GFX_HVQK_K_STRESS_TITO_SAME_MAX_LFM_MEDIA</v>
      </c>
      <c r="AK183" t="str">
        <f t="shared" si="317"/>
        <v>ALL_GFX_HVQK_K_STRESS_TITO_SAME_MAX_LFM_MEDIA</v>
      </c>
      <c r="AL183" t="str">
        <f t="shared" si="318"/>
        <v>ALL_GFX_HVQK_K_STRESS_TITO_SAME_MAX_LFM_MEDIA</v>
      </c>
    </row>
    <row r="184" spans="1:44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13"/>
        <v>ALL_GFX_HVQK_K_STRESS_TITO_SAME_MAX_LFM_MEDIA</v>
      </c>
      <c r="E184" t="s">
        <v>44</v>
      </c>
      <c r="F184" t="s">
        <v>581</v>
      </c>
      <c r="G184" t="s">
        <v>105</v>
      </c>
      <c r="H184" t="s">
        <v>50</v>
      </c>
      <c r="I184" t="s">
        <v>104</v>
      </c>
      <c r="J184" t="s">
        <v>596</v>
      </c>
      <c r="K184" t="s">
        <v>55</v>
      </c>
      <c r="L184" t="s">
        <v>35</v>
      </c>
      <c r="M184" t="s">
        <v>641</v>
      </c>
      <c r="N184" t="s">
        <v>883</v>
      </c>
      <c r="O184" t="s">
        <v>881</v>
      </c>
      <c r="P184" t="s">
        <v>675</v>
      </c>
      <c r="Q184">
        <v>17</v>
      </c>
      <c r="R184">
        <v>61</v>
      </c>
      <c r="S184">
        <v>505</v>
      </c>
      <c r="T184">
        <v>1</v>
      </c>
      <c r="U184" t="s">
        <v>234</v>
      </c>
      <c r="AF184" t="b">
        <v>0</v>
      </c>
      <c r="AG184">
        <f t="shared" si="314"/>
        <v>4</v>
      </c>
      <c r="AH184" t="s">
        <v>100</v>
      </c>
      <c r="AI184">
        <v>1</v>
      </c>
      <c r="AJ184">
        <v>1</v>
      </c>
      <c r="AK184">
        <v>1</v>
      </c>
      <c r="AL184">
        <v>1</v>
      </c>
    </row>
    <row r="185" spans="1:44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581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9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581</v>
      </c>
      <c r="G187" t="s">
        <v>49</v>
      </c>
      <c r="H187" t="s">
        <v>50</v>
      </c>
      <c r="I187" t="s">
        <v>104</v>
      </c>
      <c r="J187" t="s">
        <v>583</v>
      </c>
      <c r="K187" t="s">
        <v>54</v>
      </c>
      <c r="L187" t="s">
        <v>35</v>
      </c>
      <c r="M187" t="s">
        <v>602</v>
      </c>
      <c r="N187" t="s">
        <v>883</v>
      </c>
      <c r="O187" t="s">
        <v>881</v>
      </c>
      <c r="P187" t="s">
        <v>603</v>
      </c>
      <c r="Q187">
        <v>26</v>
      </c>
      <c r="R187">
        <v>61</v>
      </c>
      <c r="S187">
        <v>550</v>
      </c>
      <c r="T187">
        <v>-1</v>
      </c>
      <c r="U187" t="s">
        <v>234</v>
      </c>
      <c r="W187" t="s">
        <v>887</v>
      </c>
      <c r="AC187">
        <v>2445</v>
      </c>
      <c r="AD187" t="s">
        <v>548</v>
      </c>
      <c r="AF187" t="b">
        <v>0</v>
      </c>
      <c r="AG187">
        <f>COUNTA(AI187:AR187)</f>
        <v>2</v>
      </c>
      <c r="AH187">
        <v>1</v>
      </c>
      <c r="AI187" t="str">
        <f>D188</f>
        <v>ALL_GFX_VMIN_K_POSTHVQK_TITO_SAPS_MIN_LFM_IPU_PS</v>
      </c>
      <c r="AJ187" t="str">
        <f>D188</f>
        <v>ALL_GFX_VMIN_K_POSTHVQK_TITO_SAPS_MIN_LFM_IPU_PS</v>
      </c>
    </row>
    <row r="188" spans="1:44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9"/>
        <v>ALL_GFX_VMIN_K_POSTHVQK_TITO_SAPS_MIN_LFM_IPU_PS</v>
      </c>
      <c r="E188" t="s">
        <v>44</v>
      </c>
      <c r="F188" t="s">
        <v>581</v>
      </c>
      <c r="G188" t="s">
        <v>49</v>
      </c>
      <c r="H188" t="s">
        <v>50</v>
      </c>
      <c r="I188" t="s">
        <v>104</v>
      </c>
      <c r="J188" t="s">
        <v>588</v>
      </c>
      <c r="K188" t="s">
        <v>54</v>
      </c>
      <c r="L188" t="s">
        <v>35</v>
      </c>
      <c r="M188" t="s">
        <v>621</v>
      </c>
      <c r="N188" t="s">
        <v>883</v>
      </c>
      <c r="O188" t="s">
        <v>881</v>
      </c>
      <c r="P188" t="s">
        <v>622</v>
      </c>
      <c r="Q188">
        <v>26</v>
      </c>
      <c r="R188">
        <v>61</v>
      </c>
      <c r="S188">
        <v>553</v>
      </c>
      <c r="T188">
        <v>-1</v>
      </c>
      <c r="U188" t="s">
        <v>234</v>
      </c>
      <c r="W188" t="s">
        <v>887</v>
      </c>
      <c r="AC188">
        <v>2446</v>
      </c>
      <c r="AD188" t="s">
        <v>548</v>
      </c>
      <c r="AF188" t="b">
        <v>0</v>
      </c>
      <c r="AG188">
        <f t="shared" ref="AG188:AG190" si="320">COUNTA(AI188:AR188)</f>
        <v>2</v>
      </c>
      <c r="AH188">
        <v>1</v>
      </c>
      <c r="AI188" t="str">
        <f t="shared" ref="AI188:AI189" si="321">D189</f>
        <v>ALL_GFX_VMIN_K_POSTHVQK_TITO_SAIS_MIN_LFM_IPU_IS</v>
      </c>
      <c r="AJ188" t="str">
        <f t="shared" ref="AJ188:AJ189" si="322">D189</f>
        <v>ALL_GFX_VMIN_K_POSTHVQK_TITO_SAIS_MIN_LFM_IPU_IS</v>
      </c>
    </row>
    <row r="189" spans="1:44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9"/>
        <v>ALL_GFX_VMIN_K_POSTHVQK_TITO_SAIS_MIN_LFM_IPU_IS</v>
      </c>
      <c r="E189" t="s">
        <v>44</v>
      </c>
      <c r="F189" t="s">
        <v>581</v>
      </c>
      <c r="G189" t="s">
        <v>49</v>
      </c>
      <c r="H189" t="s">
        <v>50</v>
      </c>
      <c r="I189" t="s">
        <v>104</v>
      </c>
      <c r="J189" t="s">
        <v>589</v>
      </c>
      <c r="K189" t="s">
        <v>54</v>
      </c>
      <c r="L189" t="s">
        <v>35</v>
      </c>
      <c r="M189" t="s">
        <v>639</v>
      </c>
      <c r="N189" t="s">
        <v>883</v>
      </c>
      <c r="O189" t="s">
        <v>881</v>
      </c>
      <c r="P189" t="s">
        <v>640</v>
      </c>
      <c r="Q189">
        <v>26</v>
      </c>
      <c r="R189">
        <v>61</v>
      </c>
      <c r="S189">
        <v>554</v>
      </c>
      <c r="T189">
        <v>-1</v>
      </c>
      <c r="U189" t="s">
        <v>234</v>
      </c>
      <c r="W189" t="s">
        <v>887</v>
      </c>
      <c r="AC189">
        <v>2447</v>
      </c>
      <c r="AD189" t="s">
        <v>548</v>
      </c>
      <c r="AF189" t="b">
        <v>0</v>
      </c>
      <c r="AG189">
        <f t="shared" si="320"/>
        <v>2</v>
      </c>
      <c r="AH189">
        <v>1</v>
      </c>
      <c r="AI189" t="str">
        <f t="shared" si="321"/>
        <v>ALL_GFX_VMIN_K_POSTHVQK_TITO_SAME_MIN_LFM_MEDIA</v>
      </c>
      <c r="AJ189" t="str">
        <f t="shared" si="322"/>
        <v>ALL_GFX_VMIN_K_POSTHVQK_TITO_SAME_MIN_LFM_MEDIA</v>
      </c>
    </row>
    <row r="190" spans="1:44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9"/>
        <v>ALL_GFX_VMIN_K_POSTHVQK_TITO_SAME_MIN_LFM_MEDIA</v>
      </c>
      <c r="E190" t="s">
        <v>44</v>
      </c>
      <c r="F190" t="s">
        <v>581</v>
      </c>
      <c r="G190" t="s">
        <v>49</v>
      </c>
      <c r="H190" t="s">
        <v>50</v>
      </c>
      <c r="I190" t="s">
        <v>104</v>
      </c>
      <c r="J190" t="s">
        <v>596</v>
      </c>
      <c r="K190" t="s">
        <v>54</v>
      </c>
      <c r="L190" t="s">
        <v>35</v>
      </c>
      <c r="M190" t="s">
        <v>641</v>
      </c>
      <c r="N190" t="s">
        <v>883</v>
      </c>
      <c r="O190" t="s">
        <v>881</v>
      </c>
      <c r="P190" t="s">
        <v>642</v>
      </c>
      <c r="Q190">
        <v>26</v>
      </c>
      <c r="R190">
        <v>61</v>
      </c>
      <c r="S190">
        <v>555</v>
      </c>
      <c r="T190">
        <v>-1</v>
      </c>
      <c r="U190" t="s">
        <v>234</v>
      </c>
      <c r="W190" t="s">
        <v>887</v>
      </c>
      <c r="AC190">
        <v>2448</v>
      </c>
      <c r="AD190" t="s">
        <v>548</v>
      </c>
      <c r="AF190" t="b">
        <v>0</v>
      </c>
      <c r="AG190">
        <f t="shared" si="320"/>
        <v>2</v>
      </c>
      <c r="AH190">
        <v>1</v>
      </c>
      <c r="AI190">
        <v>1</v>
      </c>
      <c r="AJ190">
        <v>1</v>
      </c>
    </row>
    <row r="191" spans="1:44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581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36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581</v>
      </c>
      <c r="AG193">
        <f t="shared" ref="AG193:AG228" si="323">COUNTA(AI193:AR193)</f>
        <v>2</v>
      </c>
      <c r="AH193">
        <v>1</v>
      </c>
      <c r="AI193" t="str">
        <f>D232</f>
        <v>VMAX</v>
      </c>
      <c r="AJ193" t="str">
        <f>D232</f>
        <v>VMAX</v>
      </c>
    </row>
    <row r="194" spans="1:36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30" t="str">
        <f t="shared" ref="D194" si="324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581</v>
      </c>
      <c r="G194" t="s">
        <v>49</v>
      </c>
      <c r="H194" t="s">
        <v>50</v>
      </c>
      <c r="I194" t="s">
        <v>104</v>
      </c>
      <c r="J194" t="s">
        <v>583</v>
      </c>
      <c r="K194" t="s">
        <v>141</v>
      </c>
      <c r="L194" t="s">
        <v>35</v>
      </c>
      <c r="M194" t="s">
        <v>676</v>
      </c>
      <c r="N194" t="s">
        <v>883</v>
      </c>
      <c r="O194" t="s">
        <v>881</v>
      </c>
      <c r="P194" t="s">
        <v>677</v>
      </c>
      <c r="Q194">
        <v>61</v>
      </c>
      <c r="R194">
        <v>42</v>
      </c>
      <c r="S194">
        <v>600</v>
      </c>
      <c r="T194">
        <v>-1</v>
      </c>
      <c r="U194" t="s">
        <v>234</v>
      </c>
      <c r="W194" t="s">
        <v>887</v>
      </c>
      <c r="AC194">
        <v>2452</v>
      </c>
      <c r="AD194" t="s">
        <v>559</v>
      </c>
      <c r="AF194" t="b">
        <v>0</v>
      </c>
      <c r="AG194">
        <f t="shared" si="323"/>
        <v>2</v>
      </c>
      <c r="AH194">
        <v>1</v>
      </c>
      <c r="AI194" t="str">
        <f>D195</f>
        <v>KS_DE_SSA</v>
      </c>
      <c r="AJ194" t="str">
        <f>D201</f>
        <v>LSA_GFX_VMIN_K_END_TITO_SACD_NOM_LFM_ALL_DE</v>
      </c>
    </row>
    <row r="195" spans="1:36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678</v>
      </c>
      <c r="F195" t="s">
        <v>581</v>
      </c>
      <c r="AG195">
        <f t="shared" si="323"/>
        <v>2</v>
      </c>
      <c r="AH195">
        <v>1</v>
      </c>
      <c r="AI195" t="str">
        <f>D201</f>
        <v>LSA_GFX_VMIN_K_END_TITO_SACD_NOM_LFM_ALL_DE</v>
      </c>
      <c r="AJ195" t="str">
        <f>D201</f>
        <v>LSA_GFX_VMIN_K_END_TITO_SACD_NOM_LFM_ALL_DE</v>
      </c>
    </row>
    <row r="196" spans="1:36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581</v>
      </c>
      <c r="G196" t="s">
        <v>49</v>
      </c>
      <c r="H196" t="s">
        <v>50</v>
      </c>
      <c r="I196" t="s">
        <v>104</v>
      </c>
      <c r="J196" t="s">
        <v>583</v>
      </c>
      <c r="K196" t="s">
        <v>141</v>
      </c>
      <c r="L196" t="s">
        <v>35</v>
      </c>
      <c r="M196" t="s">
        <v>679</v>
      </c>
      <c r="N196" t="s">
        <v>883</v>
      </c>
      <c r="O196" t="s">
        <v>881</v>
      </c>
      <c r="P196" t="s">
        <v>680</v>
      </c>
      <c r="Q196">
        <v>61</v>
      </c>
      <c r="R196">
        <v>42</v>
      </c>
      <c r="S196">
        <v>601</v>
      </c>
      <c r="T196">
        <v>-1</v>
      </c>
      <c r="U196" t="s">
        <v>234</v>
      </c>
      <c r="W196" t="s">
        <v>887</v>
      </c>
      <c r="AC196">
        <v>2453</v>
      </c>
      <c r="AD196" t="s">
        <v>559</v>
      </c>
      <c r="AF196" t="b">
        <v>0</v>
      </c>
      <c r="AG196">
        <f t="shared" si="323"/>
        <v>2</v>
      </c>
      <c r="AH196">
        <v>1</v>
      </c>
      <c r="AI196" t="str">
        <f t="shared" ref="AI196:AI227" si="325">D197</f>
        <v>SSA_GFX_VMIN_K_END_TITO_SACD_NOM_LFM_DE00</v>
      </c>
      <c r="AJ196" t="str">
        <f t="shared" ref="AJ196:AJ227" si="326">D197</f>
        <v>SSA_GFX_VMIN_K_END_TITO_SACD_NOM_LFM_DE00</v>
      </c>
    </row>
    <row r="197" spans="1:36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7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581</v>
      </c>
      <c r="G197" t="s">
        <v>49</v>
      </c>
      <c r="H197" t="s">
        <v>50</v>
      </c>
      <c r="I197" t="s">
        <v>104</v>
      </c>
      <c r="J197" t="s">
        <v>583</v>
      </c>
      <c r="K197" t="s">
        <v>141</v>
      </c>
      <c r="L197" t="s">
        <v>35</v>
      </c>
      <c r="M197" t="s">
        <v>681</v>
      </c>
      <c r="N197" t="s">
        <v>883</v>
      </c>
      <c r="O197" t="s">
        <v>881</v>
      </c>
      <c r="P197" t="s">
        <v>682</v>
      </c>
      <c r="Q197">
        <v>61</v>
      </c>
      <c r="R197">
        <v>42</v>
      </c>
      <c r="S197">
        <v>602</v>
      </c>
      <c r="T197">
        <v>-1</v>
      </c>
      <c r="U197" t="s">
        <v>234</v>
      </c>
      <c r="W197" t="s">
        <v>887</v>
      </c>
      <c r="AC197">
        <v>2454</v>
      </c>
      <c r="AD197" t="s">
        <v>559</v>
      </c>
      <c r="AF197" t="b">
        <v>0</v>
      </c>
      <c r="AG197">
        <f t="shared" si="323"/>
        <v>2</v>
      </c>
      <c r="AH197">
        <v>1</v>
      </c>
      <c r="AI197" t="str">
        <f t="shared" si="325"/>
        <v>SSA_GFX_VMIN_K_END_TITO_SACD_NOM_LFM_DE01</v>
      </c>
      <c r="AJ197" t="str">
        <f t="shared" si="326"/>
        <v>SSA_GFX_VMIN_K_END_TITO_SACD_NOM_LFM_DE01</v>
      </c>
    </row>
    <row r="198" spans="1:36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7"/>
        <v>SSA_GFX_VMIN_K_END_TITO_SACD_NOM_LFM_DE01</v>
      </c>
      <c r="E198" t="s">
        <v>31</v>
      </c>
      <c r="F198" t="s">
        <v>581</v>
      </c>
      <c r="G198" t="s">
        <v>49</v>
      </c>
      <c r="H198" t="s">
        <v>50</v>
      </c>
      <c r="I198" t="s">
        <v>104</v>
      </c>
      <c r="J198" t="s">
        <v>583</v>
      </c>
      <c r="K198" t="s">
        <v>141</v>
      </c>
      <c r="L198" t="s">
        <v>35</v>
      </c>
      <c r="M198" t="s">
        <v>683</v>
      </c>
      <c r="N198" t="s">
        <v>883</v>
      </c>
      <c r="O198" t="s">
        <v>881</v>
      </c>
      <c r="P198" t="s">
        <v>684</v>
      </c>
      <c r="Q198">
        <v>61</v>
      </c>
      <c r="R198">
        <v>42</v>
      </c>
      <c r="S198">
        <v>603</v>
      </c>
      <c r="T198">
        <v>-1</v>
      </c>
      <c r="U198" t="s">
        <v>234</v>
      </c>
      <c r="W198" t="s">
        <v>887</v>
      </c>
      <c r="AC198">
        <v>2455</v>
      </c>
      <c r="AD198" t="s">
        <v>559</v>
      </c>
      <c r="AF198" t="b">
        <v>0</v>
      </c>
      <c r="AG198">
        <f t="shared" si="323"/>
        <v>2</v>
      </c>
      <c r="AH198">
        <v>1</v>
      </c>
      <c r="AI198" t="str">
        <f t="shared" si="325"/>
        <v>SSA_GFX_VMIN_K_END_TITO_SACD_NOM_LFM_DEW1</v>
      </c>
      <c r="AJ198" t="str">
        <f t="shared" si="326"/>
        <v>SSA_GFX_VMIN_K_END_TITO_SACD_NOM_LFM_DEW1</v>
      </c>
    </row>
    <row r="199" spans="1:36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7"/>
        <v>SSA_GFX_VMIN_K_END_TITO_SACD_NOM_LFM_DEW1</v>
      </c>
      <c r="E199" t="s">
        <v>31</v>
      </c>
      <c r="F199" t="s">
        <v>581</v>
      </c>
      <c r="G199" t="s">
        <v>49</v>
      </c>
      <c r="H199" t="s">
        <v>50</v>
      </c>
      <c r="I199" t="s">
        <v>104</v>
      </c>
      <c r="J199" t="s">
        <v>583</v>
      </c>
      <c r="K199" t="s">
        <v>141</v>
      </c>
      <c r="L199" t="s">
        <v>35</v>
      </c>
      <c r="M199" t="s">
        <v>685</v>
      </c>
      <c r="N199" t="s">
        <v>883</v>
      </c>
      <c r="O199" t="s">
        <v>881</v>
      </c>
      <c r="P199" t="s">
        <v>686</v>
      </c>
      <c r="Q199">
        <v>61</v>
      </c>
      <c r="R199">
        <v>42</v>
      </c>
      <c r="S199">
        <v>604</v>
      </c>
      <c r="T199">
        <v>-1</v>
      </c>
      <c r="U199" t="s">
        <v>234</v>
      </c>
      <c r="W199" t="s">
        <v>887</v>
      </c>
      <c r="AC199">
        <v>2456</v>
      </c>
      <c r="AD199" t="s">
        <v>559</v>
      </c>
      <c r="AF199" t="b">
        <v>0</v>
      </c>
      <c r="AG199">
        <f t="shared" si="323"/>
        <v>2</v>
      </c>
      <c r="AH199">
        <v>1</v>
      </c>
      <c r="AI199">
        <v>1</v>
      </c>
      <c r="AJ199">
        <v>1</v>
      </c>
    </row>
    <row r="200" spans="1:36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6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30" t="str">
        <f t="shared" ref="D201:D228" si="328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581</v>
      </c>
      <c r="G201" t="s">
        <v>49</v>
      </c>
      <c r="H201" t="s">
        <v>50</v>
      </c>
      <c r="I201" t="s">
        <v>104</v>
      </c>
      <c r="J201" t="s">
        <v>583</v>
      </c>
      <c r="K201" t="s">
        <v>141</v>
      </c>
      <c r="L201" t="s">
        <v>35</v>
      </c>
      <c r="M201" t="s">
        <v>676</v>
      </c>
      <c r="N201" t="s">
        <v>883</v>
      </c>
      <c r="O201" t="s">
        <v>881</v>
      </c>
      <c r="P201" t="s">
        <v>687</v>
      </c>
      <c r="Q201">
        <v>21</v>
      </c>
      <c r="R201">
        <v>42</v>
      </c>
      <c r="S201">
        <v>605</v>
      </c>
      <c r="T201">
        <v>-1</v>
      </c>
      <c r="U201" t="s">
        <v>234</v>
      </c>
      <c r="W201" t="s">
        <v>887</v>
      </c>
      <c r="AC201">
        <v>2457</v>
      </c>
      <c r="AD201" t="s">
        <v>559</v>
      </c>
      <c r="AF201" t="b">
        <v>0</v>
      </c>
      <c r="AG201">
        <f t="shared" si="323"/>
        <v>2</v>
      </c>
      <c r="AH201">
        <v>1</v>
      </c>
      <c r="AI201" t="str">
        <f>D202</f>
        <v>KS_DE_LSA</v>
      </c>
      <c r="AJ201" t="str">
        <f>D210</f>
        <v>SSA_GFX_VMIN_K_END_TITO_SAIS_NOM_LFM_ALL_IPU</v>
      </c>
    </row>
    <row r="202" spans="1:36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688</v>
      </c>
      <c r="F202" t="s">
        <v>581</v>
      </c>
      <c r="AG202">
        <f t="shared" si="323"/>
        <v>2</v>
      </c>
      <c r="AH202">
        <v>1</v>
      </c>
      <c r="AI202" t="str">
        <f>D210</f>
        <v>SSA_GFX_VMIN_K_END_TITO_SAIS_NOM_LFM_ALL_IPU</v>
      </c>
      <c r="AJ202" t="str">
        <f>D210</f>
        <v>SSA_GFX_VMIN_K_END_TITO_SAIS_NOM_LFM_ALL_IPU</v>
      </c>
    </row>
    <row r="203" spans="1:36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30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581</v>
      </c>
      <c r="G203" t="s">
        <v>49</v>
      </c>
      <c r="H203" t="s">
        <v>50</v>
      </c>
      <c r="I203" t="s">
        <v>104</v>
      </c>
      <c r="J203" t="s">
        <v>583</v>
      </c>
      <c r="K203" t="s">
        <v>141</v>
      </c>
      <c r="L203" t="s">
        <v>35</v>
      </c>
      <c r="M203" t="s">
        <v>689</v>
      </c>
      <c r="N203" t="s">
        <v>883</v>
      </c>
      <c r="O203" t="s">
        <v>881</v>
      </c>
      <c r="P203" t="s">
        <v>690</v>
      </c>
      <c r="Q203">
        <v>21</v>
      </c>
      <c r="R203">
        <v>42</v>
      </c>
      <c r="S203">
        <v>606</v>
      </c>
      <c r="T203">
        <v>-1</v>
      </c>
      <c r="U203" t="s">
        <v>234</v>
      </c>
      <c r="W203" t="s">
        <v>887</v>
      </c>
      <c r="AC203">
        <v>2458</v>
      </c>
      <c r="AD203" t="s">
        <v>559</v>
      </c>
      <c r="AF203" t="b">
        <v>0</v>
      </c>
      <c r="AG203">
        <f t="shared" si="323"/>
        <v>2</v>
      </c>
      <c r="AH203">
        <v>1</v>
      </c>
      <c r="AI203" t="str">
        <f t="shared" si="325"/>
        <v>LSA_GFX_VMIN_K_END_TITO_SACD_NOM_LFM_DEP1</v>
      </c>
      <c r="AJ203" t="str">
        <f t="shared" si="326"/>
        <v>LSA_GFX_VMIN_K_END_TITO_SACD_NOM_LFM_DEP1</v>
      </c>
    </row>
    <row r="204" spans="1:36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30" t="str">
        <f t="shared" ref="D204" si="329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581</v>
      </c>
      <c r="G204" t="s">
        <v>49</v>
      </c>
      <c r="H204" t="s">
        <v>50</v>
      </c>
      <c r="I204" t="s">
        <v>104</v>
      </c>
      <c r="J204" t="s">
        <v>583</v>
      </c>
      <c r="K204" t="s">
        <v>141</v>
      </c>
      <c r="L204" t="s">
        <v>35</v>
      </c>
      <c r="M204" t="s">
        <v>679</v>
      </c>
      <c r="N204" t="s">
        <v>883</v>
      </c>
      <c r="O204" t="s">
        <v>881</v>
      </c>
      <c r="P204" t="s">
        <v>691</v>
      </c>
      <c r="Q204">
        <v>21</v>
      </c>
      <c r="R204">
        <v>42</v>
      </c>
      <c r="S204">
        <v>607</v>
      </c>
      <c r="T204">
        <v>-1</v>
      </c>
      <c r="U204" t="s">
        <v>234</v>
      </c>
      <c r="W204" t="s">
        <v>887</v>
      </c>
      <c r="AC204">
        <v>2459</v>
      </c>
      <c r="AD204" t="s">
        <v>559</v>
      </c>
      <c r="AF204" t="b">
        <v>0</v>
      </c>
      <c r="AG204">
        <f t="shared" si="323"/>
        <v>2</v>
      </c>
      <c r="AH204">
        <v>1</v>
      </c>
      <c r="AI204" t="str">
        <f t="shared" si="325"/>
        <v>LSA_GFX_VMIN_K_END_TITO_SACD_NOM_LFM_DE00</v>
      </c>
      <c r="AJ204" t="str">
        <f t="shared" si="326"/>
        <v>LSA_GFX_VMIN_K_END_TITO_SACD_NOM_LFM_DE00</v>
      </c>
    </row>
    <row r="205" spans="1:36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30" t="str">
        <f t="shared" si="328"/>
        <v>LSA_GFX_VMIN_K_END_TITO_SACD_NOM_LFM_DE00</v>
      </c>
      <c r="E205" t="s">
        <v>56</v>
      </c>
      <c r="F205" t="s">
        <v>581</v>
      </c>
      <c r="G205" t="s">
        <v>49</v>
      </c>
      <c r="H205" t="s">
        <v>50</v>
      </c>
      <c r="I205" t="s">
        <v>104</v>
      </c>
      <c r="J205" t="s">
        <v>583</v>
      </c>
      <c r="K205" t="s">
        <v>141</v>
      </c>
      <c r="L205" t="s">
        <v>35</v>
      </c>
      <c r="M205" t="s">
        <v>681</v>
      </c>
      <c r="N205" t="s">
        <v>883</v>
      </c>
      <c r="O205" t="s">
        <v>881</v>
      </c>
      <c r="P205" t="s">
        <v>692</v>
      </c>
      <c r="Q205">
        <v>21</v>
      </c>
      <c r="R205">
        <v>42</v>
      </c>
      <c r="S205">
        <v>608</v>
      </c>
      <c r="T205">
        <v>-1</v>
      </c>
      <c r="U205" t="s">
        <v>234</v>
      </c>
      <c r="W205" t="s">
        <v>887</v>
      </c>
      <c r="AC205">
        <v>2460</v>
      </c>
      <c r="AD205" t="s">
        <v>559</v>
      </c>
      <c r="AF205" t="b">
        <v>0</v>
      </c>
      <c r="AG205">
        <f t="shared" si="323"/>
        <v>2</v>
      </c>
      <c r="AH205">
        <v>1</v>
      </c>
      <c r="AI205" t="str">
        <f t="shared" si="325"/>
        <v>LSA_GFX_VMIN_K_END_TITO_SACD_NOM_LFM_DE01</v>
      </c>
      <c r="AJ205" t="str">
        <f t="shared" si="326"/>
        <v>LSA_GFX_VMIN_K_END_TITO_SACD_NOM_LFM_DE01</v>
      </c>
    </row>
    <row r="206" spans="1:36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30" t="str">
        <f t="shared" si="328"/>
        <v>LSA_GFX_VMIN_K_END_TITO_SACD_NOM_LFM_DE01</v>
      </c>
      <c r="E206" t="s">
        <v>56</v>
      </c>
      <c r="F206" t="s">
        <v>581</v>
      </c>
      <c r="G206" t="s">
        <v>49</v>
      </c>
      <c r="H206" t="s">
        <v>50</v>
      </c>
      <c r="I206" t="s">
        <v>104</v>
      </c>
      <c r="J206" t="s">
        <v>583</v>
      </c>
      <c r="K206" t="s">
        <v>141</v>
      </c>
      <c r="L206" t="s">
        <v>35</v>
      </c>
      <c r="M206" t="s">
        <v>683</v>
      </c>
      <c r="N206" t="s">
        <v>883</v>
      </c>
      <c r="O206" t="s">
        <v>881</v>
      </c>
      <c r="P206" t="s">
        <v>693</v>
      </c>
      <c r="Q206">
        <v>21</v>
      </c>
      <c r="R206">
        <v>42</v>
      </c>
      <c r="S206">
        <v>609</v>
      </c>
      <c r="T206">
        <v>-1</v>
      </c>
      <c r="U206" t="s">
        <v>234</v>
      </c>
      <c r="W206" t="s">
        <v>887</v>
      </c>
      <c r="AC206">
        <v>2461</v>
      </c>
      <c r="AD206" t="s">
        <v>559</v>
      </c>
      <c r="AF206" t="b">
        <v>0</v>
      </c>
      <c r="AG206">
        <f t="shared" si="323"/>
        <v>2</v>
      </c>
      <c r="AH206">
        <v>1</v>
      </c>
      <c r="AI206" t="str">
        <f t="shared" si="325"/>
        <v>LSA_GFX_VMIN_K_END_TITO_SACD_NOM_LFM_DEW1</v>
      </c>
      <c r="AJ206" t="str">
        <f t="shared" si="326"/>
        <v>LSA_GFX_VMIN_K_END_TITO_SACD_NOM_LFM_DEW1</v>
      </c>
    </row>
    <row r="207" spans="1:36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30" t="str">
        <f t="shared" si="328"/>
        <v>LSA_GFX_VMIN_K_END_TITO_SACD_NOM_LFM_DEW1</v>
      </c>
      <c r="E207" t="s">
        <v>56</v>
      </c>
      <c r="F207" t="s">
        <v>581</v>
      </c>
      <c r="G207" t="s">
        <v>49</v>
      </c>
      <c r="H207" t="s">
        <v>50</v>
      </c>
      <c r="I207" t="s">
        <v>104</v>
      </c>
      <c r="J207" t="s">
        <v>583</v>
      </c>
      <c r="K207" t="s">
        <v>141</v>
      </c>
      <c r="L207" t="s">
        <v>35</v>
      </c>
      <c r="M207" t="s">
        <v>685</v>
      </c>
      <c r="N207" t="s">
        <v>883</v>
      </c>
      <c r="O207" t="s">
        <v>881</v>
      </c>
      <c r="P207" t="s">
        <v>694</v>
      </c>
      <c r="Q207">
        <v>21</v>
      </c>
      <c r="R207">
        <v>42</v>
      </c>
      <c r="S207">
        <v>610</v>
      </c>
      <c r="T207">
        <v>-1</v>
      </c>
      <c r="U207" t="s">
        <v>234</v>
      </c>
      <c r="W207" t="s">
        <v>887</v>
      </c>
      <c r="AC207">
        <v>2462</v>
      </c>
      <c r="AD207" t="s">
        <v>559</v>
      </c>
      <c r="AF207" t="b">
        <v>0</v>
      </c>
      <c r="AG207">
        <f t="shared" si="323"/>
        <v>2</v>
      </c>
      <c r="AH207">
        <v>1</v>
      </c>
      <c r="AI207" t="str">
        <f t="shared" si="325"/>
        <v>LSA_GFX_VMIN_K_END_TITO_SACD_NOM_LFM_DEW2</v>
      </c>
      <c r="AJ207" t="str">
        <f t="shared" si="326"/>
        <v>LSA_GFX_VMIN_K_END_TITO_SACD_NOM_LFM_DEW2</v>
      </c>
    </row>
    <row r="208" spans="1:36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30" t="str">
        <f t="shared" si="328"/>
        <v>LSA_GFX_VMIN_K_END_TITO_SACD_NOM_LFM_DEW2</v>
      </c>
      <c r="E208" t="s">
        <v>56</v>
      </c>
      <c r="F208" t="s">
        <v>581</v>
      </c>
      <c r="G208" t="s">
        <v>49</v>
      </c>
      <c r="H208" t="s">
        <v>50</v>
      </c>
      <c r="I208" t="s">
        <v>104</v>
      </c>
      <c r="J208" t="s">
        <v>583</v>
      </c>
      <c r="K208" t="s">
        <v>141</v>
      </c>
      <c r="L208" t="s">
        <v>35</v>
      </c>
      <c r="M208" t="s">
        <v>695</v>
      </c>
      <c r="N208" t="s">
        <v>883</v>
      </c>
      <c r="O208" t="s">
        <v>881</v>
      </c>
      <c r="P208" t="s">
        <v>696</v>
      </c>
      <c r="Q208">
        <v>21</v>
      </c>
      <c r="R208">
        <v>42</v>
      </c>
      <c r="S208">
        <v>611</v>
      </c>
      <c r="T208">
        <v>-1</v>
      </c>
      <c r="U208" t="s">
        <v>234</v>
      </c>
      <c r="W208" t="s">
        <v>887</v>
      </c>
      <c r="AC208">
        <v>2463</v>
      </c>
      <c r="AD208" t="s">
        <v>559</v>
      </c>
      <c r="AF208" t="b">
        <v>0</v>
      </c>
      <c r="AG208">
        <f t="shared" si="323"/>
        <v>2</v>
      </c>
      <c r="AH208">
        <v>1</v>
      </c>
      <c r="AI208">
        <v>1</v>
      </c>
      <c r="AJ208">
        <v>1</v>
      </c>
    </row>
    <row r="209" spans="1:36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6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30" t="str">
        <f t="shared" si="328"/>
        <v>SSA_GFX_VMIN_K_END_TITO_SAIS_NOM_LFM_ALL_IPU</v>
      </c>
      <c r="E210" t="s">
        <v>31</v>
      </c>
      <c r="F210" t="s">
        <v>581</v>
      </c>
      <c r="G210" t="s">
        <v>49</v>
      </c>
      <c r="H210" t="s">
        <v>50</v>
      </c>
      <c r="I210" t="s">
        <v>104</v>
      </c>
      <c r="J210" t="s">
        <v>589</v>
      </c>
      <c r="K210" t="s">
        <v>141</v>
      </c>
      <c r="L210" t="s">
        <v>35</v>
      </c>
      <c r="M210" t="s">
        <v>697</v>
      </c>
      <c r="N210" t="s">
        <v>883</v>
      </c>
      <c r="O210" t="s">
        <v>881</v>
      </c>
      <c r="P210" t="s">
        <v>698</v>
      </c>
      <c r="Q210">
        <v>61</v>
      </c>
      <c r="R210">
        <v>42</v>
      </c>
      <c r="S210">
        <v>612</v>
      </c>
      <c r="T210">
        <v>-1</v>
      </c>
      <c r="U210" t="s">
        <v>234</v>
      </c>
      <c r="W210" t="s">
        <v>887</v>
      </c>
      <c r="AC210">
        <v>2464</v>
      </c>
      <c r="AD210" t="s">
        <v>559</v>
      </c>
      <c r="AF210" t="b">
        <v>0</v>
      </c>
      <c r="AG210">
        <f t="shared" si="323"/>
        <v>2</v>
      </c>
      <c r="AH210">
        <v>1</v>
      </c>
      <c r="AI210" t="str">
        <f t="shared" si="325"/>
        <v>LSA_GFX_VMIN_K_END_TITO_SAIS_NOM_LFM_ALL_IPU</v>
      </c>
      <c r="AJ210" t="str">
        <f t="shared" si="326"/>
        <v>LSA_GFX_VMIN_K_END_TITO_SAIS_NOM_LFM_ALL_IPU</v>
      </c>
    </row>
    <row r="211" spans="1:36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30" t="str">
        <f t="shared" si="328"/>
        <v>LSA_GFX_VMIN_K_END_TITO_SAIS_NOM_LFM_ALL_IPU</v>
      </c>
      <c r="E211" t="s">
        <v>56</v>
      </c>
      <c r="F211" t="s">
        <v>581</v>
      </c>
      <c r="G211" t="s">
        <v>49</v>
      </c>
      <c r="H211" t="s">
        <v>50</v>
      </c>
      <c r="I211" t="s">
        <v>104</v>
      </c>
      <c r="J211" t="s">
        <v>589</v>
      </c>
      <c r="K211" t="s">
        <v>141</v>
      </c>
      <c r="L211" t="s">
        <v>35</v>
      </c>
      <c r="M211" t="s">
        <v>697</v>
      </c>
      <c r="N211" t="s">
        <v>883</v>
      </c>
      <c r="O211" t="s">
        <v>881</v>
      </c>
      <c r="P211" t="s">
        <v>699</v>
      </c>
      <c r="Q211">
        <v>21</v>
      </c>
      <c r="R211">
        <v>42</v>
      </c>
      <c r="S211">
        <v>613</v>
      </c>
      <c r="T211">
        <v>-1</v>
      </c>
      <c r="U211" t="s">
        <v>234</v>
      </c>
      <c r="W211" t="s">
        <v>887</v>
      </c>
      <c r="AC211">
        <v>2465</v>
      </c>
      <c r="AD211" t="s">
        <v>559</v>
      </c>
      <c r="AF211" t="b">
        <v>0</v>
      </c>
      <c r="AG211">
        <f t="shared" si="323"/>
        <v>2</v>
      </c>
      <c r="AH211">
        <v>1</v>
      </c>
      <c r="AI211" t="str">
        <f t="shared" si="325"/>
        <v>SSA_GFX_VMIN_K_END_TITO_SAPS_NOM_LFM_ALL_IPU</v>
      </c>
      <c r="AJ211" t="str">
        <f t="shared" si="326"/>
        <v>SSA_GFX_VMIN_K_END_TITO_SAPS_NOM_LFM_ALL_IPU</v>
      </c>
    </row>
    <row r="212" spans="1:36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30" t="str">
        <f t="shared" si="328"/>
        <v>SSA_GFX_VMIN_K_END_TITO_SAPS_NOM_LFM_ALL_IPU</v>
      </c>
      <c r="E212" t="s">
        <v>31</v>
      </c>
      <c r="F212" t="s">
        <v>581</v>
      </c>
      <c r="G212" t="s">
        <v>49</v>
      </c>
      <c r="H212" t="s">
        <v>50</v>
      </c>
      <c r="I212" t="s">
        <v>104</v>
      </c>
      <c r="J212" t="s">
        <v>588</v>
      </c>
      <c r="K212" t="s">
        <v>141</v>
      </c>
      <c r="L212" t="s">
        <v>35</v>
      </c>
      <c r="M212" t="s">
        <v>697</v>
      </c>
      <c r="N212" t="s">
        <v>883</v>
      </c>
      <c r="O212" t="s">
        <v>881</v>
      </c>
      <c r="P212" t="s">
        <v>700</v>
      </c>
      <c r="Q212">
        <v>61</v>
      </c>
      <c r="R212">
        <v>42</v>
      </c>
      <c r="S212">
        <v>614</v>
      </c>
      <c r="T212">
        <v>-1</v>
      </c>
      <c r="U212" t="s">
        <v>234</v>
      </c>
      <c r="W212" t="s">
        <v>887</v>
      </c>
      <c r="AC212">
        <v>2466</v>
      </c>
      <c r="AD212" t="s">
        <v>559</v>
      </c>
      <c r="AF212" t="b">
        <v>0</v>
      </c>
      <c r="AG212">
        <f t="shared" si="323"/>
        <v>2</v>
      </c>
      <c r="AH212">
        <v>1</v>
      </c>
      <c r="AI212" t="str">
        <f t="shared" si="325"/>
        <v>LSA_GFX_VMIN_K_END_TITO_SAPS_NOM_LFM_ALL_IPU</v>
      </c>
      <c r="AJ212" t="str">
        <f t="shared" si="326"/>
        <v>LSA_GFX_VMIN_K_END_TITO_SAPS_NOM_LFM_ALL_IPU</v>
      </c>
    </row>
    <row r="213" spans="1:36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30" t="str">
        <f t="shared" si="328"/>
        <v>LSA_GFX_VMIN_K_END_TITO_SAPS_NOM_LFM_ALL_IPU</v>
      </c>
      <c r="E213" t="s">
        <v>56</v>
      </c>
      <c r="F213" t="s">
        <v>581</v>
      </c>
      <c r="G213" t="s">
        <v>49</v>
      </c>
      <c r="H213" t="s">
        <v>50</v>
      </c>
      <c r="I213" t="s">
        <v>104</v>
      </c>
      <c r="J213" t="s">
        <v>588</v>
      </c>
      <c r="K213" t="s">
        <v>141</v>
      </c>
      <c r="L213" t="s">
        <v>35</v>
      </c>
      <c r="M213" t="s">
        <v>697</v>
      </c>
      <c r="N213" t="s">
        <v>883</v>
      </c>
      <c r="O213" t="s">
        <v>881</v>
      </c>
      <c r="P213" t="s">
        <v>701</v>
      </c>
      <c r="Q213">
        <v>21</v>
      </c>
      <c r="R213">
        <v>42</v>
      </c>
      <c r="S213">
        <v>615</v>
      </c>
      <c r="T213">
        <v>-1</v>
      </c>
      <c r="U213" t="s">
        <v>234</v>
      </c>
      <c r="W213" t="s">
        <v>887</v>
      </c>
      <c r="AC213">
        <v>2467</v>
      </c>
      <c r="AD213" t="s">
        <v>559</v>
      </c>
      <c r="AF213" t="b">
        <v>0</v>
      </c>
      <c r="AG213">
        <f t="shared" si="323"/>
        <v>2</v>
      </c>
      <c r="AH213">
        <v>1</v>
      </c>
      <c r="AI213" t="str">
        <f>D214</f>
        <v>SSA_GFX_VMIN_K_END_TITO_SAME_NOM_LFM_ALL_MEDIA</v>
      </c>
      <c r="AJ213" t="str">
        <f>D214</f>
        <v>SSA_GFX_VMIN_K_END_TITO_SAME_NOM_LFM_ALL_MEDIA</v>
      </c>
    </row>
    <row r="214" spans="1:36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30" t="str">
        <f t="shared" si="328"/>
        <v>SSA_GFX_VMIN_K_END_TITO_SAME_NOM_LFM_ALL_MEDIA</v>
      </c>
      <c r="E214" t="s">
        <v>31</v>
      </c>
      <c r="F214" t="s">
        <v>581</v>
      </c>
      <c r="G214" t="s">
        <v>49</v>
      </c>
      <c r="H214" t="s">
        <v>50</v>
      </c>
      <c r="I214" t="s">
        <v>104</v>
      </c>
      <c r="J214" t="s">
        <v>596</v>
      </c>
      <c r="K214" t="s">
        <v>141</v>
      </c>
      <c r="L214" t="s">
        <v>35</v>
      </c>
      <c r="M214" t="s">
        <v>702</v>
      </c>
      <c r="N214" t="s">
        <v>883</v>
      </c>
      <c r="O214" t="s">
        <v>881</v>
      </c>
      <c r="P214" t="s">
        <v>703</v>
      </c>
      <c r="Q214">
        <v>61</v>
      </c>
      <c r="R214">
        <v>42</v>
      </c>
      <c r="S214">
        <v>616</v>
      </c>
      <c r="T214">
        <v>-1</v>
      </c>
      <c r="U214" t="s">
        <v>234</v>
      </c>
      <c r="W214" t="s">
        <v>887</v>
      </c>
      <c r="AC214">
        <v>2468</v>
      </c>
      <c r="AD214" t="s">
        <v>559</v>
      </c>
      <c r="AF214" t="b">
        <v>0</v>
      </c>
      <c r="AG214">
        <f t="shared" si="323"/>
        <v>2</v>
      </c>
      <c r="AH214">
        <v>1</v>
      </c>
      <c r="AI214" t="str">
        <f t="shared" si="325"/>
        <v>LSA_GFX_VMIN_K_END_TITO_SAME_NOM_LFM_ALL_MEDIA</v>
      </c>
      <c r="AJ214" t="str">
        <f t="shared" si="326"/>
        <v>LSA_GFX_VMIN_K_END_TITO_SAME_NOM_LFM_ALL_MEDIA</v>
      </c>
    </row>
    <row r="215" spans="1:36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30" t="str">
        <f t="shared" si="328"/>
        <v>LSA_GFX_VMIN_K_END_TITO_SAME_NOM_LFM_ALL_MEDIA</v>
      </c>
      <c r="E215" t="s">
        <v>56</v>
      </c>
      <c r="F215" t="s">
        <v>581</v>
      </c>
      <c r="G215" t="s">
        <v>49</v>
      </c>
      <c r="H215" t="s">
        <v>50</v>
      </c>
      <c r="I215" t="s">
        <v>104</v>
      </c>
      <c r="J215" t="s">
        <v>596</v>
      </c>
      <c r="K215" t="s">
        <v>141</v>
      </c>
      <c r="L215" t="s">
        <v>35</v>
      </c>
      <c r="M215" t="s">
        <v>702</v>
      </c>
      <c r="N215" t="s">
        <v>883</v>
      </c>
      <c r="O215" t="s">
        <v>881</v>
      </c>
      <c r="P215" t="s">
        <v>704</v>
      </c>
      <c r="Q215">
        <v>21</v>
      </c>
      <c r="R215">
        <v>42</v>
      </c>
      <c r="S215">
        <v>617</v>
      </c>
      <c r="T215">
        <v>-1</v>
      </c>
      <c r="U215" t="s">
        <v>234</v>
      </c>
      <c r="W215" t="s">
        <v>887</v>
      </c>
      <c r="AC215">
        <v>2469</v>
      </c>
      <c r="AD215" t="s">
        <v>559</v>
      </c>
      <c r="AF215" t="b">
        <v>0</v>
      </c>
      <c r="AG215">
        <f t="shared" si="323"/>
        <v>2</v>
      </c>
      <c r="AH215">
        <v>1</v>
      </c>
      <c r="AI215" t="str">
        <f>D216</f>
        <v>KS_MEDIA_LSA</v>
      </c>
      <c r="AJ215" t="str">
        <f>D230</f>
        <v>ROM_GFX_VMIN_K_END_TITO_SAME_NOM_LFM_ROM</v>
      </c>
    </row>
    <row r="216" spans="1:36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705</v>
      </c>
      <c r="F216" t="s">
        <v>581</v>
      </c>
      <c r="AG216">
        <f t="shared" si="323"/>
        <v>2</v>
      </c>
      <c r="AH216">
        <v>1</v>
      </c>
      <c r="AI216" t="str">
        <f>D230</f>
        <v>ROM_GFX_VMIN_K_END_TITO_SAME_NOM_LFM_ROM</v>
      </c>
      <c r="AJ216" t="str">
        <f>D230</f>
        <v>ROM_GFX_VMIN_K_END_TITO_SAME_NOM_LFM_ROM</v>
      </c>
    </row>
    <row r="217" spans="1:36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30" t="str">
        <f t="shared" si="328"/>
        <v>LSA_GFX_VMIN_K_END_TITO_SAME_NOM_LFM_MDSX</v>
      </c>
      <c r="E217" t="s">
        <v>56</v>
      </c>
      <c r="F217" t="s">
        <v>581</v>
      </c>
      <c r="G217" t="s">
        <v>49</v>
      </c>
      <c r="H217" t="s">
        <v>50</v>
      </c>
      <c r="I217" t="s">
        <v>104</v>
      </c>
      <c r="J217" t="s">
        <v>596</v>
      </c>
      <c r="K217" t="s">
        <v>141</v>
      </c>
      <c r="L217" t="s">
        <v>35</v>
      </c>
      <c r="M217" t="s">
        <v>706</v>
      </c>
      <c r="N217" t="s">
        <v>883</v>
      </c>
      <c r="O217" t="s">
        <v>881</v>
      </c>
      <c r="P217" t="s">
        <v>707</v>
      </c>
      <c r="Q217">
        <v>21</v>
      </c>
      <c r="R217">
        <v>42</v>
      </c>
      <c r="S217">
        <v>618</v>
      </c>
      <c r="T217">
        <v>-1</v>
      </c>
      <c r="U217" t="s">
        <v>234</v>
      </c>
      <c r="W217" t="s">
        <v>887</v>
      </c>
      <c r="AC217">
        <v>2470</v>
      </c>
      <c r="AD217" t="s">
        <v>559</v>
      </c>
      <c r="AF217" t="b">
        <v>0</v>
      </c>
      <c r="AG217">
        <f t="shared" si="323"/>
        <v>2</v>
      </c>
      <c r="AH217">
        <v>1</v>
      </c>
      <c r="AI217" t="str">
        <f t="shared" si="325"/>
        <v>LSA_GFX_VMIN_K_END_TITO_SAME_NOM_LFM_MDC1</v>
      </c>
      <c r="AJ217" t="str">
        <f t="shared" si="326"/>
        <v>LSA_GFX_VMIN_K_END_TITO_SAME_NOM_LFM_MDC1</v>
      </c>
    </row>
    <row r="218" spans="1:36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30" t="str">
        <f t="shared" si="328"/>
        <v>LSA_GFX_VMIN_K_END_TITO_SAME_NOM_LFM_MDC1</v>
      </c>
      <c r="E218" t="s">
        <v>56</v>
      </c>
      <c r="F218" t="s">
        <v>581</v>
      </c>
      <c r="G218" t="s">
        <v>49</v>
      </c>
      <c r="H218" t="s">
        <v>50</v>
      </c>
      <c r="I218" t="s">
        <v>104</v>
      </c>
      <c r="J218" t="s">
        <v>596</v>
      </c>
      <c r="K218" t="s">
        <v>141</v>
      </c>
      <c r="L218" t="s">
        <v>35</v>
      </c>
      <c r="M218" t="s">
        <v>708</v>
      </c>
      <c r="N218" t="s">
        <v>883</v>
      </c>
      <c r="O218" t="s">
        <v>881</v>
      </c>
      <c r="P218" t="s">
        <v>709</v>
      </c>
      <c r="Q218">
        <v>21</v>
      </c>
      <c r="R218">
        <v>42</v>
      </c>
      <c r="S218">
        <v>619</v>
      </c>
      <c r="T218">
        <v>-1</v>
      </c>
      <c r="U218" t="s">
        <v>234</v>
      </c>
      <c r="W218" t="s">
        <v>887</v>
      </c>
      <c r="AC218">
        <v>2471</v>
      </c>
      <c r="AD218" t="s">
        <v>559</v>
      </c>
      <c r="AF218" t="b">
        <v>0</v>
      </c>
      <c r="AG218">
        <f t="shared" si="323"/>
        <v>2</v>
      </c>
      <c r="AH218">
        <v>1</v>
      </c>
      <c r="AI218" t="str">
        <f t="shared" si="325"/>
        <v>LSA_GFX_VMIN_K_END_TITO_SAME_NOM_LFM_MDH4</v>
      </c>
      <c r="AJ218" t="str">
        <f t="shared" si="326"/>
        <v>LSA_GFX_VMIN_K_END_TITO_SAME_NOM_LFM_MDH4</v>
      </c>
    </row>
    <row r="219" spans="1:36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30" t="str">
        <f t="shared" si="328"/>
        <v>LSA_GFX_VMIN_K_END_TITO_SAME_NOM_LFM_MDH4</v>
      </c>
      <c r="E219" t="s">
        <v>56</v>
      </c>
      <c r="F219" t="s">
        <v>581</v>
      </c>
      <c r="G219" t="s">
        <v>49</v>
      </c>
      <c r="H219" t="s">
        <v>50</v>
      </c>
      <c r="I219" t="s">
        <v>104</v>
      </c>
      <c r="J219" t="s">
        <v>596</v>
      </c>
      <c r="K219" t="s">
        <v>141</v>
      </c>
      <c r="L219" t="s">
        <v>35</v>
      </c>
      <c r="M219" t="s">
        <v>710</v>
      </c>
      <c r="N219" t="s">
        <v>883</v>
      </c>
      <c r="O219" t="s">
        <v>881</v>
      </c>
      <c r="P219" t="s">
        <v>711</v>
      </c>
      <c r="Q219">
        <v>21</v>
      </c>
      <c r="R219">
        <v>42</v>
      </c>
      <c r="S219">
        <v>620</v>
      </c>
      <c r="T219">
        <v>-1</v>
      </c>
      <c r="U219" t="s">
        <v>234</v>
      </c>
      <c r="W219" t="s">
        <v>887</v>
      </c>
      <c r="AC219">
        <v>2472</v>
      </c>
      <c r="AD219" t="s">
        <v>559</v>
      </c>
      <c r="AF219" t="b">
        <v>0</v>
      </c>
      <c r="AG219">
        <f t="shared" si="323"/>
        <v>2</v>
      </c>
      <c r="AH219">
        <v>1</v>
      </c>
      <c r="AI219" t="str">
        <f t="shared" si="325"/>
        <v>LSA_GFX_VMIN_K_END_TITO_SAME_NOM_LFM_MDI1</v>
      </c>
      <c r="AJ219" t="str">
        <f t="shared" si="326"/>
        <v>LSA_GFX_VMIN_K_END_TITO_SAME_NOM_LFM_MDI1</v>
      </c>
    </row>
    <row r="220" spans="1:36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30" t="str">
        <f t="shared" si="328"/>
        <v>LSA_GFX_VMIN_K_END_TITO_SAME_NOM_LFM_MDI1</v>
      </c>
      <c r="E220" t="s">
        <v>56</v>
      </c>
      <c r="F220" t="s">
        <v>581</v>
      </c>
      <c r="G220" t="s">
        <v>49</v>
      </c>
      <c r="H220" t="s">
        <v>50</v>
      </c>
      <c r="I220" t="s">
        <v>104</v>
      </c>
      <c r="J220" t="s">
        <v>596</v>
      </c>
      <c r="K220" t="s">
        <v>141</v>
      </c>
      <c r="L220" t="s">
        <v>35</v>
      </c>
      <c r="M220" t="s">
        <v>712</v>
      </c>
      <c r="N220" t="s">
        <v>883</v>
      </c>
      <c r="O220" t="s">
        <v>881</v>
      </c>
      <c r="P220" t="s">
        <v>713</v>
      </c>
      <c r="Q220">
        <v>21</v>
      </c>
      <c r="R220">
        <v>42</v>
      </c>
      <c r="S220">
        <v>621</v>
      </c>
      <c r="T220">
        <v>-1</v>
      </c>
      <c r="U220" t="s">
        <v>234</v>
      </c>
      <c r="W220" t="s">
        <v>887</v>
      </c>
      <c r="AC220">
        <v>2473</v>
      </c>
      <c r="AD220" t="s">
        <v>559</v>
      </c>
      <c r="AF220" t="b">
        <v>0</v>
      </c>
      <c r="AG220">
        <f t="shared" si="323"/>
        <v>2</v>
      </c>
      <c r="AH220">
        <v>1</v>
      </c>
      <c r="AI220" t="str">
        <f t="shared" si="325"/>
        <v>LSA_GFX_VMIN_K_END_TITO_SAME_NOM_LFM_MDGT</v>
      </c>
      <c r="AJ220" t="str">
        <f t="shared" si="326"/>
        <v>LSA_GFX_VMIN_K_END_TITO_SAME_NOM_LFM_MDGT</v>
      </c>
    </row>
    <row r="221" spans="1:36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30" t="str">
        <f t="shared" si="328"/>
        <v>LSA_GFX_VMIN_K_END_TITO_SAME_NOM_LFM_MDGT</v>
      </c>
      <c r="E221" t="s">
        <v>56</v>
      </c>
      <c r="F221" t="s">
        <v>581</v>
      </c>
      <c r="G221" t="s">
        <v>49</v>
      </c>
      <c r="H221" t="s">
        <v>50</v>
      </c>
      <c r="I221" t="s">
        <v>104</v>
      </c>
      <c r="J221" t="s">
        <v>596</v>
      </c>
      <c r="K221" t="s">
        <v>141</v>
      </c>
      <c r="L221" t="s">
        <v>35</v>
      </c>
      <c r="M221" t="s">
        <v>714</v>
      </c>
      <c r="N221" t="s">
        <v>883</v>
      </c>
      <c r="O221" t="s">
        <v>881</v>
      </c>
      <c r="P221" t="s">
        <v>715</v>
      </c>
      <c r="Q221">
        <v>21</v>
      </c>
      <c r="R221">
        <v>42</v>
      </c>
      <c r="S221">
        <v>622</v>
      </c>
      <c r="T221">
        <v>-1</v>
      </c>
      <c r="U221" t="s">
        <v>234</v>
      </c>
      <c r="W221" t="s">
        <v>887</v>
      </c>
      <c r="AC221">
        <v>2474</v>
      </c>
      <c r="AD221" t="s">
        <v>559</v>
      </c>
      <c r="AF221" t="b">
        <v>0</v>
      </c>
      <c r="AG221">
        <f t="shared" si="323"/>
        <v>2</v>
      </c>
      <c r="AH221">
        <v>1</v>
      </c>
      <c r="AI221" t="str">
        <f t="shared" si="325"/>
        <v>LSA_GFX_VMIN_K_END_TITO_SAME_NOM_LFM_MDSY</v>
      </c>
      <c r="AJ221" t="str">
        <f t="shared" si="326"/>
        <v>LSA_GFX_VMIN_K_END_TITO_SAME_NOM_LFM_MDSY</v>
      </c>
    </row>
    <row r="222" spans="1:36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30" t="str">
        <f t="shared" si="328"/>
        <v>LSA_GFX_VMIN_K_END_TITO_SAME_NOM_LFM_MDSY</v>
      </c>
      <c r="E222" t="s">
        <v>56</v>
      </c>
      <c r="F222" t="s">
        <v>581</v>
      </c>
      <c r="G222" t="s">
        <v>49</v>
      </c>
      <c r="H222" t="s">
        <v>50</v>
      </c>
      <c r="I222" t="s">
        <v>104</v>
      </c>
      <c r="J222" t="s">
        <v>596</v>
      </c>
      <c r="K222" t="s">
        <v>141</v>
      </c>
      <c r="L222" t="s">
        <v>35</v>
      </c>
      <c r="M222" t="s">
        <v>716</v>
      </c>
      <c r="N222" t="s">
        <v>883</v>
      </c>
      <c r="O222" t="s">
        <v>881</v>
      </c>
      <c r="P222" t="s">
        <v>717</v>
      </c>
      <c r="Q222">
        <v>21</v>
      </c>
      <c r="R222">
        <v>42</v>
      </c>
      <c r="S222">
        <v>623</v>
      </c>
      <c r="T222">
        <v>-1</v>
      </c>
      <c r="U222" t="s">
        <v>234</v>
      </c>
      <c r="W222" t="s">
        <v>887</v>
      </c>
      <c r="AC222">
        <v>2475</v>
      </c>
      <c r="AD222" t="s">
        <v>559</v>
      </c>
      <c r="AF222" t="b">
        <v>0</v>
      </c>
      <c r="AG222">
        <f t="shared" si="323"/>
        <v>2</v>
      </c>
      <c r="AH222">
        <v>1</v>
      </c>
      <c r="AI222" t="str">
        <f t="shared" si="325"/>
        <v>LSA_GFX_VMIN_K_END_TITO_SAME_NOM_LFM_MDTP</v>
      </c>
      <c r="AJ222" t="str">
        <f t="shared" si="326"/>
        <v>LSA_GFX_VMIN_K_END_TITO_SAME_NOM_LFM_MDTP</v>
      </c>
    </row>
    <row r="223" spans="1:36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30" t="str">
        <f t="shared" si="328"/>
        <v>LSA_GFX_VMIN_K_END_TITO_SAME_NOM_LFM_MDTP</v>
      </c>
      <c r="E223" t="s">
        <v>56</v>
      </c>
      <c r="F223" t="s">
        <v>581</v>
      </c>
      <c r="G223" t="s">
        <v>49</v>
      </c>
      <c r="H223" t="s">
        <v>50</v>
      </c>
      <c r="I223" t="s">
        <v>104</v>
      </c>
      <c r="J223" t="s">
        <v>596</v>
      </c>
      <c r="K223" t="s">
        <v>141</v>
      </c>
      <c r="L223" t="s">
        <v>35</v>
      </c>
      <c r="M223" t="s">
        <v>718</v>
      </c>
      <c r="N223" t="s">
        <v>883</v>
      </c>
      <c r="O223" t="s">
        <v>881</v>
      </c>
      <c r="P223" t="s">
        <v>719</v>
      </c>
      <c r="Q223">
        <v>21</v>
      </c>
      <c r="R223">
        <v>42</v>
      </c>
      <c r="S223">
        <v>624</v>
      </c>
      <c r="T223">
        <v>-1</v>
      </c>
      <c r="U223" t="s">
        <v>234</v>
      </c>
      <c r="W223" t="s">
        <v>887</v>
      </c>
      <c r="AC223">
        <v>2476</v>
      </c>
      <c r="AD223" t="s">
        <v>559</v>
      </c>
      <c r="AF223" t="b">
        <v>0</v>
      </c>
      <c r="AG223">
        <f t="shared" si="323"/>
        <v>2</v>
      </c>
      <c r="AH223">
        <v>1</v>
      </c>
      <c r="AI223" t="str">
        <f t="shared" si="325"/>
        <v>LSA_GFX_VMIN_K_END_TITO_SAME_NOM_LFM_MDE2</v>
      </c>
      <c r="AJ223" t="str">
        <f t="shared" si="326"/>
        <v>LSA_GFX_VMIN_K_END_TITO_SAME_NOM_LFM_MDE2</v>
      </c>
    </row>
    <row r="224" spans="1:36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30" t="str">
        <f t="shared" si="328"/>
        <v>LSA_GFX_VMIN_K_END_TITO_SAME_NOM_LFM_MDE2</v>
      </c>
      <c r="E224" t="s">
        <v>56</v>
      </c>
      <c r="F224" t="s">
        <v>581</v>
      </c>
      <c r="G224" t="s">
        <v>49</v>
      </c>
      <c r="H224" t="s">
        <v>50</v>
      </c>
      <c r="I224" t="s">
        <v>104</v>
      </c>
      <c r="J224" t="s">
        <v>596</v>
      </c>
      <c r="K224" t="s">
        <v>141</v>
      </c>
      <c r="L224" t="s">
        <v>35</v>
      </c>
      <c r="M224" t="s">
        <v>720</v>
      </c>
      <c r="N224" t="s">
        <v>883</v>
      </c>
      <c r="O224" t="s">
        <v>881</v>
      </c>
      <c r="P224" t="s">
        <v>721</v>
      </c>
      <c r="Q224">
        <v>21</v>
      </c>
      <c r="R224">
        <v>42</v>
      </c>
      <c r="S224">
        <v>625</v>
      </c>
      <c r="T224">
        <v>-1</v>
      </c>
      <c r="U224" t="s">
        <v>234</v>
      </c>
      <c r="W224" t="s">
        <v>887</v>
      </c>
      <c r="AC224">
        <v>2477</v>
      </c>
      <c r="AD224" t="s">
        <v>559</v>
      </c>
      <c r="AF224" t="b">
        <v>0</v>
      </c>
      <c r="AG224">
        <f t="shared" si="323"/>
        <v>2</v>
      </c>
      <c r="AH224">
        <v>1</v>
      </c>
      <c r="AI224" t="str">
        <f t="shared" si="325"/>
        <v>LSA_GFX_VMIN_K_END_TITO_SAME_NOM_LFM_MDD3</v>
      </c>
      <c r="AJ224" t="str">
        <f t="shared" si="326"/>
        <v>LSA_GFX_VMIN_K_END_TITO_SAME_NOM_LFM_MDD3</v>
      </c>
    </row>
    <row r="225" spans="1:44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30" t="str">
        <f t="shared" si="328"/>
        <v>LSA_GFX_VMIN_K_END_TITO_SAME_NOM_LFM_MDD3</v>
      </c>
      <c r="E225" t="s">
        <v>56</v>
      </c>
      <c r="F225" t="s">
        <v>581</v>
      </c>
      <c r="G225" t="s">
        <v>49</v>
      </c>
      <c r="H225" t="s">
        <v>50</v>
      </c>
      <c r="I225" t="s">
        <v>104</v>
      </c>
      <c r="J225" t="s">
        <v>596</v>
      </c>
      <c r="K225" t="s">
        <v>141</v>
      </c>
      <c r="L225" t="s">
        <v>35</v>
      </c>
      <c r="M225" t="s">
        <v>722</v>
      </c>
      <c r="N225" t="s">
        <v>883</v>
      </c>
      <c r="O225" t="s">
        <v>881</v>
      </c>
      <c r="P225" t="s">
        <v>723</v>
      </c>
      <c r="Q225">
        <v>21</v>
      </c>
      <c r="R225">
        <v>42</v>
      </c>
      <c r="S225">
        <v>626</v>
      </c>
      <c r="T225">
        <v>-1</v>
      </c>
      <c r="U225" t="s">
        <v>234</v>
      </c>
      <c r="W225" t="s">
        <v>887</v>
      </c>
      <c r="AC225">
        <v>2478</v>
      </c>
      <c r="AD225" t="s">
        <v>559</v>
      </c>
      <c r="AF225" t="b">
        <v>0</v>
      </c>
      <c r="AG225">
        <f t="shared" si="323"/>
        <v>2</v>
      </c>
      <c r="AH225">
        <v>1</v>
      </c>
      <c r="AI225" t="str">
        <f t="shared" si="325"/>
        <v>LSA_GFX_VMIN_K_END_TITO_SAME_NOM_LFM_MDD2</v>
      </c>
      <c r="AJ225" t="str">
        <f t="shared" si="326"/>
        <v>LSA_GFX_VMIN_K_END_TITO_SAME_NOM_LFM_MDD2</v>
      </c>
    </row>
    <row r="226" spans="1:44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30" t="str">
        <f t="shared" si="328"/>
        <v>LSA_GFX_VMIN_K_END_TITO_SAME_NOM_LFM_MDD2</v>
      </c>
      <c r="E226" t="s">
        <v>56</v>
      </c>
      <c r="F226" t="s">
        <v>581</v>
      </c>
      <c r="G226" t="s">
        <v>49</v>
      </c>
      <c r="H226" t="s">
        <v>50</v>
      </c>
      <c r="I226" t="s">
        <v>104</v>
      </c>
      <c r="J226" t="s">
        <v>596</v>
      </c>
      <c r="K226" t="s">
        <v>141</v>
      </c>
      <c r="L226" t="s">
        <v>35</v>
      </c>
      <c r="M226" t="s">
        <v>724</v>
      </c>
      <c r="N226" t="s">
        <v>883</v>
      </c>
      <c r="O226" t="s">
        <v>881</v>
      </c>
      <c r="P226" t="s">
        <v>725</v>
      </c>
      <c r="Q226">
        <v>21</v>
      </c>
      <c r="R226">
        <v>42</v>
      </c>
      <c r="S226">
        <v>627</v>
      </c>
      <c r="T226">
        <v>-1</v>
      </c>
      <c r="U226" t="s">
        <v>234</v>
      </c>
      <c r="W226" t="s">
        <v>887</v>
      </c>
      <c r="AC226">
        <v>2479</v>
      </c>
      <c r="AD226" t="s">
        <v>559</v>
      </c>
      <c r="AF226" t="b">
        <v>0</v>
      </c>
      <c r="AG226">
        <f t="shared" si="323"/>
        <v>2</v>
      </c>
      <c r="AH226">
        <v>1</v>
      </c>
      <c r="AI226" t="str">
        <f t="shared" si="325"/>
        <v>LSA_GFX_VMIN_K_END_TITO_SAME_NOM_LFM_MDV2</v>
      </c>
      <c r="AJ226" t="str">
        <f t="shared" si="326"/>
        <v>LSA_GFX_VMIN_K_END_TITO_SAME_NOM_LFM_MDV2</v>
      </c>
    </row>
    <row r="227" spans="1:44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30" t="str">
        <f t="shared" si="328"/>
        <v>LSA_GFX_VMIN_K_END_TITO_SAME_NOM_LFM_MDV2</v>
      </c>
      <c r="E227" t="s">
        <v>56</v>
      </c>
      <c r="F227" t="s">
        <v>581</v>
      </c>
      <c r="G227" t="s">
        <v>49</v>
      </c>
      <c r="H227" t="s">
        <v>50</v>
      </c>
      <c r="I227" t="s">
        <v>104</v>
      </c>
      <c r="J227" t="s">
        <v>596</v>
      </c>
      <c r="K227" t="s">
        <v>141</v>
      </c>
      <c r="L227" t="s">
        <v>35</v>
      </c>
      <c r="M227" t="s">
        <v>726</v>
      </c>
      <c r="N227" t="s">
        <v>883</v>
      </c>
      <c r="O227" t="s">
        <v>881</v>
      </c>
      <c r="P227" t="s">
        <v>727</v>
      </c>
      <c r="Q227">
        <v>21</v>
      </c>
      <c r="R227">
        <v>42</v>
      </c>
      <c r="S227">
        <v>628</v>
      </c>
      <c r="T227">
        <v>-1</v>
      </c>
      <c r="U227" t="s">
        <v>234</v>
      </c>
      <c r="W227" t="s">
        <v>887</v>
      </c>
      <c r="AC227">
        <v>2480</v>
      </c>
      <c r="AD227" t="s">
        <v>559</v>
      </c>
      <c r="AF227" t="b">
        <v>0</v>
      </c>
      <c r="AG227">
        <f t="shared" si="323"/>
        <v>2</v>
      </c>
      <c r="AH227">
        <v>1</v>
      </c>
      <c r="AI227" t="str">
        <f t="shared" si="325"/>
        <v>LSA_GFX_VMIN_K_END_TITO_SAME_NOM_LFM_MDV4</v>
      </c>
      <c r="AJ227" t="str">
        <f t="shared" si="326"/>
        <v>LSA_GFX_VMIN_K_END_TITO_SAME_NOM_LFM_MDV4</v>
      </c>
    </row>
    <row r="228" spans="1:44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30" t="str">
        <f t="shared" si="328"/>
        <v>LSA_GFX_VMIN_K_END_TITO_SAME_NOM_LFM_MDV4</v>
      </c>
      <c r="E228" t="s">
        <v>56</v>
      </c>
      <c r="F228" t="s">
        <v>581</v>
      </c>
      <c r="G228" t="s">
        <v>49</v>
      </c>
      <c r="H228" t="s">
        <v>50</v>
      </c>
      <c r="I228" t="s">
        <v>104</v>
      </c>
      <c r="J228" t="s">
        <v>596</v>
      </c>
      <c r="K228" t="s">
        <v>141</v>
      </c>
      <c r="L228" t="s">
        <v>35</v>
      </c>
      <c r="M228" t="s">
        <v>728</v>
      </c>
      <c r="N228" t="s">
        <v>883</v>
      </c>
      <c r="O228" t="s">
        <v>881</v>
      </c>
      <c r="P228" t="s">
        <v>729</v>
      </c>
      <c r="Q228">
        <v>21</v>
      </c>
      <c r="R228">
        <v>42</v>
      </c>
      <c r="S228">
        <v>629</v>
      </c>
      <c r="T228">
        <v>-1</v>
      </c>
      <c r="U228" t="s">
        <v>234</v>
      </c>
      <c r="W228" t="s">
        <v>887</v>
      </c>
      <c r="AC228">
        <v>2481</v>
      </c>
      <c r="AD228" t="s">
        <v>559</v>
      </c>
      <c r="AF228" t="b">
        <v>0</v>
      </c>
      <c r="AG228">
        <f t="shared" si="323"/>
        <v>2</v>
      </c>
      <c r="AH228">
        <v>1</v>
      </c>
      <c r="AI228">
        <v>1</v>
      </c>
      <c r="AJ228">
        <v>1</v>
      </c>
    </row>
    <row r="229" spans="1:44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4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30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581</v>
      </c>
      <c r="G230" t="s">
        <v>49</v>
      </c>
      <c r="H230" t="s">
        <v>50</v>
      </c>
      <c r="I230" t="s">
        <v>104</v>
      </c>
      <c r="J230" t="s">
        <v>596</v>
      </c>
      <c r="K230" t="s">
        <v>141</v>
      </c>
      <c r="L230" t="s">
        <v>35</v>
      </c>
      <c r="M230" t="s">
        <v>57</v>
      </c>
      <c r="N230" t="s">
        <v>883</v>
      </c>
      <c r="O230" t="s">
        <v>881</v>
      </c>
      <c r="P230" t="s">
        <v>730</v>
      </c>
      <c r="Q230">
        <v>21</v>
      </c>
      <c r="R230">
        <v>42</v>
      </c>
      <c r="S230">
        <v>630</v>
      </c>
      <c r="T230">
        <v>-1</v>
      </c>
      <c r="U230" t="s">
        <v>234</v>
      </c>
      <c r="W230" t="s">
        <v>887</v>
      </c>
      <c r="AC230">
        <v>2482</v>
      </c>
      <c r="AD230" t="s">
        <v>559</v>
      </c>
      <c r="AF230" t="b">
        <v>0</v>
      </c>
      <c r="AG230">
        <f t="shared" ref="AG230" si="331">COUNTA(AI230:AR230)</f>
        <v>2</v>
      </c>
      <c r="AH230">
        <v>1</v>
      </c>
      <c r="AI230">
        <v>1</v>
      </c>
      <c r="AJ230">
        <v>1</v>
      </c>
    </row>
    <row r="231" spans="1:44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4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581</v>
      </c>
      <c r="AG232">
        <f t="shared" ref="AG232:AG236" si="332">COUNTA(AI232:AR232)</f>
        <v>2</v>
      </c>
      <c r="AH232">
        <v>1</v>
      </c>
      <c r="AI232" t="str">
        <f>D238</f>
        <v>PMOVI</v>
      </c>
      <c r="AJ232" t="str">
        <f>D238</f>
        <v>PMOVI</v>
      </c>
    </row>
    <row r="233" spans="1:44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581</v>
      </c>
      <c r="G233" t="s">
        <v>106</v>
      </c>
      <c r="H233" t="s">
        <v>50</v>
      </c>
      <c r="I233" t="s">
        <v>104</v>
      </c>
      <c r="J233" t="s">
        <v>583</v>
      </c>
      <c r="K233" t="s">
        <v>55</v>
      </c>
      <c r="L233" t="s">
        <v>35</v>
      </c>
      <c r="M233" t="s">
        <v>602</v>
      </c>
      <c r="N233" t="s">
        <v>883</v>
      </c>
      <c r="O233" t="s">
        <v>881</v>
      </c>
      <c r="P233" t="s">
        <v>672</v>
      </c>
      <c r="Q233">
        <v>17</v>
      </c>
      <c r="R233">
        <v>61</v>
      </c>
      <c r="S233">
        <v>650</v>
      </c>
      <c r="T233">
        <v>-1</v>
      </c>
      <c r="U233" t="s">
        <v>234</v>
      </c>
      <c r="W233" t="s">
        <v>887</v>
      </c>
      <c r="AC233">
        <v>2485</v>
      </c>
      <c r="AD233" t="s">
        <v>559</v>
      </c>
      <c r="AF233" t="b">
        <v>0</v>
      </c>
      <c r="AG233">
        <f t="shared" si="332"/>
        <v>2</v>
      </c>
      <c r="AH233">
        <v>1</v>
      </c>
      <c r="AI233" t="str">
        <f>D234</f>
        <v>ALL_GFX_SB_K_END_TITO_SAPS_MAX_LFM_IPU_PS</v>
      </c>
      <c r="AJ233" t="str">
        <f>D234</f>
        <v>ALL_GFX_SB_K_END_TITO_SAPS_MAX_LFM_IPU_PS</v>
      </c>
    </row>
    <row r="234" spans="1:44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581</v>
      </c>
      <c r="G234" t="s">
        <v>106</v>
      </c>
      <c r="H234" t="s">
        <v>50</v>
      </c>
      <c r="I234" t="s">
        <v>104</v>
      </c>
      <c r="J234" t="s">
        <v>588</v>
      </c>
      <c r="K234" t="s">
        <v>55</v>
      </c>
      <c r="L234" t="s">
        <v>35</v>
      </c>
      <c r="M234" t="s">
        <v>621</v>
      </c>
      <c r="N234" t="s">
        <v>883</v>
      </c>
      <c r="O234" t="s">
        <v>881</v>
      </c>
      <c r="P234" t="s">
        <v>673</v>
      </c>
      <c r="Q234">
        <v>17</v>
      </c>
      <c r="R234">
        <v>61</v>
      </c>
      <c r="S234">
        <v>651</v>
      </c>
      <c r="T234">
        <v>-1</v>
      </c>
      <c r="U234" t="s">
        <v>234</v>
      </c>
      <c r="W234" t="s">
        <v>887</v>
      </c>
      <c r="AC234">
        <v>2486</v>
      </c>
      <c r="AD234" t="s">
        <v>559</v>
      </c>
      <c r="AF234" t="b">
        <v>0</v>
      </c>
      <c r="AG234">
        <f t="shared" si="332"/>
        <v>2</v>
      </c>
      <c r="AH234">
        <v>1</v>
      </c>
      <c r="AI234" t="str">
        <f t="shared" ref="AI234:AI235" si="333">D235</f>
        <v>ALL_GFX_SB_K_END_TITO_SAIS_MAX_LFM_IPU_IS</v>
      </c>
      <c r="AJ234" t="str">
        <f t="shared" ref="AJ234:AJ235" si="334">D235</f>
        <v>ALL_GFX_SB_K_END_TITO_SAIS_MAX_LFM_IPU_IS</v>
      </c>
    </row>
    <row r="235" spans="1:44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581</v>
      </c>
      <c r="G235" t="s">
        <v>106</v>
      </c>
      <c r="H235" t="s">
        <v>50</v>
      </c>
      <c r="I235" t="s">
        <v>104</v>
      </c>
      <c r="J235" t="s">
        <v>589</v>
      </c>
      <c r="K235" t="s">
        <v>55</v>
      </c>
      <c r="L235" t="s">
        <v>35</v>
      </c>
      <c r="M235" t="s">
        <v>639</v>
      </c>
      <c r="N235" t="s">
        <v>883</v>
      </c>
      <c r="O235" t="s">
        <v>881</v>
      </c>
      <c r="P235" t="s">
        <v>674</v>
      </c>
      <c r="Q235">
        <v>17</v>
      </c>
      <c r="R235">
        <v>61</v>
      </c>
      <c r="S235">
        <v>652</v>
      </c>
      <c r="T235">
        <v>-1</v>
      </c>
      <c r="U235" t="s">
        <v>234</v>
      </c>
      <c r="W235" t="s">
        <v>887</v>
      </c>
      <c r="AC235">
        <v>2487</v>
      </c>
      <c r="AD235" t="s">
        <v>559</v>
      </c>
      <c r="AF235" t="b">
        <v>0</v>
      </c>
      <c r="AG235">
        <f t="shared" si="332"/>
        <v>2</v>
      </c>
      <c r="AH235">
        <v>1</v>
      </c>
      <c r="AI235" t="str">
        <f t="shared" si="333"/>
        <v>ALL_GFX_SB_K_END_TITO_SAME_MAX_LFM_MEDIA</v>
      </c>
      <c r="AJ235" t="str">
        <f t="shared" si="334"/>
        <v>ALL_GFX_SB_K_END_TITO_SAME_MAX_LFM_MEDIA</v>
      </c>
    </row>
    <row r="236" spans="1:44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581</v>
      </c>
      <c r="G236" t="s">
        <v>106</v>
      </c>
      <c r="H236" t="s">
        <v>50</v>
      </c>
      <c r="I236" t="s">
        <v>104</v>
      </c>
      <c r="J236" t="s">
        <v>596</v>
      </c>
      <c r="K236" t="s">
        <v>55</v>
      </c>
      <c r="L236" t="s">
        <v>35</v>
      </c>
      <c r="M236" t="s">
        <v>641</v>
      </c>
      <c r="N236" t="s">
        <v>883</v>
      </c>
      <c r="O236" t="s">
        <v>881</v>
      </c>
      <c r="P236" t="s">
        <v>675</v>
      </c>
      <c r="Q236">
        <v>17</v>
      </c>
      <c r="R236">
        <v>61</v>
      </c>
      <c r="S236">
        <v>653</v>
      </c>
      <c r="T236">
        <v>-1</v>
      </c>
      <c r="U236" t="s">
        <v>234</v>
      </c>
      <c r="W236" t="s">
        <v>887</v>
      </c>
      <c r="AC236">
        <v>2488</v>
      </c>
      <c r="AD236" t="s">
        <v>559</v>
      </c>
      <c r="AF236" t="b">
        <v>0</v>
      </c>
      <c r="AG236">
        <f t="shared" si="332"/>
        <v>2</v>
      </c>
      <c r="AH236">
        <v>1</v>
      </c>
      <c r="AI236">
        <v>1</v>
      </c>
      <c r="AJ236">
        <v>1</v>
      </c>
    </row>
    <row r="237" spans="1:44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4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581</v>
      </c>
      <c r="AG238">
        <f>COUNTA(AI238:AR238)</f>
        <v>2</v>
      </c>
      <c r="AH238">
        <v>1</v>
      </c>
      <c r="AI238">
        <v>1</v>
      </c>
      <c r="AJ238">
        <v>1</v>
      </c>
      <c r="AM238" s="7"/>
      <c r="AN238" s="7"/>
      <c r="AO238" s="7"/>
      <c r="AP238" s="7"/>
      <c r="AQ238" s="7"/>
      <c r="AR238" s="7"/>
    </row>
    <row r="239" spans="1:44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731</v>
      </c>
      <c r="F239" t="s">
        <v>581</v>
      </c>
      <c r="AG239">
        <f>COUNTA(AI239:AR239)</f>
        <v>2</v>
      </c>
      <c r="AH239">
        <v>1</v>
      </c>
      <c r="AI239" t="str">
        <f>D252</f>
        <v>PMOVI_IPU</v>
      </c>
      <c r="AJ239" t="str">
        <f>D252</f>
        <v>PMOVI_IPU</v>
      </c>
      <c r="AM239" s="7"/>
      <c r="AN239" s="7"/>
      <c r="AO239" s="7"/>
      <c r="AP239" s="7"/>
      <c r="AQ239" s="7"/>
      <c r="AR239" s="7"/>
    </row>
    <row r="240" spans="1:44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5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581</v>
      </c>
      <c r="G240" t="s">
        <v>106</v>
      </c>
      <c r="H240" t="s">
        <v>50</v>
      </c>
      <c r="I240" t="s">
        <v>104</v>
      </c>
      <c r="J240" t="s">
        <v>583</v>
      </c>
      <c r="K240" t="s">
        <v>141</v>
      </c>
      <c r="L240" t="s">
        <v>35</v>
      </c>
      <c r="M240" t="s">
        <v>731</v>
      </c>
      <c r="N240" t="s">
        <v>1302</v>
      </c>
      <c r="O240" t="s">
        <v>881</v>
      </c>
      <c r="P240" t="s">
        <v>603</v>
      </c>
      <c r="Q240">
        <v>21</v>
      </c>
      <c r="R240">
        <v>42</v>
      </c>
      <c r="S240">
        <v>670</v>
      </c>
      <c r="T240">
        <v>-1</v>
      </c>
      <c r="U240" t="s">
        <v>234</v>
      </c>
      <c r="W240" t="s">
        <v>887</v>
      </c>
      <c r="AC240">
        <v>8000</v>
      </c>
      <c r="AD240" t="s">
        <v>559</v>
      </c>
      <c r="AF240" t="b">
        <v>0</v>
      </c>
      <c r="AG240">
        <f>COUNTA(AI240:AR240)</f>
        <v>2</v>
      </c>
      <c r="AH240">
        <v>1</v>
      </c>
      <c r="AI240" t="str">
        <f>D241</f>
        <v>SSA_GFX_SB_K_END_TITO_SACD_NOM_LFM_PMOVI_DE_DE00</v>
      </c>
      <c r="AJ240">
        <v>1</v>
      </c>
    </row>
    <row r="241" spans="1:44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5"/>
        <v>SSA_GFX_SB_K_END_TITO_SACD_NOM_LFM_PMOVI_DE_DE00</v>
      </c>
      <c r="E241" t="s">
        <v>31</v>
      </c>
      <c r="F241" t="s">
        <v>581</v>
      </c>
      <c r="G241" t="s">
        <v>106</v>
      </c>
      <c r="H241" t="s">
        <v>50</v>
      </c>
      <c r="I241" t="s">
        <v>104</v>
      </c>
      <c r="J241" t="s">
        <v>583</v>
      </c>
      <c r="K241" t="s">
        <v>141</v>
      </c>
      <c r="L241" t="s">
        <v>35</v>
      </c>
      <c r="M241" t="s">
        <v>732</v>
      </c>
      <c r="N241" t="s">
        <v>1302</v>
      </c>
      <c r="O241" t="s">
        <v>881</v>
      </c>
      <c r="P241" t="s">
        <v>606</v>
      </c>
      <c r="Q241">
        <v>21</v>
      </c>
      <c r="R241">
        <v>42</v>
      </c>
      <c r="S241">
        <v>671</v>
      </c>
      <c r="T241">
        <v>-1</v>
      </c>
      <c r="U241" t="s">
        <v>234</v>
      </c>
      <c r="W241" t="s">
        <v>887</v>
      </c>
      <c r="AC241">
        <v>8001</v>
      </c>
      <c r="AD241" t="s">
        <v>559</v>
      </c>
      <c r="AF241" t="b">
        <v>0</v>
      </c>
      <c r="AG241">
        <f t="shared" ref="AG241:AG245" si="336">COUNTA(AI241:AR241)</f>
        <v>2</v>
      </c>
      <c r="AH241">
        <v>1</v>
      </c>
      <c r="AI241" t="str">
        <f t="shared" ref="AI241:AI279" si="337">D242</f>
        <v>SSA_GFX_SB_K_END_TITO_SACD_NOM_LFM_PMOVI_DE_DE01</v>
      </c>
      <c r="AJ241" t="str">
        <f t="shared" ref="AJ241:AJ279" si="338">D242</f>
        <v>SSA_GFX_SB_K_END_TITO_SACD_NOM_LFM_PMOVI_DE_DE01</v>
      </c>
    </row>
    <row r="242" spans="1:44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5"/>
        <v>SSA_GFX_SB_K_END_TITO_SACD_NOM_LFM_PMOVI_DE_DE01</v>
      </c>
      <c r="E242" t="s">
        <v>31</v>
      </c>
      <c r="F242" t="s">
        <v>581</v>
      </c>
      <c r="G242" t="s">
        <v>106</v>
      </c>
      <c r="H242" t="s">
        <v>50</v>
      </c>
      <c r="I242" t="s">
        <v>104</v>
      </c>
      <c r="J242" t="s">
        <v>583</v>
      </c>
      <c r="K242" t="s">
        <v>141</v>
      </c>
      <c r="L242" t="s">
        <v>35</v>
      </c>
      <c r="M242" t="s">
        <v>733</v>
      </c>
      <c r="N242" t="s">
        <v>1302</v>
      </c>
      <c r="O242" t="s">
        <v>881</v>
      </c>
      <c r="P242" t="s">
        <v>608</v>
      </c>
      <c r="Q242">
        <v>21</v>
      </c>
      <c r="R242">
        <v>42</v>
      </c>
      <c r="S242">
        <v>672</v>
      </c>
      <c r="T242">
        <v>-1</v>
      </c>
      <c r="U242" t="s">
        <v>234</v>
      </c>
      <c r="W242" t="s">
        <v>887</v>
      </c>
      <c r="AC242">
        <v>8002</v>
      </c>
      <c r="AD242" t="s">
        <v>559</v>
      </c>
      <c r="AF242" t="b">
        <v>0</v>
      </c>
      <c r="AG242">
        <f t="shared" si="336"/>
        <v>2</v>
      </c>
      <c r="AH242">
        <v>1</v>
      </c>
      <c r="AI242" t="str">
        <f t="shared" si="337"/>
        <v>SSA_GFX_SB_K_END_TITO_SACD_NOM_LFM_PMOVI_DE_DEW1</v>
      </c>
      <c r="AJ242" t="str">
        <f t="shared" si="338"/>
        <v>SSA_GFX_SB_K_END_TITO_SACD_NOM_LFM_PMOVI_DE_DEW1</v>
      </c>
    </row>
    <row r="243" spans="1:44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5"/>
        <v>SSA_GFX_SB_K_END_TITO_SACD_NOM_LFM_PMOVI_DE_DEW1</v>
      </c>
      <c r="E243" t="s">
        <v>31</v>
      </c>
      <c r="F243" t="s">
        <v>581</v>
      </c>
      <c r="G243" t="s">
        <v>106</v>
      </c>
      <c r="H243" t="s">
        <v>50</v>
      </c>
      <c r="I243" t="s">
        <v>104</v>
      </c>
      <c r="J243" t="s">
        <v>583</v>
      </c>
      <c r="K243" t="s">
        <v>141</v>
      </c>
      <c r="L243" t="s">
        <v>35</v>
      </c>
      <c r="M243" t="s">
        <v>734</v>
      </c>
      <c r="N243" t="s">
        <v>1302</v>
      </c>
      <c r="O243" t="s">
        <v>881</v>
      </c>
      <c r="P243" t="s">
        <v>610</v>
      </c>
      <c r="Q243">
        <v>21</v>
      </c>
      <c r="R243">
        <v>42</v>
      </c>
      <c r="S243">
        <v>673</v>
      </c>
      <c r="T243">
        <v>-1</v>
      </c>
      <c r="U243" t="s">
        <v>234</v>
      </c>
      <c r="W243" t="s">
        <v>887</v>
      </c>
      <c r="AC243">
        <v>8003</v>
      </c>
      <c r="AD243" t="s">
        <v>559</v>
      </c>
      <c r="AF243" t="b">
        <v>0</v>
      </c>
      <c r="AG243">
        <f t="shared" si="336"/>
        <v>2</v>
      </c>
      <c r="AH243">
        <v>1</v>
      </c>
      <c r="AI243" t="str">
        <f t="shared" si="337"/>
        <v>SSA_GFX_SB_K_END_TITO_SACD_NOM_LFM_PMOVI_DE_DEP1</v>
      </c>
      <c r="AJ243" t="str">
        <f t="shared" si="338"/>
        <v>SSA_GFX_SB_K_END_TITO_SACD_NOM_LFM_PMOVI_DE_DEP1</v>
      </c>
    </row>
    <row r="244" spans="1:44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5"/>
        <v>SSA_GFX_SB_K_END_TITO_SACD_NOM_LFM_PMOVI_DE_DEP1</v>
      </c>
      <c r="E244" t="s">
        <v>31</v>
      </c>
      <c r="F244" t="s">
        <v>581</v>
      </c>
      <c r="G244" t="s">
        <v>106</v>
      </c>
      <c r="H244" t="s">
        <v>50</v>
      </c>
      <c r="I244" t="s">
        <v>104</v>
      </c>
      <c r="J244" t="s">
        <v>583</v>
      </c>
      <c r="K244" t="s">
        <v>141</v>
      </c>
      <c r="L244" t="s">
        <v>35</v>
      </c>
      <c r="M244" t="s">
        <v>735</v>
      </c>
      <c r="N244" t="s">
        <v>1302</v>
      </c>
      <c r="O244" t="s">
        <v>881</v>
      </c>
      <c r="P244" t="s">
        <v>612</v>
      </c>
      <c r="Q244">
        <v>21</v>
      </c>
      <c r="R244">
        <v>42</v>
      </c>
      <c r="S244">
        <v>674</v>
      </c>
      <c r="T244">
        <v>-1</v>
      </c>
      <c r="U244" t="s">
        <v>234</v>
      </c>
      <c r="W244" t="s">
        <v>887</v>
      </c>
      <c r="AC244">
        <v>8004</v>
      </c>
      <c r="AD244" t="s">
        <v>559</v>
      </c>
      <c r="AF244" t="b">
        <v>0</v>
      </c>
      <c r="AG244">
        <f t="shared" si="336"/>
        <v>2</v>
      </c>
      <c r="AH244">
        <v>1</v>
      </c>
      <c r="AI244" t="str">
        <f t="shared" si="337"/>
        <v>LSA_GFX_SB_K_END_TITO_SACD_NOM_LFM_PMOVI_DE_DEBS</v>
      </c>
      <c r="AJ244" t="str">
        <f t="shared" si="338"/>
        <v>LSA_GFX_SB_K_END_TITO_SACD_NOM_LFM_PMOVI_DE_DEBS</v>
      </c>
    </row>
    <row r="245" spans="1:44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5"/>
        <v>LSA_GFX_SB_K_END_TITO_SACD_NOM_LFM_PMOVI_DE_DEBS</v>
      </c>
      <c r="E245" t="s">
        <v>56</v>
      </c>
      <c r="F245" t="s">
        <v>581</v>
      </c>
      <c r="G245" t="s">
        <v>106</v>
      </c>
      <c r="H245" t="s">
        <v>50</v>
      </c>
      <c r="I245" t="s">
        <v>104</v>
      </c>
      <c r="J245" t="s">
        <v>583</v>
      </c>
      <c r="K245" t="s">
        <v>141</v>
      </c>
      <c r="L245" t="s">
        <v>35</v>
      </c>
      <c r="M245" t="s">
        <v>736</v>
      </c>
      <c r="N245" t="s">
        <v>1302</v>
      </c>
      <c r="O245" t="s">
        <v>881</v>
      </c>
      <c r="P245" t="s">
        <v>614</v>
      </c>
      <c r="Q245">
        <v>21</v>
      </c>
      <c r="R245">
        <v>42</v>
      </c>
      <c r="S245">
        <v>675</v>
      </c>
      <c r="T245">
        <v>-1</v>
      </c>
      <c r="U245" t="s">
        <v>234</v>
      </c>
      <c r="W245" t="s">
        <v>887</v>
      </c>
      <c r="AC245">
        <v>8005</v>
      </c>
      <c r="AD245" t="s">
        <v>559</v>
      </c>
      <c r="AF245" t="b">
        <v>0</v>
      </c>
      <c r="AG245">
        <f t="shared" si="336"/>
        <v>2</v>
      </c>
      <c r="AH245">
        <v>1</v>
      </c>
      <c r="AI245" t="str">
        <f t="shared" si="337"/>
        <v>LSA_GFX_SB_K_END_TITO_SACD_NOM_LFM_PMOVI_DE_DEP1</v>
      </c>
      <c r="AJ245" t="str">
        <f t="shared" si="338"/>
        <v>LSA_GFX_SB_K_END_TITO_SACD_NOM_LFM_PMOVI_DE_DEP1</v>
      </c>
    </row>
    <row r="246" spans="1:44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5"/>
        <v>LSA_GFX_SB_K_END_TITO_SACD_NOM_LFM_PMOVI_DE_DEP1</v>
      </c>
      <c r="E246" t="s">
        <v>56</v>
      </c>
      <c r="F246" t="s">
        <v>581</v>
      </c>
      <c r="G246" t="s">
        <v>106</v>
      </c>
      <c r="H246" t="s">
        <v>50</v>
      </c>
      <c r="I246" t="s">
        <v>104</v>
      </c>
      <c r="J246" t="s">
        <v>583</v>
      </c>
      <c r="K246" t="s">
        <v>141</v>
      </c>
      <c r="L246" t="s">
        <v>35</v>
      </c>
      <c r="M246" t="s">
        <v>735</v>
      </c>
      <c r="N246" t="s">
        <v>1302</v>
      </c>
      <c r="O246" t="s">
        <v>881</v>
      </c>
      <c r="P246" t="s">
        <v>615</v>
      </c>
      <c r="Q246">
        <v>21</v>
      </c>
      <c r="R246">
        <v>42</v>
      </c>
      <c r="S246">
        <v>676</v>
      </c>
      <c r="T246">
        <v>-1</v>
      </c>
      <c r="U246" t="s">
        <v>234</v>
      </c>
      <c r="W246" t="s">
        <v>887</v>
      </c>
      <c r="AC246">
        <v>8006</v>
      </c>
      <c r="AD246" t="s">
        <v>559</v>
      </c>
      <c r="AF246" t="b">
        <v>0</v>
      </c>
      <c r="AG246">
        <f>COUNTA(AI246:AR246)</f>
        <v>2</v>
      </c>
      <c r="AH246">
        <v>1</v>
      </c>
      <c r="AI246" t="str">
        <f t="shared" si="337"/>
        <v>LSA_GFX_SB_K_END_TITO_SACD_NOM_LFM_PMOVI_DE_DE00</v>
      </c>
      <c r="AJ246" t="str">
        <f t="shared" si="338"/>
        <v>LSA_GFX_SB_K_END_TITO_SACD_NOM_LFM_PMOVI_DE_DE00</v>
      </c>
    </row>
    <row r="247" spans="1:44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5"/>
        <v>LSA_GFX_SB_K_END_TITO_SACD_NOM_LFM_PMOVI_DE_DE00</v>
      </c>
      <c r="E247" t="s">
        <v>56</v>
      </c>
      <c r="F247" t="s">
        <v>581</v>
      </c>
      <c r="G247" t="s">
        <v>106</v>
      </c>
      <c r="H247" t="s">
        <v>50</v>
      </c>
      <c r="I247" t="s">
        <v>104</v>
      </c>
      <c r="J247" t="s">
        <v>583</v>
      </c>
      <c r="K247" t="s">
        <v>141</v>
      </c>
      <c r="L247" t="s">
        <v>35</v>
      </c>
      <c r="M247" t="s">
        <v>732</v>
      </c>
      <c r="N247" t="s">
        <v>1302</v>
      </c>
      <c r="O247" t="s">
        <v>881</v>
      </c>
      <c r="P247" t="s">
        <v>616</v>
      </c>
      <c r="Q247">
        <v>21</v>
      </c>
      <c r="R247">
        <v>42</v>
      </c>
      <c r="S247">
        <v>677</v>
      </c>
      <c r="T247">
        <v>-1</v>
      </c>
      <c r="U247" t="s">
        <v>234</v>
      </c>
      <c r="W247" t="s">
        <v>887</v>
      </c>
      <c r="AC247">
        <v>8007</v>
      </c>
      <c r="AD247" t="s">
        <v>559</v>
      </c>
      <c r="AF247" t="b">
        <v>0</v>
      </c>
      <c r="AG247">
        <f t="shared" ref="AG247:AG253" si="339">COUNTA(AI247:AR247)</f>
        <v>2</v>
      </c>
      <c r="AH247">
        <v>1</v>
      </c>
      <c r="AI247" t="str">
        <f t="shared" si="337"/>
        <v>LSA_GFX_SB_K_END_TITO_SACD_NOM_LFM_PMOVI_DE_DE01</v>
      </c>
      <c r="AJ247" t="str">
        <f t="shared" si="338"/>
        <v>LSA_GFX_SB_K_END_TITO_SACD_NOM_LFM_PMOVI_DE_DE01</v>
      </c>
    </row>
    <row r="248" spans="1:44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5"/>
        <v>LSA_GFX_SB_K_END_TITO_SACD_NOM_LFM_PMOVI_DE_DE01</v>
      </c>
      <c r="E248" t="s">
        <v>56</v>
      </c>
      <c r="F248" t="s">
        <v>581</v>
      </c>
      <c r="G248" t="s">
        <v>106</v>
      </c>
      <c r="H248" t="s">
        <v>50</v>
      </c>
      <c r="I248" t="s">
        <v>104</v>
      </c>
      <c r="J248" t="s">
        <v>583</v>
      </c>
      <c r="K248" t="s">
        <v>141</v>
      </c>
      <c r="L248" t="s">
        <v>35</v>
      </c>
      <c r="M248" t="s">
        <v>733</v>
      </c>
      <c r="N248" t="s">
        <v>1302</v>
      </c>
      <c r="O248" t="s">
        <v>881</v>
      </c>
      <c r="P248" t="s">
        <v>617</v>
      </c>
      <c r="Q248">
        <v>21</v>
      </c>
      <c r="R248">
        <v>42</v>
      </c>
      <c r="S248">
        <v>678</v>
      </c>
      <c r="T248">
        <v>-1</v>
      </c>
      <c r="U248" t="s">
        <v>234</v>
      </c>
      <c r="W248" t="s">
        <v>887</v>
      </c>
      <c r="AC248">
        <v>8008</v>
      </c>
      <c r="AD248" t="s">
        <v>559</v>
      </c>
      <c r="AF248" t="b">
        <v>0</v>
      </c>
      <c r="AG248">
        <f t="shared" si="339"/>
        <v>2</v>
      </c>
      <c r="AH248">
        <v>1</v>
      </c>
      <c r="AI248" t="str">
        <f t="shared" si="337"/>
        <v>LSA_GFX_SB_K_END_TITO_SACD_NOM_LFM_PMOVI_DE_DEW1</v>
      </c>
      <c r="AJ248" t="str">
        <f t="shared" si="338"/>
        <v>LSA_GFX_SB_K_END_TITO_SACD_NOM_LFM_PMOVI_DE_DEW1</v>
      </c>
    </row>
    <row r="249" spans="1:44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5"/>
        <v>LSA_GFX_SB_K_END_TITO_SACD_NOM_LFM_PMOVI_DE_DEW1</v>
      </c>
      <c r="E249" t="s">
        <v>56</v>
      </c>
      <c r="F249" t="s">
        <v>581</v>
      </c>
      <c r="G249" t="s">
        <v>106</v>
      </c>
      <c r="H249" t="s">
        <v>50</v>
      </c>
      <c r="I249" t="s">
        <v>104</v>
      </c>
      <c r="J249" t="s">
        <v>583</v>
      </c>
      <c r="K249" t="s">
        <v>141</v>
      </c>
      <c r="L249" t="s">
        <v>35</v>
      </c>
      <c r="M249" t="s">
        <v>734</v>
      </c>
      <c r="N249" t="s">
        <v>1302</v>
      </c>
      <c r="O249" t="s">
        <v>881</v>
      </c>
      <c r="P249" t="s">
        <v>618</v>
      </c>
      <c r="Q249">
        <v>21</v>
      </c>
      <c r="R249">
        <v>42</v>
      </c>
      <c r="S249">
        <v>679</v>
      </c>
      <c r="T249">
        <v>-1</v>
      </c>
      <c r="U249" t="s">
        <v>234</v>
      </c>
      <c r="W249" t="s">
        <v>887</v>
      </c>
      <c r="AC249">
        <v>8009</v>
      </c>
      <c r="AD249" t="s">
        <v>559</v>
      </c>
      <c r="AF249" t="b">
        <v>0</v>
      </c>
      <c r="AG249">
        <f t="shared" si="339"/>
        <v>2</v>
      </c>
      <c r="AH249">
        <v>1</v>
      </c>
      <c r="AI249" t="str">
        <f t="shared" si="337"/>
        <v>LSA_GFX_SB_K_END_TITO_SACD_NOM_LFM_PMOVI_DE_DEW2</v>
      </c>
      <c r="AJ249" t="str">
        <f t="shared" si="338"/>
        <v>LSA_GFX_SB_K_END_TITO_SACD_NOM_LFM_PMOVI_DE_DEW2</v>
      </c>
    </row>
    <row r="250" spans="1:44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5"/>
        <v>LSA_GFX_SB_K_END_TITO_SACD_NOM_LFM_PMOVI_DE_DEW2</v>
      </c>
      <c r="E250" t="s">
        <v>56</v>
      </c>
      <c r="F250" t="s">
        <v>581</v>
      </c>
      <c r="G250" t="s">
        <v>106</v>
      </c>
      <c r="H250" t="s">
        <v>50</v>
      </c>
      <c r="I250" t="s">
        <v>104</v>
      </c>
      <c r="J250" t="s">
        <v>583</v>
      </c>
      <c r="K250" t="s">
        <v>141</v>
      </c>
      <c r="L250" t="s">
        <v>35</v>
      </c>
      <c r="M250" t="s">
        <v>737</v>
      </c>
      <c r="N250" t="s">
        <v>1302</v>
      </c>
      <c r="O250" t="s">
        <v>881</v>
      </c>
      <c r="P250" t="s">
        <v>620</v>
      </c>
      <c r="Q250">
        <v>21</v>
      </c>
      <c r="R250">
        <v>42</v>
      </c>
      <c r="S250">
        <v>680</v>
      </c>
      <c r="T250">
        <v>-1</v>
      </c>
      <c r="U250" t="s">
        <v>234</v>
      </c>
      <c r="W250" t="s">
        <v>887</v>
      </c>
      <c r="AC250">
        <v>8010</v>
      </c>
      <c r="AD250" t="s">
        <v>559</v>
      </c>
      <c r="AF250" t="b">
        <v>0</v>
      </c>
      <c r="AG250">
        <f t="shared" si="339"/>
        <v>2</v>
      </c>
      <c r="AH250">
        <v>1</v>
      </c>
      <c r="AI250">
        <v>1</v>
      </c>
      <c r="AJ250">
        <v>1</v>
      </c>
    </row>
    <row r="251" spans="1:44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4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738</v>
      </c>
      <c r="F252" t="s">
        <v>581</v>
      </c>
      <c r="AG252">
        <f>COUNTA(AI252:AR252)</f>
        <v>2</v>
      </c>
      <c r="AH252">
        <v>1</v>
      </c>
      <c r="AI252" t="str">
        <f>D265</f>
        <v>PMOVI_MEDIA</v>
      </c>
      <c r="AJ252" t="str">
        <f>D265</f>
        <v>PMOVI_MEDIA</v>
      </c>
      <c r="AM252" s="7"/>
      <c r="AN252" s="7"/>
      <c r="AO252" s="7"/>
      <c r="AP252" s="7"/>
      <c r="AQ252" s="7"/>
      <c r="AR252" s="7"/>
    </row>
    <row r="253" spans="1:44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5"/>
        <v>ALL_GFX_SB_K_END_TITO_SAPS_NOM_LFM_PMOVI_IPU_PS</v>
      </c>
      <c r="E253" t="s">
        <v>44</v>
      </c>
      <c r="F253" t="s">
        <v>581</v>
      </c>
      <c r="G253" t="s">
        <v>106</v>
      </c>
      <c r="H253" t="s">
        <v>50</v>
      </c>
      <c r="I253" t="s">
        <v>104</v>
      </c>
      <c r="J253" t="s">
        <v>588</v>
      </c>
      <c r="K253" t="s">
        <v>141</v>
      </c>
      <c r="L253" t="s">
        <v>35</v>
      </c>
      <c r="M253" t="s">
        <v>739</v>
      </c>
      <c r="N253" t="s">
        <v>1302</v>
      </c>
      <c r="O253" t="s">
        <v>881</v>
      </c>
      <c r="P253" t="s">
        <v>622</v>
      </c>
      <c r="Q253">
        <v>21</v>
      </c>
      <c r="R253">
        <v>42</v>
      </c>
      <c r="S253">
        <v>681</v>
      </c>
      <c r="T253">
        <v>-1</v>
      </c>
      <c r="U253" t="s">
        <v>234</v>
      </c>
      <c r="W253" t="s">
        <v>887</v>
      </c>
      <c r="AC253">
        <v>8013</v>
      </c>
      <c r="AD253" t="s">
        <v>559</v>
      </c>
      <c r="AF253" t="b">
        <v>0</v>
      </c>
      <c r="AG253">
        <f t="shared" si="339"/>
        <v>2</v>
      </c>
      <c r="AH253">
        <v>1</v>
      </c>
      <c r="AI253" t="str">
        <f t="shared" si="337"/>
        <v>LSA_GFX_SB_K_END_TITO_SAPS_NOM_LFM_PMOVI_IPU_BFFA</v>
      </c>
      <c r="AJ253" t="str">
        <f>D263</f>
        <v>ALL_GFX_SB_K_END_TITO_SAIS_NOM_LFM_PMOVI_IPU_IS</v>
      </c>
    </row>
    <row r="254" spans="1:44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5"/>
        <v>LSA_GFX_SB_K_END_TITO_SAPS_NOM_LFM_PMOVI_IPU_BFFA</v>
      </c>
      <c r="E254" t="s">
        <v>56</v>
      </c>
      <c r="F254" t="s">
        <v>581</v>
      </c>
      <c r="G254" t="s">
        <v>106</v>
      </c>
      <c r="H254" t="s">
        <v>50</v>
      </c>
      <c r="I254" t="s">
        <v>104</v>
      </c>
      <c r="J254" t="s">
        <v>588</v>
      </c>
      <c r="K254" t="s">
        <v>141</v>
      </c>
      <c r="L254" t="s">
        <v>35</v>
      </c>
      <c r="M254" t="s">
        <v>740</v>
      </c>
      <c r="N254" t="s">
        <v>1302</v>
      </c>
      <c r="O254" t="s">
        <v>881</v>
      </c>
      <c r="P254" t="s">
        <v>625</v>
      </c>
      <c r="Q254">
        <v>21</v>
      </c>
      <c r="R254">
        <v>42</v>
      </c>
      <c r="S254">
        <v>682</v>
      </c>
      <c r="T254">
        <v>-1</v>
      </c>
      <c r="U254" t="s">
        <v>234</v>
      </c>
      <c r="W254" t="s">
        <v>887</v>
      </c>
      <c r="AC254">
        <v>8014</v>
      </c>
      <c r="AD254" t="s">
        <v>559</v>
      </c>
      <c r="AF254" t="b">
        <v>0</v>
      </c>
      <c r="AG254">
        <f>COUNTA(AI254:AR254)</f>
        <v>2</v>
      </c>
      <c r="AH254">
        <v>1</v>
      </c>
      <c r="AI254" t="str">
        <f t="shared" si="337"/>
        <v>LSA_GFX_SB_K_END_TITO_SAPS_NOM_LFM_PMOVI_IPU_BTRS</v>
      </c>
      <c r="AJ254" t="str">
        <f t="shared" si="338"/>
        <v>LSA_GFX_SB_K_END_TITO_SAPS_NOM_LFM_PMOVI_IPU_BTRS</v>
      </c>
    </row>
    <row r="255" spans="1:44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5"/>
        <v>LSA_GFX_SB_K_END_TITO_SAPS_NOM_LFM_PMOVI_IPU_BTRS</v>
      </c>
      <c r="E255" t="s">
        <v>56</v>
      </c>
      <c r="F255" t="s">
        <v>581</v>
      </c>
      <c r="G255" t="s">
        <v>106</v>
      </c>
      <c r="H255" t="s">
        <v>50</v>
      </c>
      <c r="I255" t="s">
        <v>104</v>
      </c>
      <c r="J255" t="s">
        <v>588</v>
      </c>
      <c r="K255" t="s">
        <v>141</v>
      </c>
      <c r="L255" t="s">
        <v>35</v>
      </c>
      <c r="M255" t="s">
        <v>741</v>
      </c>
      <c r="N255" t="s">
        <v>1302</v>
      </c>
      <c r="O255" t="s">
        <v>881</v>
      </c>
      <c r="P255" t="s">
        <v>627</v>
      </c>
      <c r="Q255">
        <v>21</v>
      </c>
      <c r="R255">
        <v>42</v>
      </c>
      <c r="S255">
        <v>683</v>
      </c>
      <c r="T255">
        <v>-1</v>
      </c>
      <c r="U255" t="s">
        <v>234</v>
      </c>
      <c r="W255" t="s">
        <v>887</v>
      </c>
      <c r="AC255">
        <v>8015</v>
      </c>
      <c r="AD255" t="s">
        <v>559</v>
      </c>
      <c r="AF255" t="b">
        <v>0</v>
      </c>
      <c r="AG255">
        <f t="shared" ref="AG255:AG259" si="340">COUNTA(AI255:AR255)</f>
        <v>2</v>
      </c>
      <c r="AH255">
        <v>1</v>
      </c>
      <c r="AI255" t="str">
        <f t="shared" si="337"/>
        <v>LSA_GFX_SB_K_END_TITO_SAPS_NOM_LFM_PMOVI_IPU_IPUC</v>
      </c>
      <c r="AJ255" t="str">
        <f t="shared" si="338"/>
        <v>LSA_GFX_SB_K_END_TITO_SAPS_NOM_LFM_PMOVI_IPU_IPUC</v>
      </c>
    </row>
    <row r="256" spans="1:44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5"/>
        <v>LSA_GFX_SB_K_END_TITO_SAPS_NOM_LFM_PMOVI_IPU_IPUC</v>
      </c>
      <c r="E256" t="s">
        <v>56</v>
      </c>
      <c r="F256" t="s">
        <v>581</v>
      </c>
      <c r="G256" t="s">
        <v>106</v>
      </c>
      <c r="H256" t="s">
        <v>50</v>
      </c>
      <c r="I256" t="s">
        <v>104</v>
      </c>
      <c r="J256" t="s">
        <v>588</v>
      </c>
      <c r="K256" t="s">
        <v>141</v>
      </c>
      <c r="L256" t="s">
        <v>35</v>
      </c>
      <c r="M256" t="s">
        <v>742</v>
      </c>
      <c r="N256" t="s">
        <v>1302</v>
      </c>
      <c r="O256" t="s">
        <v>881</v>
      </c>
      <c r="P256" t="s">
        <v>629</v>
      </c>
      <c r="Q256">
        <v>21</v>
      </c>
      <c r="R256">
        <v>42</v>
      </c>
      <c r="S256">
        <v>684</v>
      </c>
      <c r="T256">
        <v>-1</v>
      </c>
      <c r="U256" t="s">
        <v>234</v>
      </c>
      <c r="W256" t="s">
        <v>887</v>
      </c>
      <c r="AC256">
        <v>8016</v>
      </c>
      <c r="AD256" t="s">
        <v>559</v>
      </c>
      <c r="AF256" t="b">
        <v>0</v>
      </c>
      <c r="AG256">
        <f t="shared" si="340"/>
        <v>2</v>
      </c>
      <c r="AH256">
        <v>1</v>
      </c>
      <c r="AI256" t="str">
        <f t="shared" si="337"/>
        <v>LSA_GFX_SB_K_END_TITO_SAPS_NOM_LFM_PMOVI_IPU_LBFA</v>
      </c>
      <c r="AJ256" t="str">
        <f t="shared" si="338"/>
        <v>LSA_GFX_SB_K_END_TITO_SAPS_NOM_LFM_PMOVI_IPU_LBFA</v>
      </c>
    </row>
    <row r="257" spans="1:44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5"/>
        <v>LSA_GFX_SB_K_END_TITO_SAPS_NOM_LFM_PMOVI_IPU_LBFA</v>
      </c>
      <c r="E257" t="s">
        <v>56</v>
      </c>
      <c r="F257" t="s">
        <v>581</v>
      </c>
      <c r="G257" t="s">
        <v>106</v>
      </c>
      <c r="H257" t="s">
        <v>50</v>
      </c>
      <c r="I257" t="s">
        <v>104</v>
      </c>
      <c r="J257" t="s">
        <v>588</v>
      </c>
      <c r="K257" t="s">
        <v>141</v>
      </c>
      <c r="L257" t="s">
        <v>35</v>
      </c>
      <c r="M257" t="s">
        <v>743</v>
      </c>
      <c r="N257" t="s">
        <v>1302</v>
      </c>
      <c r="O257" t="s">
        <v>881</v>
      </c>
      <c r="P257" t="s">
        <v>631</v>
      </c>
      <c r="Q257">
        <v>21</v>
      </c>
      <c r="R257">
        <v>42</v>
      </c>
      <c r="S257">
        <v>685</v>
      </c>
      <c r="T257">
        <v>-1</v>
      </c>
      <c r="U257" t="s">
        <v>234</v>
      </c>
      <c r="W257" t="s">
        <v>887</v>
      </c>
      <c r="AC257">
        <v>8017</v>
      </c>
      <c r="AD257" t="s">
        <v>559</v>
      </c>
      <c r="AF257" t="b">
        <v>0</v>
      </c>
      <c r="AG257">
        <f t="shared" si="340"/>
        <v>2</v>
      </c>
      <c r="AH257">
        <v>1</v>
      </c>
      <c r="AI257" t="str">
        <f t="shared" si="337"/>
        <v>LSA_GFX_SB_K_END_TITO_SAPS_NOM_LFM_PMOVI_IPU_LBFC</v>
      </c>
      <c r="AJ257" t="str">
        <f t="shared" si="338"/>
        <v>LSA_GFX_SB_K_END_TITO_SAPS_NOM_LFM_PMOVI_IPU_LBFC</v>
      </c>
    </row>
    <row r="258" spans="1:44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5"/>
        <v>LSA_GFX_SB_K_END_TITO_SAPS_NOM_LFM_PMOVI_IPU_LBFC</v>
      </c>
      <c r="E258" t="s">
        <v>56</v>
      </c>
      <c r="F258" t="s">
        <v>581</v>
      </c>
      <c r="G258" t="s">
        <v>106</v>
      </c>
      <c r="H258" t="s">
        <v>50</v>
      </c>
      <c r="I258" t="s">
        <v>104</v>
      </c>
      <c r="J258" t="s">
        <v>588</v>
      </c>
      <c r="K258" t="s">
        <v>141</v>
      </c>
      <c r="L258" t="s">
        <v>35</v>
      </c>
      <c r="M258" t="s">
        <v>744</v>
      </c>
      <c r="N258" t="s">
        <v>1302</v>
      </c>
      <c r="O258" t="s">
        <v>881</v>
      </c>
      <c r="P258" t="s">
        <v>633</v>
      </c>
      <c r="Q258">
        <v>21</v>
      </c>
      <c r="R258">
        <v>42</v>
      </c>
      <c r="S258">
        <v>686</v>
      </c>
      <c r="T258">
        <v>-1</v>
      </c>
      <c r="U258" t="s">
        <v>234</v>
      </c>
      <c r="W258" t="s">
        <v>887</v>
      </c>
      <c r="AC258">
        <v>8018</v>
      </c>
      <c r="AD258" t="s">
        <v>559</v>
      </c>
      <c r="AF258" t="b">
        <v>0</v>
      </c>
      <c r="AG258">
        <f t="shared" si="340"/>
        <v>2</v>
      </c>
      <c r="AH258">
        <v>1</v>
      </c>
      <c r="AI258" t="str">
        <f t="shared" si="337"/>
        <v>SSA_GFX_SB_K_END_TITO_SAPS_NOM_LFM_PMOVI_IPU_BBFA</v>
      </c>
      <c r="AJ258" t="str">
        <f t="shared" si="338"/>
        <v>SSA_GFX_SB_K_END_TITO_SAPS_NOM_LFM_PMOVI_IPU_BBFA</v>
      </c>
    </row>
    <row r="259" spans="1:44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5"/>
        <v>SSA_GFX_SB_K_END_TITO_SAPS_NOM_LFM_PMOVI_IPU_BBFA</v>
      </c>
      <c r="E259" t="s">
        <v>31</v>
      </c>
      <c r="F259" t="s">
        <v>581</v>
      </c>
      <c r="G259" t="s">
        <v>106</v>
      </c>
      <c r="H259" t="s">
        <v>50</v>
      </c>
      <c r="I259" t="s">
        <v>104</v>
      </c>
      <c r="J259" t="s">
        <v>588</v>
      </c>
      <c r="K259" t="s">
        <v>141</v>
      </c>
      <c r="L259" t="s">
        <v>35</v>
      </c>
      <c r="M259" t="s">
        <v>745</v>
      </c>
      <c r="N259" t="s">
        <v>1302</v>
      </c>
      <c r="O259" t="s">
        <v>881</v>
      </c>
      <c r="P259" t="s">
        <v>635</v>
      </c>
      <c r="Q259">
        <v>21</v>
      </c>
      <c r="R259">
        <v>42</v>
      </c>
      <c r="S259">
        <v>687</v>
      </c>
      <c r="T259">
        <v>-1</v>
      </c>
      <c r="U259" t="s">
        <v>234</v>
      </c>
      <c r="W259" t="s">
        <v>887</v>
      </c>
      <c r="AC259">
        <v>8019</v>
      </c>
      <c r="AD259" t="s">
        <v>559</v>
      </c>
      <c r="AF259" t="b">
        <v>0</v>
      </c>
      <c r="AG259">
        <f t="shared" si="340"/>
        <v>2</v>
      </c>
      <c r="AH259">
        <v>1</v>
      </c>
      <c r="AI259" t="str">
        <f t="shared" si="337"/>
        <v>SSA_GFX_SB_K_END_TITO_SAPS_NOM_LFM_PMOVI_IPU_IPUC</v>
      </c>
      <c r="AJ259" t="str">
        <f t="shared" si="338"/>
        <v>SSA_GFX_SB_K_END_TITO_SAPS_NOM_LFM_PMOVI_IPU_IPUC</v>
      </c>
    </row>
    <row r="260" spans="1:44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5"/>
        <v>SSA_GFX_SB_K_END_TITO_SAPS_NOM_LFM_PMOVI_IPU_IPUC</v>
      </c>
      <c r="E260" t="s">
        <v>31</v>
      </c>
      <c r="F260" t="s">
        <v>581</v>
      </c>
      <c r="G260" t="s">
        <v>106</v>
      </c>
      <c r="H260" t="s">
        <v>50</v>
      </c>
      <c r="I260" t="s">
        <v>104</v>
      </c>
      <c r="J260" t="s">
        <v>588</v>
      </c>
      <c r="K260" t="s">
        <v>141</v>
      </c>
      <c r="L260" t="s">
        <v>35</v>
      </c>
      <c r="M260" t="s">
        <v>742</v>
      </c>
      <c r="N260" t="s">
        <v>1302</v>
      </c>
      <c r="O260" t="s">
        <v>881</v>
      </c>
      <c r="P260" t="s">
        <v>636</v>
      </c>
      <c r="Q260">
        <v>21</v>
      </c>
      <c r="R260">
        <v>42</v>
      </c>
      <c r="S260">
        <v>688</v>
      </c>
      <c r="T260">
        <v>-1</v>
      </c>
      <c r="U260" t="s">
        <v>234</v>
      </c>
      <c r="W260" t="s">
        <v>887</v>
      </c>
      <c r="AC260">
        <v>8020</v>
      </c>
      <c r="AD260" t="s">
        <v>559</v>
      </c>
      <c r="AF260" t="b">
        <v>0</v>
      </c>
      <c r="AG260">
        <f>COUNTA(AI260:AR260)</f>
        <v>2</v>
      </c>
      <c r="AH260">
        <v>1</v>
      </c>
      <c r="AI260" t="str">
        <f t="shared" si="337"/>
        <v>SSA_GFX_SB_K_END_TITO_SAPS_NOM_LFM_PMOVI_IPU_LBFA</v>
      </c>
      <c r="AJ260" t="str">
        <f t="shared" si="338"/>
        <v>SSA_GFX_SB_K_END_TITO_SAPS_NOM_LFM_PMOVI_IPU_LBFA</v>
      </c>
    </row>
    <row r="261" spans="1:44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5"/>
        <v>SSA_GFX_SB_K_END_TITO_SAPS_NOM_LFM_PMOVI_IPU_LBFA</v>
      </c>
      <c r="E261" t="s">
        <v>31</v>
      </c>
      <c r="F261" t="s">
        <v>581</v>
      </c>
      <c r="G261" t="s">
        <v>106</v>
      </c>
      <c r="H261" t="s">
        <v>50</v>
      </c>
      <c r="I261" t="s">
        <v>104</v>
      </c>
      <c r="J261" t="s">
        <v>588</v>
      </c>
      <c r="K261" t="s">
        <v>141</v>
      </c>
      <c r="L261" t="s">
        <v>35</v>
      </c>
      <c r="M261" t="s">
        <v>743</v>
      </c>
      <c r="N261" t="s">
        <v>1302</v>
      </c>
      <c r="O261" t="s">
        <v>881</v>
      </c>
      <c r="P261" t="s">
        <v>637</v>
      </c>
      <c r="Q261">
        <v>21</v>
      </c>
      <c r="R261">
        <v>42</v>
      </c>
      <c r="S261">
        <v>689</v>
      </c>
      <c r="T261">
        <v>-1</v>
      </c>
      <c r="U261" t="s">
        <v>234</v>
      </c>
      <c r="W261" t="s">
        <v>887</v>
      </c>
      <c r="AC261">
        <v>8021</v>
      </c>
      <c r="AD261" t="s">
        <v>559</v>
      </c>
      <c r="AF261" t="b">
        <v>0</v>
      </c>
      <c r="AG261">
        <f t="shared" ref="AG261:AG267" si="341">COUNTA(AI261:AR261)</f>
        <v>2</v>
      </c>
      <c r="AH261">
        <v>1</v>
      </c>
      <c r="AI261" t="str">
        <f t="shared" si="337"/>
        <v>SSA_GFX_SB_K_END_TITO_SAPS_NOM_LFM_PMOVI_IPU_LBFC</v>
      </c>
      <c r="AJ261" t="str">
        <f t="shared" si="338"/>
        <v>SSA_GFX_SB_K_END_TITO_SAPS_NOM_LFM_PMOVI_IPU_LBFC</v>
      </c>
    </row>
    <row r="262" spans="1:44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5"/>
        <v>SSA_GFX_SB_K_END_TITO_SAPS_NOM_LFM_PMOVI_IPU_LBFC</v>
      </c>
      <c r="E262" t="s">
        <v>31</v>
      </c>
      <c r="F262" t="s">
        <v>581</v>
      </c>
      <c r="G262" t="s">
        <v>106</v>
      </c>
      <c r="H262" t="s">
        <v>50</v>
      </c>
      <c r="I262" t="s">
        <v>104</v>
      </c>
      <c r="J262" t="s">
        <v>588</v>
      </c>
      <c r="K262" t="s">
        <v>141</v>
      </c>
      <c r="L262" t="s">
        <v>35</v>
      </c>
      <c r="M262" t="s">
        <v>744</v>
      </c>
      <c r="N262" t="s">
        <v>1302</v>
      </c>
      <c r="O262" t="s">
        <v>881</v>
      </c>
      <c r="P262" t="s">
        <v>638</v>
      </c>
      <c r="Q262">
        <v>21</v>
      </c>
      <c r="R262">
        <v>42</v>
      </c>
      <c r="S262">
        <v>690</v>
      </c>
      <c r="T262">
        <v>-1</v>
      </c>
      <c r="U262" t="s">
        <v>234</v>
      </c>
      <c r="W262" t="s">
        <v>887</v>
      </c>
      <c r="AC262">
        <v>8022</v>
      </c>
      <c r="AD262" t="s">
        <v>559</v>
      </c>
      <c r="AF262" t="b">
        <v>0</v>
      </c>
      <c r="AG262">
        <f t="shared" si="341"/>
        <v>2</v>
      </c>
      <c r="AH262">
        <v>1</v>
      </c>
      <c r="AI262" t="str">
        <f t="shared" si="337"/>
        <v>ALL_GFX_SB_K_END_TITO_SAIS_NOM_LFM_PMOVI_IPU_IS</v>
      </c>
      <c r="AJ262" t="str">
        <f t="shared" si="338"/>
        <v>ALL_GFX_SB_K_END_TITO_SAIS_NOM_LFM_PMOVI_IPU_IS</v>
      </c>
    </row>
    <row r="263" spans="1:44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5"/>
        <v>ALL_GFX_SB_K_END_TITO_SAIS_NOM_LFM_PMOVI_IPU_IS</v>
      </c>
      <c r="E263" t="s">
        <v>44</v>
      </c>
      <c r="F263" t="s">
        <v>581</v>
      </c>
      <c r="G263" t="s">
        <v>106</v>
      </c>
      <c r="H263" t="s">
        <v>50</v>
      </c>
      <c r="I263" t="s">
        <v>104</v>
      </c>
      <c r="J263" t="s">
        <v>589</v>
      </c>
      <c r="K263" t="s">
        <v>141</v>
      </c>
      <c r="L263" t="s">
        <v>35</v>
      </c>
      <c r="M263" t="s">
        <v>746</v>
      </c>
      <c r="N263" t="s">
        <v>1302</v>
      </c>
      <c r="O263" t="s">
        <v>881</v>
      </c>
      <c r="P263" t="s">
        <v>640</v>
      </c>
      <c r="Q263">
        <v>21</v>
      </c>
      <c r="R263">
        <v>42</v>
      </c>
      <c r="S263">
        <v>691</v>
      </c>
      <c r="T263">
        <v>-1</v>
      </c>
      <c r="U263" t="s">
        <v>234</v>
      </c>
      <c r="W263" t="s">
        <v>887</v>
      </c>
      <c r="AC263">
        <v>8023</v>
      </c>
      <c r="AD263" t="s">
        <v>559</v>
      </c>
      <c r="AF263" t="b">
        <v>0</v>
      </c>
      <c r="AG263">
        <f t="shared" si="341"/>
        <v>2</v>
      </c>
      <c r="AH263">
        <v>1</v>
      </c>
      <c r="AI263">
        <v>1</v>
      </c>
      <c r="AJ263">
        <v>1</v>
      </c>
    </row>
    <row r="264" spans="1:44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4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747</v>
      </c>
      <c r="F265" t="s">
        <v>581</v>
      </c>
      <c r="AG265">
        <f>COUNTA(AI265:AR265)</f>
        <v>2</v>
      </c>
      <c r="AH265">
        <v>1</v>
      </c>
      <c r="AI265">
        <v>1</v>
      </c>
      <c r="AJ265">
        <v>1</v>
      </c>
      <c r="AM265" s="7"/>
      <c r="AN265" s="7"/>
      <c r="AO265" s="7"/>
      <c r="AP265" s="7"/>
      <c r="AQ265" s="7"/>
      <c r="AR265" s="7"/>
    </row>
    <row r="266" spans="1:44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5"/>
        <v>ALL_GFX_SB_K_END_TITO_SAME_NOM_LFM_PMOVI_MEDIA</v>
      </c>
      <c r="E266" t="s">
        <v>44</v>
      </c>
      <c r="F266" t="s">
        <v>581</v>
      </c>
      <c r="G266" t="s">
        <v>106</v>
      </c>
      <c r="H266" t="s">
        <v>50</v>
      </c>
      <c r="I266" t="s">
        <v>104</v>
      </c>
      <c r="J266" t="s">
        <v>596</v>
      </c>
      <c r="K266" t="s">
        <v>141</v>
      </c>
      <c r="L266" t="s">
        <v>35</v>
      </c>
      <c r="M266" t="s">
        <v>747</v>
      </c>
      <c r="N266" t="s">
        <v>1302</v>
      </c>
      <c r="O266" t="s">
        <v>881</v>
      </c>
      <c r="P266" t="s">
        <v>642</v>
      </c>
      <c r="Q266">
        <v>21</v>
      </c>
      <c r="R266">
        <v>42</v>
      </c>
      <c r="S266">
        <v>692</v>
      </c>
      <c r="T266">
        <v>-1</v>
      </c>
      <c r="U266" t="s">
        <v>234</v>
      </c>
      <c r="W266" t="s">
        <v>887</v>
      </c>
      <c r="AC266">
        <v>8026</v>
      </c>
      <c r="AD266" t="s">
        <v>559</v>
      </c>
      <c r="AF266" t="b">
        <v>0</v>
      </c>
      <c r="AG266">
        <f t="shared" si="341"/>
        <v>2</v>
      </c>
      <c r="AH266">
        <v>1</v>
      </c>
      <c r="AI266" t="str">
        <f t="shared" si="337"/>
        <v>LSA_GFX_SB_K_END_TITO_SAME_NOM_LFM_PMOVI_MEDIA_MDSX</v>
      </c>
      <c r="AJ266">
        <v>1</v>
      </c>
    </row>
    <row r="267" spans="1:44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5"/>
        <v>LSA_GFX_SB_K_END_TITO_SAME_NOM_LFM_PMOVI_MEDIA_MDSX</v>
      </c>
      <c r="E267" t="s">
        <v>56</v>
      </c>
      <c r="F267" t="s">
        <v>581</v>
      </c>
      <c r="G267" t="s">
        <v>106</v>
      </c>
      <c r="H267" t="s">
        <v>50</v>
      </c>
      <c r="I267" t="s">
        <v>104</v>
      </c>
      <c r="J267" t="s">
        <v>596</v>
      </c>
      <c r="K267" t="s">
        <v>141</v>
      </c>
      <c r="L267" t="s">
        <v>35</v>
      </c>
      <c r="M267" t="s">
        <v>748</v>
      </c>
      <c r="N267" t="s">
        <v>1302</v>
      </c>
      <c r="O267" t="s">
        <v>881</v>
      </c>
      <c r="P267" t="s">
        <v>645</v>
      </c>
      <c r="Q267">
        <v>21</v>
      </c>
      <c r="R267">
        <v>42</v>
      </c>
      <c r="S267">
        <v>693</v>
      </c>
      <c r="T267">
        <v>-1</v>
      </c>
      <c r="U267" t="s">
        <v>234</v>
      </c>
      <c r="W267" t="s">
        <v>887</v>
      </c>
      <c r="AC267">
        <v>8027</v>
      </c>
      <c r="AD267" t="s">
        <v>559</v>
      </c>
      <c r="AF267" t="b">
        <v>0</v>
      </c>
      <c r="AG267">
        <f t="shared" si="341"/>
        <v>2</v>
      </c>
      <c r="AH267">
        <v>1</v>
      </c>
      <c r="AI267" t="str">
        <f t="shared" si="337"/>
        <v>LSA_GFX_SB_K_END_TITO_SAME_NOM_LFM_PMOVI_MEDIA_MDC1</v>
      </c>
      <c r="AJ267" t="str">
        <f t="shared" si="338"/>
        <v>LSA_GFX_SB_K_END_TITO_SAME_NOM_LFM_PMOVI_MEDIA_MDC1</v>
      </c>
    </row>
    <row r="268" spans="1:44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5"/>
        <v>LSA_GFX_SB_K_END_TITO_SAME_NOM_LFM_PMOVI_MEDIA_MDC1</v>
      </c>
      <c r="E268" t="s">
        <v>56</v>
      </c>
      <c r="F268" t="s">
        <v>581</v>
      </c>
      <c r="G268" t="s">
        <v>106</v>
      </c>
      <c r="H268" t="s">
        <v>50</v>
      </c>
      <c r="I268" t="s">
        <v>104</v>
      </c>
      <c r="J268" t="s">
        <v>596</v>
      </c>
      <c r="K268" t="s">
        <v>141</v>
      </c>
      <c r="L268" t="s">
        <v>35</v>
      </c>
      <c r="M268" t="s">
        <v>749</v>
      </c>
      <c r="N268" t="s">
        <v>1302</v>
      </c>
      <c r="O268" t="s">
        <v>881</v>
      </c>
      <c r="P268" t="s">
        <v>647</v>
      </c>
      <c r="Q268">
        <v>21</v>
      </c>
      <c r="R268">
        <v>42</v>
      </c>
      <c r="S268">
        <v>694</v>
      </c>
      <c r="T268">
        <v>-1</v>
      </c>
      <c r="U268" t="s">
        <v>234</v>
      </c>
      <c r="W268" t="s">
        <v>887</v>
      </c>
      <c r="AC268">
        <v>8028</v>
      </c>
      <c r="AD268" t="s">
        <v>559</v>
      </c>
      <c r="AF268" t="b">
        <v>0</v>
      </c>
      <c r="AG268">
        <f>COUNTA(AI268:AR268)</f>
        <v>2</v>
      </c>
      <c r="AH268">
        <v>1</v>
      </c>
      <c r="AI268" t="str">
        <f t="shared" si="337"/>
        <v>LSA_GFX_SB_K_END_TITO_SAME_NOM_LFM_PMOVI_MEDIA_MDH4</v>
      </c>
      <c r="AJ268" t="str">
        <f t="shared" si="338"/>
        <v>LSA_GFX_SB_K_END_TITO_SAME_NOM_LFM_PMOVI_MEDIA_MDH4</v>
      </c>
    </row>
    <row r="269" spans="1:44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5"/>
        <v>LSA_GFX_SB_K_END_TITO_SAME_NOM_LFM_PMOVI_MEDIA_MDH4</v>
      </c>
      <c r="E269" t="s">
        <v>56</v>
      </c>
      <c r="F269" t="s">
        <v>581</v>
      </c>
      <c r="G269" t="s">
        <v>106</v>
      </c>
      <c r="H269" t="s">
        <v>50</v>
      </c>
      <c r="I269" t="s">
        <v>104</v>
      </c>
      <c r="J269" t="s">
        <v>596</v>
      </c>
      <c r="K269" t="s">
        <v>141</v>
      </c>
      <c r="L269" t="s">
        <v>35</v>
      </c>
      <c r="M269" t="s">
        <v>750</v>
      </c>
      <c r="N269" t="s">
        <v>1302</v>
      </c>
      <c r="O269" t="s">
        <v>881</v>
      </c>
      <c r="P269" t="s">
        <v>649</v>
      </c>
      <c r="Q269">
        <v>21</v>
      </c>
      <c r="R269">
        <v>42</v>
      </c>
      <c r="S269">
        <v>695</v>
      </c>
      <c r="T269">
        <v>-1</v>
      </c>
      <c r="U269" t="s">
        <v>234</v>
      </c>
      <c r="W269" t="s">
        <v>887</v>
      </c>
      <c r="AC269">
        <v>8029</v>
      </c>
      <c r="AD269" t="s">
        <v>559</v>
      </c>
      <c r="AF269" t="b">
        <v>0</v>
      </c>
      <c r="AG269">
        <f t="shared" ref="AG269:AG273" si="342">COUNTA(AI269:AR269)</f>
        <v>2</v>
      </c>
      <c r="AH269">
        <v>1</v>
      </c>
      <c r="AI269" t="str">
        <f t="shared" si="337"/>
        <v>LSA_GFX_SB_K_END_TITO_SAME_NOM_LFM_PMOVI_MEDIA_MDI1</v>
      </c>
      <c r="AJ269" t="str">
        <f t="shared" si="338"/>
        <v>LSA_GFX_SB_K_END_TITO_SAME_NOM_LFM_PMOVI_MEDIA_MDI1</v>
      </c>
    </row>
    <row r="270" spans="1:44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5"/>
        <v>LSA_GFX_SB_K_END_TITO_SAME_NOM_LFM_PMOVI_MEDIA_MDI1</v>
      </c>
      <c r="E270" t="s">
        <v>56</v>
      </c>
      <c r="F270" t="s">
        <v>581</v>
      </c>
      <c r="G270" t="s">
        <v>106</v>
      </c>
      <c r="H270" t="s">
        <v>50</v>
      </c>
      <c r="I270" t="s">
        <v>104</v>
      </c>
      <c r="J270" t="s">
        <v>596</v>
      </c>
      <c r="K270" t="s">
        <v>141</v>
      </c>
      <c r="L270" t="s">
        <v>35</v>
      </c>
      <c r="M270" t="s">
        <v>751</v>
      </c>
      <c r="N270" t="s">
        <v>1302</v>
      </c>
      <c r="O270" t="s">
        <v>881</v>
      </c>
      <c r="P270" t="s">
        <v>651</v>
      </c>
      <c r="Q270">
        <v>21</v>
      </c>
      <c r="R270">
        <v>42</v>
      </c>
      <c r="S270">
        <v>696</v>
      </c>
      <c r="T270">
        <v>-1</v>
      </c>
      <c r="U270" t="s">
        <v>234</v>
      </c>
      <c r="W270" t="s">
        <v>887</v>
      </c>
      <c r="AC270">
        <v>8030</v>
      </c>
      <c r="AD270" t="s">
        <v>559</v>
      </c>
      <c r="AF270" t="b">
        <v>0</v>
      </c>
      <c r="AG270">
        <f t="shared" si="342"/>
        <v>2</v>
      </c>
      <c r="AH270">
        <v>1</v>
      </c>
      <c r="AI270" t="str">
        <f t="shared" si="337"/>
        <v>LSA_GFX_SB_K_END_TITO_SAME_NOM_LFM_PMOVI_MEDIA_MDGT</v>
      </c>
      <c r="AJ270" t="str">
        <f t="shared" si="338"/>
        <v>LSA_GFX_SB_K_END_TITO_SAME_NOM_LFM_PMOVI_MEDIA_MDGT</v>
      </c>
    </row>
    <row r="271" spans="1:44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5"/>
        <v>LSA_GFX_SB_K_END_TITO_SAME_NOM_LFM_PMOVI_MEDIA_MDGT</v>
      </c>
      <c r="E271" t="s">
        <v>56</v>
      </c>
      <c r="F271" t="s">
        <v>581</v>
      </c>
      <c r="G271" t="s">
        <v>106</v>
      </c>
      <c r="H271" t="s">
        <v>50</v>
      </c>
      <c r="I271" t="s">
        <v>104</v>
      </c>
      <c r="J271" t="s">
        <v>596</v>
      </c>
      <c r="K271" t="s">
        <v>141</v>
      </c>
      <c r="L271" t="s">
        <v>35</v>
      </c>
      <c r="M271" t="s">
        <v>752</v>
      </c>
      <c r="N271" t="s">
        <v>1302</v>
      </c>
      <c r="O271" t="s">
        <v>881</v>
      </c>
      <c r="P271" t="s">
        <v>653</v>
      </c>
      <c r="Q271">
        <v>21</v>
      </c>
      <c r="R271">
        <v>42</v>
      </c>
      <c r="S271">
        <v>697</v>
      </c>
      <c r="T271">
        <v>-1</v>
      </c>
      <c r="U271" t="s">
        <v>234</v>
      </c>
      <c r="W271" t="s">
        <v>887</v>
      </c>
      <c r="AC271">
        <v>8031</v>
      </c>
      <c r="AD271" t="s">
        <v>559</v>
      </c>
      <c r="AF271" t="b">
        <v>0</v>
      </c>
      <c r="AG271">
        <f t="shared" si="342"/>
        <v>2</v>
      </c>
      <c r="AH271">
        <v>1</v>
      </c>
      <c r="AI271" t="str">
        <f t="shared" si="337"/>
        <v>LSA_GFX_SB_K_END_TITO_SAME_NOM_LFM_PMOVI_MEDIA_MDSY</v>
      </c>
      <c r="AJ271" t="str">
        <f t="shared" si="338"/>
        <v>LSA_GFX_SB_K_END_TITO_SAME_NOM_LFM_PMOVI_MEDIA_MDSY</v>
      </c>
    </row>
    <row r="272" spans="1:44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5"/>
        <v>LSA_GFX_SB_K_END_TITO_SAME_NOM_LFM_PMOVI_MEDIA_MDSY</v>
      </c>
      <c r="E272" t="s">
        <v>56</v>
      </c>
      <c r="F272" t="s">
        <v>581</v>
      </c>
      <c r="G272" t="s">
        <v>106</v>
      </c>
      <c r="H272" t="s">
        <v>50</v>
      </c>
      <c r="I272" t="s">
        <v>104</v>
      </c>
      <c r="J272" t="s">
        <v>596</v>
      </c>
      <c r="K272" t="s">
        <v>141</v>
      </c>
      <c r="L272" t="s">
        <v>35</v>
      </c>
      <c r="M272" t="s">
        <v>753</v>
      </c>
      <c r="N272" t="s">
        <v>1302</v>
      </c>
      <c r="O272" t="s">
        <v>881</v>
      </c>
      <c r="P272" t="s">
        <v>655</v>
      </c>
      <c r="Q272">
        <v>21</v>
      </c>
      <c r="R272">
        <v>42</v>
      </c>
      <c r="S272">
        <v>698</v>
      </c>
      <c r="T272">
        <v>-1</v>
      </c>
      <c r="U272" t="s">
        <v>234</v>
      </c>
      <c r="W272" t="s">
        <v>887</v>
      </c>
      <c r="AC272">
        <v>8032</v>
      </c>
      <c r="AD272" t="s">
        <v>559</v>
      </c>
      <c r="AF272" t="b">
        <v>0</v>
      </c>
      <c r="AG272">
        <f t="shared" si="342"/>
        <v>2</v>
      </c>
      <c r="AH272">
        <v>1</v>
      </c>
      <c r="AI272" t="str">
        <f t="shared" si="337"/>
        <v>LSA_GFX_SB_K_END_TITO_SAME_NOM_LFM_PMOVI_MEDIA_MDTP</v>
      </c>
      <c r="AJ272" t="str">
        <f t="shared" si="338"/>
        <v>LSA_GFX_SB_K_END_TITO_SAME_NOM_LFM_PMOVI_MEDIA_MDTP</v>
      </c>
    </row>
    <row r="273" spans="1:36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5"/>
        <v>LSA_GFX_SB_K_END_TITO_SAME_NOM_LFM_PMOVI_MEDIA_MDTP</v>
      </c>
      <c r="E273" t="s">
        <v>56</v>
      </c>
      <c r="F273" t="s">
        <v>581</v>
      </c>
      <c r="G273" t="s">
        <v>106</v>
      </c>
      <c r="H273" t="s">
        <v>50</v>
      </c>
      <c r="I273" t="s">
        <v>104</v>
      </c>
      <c r="J273" t="s">
        <v>596</v>
      </c>
      <c r="K273" t="s">
        <v>141</v>
      </c>
      <c r="L273" t="s">
        <v>35</v>
      </c>
      <c r="M273" t="s">
        <v>754</v>
      </c>
      <c r="N273" t="s">
        <v>1302</v>
      </c>
      <c r="O273" t="s">
        <v>881</v>
      </c>
      <c r="P273" t="s">
        <v>657</v>
      </c>
      <c r="Q273">
        <v>21</v>
      </c>
      <c r="R273">
        <v>42</v>
      </c>
      <c r="S273">
        <v>699</v>
      </c>
      <c r="T273">
        <v>-1</v>
      </c>
      <c r="U273" t="s">
        <v>234</v>
      </c>
      <c r="W273" t="s">
        <v>887</v>
      </c>
      <c r="AC273">
        <v>8033</v>
      </c>
      <c r="AD273" t="s">
        <v>559</v>
      </c>
      <c r="AF273" t="b">
        <v>0</v>
      </c>
      <c r="AG273">
        <f t="shared" si="342"/>
        <v>2</v>
      </c>
      <c r="AH273">
        <v>1</v>
      </c>
      <c r="AI273" t="str">
        <f t="shared" si="337"/>
        <v>LSA_GFX_SB_K_END_TITO_SAME_NOM_LFM_PMOVI_MEDIA_MDE2</v>
      </c>
      <c r="AJ273" t="str">
        <f t="shared" si="338"/>
        <v>LSA_GFX_SB_K_END_TITO_SAME_NOM_LFM_PMOVI_MEDIA_MDE2</v>
      </c>
    </row>
    <row r="274" spans="1:36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5"/>
        <v>LSA_GFX_SB_K_END_TITO_SAME_NOM_LFM_PMOVI_MEDIA_MDE2</v>
      </c>
      <c r="E274" t="s">
        <v>56</v>
      </c>
      <c r="F274" t="s">
        <v>581</v>
      </c>
      <c r="G274" t="s">
        <v>106</v>
      </c>
      <c r="H274" t="s">
        <v>50</v>
      </c>
      <c r="I274" t="s">
        <v>104</v>
      </c>
      <c r="J274" t="s">
        <v>596</v>
      </c>
      <c r="K274" t="s">
        <v>141</v>
      </c>
      <c r="L274" t="s">
        <v>35</v>
      </c>
      <c r="M274" t="s">
        <v>755</v>
      </c>
      <c r="N274" t="s">
        <v>1302</v>
      </c>
      <c r="O274" t="s">
        <v>881</v>
      </c>
      <c r="P274" t="s">
        <v>659</v>
      </c>
      <c r="Q274">
        <v>21</v>
      </c>
      <c r="R274">
        <v>42</v>
      </c>
      <c r="S274">
        <v>700</v>
      </c>
      <c r="T274">
        <v>-1</v>
      </c>
      <c r="U274" t="s">
        <v>234</v>
      </c>
      <c r="W274" t="s">
        <v>887</v>
      </c>
      <c r="AC274">
        <v>8034</v>
      </c>
      <c r="AD274" t="s">
        <v>559</v>
      </c>
      <c r="AF274" t="b">
        <v>0</v>
      </c>
      <c r="AG274">
        <f>COUNTA(AI274:AR274)</f>
        <v>2</v>
      </c>
      <c r="AH274">
        <v>1</v>
      </c>
      <c r="AI274" t="str">
        <f t="shared" si="337"/>
        <v>LSA_GFX_SB_K_END_TITO_SAME_NOM_LFM_PMOVI_MEDIA_MDD3</v>
      </c>
      <c r="AJ274" t="str">
        <f t="shared" si="338"/>
        <v>LSA_GFX_SB_K_END_TITO_SAME_NOM_LFM_PMOVI_MEDIA_MDD3</v>
      </c>
    </row>
    <row r="275" spans="1:36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5"/>
        <v>LSA_GFX_SB_K_END_TITO_SAME_NOM_LFM_PMOVI_MEDIA_MDD3</v>
      </c>
      <c r="E275" t="s">
        <v>56</v>
      </c>
      <c r="F275" t="s">
        <v>581</v>
      </c>
      <c r="G275" t="s">
        <v>106</v>
      </c>
      <c r="H275" t="s">
        <v>50</v>
      </c>
      <c r="I275" t="s">
        <v>104</v>
      </c>
      <c r="J275" t="s">
        <v>596</v>
      </c>
      <c r="K275" t="s">
        <v>141</v>
      </c>
      <c r="L275" t="s">
        <v>35</v>
      </c>
      <c r="M275" t="s">
        <v>756</v>
      </c>
      <c r="N275" t="s">
        <v>1302</v>
      </c>
      <c r="O275" t="s">
        <v>881</v>
      </c>
      <c r="P275" t="s">
        <v>661</v>
      </c>
      <c r="Q275">
        <v>21</v>
      </c>
      <c r="R275">
        <v>42</v>
      </c>
      <c r="S275">
        <v>701</v>
      </c>
      <c r="T275">
        <v>-1</v>
      </c>
      <c r="U275" t="s">
        <v>234</v>
      </c>
      <c r="W275" t="s">
        <v>887</v>
      </c>
      <c r="AC275">
        <v>8035</v>
      </c>
      <c r="AD275" t="s">
        <v>559</v>
      </c>
      <c r="AF275" t="b">
        <v>0</v>
      </c>
      <c r="AG275">
        <f t="shared" ref="AG275:AG280" si="343">COUNTA(AI275:AR275)</f>
        <v>2</v>
      </c>
      <c r="AH275">
        <v>1</v>
      </c>
      <c r="AI275" t="str">
        <f t="shared" si="337"/>
        <v>LSA_GFX_SB_K_END_TITO_SAME_NOM_LFM_PMOVI_MEDIA_MDD2</v>
      </c>
      <c r="AJ275" t="str">
        <f t="shared" si="338"/>
        <v>LSA_GFX_SB_K_END_TITO_SAME_NOM_LFM_PMOVI_MEDIA_MDD2</v>
      </c>
    </row>
    <row r="276" spans="1:36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5"/>
        <v>LSA_GFX_SB_K_END_TITO_SAME_NOM_LFM_PMOVI_MEDIA_MDD2</v>
      </c>
      <c r="E276" t="s">
        <v>56</v>
      </c>
      <c r="F276" t="s">
        <v>581</v>
      </c>
      <c r="G276" t="s">
        <v>106</v>
      </c>
      <c r="H276" t="s">
        <v>50</v>
      </c>
      <c r="I276" t="s">
        <v>104</v>
      </c>
      <c r="J276" t="s">
        <v>596</v>
      </c>
      <c r="K276" t="s">
        <v>141</v>
      </c>
      <c r="L276" t="s">
        <v>35</v>
      </c>
      <c r="M276" t="s">
        <v>757</v>
      </c>
      <c r="N276" t="s">
        <v>1302</v>
      </c>
      <c r="O276" t="s">
        <v>881</v>
      </c>
      <c r="P276" t="s">
        <v>663</v>
      </c>
      <c r="Q276">
        <v>21</v>
      </c>
      <c r="R276">
        <v>42</v>
      </c>
      <c r="S276">
        <v>702</v>
      </c>
      <c r="T276">
        <v>-1</v>
      </c>
      <c r="U276" t="s">
        <v>234</v>
      </c>
      <c r="W276" t="s">
        <v>887</v>
      </c>
      <c r="AC276">
        <v>8036</v>
      </c>
      <c r="AD276" t="s">
        <v>559</v>
      </c>
      <c r="AF276" t="b">
        <v>0</v>
      </c>
      <c r="AG276">
        <f t="shared" si="343"/>
        <v>2</v>
      </c>
      <c r="AH276">
        <v>1</v>
      </c>
      <c r="AI276" t="str">
        <f t="shared" si="337"/>
        <v>LSA_GFX_SB_K_END_TITO_SAME_NOM_LFM_PMOVI_MEDIA_MDV2</v>
      </c>
      <c r="AJ276" t="str">
        <f t="shared" si="338"/>
        <v>LSA_GFX_SB_K_END_TITO_SAME_NOM_LFM_PMOVI_MEDIA_MDV2</v>
      </c>
    </row>
    <row r="277" spans="1:36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5"/>
        <v>LSA_GFX_SB_K_END_TITO_SAME_NOM_LFM_PMOVI_MEDIA_MDV2</v>
      </c>
      <c r="E277" t="s">
        <v>56</v>
      </c>
      <c r="F277" t="s">
        <v>581</v>
      </c>
      <c r="G277" t="s">
        <v>106</v>
      </c>
      <c r="H277" t="s">
        <v>50</v>
      </c>
      <c r="I277" t="s">
        <v>104</v>
      </c>
      <c r="J277" t="s">
        <v>596</v>
      </c>
      <c r="K277" t="s">
        <v>141</v>
      </c>
      <c r="L277" t="s">
        <v>35</v>
      </c>
      <c r="M277" t="s">
        <v>758</v>
      </c>
      <c r="N277" t="s">
        <v>1302</v>
      </c>
      <c r="O277" t="s">
        <v>881</v>
      </c>
      <c r="P277" t="s">
        <v>665</v>
      </c>
      <c r="Q277">
        <v>21</v>
      </c>
      <c r="R277">
        <v>42</v>
      </c>
      <c r="S277">
        <v>703</v>
      </c>
      <c r="T277">
        <v>-1</v>
      </c>
      <c r="U277" t="s">
        <v>234</v>
      </c>
      <c r="W277" t="s">
        <v>887</v>
      </c>
      <c r="AC277">
        <v>8037</v>
      </c>
      <c r="AD277" t="s">
        <v>559</v>
      </c>
      <c r="AF277" t="b">
        <v>0</v>
      </c>
      <c r="AG277">
        <f t="shared" si="343"/>
        <v>2</v>
      </c>
      <c r="AH277">
        <v>1</v>
      </c>
      <c r="AI277" t="str">
        <f t="shared" si="337"/>
        <v>LSA_GFX_SB_K_END_TITO_SAME_NOM_LFM_PMOVI_MEDIA_MDV4</v>
      </c>
      <c r="AJ277" t="str">
        <f t="shared" si="338"/>
        <v>LSA_GFX_SB_K_END_TITO_SAME_NOM_LFM_PMOVI_MEDIA_MDV4</v>
      </c>
    </row>
    <row r="278" spans="1:36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5"/>
        <v>LSA_GFX_SB_K_END_TITO_SAME_NOM_LFM_PMOVI_MEDIA_MDV4</v>
      </c>
      <c r="E278" t="s">
        <v>56</v>
      </c>
      <c r="F278" t="s">
        <v>581</v>
      </c>
      <c r="G278" t="s">
        <v>106</v>
      </c>
      <c r="H278" t="s">
        <v>50</v>
      </c>
      <c r="I278" t="s">
        <v>104</v>
      </c>
      <c r="J278" t="s">
        <v>596</v>
      </c>
      <c r="K278" t="s">
        <v>141</v>
      </c>
      <c r="L278" t="s">
        <v>35</v>
      </c>
      <c r="M278" t="s">
        <v>759</v>
      </c>
      <c r="N278" t="s">
        <v>1302</v>
      </c>
      <c r="O278" t="s">
        <v>881</v>
      </c>
      <c r="P278" t="s">
        <v>667</v>
      </c>
      <c r="Q278">
        <v>21</v>
      </c>
      <c r="R278">
        <v>42</v>
      </c>
      <c r="S278">
        <v>704</v>
      </c>
      <c r="T278">
        <v>-1</v>
      </c>
      <c r="U278" t="s">
        <v>234</v>
      </c>
      <c r="W278" t="s">
        <v>887</v>
      </c>
      <c r="AC278">
        <v>8038</v>
      </c>
      <c r="AD278" t="s">
        <v>559</v>
      </c>
      <c r="AF278" t="b">
        <v>0</v>
      </c>
      <c r="AG278">
        <f t="shared" si="343"/>
        <v>2</v>
      </c>
      <c r="AH278">
        <v>1</v>
      </c>
      <c r="AI278" t="str">
        <f t="shared" si="337"/>
        <v>SSA_GFX_SB_K_END_TITO_SAME_NOM_LFM_PMOVI_MEDIA_SSA</v>
      </c>
      <c r="AJ278" t="str">
        <f t="shared" si="338"/>
        <v>SSA_GFX_SB_K_END_TITO_SAME_NOM_LFM_PMOVI_MEDIA_SSA</v>
      </c>
    </row>
    <row r="279" spans="1:36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5"/>
        <v>SSA_GFX_SB_K_END_TITO_SAME_NOM_LFM_PMOVI_MEDIA_SSA</v>
      </c>
      <c r="E279" t="s">
        <v>31</v>
      </c>
      <c r="F279" t="s">
        <v>581</v>
      </c>
      <c r="G279" t="s">
        <v>106</v>
      </c>
      <c r="H279" t="s">
        <v>50</v>
      </c>
      <c r="I279" t="s">
        <v>104</v>
      </c>
      <c r="J279" t="s">
        <v>596</v>
      </c>
      <c r="K279" t="s">
        <v>141</v>
      </c>
      <c r="L279" t="s">
        <v>35</v>
      </c>
      <c r="M279" t="s">
        <v>760</v>
      </c>
      <c r="N279" t="s">
        <v>1302</v>
      </c>
      <c r="O279" t="s">
        <v>881</v>
      </c>
      <c r="P279" t="s">
        <v>669</v>
      </c>
      <c r="Q279">
        <v>21</v>
      </c>
      <c r="R279">
        <v>42</v>
      </c>
      <c r="S279">
        <v>705</v>
      </c>
      <c r="T279">
        <v>-1</v>
      </c>
      <c r="U279" t="s">
        <v>234</v>
      </c>
      <c r="W279" t="s">
        <v>887</v>
      </c>
      <c r="AC279">
        <v>8039</v>
      </c>
      <c r="AD279" t="s">
        <v>559</v>
      </c>
      <c r="AF279" t="b">
        <v>0</v>
      </c>
      <c r="AG279">
        <f t="shared" si="343"/>
        <v>2</v>
      </c>
      <c r="AH279">
        <v>1</v>
      </c>
      <c r="AI279" t="str">
        <f t="shared" si="337"/>
        <v>ROM_GFX_SB_K_END_TITO_SAME_NOM_LFM_PMOVI_MEDIA_ROM</v>
      </c>
      <c r="AJ279" t="str">
        <f t="shared" si="338"/>
        <v>ROM_GFX_SB_K_END_TITO_SAME_NOM_LFM_PMOVI_MEDIA_ROM</v>
      </c>
    </row>
    <row r="280" spans="1:36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5"/>
        <v>ROM_GFX_SB_K_END_TITO_SAME_NOM_LFM_PMOVI_MEDIA_ROM</v>
      </c>
      <c r="E280" t="s">
        <v>57</v>
      </c>
      <c r="F280" t="s">
        <v>581</v>
      </c>
      <c r="G280" t="s">
        <v>106</v>
      </c>
      <c r="H280" t="s">
        <v>50</v>
      </c>
      <c r="I280" t="s">
        <v>104</v>
      </c>
      <c r="J280" t="s">
        <v>596</v>
      </c>
      <c r="K280" t="s">
        <v>141</v>
      </c>
      <c r="L280" t="s">
        <v>35</v>
      </c>
      <c r="M280" t="s">
        <v>761</v>
      </c>
      <c r="N280" t="s">
        <v>1302</v>
      </c>
      <c r="O280" t="s">
        <v>881</v>
      </c>
      <c r="P280" t="s">
        <v>671</v>
      </c>
      <c r="Q280">
        <v>21</v>
      </c>
      <c r="R280">
        <v>42</v>
      </c>
      <c r="S280">
        <v>706</v>
      </c>
      <c r="T280">
        <v>-1</v>
      </c>
      <c r="U280" t="s">
        <v>234</v>
      </c>
      <c r="W280" t="s">
        <v>887</v>
      </c>
      <c r="AC280">
        <v>8040</v>
      </c>
      <c r="AD280" t="s">
        <v>559</v>
      </c>
      <c r="AF280" t="b">
        <v>0</v>
      </c>
      <c r="AG280">
        <f t="shared" si="343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36" x14ac:dyDescent="0.25">
      <c r="A283" s="3" t="s">
        <v>59</v>
      </c>
      <c r="B283" s="3" t="s">
        <v>27</v>
      </c>
      <c r="C283" s="3" t="str">
        <f>VLOOKUP(B283,templateLookup!A:B,2,0)</f>
        <v>COMPOSITE</v>
      </c>
      <c r="D283" t="s">
        <v>1281</v>
      </c>
      <c r="F283" t="s">
        <v>581</v>
      </c>
      <c r="AG283">
        <f t="shared" ref="AG283:AG289" si="344">COUNTA(AI283:AR283)</f>
        <v>2</v>
      </c>
      <c r="AH283">
        <v>1</v>
      </c>
      <c r="AI283">
        <f>D322</f>
        <v>0</v>
      </c>
      <c r="AJ283">
        <f>D322</f>
        <v>0</v>
      </c>
    </row>
    <row r="284" spans="1:36" x14ac:dyDescent="0.25">
      <c r="A284" s="3" t="s">
        <v>59</v>
      </c>
      <c r="B284" s="3" t="s">
        <v>1278</v>
      </c>
      <c r="C284" s="3" t="str">
        <f>VLOOKUP(B284,templateLookup!A:B,2,0)</f>
        <v>PrimeShmooTestMethod</v>
      </c>
      <c r="D284" s="12" t="str">
        <f t="shared" ref="D284" si="345">E284&amp;"_"&amp;F284&amp;"_"&amp;G284&amp;"_"&amp;H284&amp;"_"&amp;A284&amp;"_"&amp;I284&amp;"_"&amp;J284&amp;"_"&amp;K284&amp;"_"&amp;L284&amp;"_"&amp;M284</f>
        <v>SSA_GFX_SHMOO_E_END_TITO_SACD_NOM_LFM_ALL_DE</v>
      </c>
      <c r="E284" t="s">
        <v>31</v>
      </c>
      <c r="F284" t="s">
        <v>581</v>
      </c>
      <c r="G284" t="s">
        <v>1281</v>
      </c>
      <c r="H284" t="s">
        <v>34</v>
      </c>
      <c r="I284" t="s">
        <v>104</v>
      </c>
      <c r="J284" t="s">
        <v>583</v>
      </c>
      <c r="K284" t="s">
        <v>141</v>
      </c>
      <c r="L284" t="s">
        <v>35</v>
      </c>
      <c r="M284" t="s">
        <v>676</v>
      </c>
      <c r="N284" t="s">
        <v>1302</v>
      </c>
      <c r="O284" t="s">
        <v>881</v>
      </c>
      <c r="P284" t="s">
        <v>677</v>
      </c>
      <c r="Q284">
        <v>61</v>
      </c>
      <c r="R284">
        <v>42</v>
      </c>
      <c r="S284">
        <v>800</v>
      </c>
      <c r="T284">
        <v>-1</v>
      </c>
      <c r="U284" t="s">
        <v>234</v>
      </c>
      <c r="V284" t="s">
        <v>1284</v>
      </c>
      <c r="AF284" t="b">
        <v>0</v>
      </c>
      <c r="AG284">
        <f t="shared" si="344"/>
        <v>2</v>
      </c>
      <c r="AH284">
        <v>1</v>
      </c>
      <c r="AI284" t="str">
        <f>D285</f>
        <v>SHMOO_DE_SSA</v>
      </c>
      <c r="AJ284" t="str">
        <f>D291</f>
        <v>LSA_GFX_SHMOO_E_END_TITO_SACD_NOM_LFM_ALL_DE</v>
      </c>
    </row>
    <row r="285" spans="1:36" x14ac:dyDescent="0.25">
      <c r="A285" s="3" t="s">
        <v>59</v>
      </c>
      <c r="B285" s="3" t="s">
        <v>27</v>
      </c>
      <c r="C285" s="3" t="str">
        <f>VLOOKUP(B285,templateLookup!A:B,2,0)</f>
        <v>COMPOSITE</v>
      </c>
      <c r="D285" t="s">
        <v>1293</v>
      </c>
      <c r="F285" t="s">
        <v>581</v>
      </c>
      <c r="AG285">
        <f t="shared" si="344"/>
        <v>2</v>
      </c>
      <c r="AH285">
        <v>1</v>
      </c>
      <c r="AI285" t="str">
        <f>D291</f>
        <v>LSA_GFX_SHMOO_E_END_TITO_SACD_NOM_LFM_ALL_DE</v>
      </c>
      <c r="AJ285" t="str">
        <f>D291</f>
        <v>LSA_GFX_SHMOO_E_END_TITO_SACD_NOM_LFM_ALL_DE</v>
      </c>
    </row>
    <row r="286" spans="1:36" x14ac:dyDescent="0.25">
      <c r="A286" s="3" t="s">
        <v>59</v>
      </c>
      <c r="B286" s="3" t="s">
        <v>1278</v>
      </c>
      <c r="C286" s="3" t="str">
        <f>VLOOKUP(B286,templateLookup!A:B,2,0)</f>
        <v>PrimeShmooTestMethod</v>
      </c>
      <c r="D286" s="12" t="str">
        <f>E286&amp;"_"&amp;F286&amp;"_"&amp;G286&amp;"_"&amp;H286&amp;"_"&amp;A286&amp;"_"&amp;I286&amp;"_"&amp;J286&amp;"_"&amp;K286&amp;"_"&amp;L286&amp;"_"&amp;M286</f>
        <v>SSA_GFX_SHMOO_E_END_TITO_SACD_NOM_LFM_DEP1</v>
      </c>
      <c r="E286" t="s">
        <v>31</v>
      </c>
      <c r="F286" t="s">
        <v>581</v>
      </c>
      <c r="G286" t="s">
        <v>1281</v>
      </c>
      <c r="H286" t="s">
        <v>34</v>
      </c>
      <c r="I286" t="s">
        <v>104</v>
      </c>
      <c r="J286" t="s">
        <v>583</v>
      </c>
      <c r="K286" t="s">
        <v>141</v>
      </c>
      <c r="L286" t="s">
        <v>35</v>
      </c>
      <c r="M286" t="s">
        <v>679</v>
      </c>
      <c r="N286" t="s">
        <v>1302</v>
      </c>
      <c r="O286" t="s">
        <v>881</v>
      </c>
      <c r="P286" t="s">
        <v>680</v>
      </c>
      <c r="Q286">
        <v>61</v>
      </c>
      <c r="R286">
        <v>42</v>
      </c>
      <c r="S286">
        <v>801</v>
      </c>
      <c r="T286">
        <v>-1</v>
      </c>
      <c r="U286" t="s">
        <v>234</v>
      </c>
      <c r="V286" t="s">
        <v>1284</v>
      </c>
      <c r="AF286" t="b">
        <v>0</v>
      </c>
      <c r="AG286">
        <f t="shared" si="344"/>
        <v>2</v>
      </c>
      <c r="AH286">
        <v>1</v>
      </c>
      <c r="AI286" t="str">
        <f t="shared" ref="AI286:AI288" si="346">D287</f>
        <v>SSA_GFX_SHMOO_E_END_TITO_SACD_NOM_LFM_DE00</v>
      </c>
      <c r="AJ286" t="str">
        <f t="shared" ref="AJ286:AJ288" si="347">D287</f>
        <v>SSA_GFX_SHMOO_E_END_TITO_SACD_NOM_LFM_DE00</v>
      </c>
    </row>
    <row r="287" spans="1:36" x14ac:dyDescent="0.25">
      <c r="A287" s="3" t="s">
        <v>59</v>
      </c>
      <c r="B287" s="3" t="s">
        <v>1278</v>
      </c>
      <c r="C287" s="3" t="str">
        <f>VLOOKUP(B287,templateLookup!A:B,2,0)</f>
        <v>PrimeShmooTestMethod</v>
      </c>
      <c r="D287" s="12" t="str">
        <f t="shared" ref="D287:D289" si="348">E287&amp;"_"&amp;F287&amp;"_"&amp;G287&amp;"_"&amp;H287&amp;"_"&amp;A287&amp;"_"&amp;I287&amp;"_"&amp;J287&amp;"_"&amp;K287&amp;"_"&amp;L287&amp;"_"&amp;M287</f>
        <v>SSA_GFX_SHMOO_E_END_TITO_SACD_NOM_LFM_DE00</v>
      </c>
      <c r="E287" t="s">
        <v>31</v>
      </c>
      <c r="F287" t="s">
        <v>581</v>
      </c>
      <c r="G287" t="s">
        <v>1281</v>
      </c>
      <c r="H287" t="s">
        <v>34</v>
      </c>
      <c r="I287" t="s">
        <v>104</v>
      </c>
      <c r="J287" t="s">
        <v>583</v>
      </c>
      <c r="K287" t="s">
        <v>141</v>
      </c>
      <c r="L287" t="s">
        <v>35</v>
      </c>
      <c r="M287" t="s">
        <v>681</v>
      </c>
      <c r="N287" t="s">
        <v>1302</v>
      </c>
      <c r="O287" t="s">
        <v>881</v>
      </c>
      <c r="P287" t="s">
        <v>682</v>
      </c>
      <c r="Q287">
        <v>61</v>
      </c>
      <c r="R287">
        <v>42</v>
      </c>
      <c r="S287">
        <v>802</v>
      </c>
      <c r="T287">
        <v>-1</v>
      </c>
      <c r="U287" t="s">
        <v>234</v>
      </c>
      <c r="V287" t="s">
        <v>1284</v>
      </c>
      <c r="AF287" t="b">
        <v>0</v>
      </c>
      <c r="AG287">
        <f t="shared" si="344"/>
        <v>2</v>
      </c>
      <c r="AH287">
        <v>1</v>
      </c>
      <c r="AI287" t="str">
        <f t="shared" si="346"/>
        <v>SSA_GFX_SHMOO_E_END_TITO_SACD_NOM_LFM_DE01</v>
      </c>
      <c r="AJ287" t="str">
        <f t="shared" si="347"/>
        <v>SSA_GFX_SHMOO_E_END_TITO_SACD_NOM_LFM_DE01</v>
      </c>
    </row>
    <row r="288" spans="1:36" x14ac:dyDescent="0.25">
      <c r="A288" s="3" t="s">
        <v>59</v>
      </c>
      <c r="B288" s="3" t="s">
        <v>1278</v>
      </c>
      <c r="C288" s="3" t="str">
        <f>VLOOKUP(B288,templateLookup!A:B,2,0)</f>
        <v>PrimeShmooTestMethod</v>
      </c>
      <c r="D288" s="12" t="str">
        <f t="shared" si="348"/>
        <v>SSA_GFX_SHMOO_E_END_TITO_SACD_NOM_LFM_DE01</v>
      </c>
      <c r="E288" t="s">
        <v>31</v>
      </c>
      <c r="F288" t="s">
        <v>581</v>
      </c>
      <c r="G288" t="s">
        <v>1281</v>
      </c>
      <c r="H288" t="s">
        <v>34</v>
      </c>
      <c r="I288" t="s">
        <v>104</v>
      </c>
      <c r="J288" t="s">
        <v>583</v>
      </c>
      <c r="K288" t="s">
        <v>141</v>
      </c>
      <c r="L288" t="s">
        <v>35</v>
      </c>
      <c r="M288" t="s">
        <v>683</v>
      </c>
      <c r="N288" t="s">
        <v>1302</v>
      </c>
      <c r="O288" t="s">
        <v>881</v>
      </c>
      <c r="P288" t="s">
        <v>684</v>
      </c>
      <c r="Q288">
        <v>61</v>
      </c>
      <c r="R288">
        <v>42</v>
      </c>
      <c r="S288">
        <v>803</v>
      </c>
      <c r="T288">
        <v>-1</v>
      </c>
      <c r="U288" t="s">
        <v>234</v>
      </c>
      <c r="V288" t="s">
        <v>1284</v>
      </c>
      <c r="AF288" t="b">
        <v>0</v>
      </c>
      <c r="AG288">
        <f t="shared" si="344"/>
        <v>2</v>
      </c>
      <c r="AH288">
        <v>1</v>
      </c>
      <c r="AI288" t="str">
        <f t="shared" si="346"/>
        <v>SSA_GFX_SHMOO_E_END_TITO_SACD_NOM_LFM_DEW1</v>
      </c>
      <c r="AJ288" t="str">
        <f t="shared" si="347"/>
        <v>SSA_GFX_SHMOO_E_END_TITO_SACD_NOM_LFM_DEW1</v>
      </c>
    </row>
    <row r="289" spans="1:36" x14ac:dyDescent="0.25">
      <c r="A289" s="3" t="s">
        <v>59</v>
      </c>
      <c r="B289" s="3" t="s">
        <v>1278</v>
      </c>
      <c r="C289" s="3" t="str">
        <f>VLOOKUP(B289,templateLookup!A:B,2,0)</f>
        <v>PrimeShmooTestMethod</v>
      </c>
      <c r="D289" s="12" t="str">
        <f t="shared" si="348"/>
        <v>SSA_GFX_SHMOO_E_END_TITO_SACD_NOM_LFM_DEW1</v>
      </c>
      <c r="E289" t="s">
        <v>31</v>
      </c>
      <c r="F289" t="s">
        <v>581</v>
      </c>
      <c r="G289" t="s">
        <v>1281</v>
      </c>
      <c r="H289" t="s">
        <v>34</v>
      </c>
      <c r="I289" t="s">
        <v>104</v>
      </c>
      <c r="J289" t="s">
        <v>583</v>
      </c>
      <c r="K289" t="s">
        <v>141</v>
      </c>
      <c r="L289" t="s">
        <v>35</v>
      </c>
      <c r="M289" t="s">
        <v>685</v>
      </c>
      <c r="N289" t="s">
        <v>1302</v>
      </c>
      <c r="O289" t="s">
        <v>881</v>
      </c>
      <c r="P289" t="s">
        <v>686</v>
      </c>
      <c r="Q289">
        <v>61</v>
      </c>
      <c r="R289">
        <v>42</v>
      </c>
      <c r="S289">
        <v>804</v>
      </c>
      <c r="T289">
        <v>-1</v>
      </c>
      <c r="U289" t="s">
        <v>234</v>
      </c>
      <c r="V289" t="s">
        <v>1284</v>
      </c>
      <c r="AF289" t="b">
        <v>0</v>
      </c>
      <c r="AG289">
        <f t="shared" si="344"/>
        <v>2</v>
      </c>
      <c r="AH289">
        <v>1</v>
      </c>
      <c r="AI289">
        <v>1</v>
      </c>
      <c r="AJ289">
        <v>1</v>
      </c>
    </row>
    <row r="290" spans="1:36" x14ac:dyDescent="0.25">
      <c r="A290" s="3" t="s">
        <v>59</v>
      </c>
      <c r="B290" s="3" t="s">
        <v>41</v>
      </c>
      <c r="C290" s="3" t="str">
        <f>VLOOKUP(B290,templateLookup!A:B,2,0)</f>
        <v>COMPOSITE</v>
      </c>
    </row>
    <row r="291" spans="1:36" x14ac:dyDescent="0.25">
      <c r="A291" s="3" t="s">
        <v>59</v>
      </c>
      <c r="B291" s="3" t="s">
        <v>1278</v>
      </c>
      <c r="C291" s="3" t="str">
        <f>VLOOKUP(B291,templateLookup!A:B,2,0)</f>
        <v>PrimeShmooTestMethod</v>
      </c>
      <c r="D291" s="12" t="str">
        <f t="shared" ref="D291" si="349">E291&amp;"_"&amp;F291&amp;"_"&amp;G291&amp;"_"&amp;H291&amp;"_"&amp;A291&amp;"_"&amp;I291&amp;"_"&amp;J291&amp;"_"&amp;K291&amp;"_"&amp;L291&amp;"_"&amp;M291</f>
        <v>LSA_GFX_SHMOO_E_END_TITO_SACD_NOM_LFM_ALL_DE</v>
      </c>
      <c r="E291" t="s">
        <v>56</v>
      </c>
      <c r="F291" t="s">
        <v>581</v>
      </c>
      <c r="G291" t="s">
        <v>1281</v>
      </c>
      <c r="H291" t="s">
        <v>34</v>
      </c>
      <c r="I291" t="s">
        <v>104</v>
      </c>
      <c r="J291" t="s">
        <v>583</v>
      </c>
      <c r="K291" t="s">
        <v>141</v>
      </c>
      <c r="L291" t="s">
        <v>35</v>
      </c>
      <c r="M291" t="s">
        <v>676</v>
      </c>
      <c r="N291" t="s">
        <v>1302</v>
      </c>
      <c r="O291" t="s">
        <v>881</v>
      </c>
      <c r="P291" t="s">
        <v>687</v>
      </c>
      <c r="Q291">
        <v>21</v>
      </c>
      <c r="R291">
        <v>42</v>
      </c>
      <c r="S291">
        <v>805</v>
      </c>
      <c r="T291">
        <v>-1</v>
      </c>
      <c r="U291" t="s">
        <v>234</v>
      </c>
      <c r="V291" t="s">
        <v>1284</v>
      </c>
      <c r="AF291" t="b">
        <v>0</v>
      </c>
      <c r="AG291">
        <f t="shared" ref="AG291:AG298" si="350">COUNTA(AI291:AR291)</f>
        <v>2</v>
      </c>
      <c r="AH291">
        <v>1</v>
      </c>
      <c r="AI291" t="str">
        <f>D292</f>
        <v>SHMOO_DE_LSA</v>
      </c>
      <c r="AJ291" t="str">
        <f>D300</f>
        <v>SSA_GFX_SHMOO_E_END_TITO_SAIS_NOM_LFM_ALL_IPU</v>
      </c>
    </row>
    <row r="292" spans="1:36" x14ac:dyDescent="0.25">
      <c r="A292" s="3" t="s">
        <v>59</v>
      </c>
      <c r="B292" s="3" t="s">
        <v>27</v>
      </c>
      <c r="C292" s="3" t="str">
        <f>VLOOKUP(B292,templateLookup!A:B,2,0)</f>
        <v>COMPOSITE</v>
      </c>
      <c r="D292" t="s">
        <v>1294</v>
      </c>
      <c r="F292" t="s">
        <v>581</v>
      </c>
      <c r="AG292">
        <f t="shared" si="350"/>
        <v>2</v>
      </c>
      <c r="AH292">
        <v>1</v>
      </c>
      <c r="AI292" t="str">
        <f>D300</f>
        <v>SSA_GFX_SHMOO_E_END_TITO_SAIS_NOM_LFM_ALL_IPU</v>
      </c>
      <c r="AJ292" t="str">
        <f>D300</f>
        <v>SSA_GFX_SHMOO_E_END_TITO_SAIS_NOM_LFM_ALL_IPU</v>
      </c>
    </row>
    <row r="293" spans="1:36" x14ac:dyDescent="0.25">
      <c r="A293" s="3" t="s">
        <v>59</v>
      </c>
      <c r="B293" s="3" t="s">
        <v>1278</v>
      </c>
      <c r="C293" s="3" t="str">
        <f>VLOOKUP(B293,templateLookup!A:B,2,0)</f>
        <v>PrimeShmooTestMethod</v>
      </c>
      <c r="D293" s="12" t="str">
        <f>E293&amp;"_"&amp;F293&amp;"_"&amp;G293&amp;"_"&amp;H293&amp;"_"&amp;A293&amp;"_"&amp;I293&amp;"_"&amp;J293&amp;"_"&amp;K293&amp;"_"&amp;L293&amp;"_"&amp;M293</f>
        <v>LSA_GFX_SHMOO_E_END_TITO_SACD_NOM_LFM_DEBS</v>
      </c>
      <c r="E293" t="s">
        <v>56</v>
      </c>
      <c r="F293" t="s">
        <v>581</v>
      </c>
      <c r="G293" t="s">
        <v>1281</v>
      </c>
      <c r="H293" t="s">
        <v>34</v>
      </c>
      <c r="I293" t="s">
        <v>104</v>
      </c>
      <c r="J293" t="s">
        <v>583</v>
      </c>
      <c r="K293" t="s">
        <v>141</v>
      </c>
      <c r="L293" t="s">
        <v>35</v>
      </c>
      <c r="M293" t="s">
        <v>689</v>
      </c>
      <c r="N293" t="s">
        <v>1302</v>
      </c>
      <c r="O293" t="s">
        <v>881</v>
      </c>
      <c r="P293" t="s">
        <v>690</v>
      </c>
      <c r="Q293">
        <v>21</v>
      </c>
      <c r="R293">
        <v>42</v>
      </c>
      <c r="S293">
        <v>806</v>
      </c>
      <c r="T293">
        <v>-1</v>
      </c>
      <c r="U293" t="s">
        <v>234</v>
      </c>
      <c r="V293" t="s">
        <v>1284</v>
      </c>
      <c r="AF293" t="b">
        <v>0</v>
      </c>
      <c r="AG293">
        <f t="shared" si="350"/>
        <v>2</v>
      </c>
      <c r="AH293">
        <v>1</v>
      </c>
      <c r="AI293" t="str">
        <f t="shared" ref="AI293:AI297" si="351">D294</f>
        <v>LSA_GFX_SHMOO_E_END_TITO_SACD_NOM_LFM_DEP1</v>
      </c>
      <c r="AJ293" t="str">
        <f t="shared" ref="AJ293:AJ297" si="352">D294</f>
        <v>LSA_GFX_SHMOO_E_END_TITO_SACD_NOM_LFM_DEP1</v>
      </c>
    </row>
    <row r="294" spans="1:36" x14ac:dyDescent="0.25">
      <c r="A294" s="3" t="s">
        <v>59</v>
      </c>
      <c r="B294" s="3" t="s">
        <v>1278</v>
      </c>
      <c r="C294" s="3" t="str">
        <f>VLOOKUP(B294,templateLookup!A:B,2,0)</f>
        <v>PrimeShmooTestMethod</v>
      </c>
      <c r="D294" s="12" t="str">
        <f t="shared" ref="D294:D298" si="353">E294&amp;"_"&amp;F294&amp;"_"&amp;G294&amp;"_"&amp;H294&amp;"_"&amp;A294&amp;"_"&amp;I294&amp;"_"&amp;J294&amp;"_"&amp;K294&amp;"_"&amp;L294&amp;"_"&amp;M294</f>
        <v>LSA_GFX_SHMOO_E_END_TITO_SACD_NOM_LFM_DEP1</v>
      </c>
      <c r="E294" t="s">
        <v>56</v>
      </c>
      <c r="F294" t="s">
        <v>581</v>
      </c>
      <c r="G294" t="s">
        <v>1281</v>
      </c>
      <c r="H294" t="s">
        <v>34</v>
      </c>
      <c r="I294" t="s">
        <v>104</v>
      </c>
      <c r="J294" t="s">
        <v>583</v>
      </c>
      <c r="K294" t="s">
        <v>141</v>
      </c>
      <c r="L294" t="s">
        <v>35</v>
      </c>
      <c r="M294" t="s">
        <v>679</v>
      </c>
      <c r="N294" t="s">
        <v>1302</v>
      </c>
      <c r="O294" t="s">
        <v>881</v>
      </c>
      <c r="P294" t="s">
        <v>691</v>
      </c>
      <c r="Q294">
        <v>21</v>
      </c>
      <c r="R294">
        <v>42</v>
      </c>
      <c r="S294">
        <v>807</v>
      </c>
      <c r="T294">
        <v>-1</v>
      </c>
      <c r="U294" t="s">
        <v>234</v>
      </c>
      <c r="V294" t="s">
        <v>1284</v>
      </c>
      <c r="AF294" t="b">
        <v>0</v>
      </c>
      <c r="AG294">
        <f t="shared" si="350"/>
        <v>2</v>
      </c>
      <c r="AH294">
        <v>1</v>
      </c>
      <c r="AI294" t="str">
        <f t="shared" si="351"/>
        <v>LSA_GFX_SHMOO_E_END_TITO_SACD_NOM_LFM_DE00</v>
      </c>
      <c r="AJ294" t="str">
        <f t="shared" si="352"/>
        <v>LSA_GFX_SHMOO_E_END_TITO_SACD_NOM_LFM_DE00</v>
      </c>
    </row>
    <row r="295" spans="1:36" x14ac:dyDescent="0.25">
      <c r="A295" s="3" t="s">
        <v>59</v>
      </c>
      <c r="B295" s="3" t="s">
        <v>1278</v>
      </c>
      <c r="C295" s="3" t="str">
        <f>VLOOKUP(B295,templateLookup!A:B,2,0)</f>
        <v>PrimeShmooTestMethod</v>
      </c>
      <c r="D295" s="12" t="str">
        <f t="shared" si="353"/>
        <v>LSA_GFX_SHMOO_E_END_TITO_SACD_NOM_LFM_DE00</v>
      </c>
      <c r="E295" t="s">
        <v>56</v>
      </c>
      <c r="F295" t="s">
        <v>581</v>
      </c>
      <c r="G295" t="s">
        <v>1281</v>
      </c>
      <c r="H295" t="s">
        <v>34</v>
      </c>
      <c r="I295" t="s">
        <v>104</v>
      </c>
      <c r="J295" t="s">
        <v>583</v>
      </c>
      <c r="K295" t="s">
        <v>141</v>
      </c>
      <c r="L295" t="s">
        <v>35</v>
      </c>
      <c r="M295" t="s">
        <v>681</v>
      </c>
      <c r="N295" t="s">
        <v>1302</v>
      </c>
      <c r="O295" t="s">
        <v>881</v>
      </c>
      <c r="P295" t="s">
        <v>692</v>
      </c>
      <c r="Q295">
        <v>21</v>
      </c>
      <c r="R295">
        <v>42</v>
      </c>
      <c r="S295">
        <v>808</v>
      </c>
      <c r="T295">
        <v>-1</v>
      </c>
      <c r="U295" t="s">
        <v>234</v>
      </c>
      <c r="V295" t="s">
        <v>1284</v>
      </c>
      <c r="AF295" t="b">
        <v>0</v>
      </c>
      <c r="AG295">
        <f t="shared" si="350"/>
        <v>2</v>
      </c>
      <c r="AH295">
        <v>1</v>
      </c>
      <c r="AI295" t="str">
        <f t="shared" si="351"/>
        <v>LSA_GFX_SHMOO_E_END_TITO_SACD_NOM_LFM_DE01</v>
      </c>
      <c r="AJ295" t="str">
        <f t="shared" si="352"/>
        <v>LSA_GFX_SHMOO_E_END_TITO_SACD_NOM_LFM_DE01</v>
      </c>
    </row>
    <row r="296" spans="1:36" x14ac:dyDescent="0.25">
      <c r="A296" s="3" t="s">
        <v>59</v>
      </c>
      <c r="B296" s="3" t="s">
        <v>1278</v>
      </c>
      <c r="C296" s="3" t="str">
        <f>VLOOKUP(B296,templateLookup!A:B,2,0)</f>
        <v>PrimeShmooTestMethod</v>
      </c>
      <c r="D296" s="12" t="str">
        <f t="shared" si="353"/>
        <v>LSA_GFX_SHMOO_E_END_TITO_SACD_NOM_LFM_DE01</v>
      </c>
      <c r="E296" t="s">
        <v>56</v>
      </c>
      <c r="F296" t="s">
        <v>581</v>
      </c>
      <c r="G296" t="s">
        <v>1281</v>
      </c>
      <c r="H296" t="s">
        <v>34</v>
      </c>
      <c r="I296" t="s">
        <v>104</v>
      </c>
      <c r="J296" t="s">
        <v>583</v>
      </c>
      <c r="K296" t="s">
        <v>141</v>
      </c>
      <c r="L296" t="s">
        <v>35</v>
      </c>
      <c r="M296" t="s">
        <v>683</v>
      </c>
      <c r="N296" t="s">
        <v>1302</v>
      </c>
      <c r="O296" t="s">
        <v>881</v>
      </c>
      <c r="P296" t="s">
        <v>693</v>
      </c>
      <c r="Q296">
        <v>21</v>
      </c>
      <c r="R296">
        <v>42</v>
      </c>
      <c r="S296">
        <v>809</v>
      </c>
      <c r="T296">
        <v>-1</v>
      </c>
      <c r="U296" t="s">
        <v>234</v>
      </c>
      <c r="V296" t="s">
        <v>1284</v>
      </c>
      <c r="AF296" t="b">
        <v>0</v>
      </c>
      <c r="AG296">
        <f t="shared" si="350"/>
        <v>2</v>
      </c>
      <c r="AH296">
        <v>1</v>
      </c>
      <c r="AI296" t="str">
        <f t="shared" si="351"/>
        <v>LSA_GFX_SHMOO_E_END_TITO_SACD_NOM_LFM_DEW1</v>
      </c>
      <c r="AJ296" t="str">
        <f t="shared" si="352"/>
        <v>LSA_GFX_SHMOO_E_END_TITO_SACD_NOM_LFM_DEW1</v>
      </c>
    </row>
    <row r="297" spans="1:36" x14ac:dyDescent="0.25">
      <c r="A297" s="3" t="s">
        <v>59</v>
      </c>
      <c r="B297" s="3" t="s">
        <v>1278</v>
      </c>
      <c r="C297" s="3" t="str">
        <f>VLOOKUP(B297,templateLookup!A:B,2,0)</f>
        <v>PrimeShmooTestMethod</v>
      </c>
      <c r="D297" s="12" t="str">
        <f t="shared" si="353"/>
        <v>LSA_GFX_SHMOO_E_END_TITO_SACD_NOM_LFM_DEW1</v>
      </c>
      <c r="E297" t="s">
        <v>56</v>
      </c>
      <c r="F297" t="s">
        <v>581</v>
      </c>
      <c r="G297" t="s">
        <v>1281</v>
      </c>
      <c r="H297" t="s">
        <v>34</v>
      </c>
      <c r="I297" t="s">
        <v>104</v>
      </c>
      <c r="J297" t="s">
        <v>583</v>
      </c>
      <c r="K297" t="s">
        <v>141</v>
      </c>
      <c r="L297" t="s">
        <v>35</v>
      </c>
      <c r="M297" t="s">
        <v>685</v>
      </c>
      <c r="N297" t="s">
        <v>1302</v>
      </c>
      <c r="O297" t="s">
        <v>881</v>
      </c>
      <c r="P297" t="s">
        <v>694</v>
      </c>
      <c r="Q297">
        <v>21</v>
      </c>
      <c r="R297">
        <v>42</v>
      </c>
      <c r="S297">
        <v>810</v>
      </c>
      <c r="T297">
        <v>-1</v>
      </c>
      <c r="U297" t="s">
        <v>234</v>
      </c>
      <c r="V297" t="s">
        <v>1284</v>
      </c>
      <c r="AF297" t="b">
        <v>0</v>
      </c>
      <c r="AG297">
        <f t="shared" si="350"/>
        <v>2</v>
      </c>
      <c r="AH297">
        <v>1</v>
      </c>
      <c r="AI297" t="str">
        <f t="shared" si="351"/>
        <v>LSA_GFX_SHMOO_E_END_TITO_SACD_NOM_LFM_DEW2</v>
      </c>
      <c r="AJ297" t="str">
        <f t="shared" si="352"/>
        <v>LSA_GFX_SHMOO_E_END_TITO_SACD_NOM_LFM_DEW2</v>
      </c>
    </row>
    <row r="298" spans="1:36" x14ac:dyDescent="0.25">
      <c r="A298" s="3" t="s">
        <v>59</v>
      </c>
      <c r="B298" s="3" t="s">
        <v>1278</v>
      </c>
      <c r="C298" s="3" t="str">
        <f>VLOOKUP(B298,templateLookup!A:B,2,0)</f>
        <v>PrimeShmooTestMethod</v>
      </c>
      <c r="D298" s="12" t="str">
        <f t="shared" si="353"/>
        <v>LSA_GFX_SHMOO_E_END_TITO_SACD_NOM_LFM_DEW2</v>
      </c>
      <c r="E298" t="s">
        <v>56</v>
      </c>
      <c r="F298" t="s">
        <v>581</v>
      </c>
      <c r="G298" t="s">
        <v>1281</v>
      </c>
      <c r="H298" t="s">
        <v>34</v>
      </c>
      <c r="I298" t="s">
        <v>104</v>
      </c>
      <c r="J298" t="s">
        <v>583</v>
      </c>
      <c r="K298" t="s">
        <v>141</v>
      </c>
      <c r="L298" t="s">
        <v>35</v>
      </c>
      <c r="M298" t="s">
        <v>695</v>
      </c>
      <c r="N298" t="s">
        <v>1302</v>
      </c>
      <c r="O298" t="s">
        <v>881</v>
      </c>
      <c r="P298" t="s">
        <v>696</v>
      </c>
      <c r="Q298">
        <v>21</v>
      </c>
      <c r="R298">
        <v>42</v>
      </c>
      <c r="S298">
        <v>811</v>
      </c>
      <c r="T298">
        <v>-1</v>
      </c>
      <c r="U298" t="s">
        <v>234</v>
      </c>
      <c r="V298" t="s">
        <v>1284</v>
      </c>
      <c r="AF298" t="b">
        <v>0</v>
      </c>
      <c r="AG298">
        <f t="shared" si="350"/>
        <v>2</v>
      </c>
      <c r="AH298">
        <v>1</v>
      </c>
      <c r="AI298">
        <v>1</v>
      </c>
      <c r="AJ298">
        <v>1</v>
      </c>
    </row>
    <row r="299" spans="1:36" x14ac:dyDescent="0.25">
      <c r="A299" s="3" t="s">
        <v>59</v>
      </c>
      <c r="B299" s="3" t="s">
        <v>41</v>
      </c>
      <c r="C299" s="3" t="str">
        <f>VLOOKUP(B299,templateLookup!A:B,2,0)</f>
        <v>COMPOSITE</v>
      </c>
    </row>
    <row r="300" spans="1:36" x14ac:dyDescent="0.25">
      <c r="A300" s="3" t="s">
        <v>59</v>
      </c>
      <c r="B300" s="3" t="s">
        <v>1278</v>
      </c>
      <c r="C300" s="3" t="str">
        <f>VLOOKUP(B300,templateLookup!A:B,2,0)</f>
        <v>PrimeShmooTestMethod</v>
      </c>
      <c r="D300" s="13" t="str">
        <f t="shared" ref="D300:D305" si="354">E300&amp;"_"&amp;F300&amp;"_"&amp;G300&amp;"_"&amp;H300&amp;"_"&amp;A300&amp;"_"&amp;I300&amp;"_"&amp;J300&amp;"_"&amp;K300&amp;"_"&amp;L300&amp;"_"&amp;M300</f>
        <v>SSA_GFX_SHMOO_E_END_TITO_SAIS_NOM_LFM_ALL_IPU</v>
      </c>
      <c r="E300" t="s">
        <v>31</v>
      </c>
      <c r="F300" t="s">
        <v>581</v>
      </c>
      <c r="G300" t="s">
        <v>1281</v>
      </c>
      <c r="H300" t="s">
        <v>34</v>
      </c>
      <c r="I300" t="s">
        <v>104</v>
      </c>
      <c r="J300" t="s">
        <v>589</v>
      </c>
      <c r="K300" t="s">
        <v>141</v>
      </c>
      <c r="L300" t="s">
        <v>35</v>
      </c>
      <c r="M300" t="s">
        <v>697</v>
      </c>
      <c r="N300" t="s">
        <v>1302</v>
      </c>
      <c r="O300" t="s">
        <v>881</v>
      </c>
      <c r="P300" t="s">
        <v>698</v>
      </c>
      <c r="Q300">
        <v>61</v>
      </c>
      <c r="R300">
        <v>42</v>
      </c>
      <c r="S300">
        <v>812</v>
      </c>
      <c r="T300">
        <v>-1</v>
      </c>
      <c r="U300" t="s">
        <v>234</v>
      </c>
      <c r="V300" t="s">
        <v>1284</v>
      </c>
      <c r="AF300" t="b">
        <v>0</v>
      </c>
      <c r="AG300">
        <f t="shared" ref="AG300:AG318" si="355">COUNTA(AI300:AR300)</f>
        <v>2</v>
      </c>
      <c r="AH300">
        <v>1</v>
      </c>
      <c r="AI300" t="str">
        <f t="shared" ref="AI300:AI302" si="356">D301</f>
        <v>LSA_GFX_SHMOO_E_END_TITO_SAIS_NOM_LFM_ALL_IPU</v>
      </c>
      <c r="AJ300" t="str">
        <f t="shared" ref="AJ300:AJ302" si="357">D301</f>
        <v>LSA_GFX_SHMOO_E_END_TITO_SAIS_NOM_LFM_ALL_IPU</v>
      </c>
    </row>
    <row r="301" spans="1:36" x14ac:dyDescent="0.25">
      <c r="A301" s="3" t="s">
        <v>59</v>
      </c>
      <c r="B301" s="3" t="s">
        <v>1278</v>
      </c>
      <c r="C301" s="3" t="str">
        <f>VLOOKUP(B301,templateLookup!A:B,2,0)</f>
        <v>PrimeShmooTestMethod</v>
      </c>
      <c r="D301" s="13" t="str">
        <f t="shared" si="354"/>
        <v>LSA_GFX_SHMOO_E_END_TITO_SAIS_NOM_LFM_ALL_IPU</v>
      </c>
      <c r="E301" t="s">
        <v>56</v>
      </c>
      <c r="F301" t="s">
        <v>581</v>
      </c>
      <c r="G301" t="s">
        <v>1281</v>
      </c>
      <c r="H301" t="s">
        <v>34</v>
      </c>
      <c r="I301" t="s">
        <v>104</v>
      </c>
      <c r="J301" t="s">
        <v>589</v>
      </c>
      <c r="K301" t="s">
        <v>141</v>
      </c>
      <c r="L301" t="s">
        <v>35</v>
      </c>
      <c r="M301" t="s">
        <v>697</v>
      </c>
      <c r="N301" t="s">
        <v>1302</v>
      </c>
      <c r="O301" t="s">
        <v>881</v>
      </c>
      <c r="P301" t="s">
        <v>699</v>
      </c>
      <c r="Q301">
        <v>21</v>
      </c>
      <c r="R301">
        <v>42</v>
      </c>
      <c r="S301">
        <v>813</v>
      </c>
      <c r="T301">
        <v>-1</v>
      </c>
      <c r="U301" t="s">
        <v>234</v>
      </c>
      <c r="V301" t="s">
        <v>1284</v>
      </c>
      <c r="AF301" t="b">
        <v>0</v>
      </c>
      <c r="AG301">
        <f t="shared" si="355"/>
        <v>2</v>
      </c>
      <c r="AH301">
        <v>1</v>
      </c>
      <c r="AI301" t="str">
        <f t="shared" si="356"/>
        <v>SSA_GFX_SHMOO_E_END_TITO_SAPS_NOM_LFM_ALL_IPU</v>
      </c>
      <c r="AJ301" t="str">
        <f t="shared" si="357"/>
        <v>SSA_GFX_SHMOO_E_END_TITO_SAPS_NOM_LFM_ALL_IPU</v>
      </c>
    </row>
    <row r="302" spans="1:36" x14ac:dyDescent="0.25">
      <c r="A302" s="3" t="s">
        <v>59</v>
      </c>
      <c r="B302" s="3" t="s">
        <v>1278</v>
      </c>
      <c r="C302" s="3" t="str">
        <f>VLOOKUP(B302,templateLookup!A:B,2,0)</f>
        <v>PrimeShmooTestMethod</v>
      </c>
      <c r="D302" s="13" t="str">
        <f t="shared" si="354"/>
        <v>SSA_GFX_SHMOO_E_END_TITO_SAPS_NOM_LFM_ALL_IPU</v>
      </c>
      <c r="E302" t="s">
        <v>31</v>
      </c>
      <c r="F302" t="s">
        <v>581</v>
      </c>
      <c r="G302" t="s">
        <v>1281</v>
      </c>
      <c r="H302" t="s">
        <v>34</v>
      </c>
      <c r="I302" t="s">
        <v>104</v>
      </c>
      <c r="J302" t="s">
        <v>588</v>
      </c>
      <c r="K302" t="s">
        <v>141</v>
      </c>
      <c r="L302" t="s">
        <v>35</v>
      </c>
      <c r="M302" t="s">
        <v>697</v>
      </c>
      <c r="N302" t="s">
        <v>1302</v>
      </c>
      <c r="O302" t="s">
        <v>881</v>
      </c>
      <c r="P302" t="s">
        <v>700</v>
      </c>
      <c r="Q302">
        <v>61</v>
      </c>
      <c r="R302">
        <v>42</v>
      </c>
      <c r="S302">
        <v>814</v>
      </c>
      <c r="T302">
        <v>-1</v>
      </c>
      <c r="U302" t="s">
        <v>234</v>
      </c>
      <c r="V302" t="s">
        <v>1284</v>
      </c>
      <c r="AF302" t="b">
        <v>0</v>
      </c>
      <c r="AG302">
        <f t="shared" si="355"/>
        <v>2</v>
      </c>
      <c r="AH302">
        <v>1</v>
      </c>
      <c r="AI302" t="str">
        <f t="shared" si="356"/>
        <v>LSA_GFX_SHMOO_E_END_TITO_SAPS_NOM_LFM_ALL_IPU</v>
      </c>
      <c r="AJ302" t="str">
        <f t="shared" si="357"/>
        <v>LSA_GFX_SHMOO_E_END_TITO_SAPS_NOM_LFM_ALL_IPU</v>
      </c>
    </row>
    <row r="303" spans="1:36" x14ac:dyDescent="0.25">
      <c r="A303" s="3" t="s">
        <v>59</v>
      </c>
      <c r="B303" s="3" t="s">
        <v>1278</v>
      </c>
      <c r="C303" s="3" t="str">
        <f>VLOOKUP(B303,templateLookup!A:B,2,0)</f>
        <v>PrimeShmooTestMethod</v>
      </c>
      <c r="D303" s="13" t="str">
        <f t="shared" si="354"/>
        <v>LSA_GFX_SHMOO_E_END_TITO_SAPS_NOM_LFM_ALL_IPU</v>
      </c>
      <c r="E303" t="s">
        <v>56</v>
      </c>
      <c r="F303" t="s">
        <v>581</v>
      </c>
      <c r="G303" t="s">
        <v>1281</v>
      </c>
      <c r="H303" t="s">
        <v>34</v>
      </c>
      <c r="I303" t="s">
        <v>104</v>
      </c>
      <c r="J303" t="s">
        <v>588</v>
      </c>
      <c r="K303" t="s">
        <v>141</v>
      </c>
      <c r="L303" t="s">
        <v>35</v>
      </c>
      <c r="M303" t="s">
        <v>697</v>
      </c>
      <c r="N303" t="s">
        <v>1302</v>
      </c>
      <c r="O303" t="s">
        <v>881</v>
      </c>
      <c r="P303" t="s">
        <v>701</v>
      </c>
      <c r="Q303">
        <v>21</v>
      </c>
      <c r="R303">
        <v>42</v>
      </c>
      <c r="S303">
        <v>815</v>
      </c>
      <c r="T303">
        <v>-1</v>
      </c>
      <c r="U303" t="s">
        <v>234</v>
      </c>
      <c r="V303" t="s">
        <v>1284</v>
      </c>
      <c r="AF303" t="b">
        <v>0</v>
      </c>
      <c r="AG303">
        <f t="shared" si="355"/>
        <v>2</v>
      </c>
      <c r="AH303">
        <v>1</v>
      </c>
      <c r="AI303" t="str">
        <f>D304</f>
        <v>SSA_GFX_SHMOO_E_END_TITO_SAME_NOM_LFM_ALL_MEDIA</v>
      </c>
      <c r="AJ303" t="str">
        <f>D304</f>
        <v>SSA_GFX_SHMOO_E_END_TITO_SAME_NOM_LFM_ALL_MEDIA</v>
      </c>
    </row>
    <row r="304" spans="1:36" x14ac:dyDescent="0.25">
      <c r="A304" s="3" t="s">
        <v>59</v>
      </c>
      <c r="B304" s="3" t="s">
        <v>1278</v>
      </c>
      <c r="C304" s="3" t="str">
        <f>VLOOKUP(B304,templateLookup!A:B,2,0)</f>
        <v>PrimeShmooTestMethod</v>
      </c>
      <c r="D304" s="5" t="str">
        <f t="shared" si="354"/>
        <v>SSA_GFX_SHMOO_E_END_TITO_SAME_NOM_LFM_ALL_MEDIA</v>
      </c>
      <c r="E304" t="s">
        <v>31</v>
      </c>
      <c r="F304" t="s">
        <v>581</v>
      </c>
      <c r="G304" t="s">
        <v>1281</v>
      </c>
      <c r="H304" t="s">
        <v>34</v>
      </c>
      <c r="I304" t="s">
        <v>104</v>
      </c>
      <c r="J304" t="s">
        <v>596</v>
      </c>
      <c r="K304" t="s">
        <v>141</v>
      </c>
      <c r="L304" t="s">
        <v>35</v>
      </c>
      <c r="M304" t="s">
        <v>702</v>
      </c>
      <c r="N304" t="s">
        <v>1302</v>
      </c>
      <c r="O304" t="s">
        <v>881</v>
      </c>
      <c r="P304" t="s">
        <v>703</v>
      </c>
      <c r="Q304">
        <v>61</v>
      </c>
      <c r="R304">
        <v>42</v>
      </c>
      <c r="S304">
        <v>816</v>
      </c>
      <c r="T304">
        <v>-1</v>
      </c>
      <c r="U304" t="s">
        <v>234</v>
      </c>
      <c r="V304" t="s">
        <v>1284</v>
      </c>
      <c r="AF304" t="b">
        <v>0</v>
      </c>
      <c r="AG304">
        <f t="shared" si="355"/>
        <v>2</v>
      </c>
      <c r="AH304">
        <v>1</v>
      </c>
      <c r="AI304" t="str">
        <f t="shared" ref="AI304" si="358">D305</f>
        <v>LSA_GFX_SHMOO_E_END_TITO_SAME_NOM_LFM_ALL_MEDIA</v>
      </c>
      <c r="AJ304" t="str">
        <f t="shared" ref="AJ304" si="359">D305</f>
        <v>LSA_GFX_SHMOO_E_END_TITO_SAME_NOM_LFM_ALL_MEDIA</v>
      </c>
    </row>
    <row r="305" spans="1:36" x14ac:dyDescent="0.25">
      <c r="A305" s="3" t="s">
        <v>59</v>
      </c>
      <c r="B305" s="3" t="s">
        <v>1278</v>
      </c>
      <c r="C305" s="3" t="str">
        <f>VLOOKUP(B305,templateLookup!A:B,2,0)</f>
        <v>PrimeShmooTestMethod</v>
      </c>
      <c r="D305" s="5" t="str">
        <f t="shared" si="354"/>
        <v>LSA_GFX_SHMOO_E_END_TITO_SAME_NOM_LFM_ALL_MEDIA</v>
      </c>
      <c r="E305" t="s">
        <v>56</v>
      </c>
      <c r="F305" t="s">
        <v>581</v>
      </c>
      <c r="G305" t="s">
        <v>1281</v>
      </c>
      <c r="H305" t="s">
        <v>34</v>
      </c>
      <c r="I305" t="s">
        <v>104</v>
      </c>
      <c r="J305" t="s">
        <v>596</v>
      </c>
      <c r="K305" t="s">
        <v>141</v>
      </c>
      <c r="L305" t="s">
        <v>35</v>
      </c>
      <c r="M305" t="s">
        <v>702</v>
      </c>
      <c r="N305" t="s">
        <v>1302</v>
      </c>
      <c r="O305" t="s">
        <v>881</v>
      </c>
      <c r="P305" t="s">
        <v>704</v>
      </c>
      <c r="Q305">
        <v>21</v>
      </c>
      <c r="R305">
        <v>42</v>
      </c>
      <c r="S305">
        <v>817</v>
      </c>
      <c r="T305">
        <v>-1</v>
      </c>
      <c r="U305" t="s">
        <v>234</v>
      </c>
      <c r="V305" t="s">
        <v>1284</v>
      </c>
      <c r="AF305" t="b">
        <v>0</v>
      </c>
      <c r="AG305">
        <f t="shared" si="355"/>
        <v>2</v>
      </c>
      <c r="AH305">
        <v>1</v>
      </c>
      <c r="AI305" t="str">
        <f>D306</f>
        <v>SHMOO_MEDIA_LSA</v>
      </c>
      <c r="AJ305" t="str">
        <f>D320</f>
        <v>ROM_GFX_SHMOO_E_END_TITO_SAME_NOM_LFM_ROM</v>
      </c>
    </row>
    <row r="306" spans="1:36" x14ac:dyDescent="0.25">
      <c r="A306" s="3" t="s">
        <v>59</v>
      </c>
      <c r="B306" s="3" t="s">
        <v>27</v>
      </c>
      <c r="C306" s="3" t="str">
        <f>VLOOKUP(B306,templateLookup!A:B,2,0)</f>
        <v>COMPOSITE</v>
      </c>
      <c r="D306" t="s">
        <v>1295</v>
      </c>
      <c r="F306" t="s">
        <v>581</v>
      </c>
      <c r="AG306">
        <f t="shared" si="355"/>
        <v>2</v>
      </c>
      <c r="AH306">
        <v>1</v>
      </c>
      <c r="AI306" t="str">
        <f>D320</f>
        <v>ROM_GFX_SHMOO_E_END_TITO_SAME_NOM_LFM_ROM</v>
      </c>
      <c r="AJ306" t="str">
        <f>D320</f>
        <v>ROM_GFX_SHMOO_E_END_TITO_SAME_NOM_LFM_ROM</v>
      </c>
    </row>
    <row r="307" spans="1:36" x14ac:dyDescent="0.25">
      <c r="A307" s="3" t="s">
        <v>59</v>
      </c>
      <c r="B307" s="3" t="s">
        <v>1278</v>
      </c>
      <c r="C307" s="3" t="str">
        <f>VLOOKUP(B307,templateLookup!A:B,2,0)</f>
        <v>PrimeShmooTestMethod</v>
      </c>
      <c r="D307" s="5" t="str">
        <f t="shared" ref="D307:D318" si="360">E307&amp;"_"&amp;F307&amp;"_"&amp;G307&amp;"_"&amp;H307&amp;"_"&amp;A307&amp;"_"&amp;I307&amp;"_"&amp;J307&amp;"_"&amp;K307&amp;"_"&amp;L307&amp;"_"&amp;M307</f>
        <v>LSA_GFX_SHMOO_E_END_TITO_SAME_NOM_LFM_MDSX</v>
      </c>
      <c r="E307" t="s">
        <v>56</v>
      </c>
      <c r="F307" t="s">
        <v>581</v>
      </c>
      <c r="G307" t="s">
        <v>1281</v>
      </c>
      <c r="H307" t="s">
        <v>34</v>
      </c>
      <c r="I307" t="s">
        <v>104</v>
      </c>
      <c r="J307" t="s">
        <v>596</v>
      </c>
      <c r="K307" t="s">
        <v>141</v>
      </c>
      <c r="L307" t="s">
        <v>35</v>
      </c>
      <c r="M307" t="s">
        <v>706</v>
      </c>
      <c r="N307" t="s">
        <v>1302</v>
      </c>
      <c r="O307" t="s">
        <v>881</v>
      </c>
      <c r="P307" t="s">
        <v>707</v>
      </c>
      <c r="Q307">
        <v>21</v>
      </c>
      <c r="R307">
        <v>42</v>
      </c>
      <c r="S307">
        <v>818</v>
      </c>
      <c r="T307">
        <v>-1</v>
      </c>
      <c r="U307" t="s">
        <v>234</v>
      </c>
      <c r="V307" t="s">
        <v>1284</v>
      </c>
      <c r="AF307" t="b">
        <v>0</v>
      </c>
      <c r="AG307">
        <f t="shared" si="355"/>
        <v>2</v>
      </c>
      <c r="AH307">
        <v>1</v>
      </c>
      <c r="AI307" t="str">
        <f t="shared" ref="AI307:AI317" si="361">D308</f>
        <v>LSA_GFX_SHMOO_E_END_TITO_SAME_NOM_LFM_MDC1</v>
      </c>
      <c r="AJ307" t="str">
        <f t="shared" ref="AJ307:AJ317" si="362">D308</f>
        <v>LSA_GFX_SHMOO_E_END_TITO_SAME_NOM_LFM_MDC1</v>
      </c>
    </row>
    <row r="308" spans="1:36" x14ac:dyDescent="0.25">
      <c r="A308" s="3" t="s">
        <v>59</v>
      </c>
      <c r="B308" s="3" t="s">
        <v>1278</v>
      </c>
      <c r="C308" s="3" t="str">
        <f>VLOOKUP(B308,templateLookup!A:B,2,0)</f>
        <v>PrimeShmooTestMethod</v>
      </c>
      <c r="D308" s="5" t="str">
        <f t="shared" si="360"/>
        <v>LSA_GFX_SHMOO_E_END_TITO_SAME_NOM_LFM_MDC1</v>
      </c>
      <c r="E308" t="s">
        <v>56</v>
      </c>
      <c r="F308" t="s">
        <v>581</v>
      </c>
      <c r="G308" t="s">
        <v>1281</v>
      </c>
      <c r="H308" t="s">
        <v>34</v>
      </c>
      <c r="I308" t="s">
        <v>104</v>
      </c>
      <c r="J308" t="s">
        <v>596</v>
      </c>
      <c r="K308" t="s">
        <v>141</v>
      </c>
      <c r="L308" t="s">
        <v>35</v>
      </c>
      <c r="M308" t="s">
        <v>708</v>
      </c>
      <c r="N308" t="s">
        <v>1302</v>
      </c>
      <c r="O308" t="s">
        <v>881</v>
      </c>
      <c r="P308" t="s">
        <v>709</v>
      </c>
      <c r="Q308">
        <v>21</v>
      </c>
      <c r="R308">
        <v>42</v>
      </c>
      <c r="S308">
        <v>819</v>
      </c>
      <c r="T308">
        <v>-1</v>
      </c>
      <c r="U308" t="s">
        <v>234</v>
      </c>
      <c r="V308" t="s">
        <v>1284</v>
      </c>
      <c r="AF308" t="b">
        <v>0</v>
      </c>
      <c r="AG308">
        <f t="shared" si="355"/>
        <v>2</v>
      </c>
      <c r="AH308">
        <v>1</v>
      </c>
      <c r="AI308" t="str">
        <f t="shared" si="361"/>
        <v>LSA_GFX_SHMOO_E_END_TITO_SAME_NOM_LFM_MDH4</v>
      </c>
      <c r="AJ308" t="str">
        <f t="shared" si="362"/>
        <v>LSA_GFX_SHMOO_E_END_TITO_SAME_NOM_LFM_MDH4</v>
      </c>
    </row>
    <row r="309" spans="1:36" x14ac:dyDescent="0.25">
      <c r="A309" s="3" t="s">
        <v>59</v>
      </c>
      <c r="B309" s="3" t="s">
        <v>1278</v>
      </c>
      <c r="C309" s="3" t="str">
        <f>VLOOKUP(B309,templateLookup!A:B,2,0)</f>
        <v>PrimeShmooTestMethod</v>
      </c>
      <c r="D309" s="5" t="str">
        <f t="shared" si="360"/>
        <v>LSA_GFX_SHMOO_E_END_TITO_SAME_NOM_LFM_MDH4</v>
      </c>
      <c r="E309" t="s">
        <v>56</v>
      </c>
      <c r="F309" t="s">
        <v>581</v>
      </c>
      <c r="G309" t="s">
        <v>1281</v>
      </c>
      <c r="H309" t="s">
        <v>34</v>
      </c>
      <c r="I309" t="s">
        <v>104</v>
      </c>
      <c r="J309" t="s">
        <v>596</v>
      </c>
      <c r="K309" t="s">
        <v>141</v>
      </c>
      <c r="L309" t="s">
        <v>35</v>
      </c>
      <c r="M309" t="s">
        <v>710</v>
      </c>
      <c r="N309" t="s">
        <v>1302</v>
      </c>
      <c r="O309" t="s">
        <v>881</v>
      </c>
      <c r="P309" t="s">
        <v>711</v>
      </c>
      <c r="Q309">
        <v>21</v>
      </c>
      <c r="R309">
        <v>42</v>
      </c>
      <c r="S309">
        <v>820</v>
      </c>
      <c r="T309">
        <v>-1</v>
      </c>
      <c r="U309" t="s">
        <v>234</v>
      </c>
      <c r="V309" t="s">
        <v>1284</v>
      </c>
      <c r="AF309" t="b">
        <v>0</v>
      </c>
      <c r="AG309">
        <f t="shared" si="355"/>
        <v>2</v>
      </c>
      <c r="AH309">
        <v>1</v>
      </c>
      <c r="AI309" t="str">
        <f t="shared" si="361"/>
        <v>LSA_GFX_SHMOO_E_END_TITO_SAME_NOM_LFM_MDI1</v>
      </c>
      <c r="AJ309" t="str">
        <f t="shared" si="362"/>
        <v>LSA_GFX_SHMOO_E_END_TITO_SAME_NOM_LFM_MDI1</v>
      </c>
    </row>
    <row r="310" spans="1:36" x14ac:dyDescent="0.25">
      <c r="A310" s="3" t="s">
        <v>59</v>
      </c>
      <c r="B310" s="3" t="s">
        <v>1278</v>
      </c>
      <c r="C310" s="3" t="str">
        <f>VLOOKUP(B310,templateLookup!A:B,2,0)</f>
        <v>PrimeShmooTestMethod</v>
      </c>
      <c r="D310" s="5" t="str">
        <f t="shared" si="360"/>
        <v>LSA_GFX_SHMOO_E_END_TITO_SAME_NOM_LFM_MDI1</v>
      </c>
      <c r="E310" t="s">
        <v>56</v>
      </c>
      <c r="F310" t="s">
        <v>581</v>
      </c>
      <c r="G310" t="s">
        <v>1281</v>
      </c>
      <c r="H310" t="s">
        <v>34</v>
      </c>
      <c r="I310" t="s">
        <v>104</v>
      </c>
      <c r="J310" t="s">
        <v>596</v>
      </c>
      <c r="K310" t="s">
        <v>141</v>
      </c>
      <c r="L310" t="s">
        <v>35</v>
      </c>
      <c r="M310" t="s">
        <v>712</v>
      </c>
      <c r="N310" t="s">
        <v>1302</v>
      </c>
      <c r="O310" t="s">
        <v>881</v>
      </c>
      <c r="P310" t="s">
        <v>713</v>
      </c>
      <c r="Q310">
        <v>21</v>
      </c>
      <c r="R310">
        <v>42</v>
      </c>
      <c r="S310">
        <v>821</v>
      </c>
      <c r="T310">
        <v>-1</v>
      </c>
      <c r="U310" t="s">
        <v>234</v>
      </c>
      <c r="V310" t="s">
        <v>1284</v>
      </c>
      <c r="AF310" t="b">
        <v>0</v>
      </c>
      <c r="AG310">
        <f t="shared" si="355"/>
        <v>2</v>
      </c>
      <c r="AH310">
        <v>1</v>
      </c>
      <c r="AI310" t="str">
        <f t="shared" si="361"/>
        <v>LSA_GFX_SHMOO_E_END_TITO_SAME_NOM_LFM_MDGT</v>
      </c>
      <c r="AJ310" t="str">
        <f t="shared" si="362"/>
        <v>LSA_GFX_SHMOO_E_END_TITO_SAME_NOM_LFM_MDGT</v>
      </c>
    </row>
    <row r="311" spans="1:36" x14ac:dyDescent="0.25">
      <c r="A311" s="3" t="s">
        <v>59</v>
      </c>
      <c r="B311" s="3" t="s">
        <v>1278</v>
      </c>
      <c r="C311" s="3" t="str">
        <f>VLOOKUP(B311,templateLookup!A:B,2,0)</f>
        <v>PrimeShmooTestMethod</v>
      </c>
      <c r="D311" s="5" t="str">
        <f t="shared" si="360"/>
        <v>LSA_GFX_SHMOO_E_END_TITO_SAME_NOM_LFM_MDGT</v>
      </c>
      <c r="E311" t="s">
        <v>56</v>
      </c>
      <c r="F311" t="s">
        <v>581</v>
      </c>
      <c r="G311" t="s">
        <v>1281</v>
      </c>
      <c r="H311" t="s">
        <v>34</v>
      </c>
      <c r="I311" t="s">
        <v>104</v>
      </c>
      <c r="J311" t="s">
        <v>596</v>
      </c>
      <c r="K311" t="s">
        <v>141</v>
      </c>
      <c r="L311" t="s">
        <v>35</v>
      </c>
      <c r="M311" t="s">
        <v>714</v>
      </c>
      <c r="N311" t="s">
        <v>1302</v>
      </c>
      <c r="O311" t="s">
        <v>881</v>
      </c>
      <c r="P311" t="s">
        <v>715</v>
      </c>
      <c r="Q311">
        <v>21</v>
      </c>
      <c r="R311">
        <v>42</v>
      </c>
      <c r="S311">
        <v>822</v>
      </c>
      <c r="T311">
        <v>-1</v>
      </c>
      <c r="U311" t="s">
        <v>234</v>
      </c>
      <c r="V311" t="s">
        <v>1284</v>
      </c>
      <c r="AF311" t="b">
        <v>0</v>
      </c>
      <c r="AG311">
        <f t="shared" si="355"/>
        <v>2</v>
      </c>
      <c r="AH311">
        <v>1</v>
      </c>
      <c r="AI311" t="str">
        <f t="shared" si="361"/>
        <v>LSA_GFX_SHMOO_E_END_TITO_SAME_NOM_LFM_MDSY</v>
      </c>
      <c r="AJ311" t="str">
        <f t="shared" si="362"/>
        <v>LSA_GFX_SHMOO_E_END_TITO_SAME_NOM_LFM_MDSY</v>
      </c>
    </row>
    <row r="312" spans="1:36" x14ac:dyDescent="0.25">
      <c r="A312" s="3" t="s">
        <v>59</v>
      </c>
      <c r="B312" s="3" t="s">
        <v>1278</v>
      </c>
      <c r="C312" s="3" t="str">
        <f>VLOOKUP(B312,templateLookup!A:B,2,0)</f>
        <v>PrimeShmooTestMethod</v>
      </c>
      <c r="D312" s="5" t="str">
        <f t="shared" si="360"/>
        <v>LSA_GFX_SHMOO_E_END_TITO_SAME_NOM_LFM_MDSY</v>
      </c>
      <c r="E312" t="s">
        <v>56</v>
      </c>
      <c r="F312" t="s">
        <v>581</v>
      </c>
      <c r="G312" t="s">
        <v>1281</v>
      </c>
      <c r="H312" t="s">
        <v>34</v>
      </c>
      <c r="I312" t="s">
        <v>104</v>
      </c>
      <c r="J312" t="s">
        <v>596</v>
      </c>
      <c r="K312" t="s">
        <v>141</v>
      </c>
      <c r="L312" t="s">
        <v>35</v>
      </c>
      <c r="M312" t="s">
        <v>716</v>
      </c>
      <c r="N312" t="s">
        <v>1302</v>
      </c>
      <c r="O312" t="s">
        <v>881</v>
      </c>
      <c r="P312" t="s">
        <v>717</v>
      </c>
      <c r="Q312">
        <v>21</v>
      </c>
      <c r="R312">
        <v>42</v>
      </c>
      <c r="S312">
        <v>823</v>
      </c>
      <c r="T312">
        <v>-1</v>
      </c>
      <c r="U312" t="s">
        <v>234</v>
      </c>
      <c r="V312" t="s">
        <v>1284</v>
      </c>
      <c r="AF312" t="b">
        <v>0</v>
      </c>
      <c r="AG312">
        <f t="shared" si="355"/>
        <v>2</v>
      </c>
      <c r="AH312">
        <v>1</v>
      </c>
      <c r="AI312" t="str">
        <f t="shared" si="361"/>
        <v>LSA_GFX_SHMOO_E_END_TITO_SAME_NOM_LFM_MDTP</v>
      </c>
      <c r="AJ312" t="str">
        <f t="shared" si="362"/>
        <v>LSA_GFX_SHMOO_E_END_TITO_SAME_NOM_LFM_MDTP</v>
      </c>
    </row>
    <row r="313" spans="1:36" x14ac:dyDescent="0.25">
      <c r="A313" s="3" t="s">
        <v>59</v>
      </c>
      <c r="B313" s="3" t="s">
        <v>1278</v>
      </c>
      <c r="C313" s="3" t="str">
        <f>VLOOKUP(B313,templateLookup!A:B,2,0)</f>
        <v>PrimeShmooTestMethod</v>
      </c>
      <c r="D313" s="5" t="str">
        <f t="shared" si="360"/>
        <v>LSA_GFX_SHMOO_E_END_TITO_SAME_NOM_LFM_MDTP</v>
      </c>
      <c r="E313" t="s">
        <v>56</v>
      </c>
      <c r="F313" t="s">
        <v>581</v>
      </c>
      <c r="G313" t="s">
        <v>1281</v>
      </c>
      <c r="H313" t="s">
        <v>34</v>
      </c>
      <c r="I313" t="s">
        <v>104</v>
      </c>
      <c r="J313" t="s">
        <v>596</v>
      </c>
      <c r="K313" t="s">
        <v>141</v>
      </c>
      <c r="L313" t="s">
        <v>35</v>
      </c>
      <c r="M313" t="s">
        <v>718</v>
      </c>
      <c r="N313" t="s">
        <v>1302</v>
      </c>
      <c r="O313" t="s">
        <v>881</v>
      </c>
      <c r="P313" t="s">
        <v>719</v>
      </c>
      <c r="Q313">
        <v>21</v>
      </c>
      <c r="R313">
        <v>42</v>
      </c>
      <c r="S313">
        <v>824</v>
      </c>
      <c r="T313">
        <v>-1</v>
      </c>
      <c r="U313" t="s">
        <v>234</v>
      </c>
      <c r="V313" t="s">
        <v>1284</v>
      </c>
      <c r="AF313" t="b">
        <v>0</v>
      </c>
      <c r="AG313">
        <f t="shared" si="355"/>
        <v>2</v>
      </c>
      <c r="AH313">
        <v>1</v>
      </c>
      <c r="AI313" t="str">
        <f t="shared" si="361"/>
        <v>LSA_GFX_SHMOO_E_END_TITO_SAME_NOM_LFM_MDE2</v>
      </c>
      <c r="AJ313" t="str">
        <f t="shared" si="362"/>
        <v>LSA_GFX_SHMOO_E_END_TITO_SAME_NOM_LFM_MDE2</v>
      </c>
    </row>
    <row r="314" spans="1:36" x14ac:dyDescent="0.25">
      <c r="A314" s="3" t="s">
        <v>59</v>
      </c>
      <c r="B314" s="3" t="s">
        <v>1278</v>
      </c>
      <c r="C314" s="3" t="str">
        <f>VLOOKUP(B314,templateLookup!A:B,2,0)</f>
        <v>PrimeShmooTestMethod</v>
      </c>
      <c r="D314" s="5" t="str">
        <f t="shared" si="360"/>
        <v>LSA_GFX_SHMOO_E_END_TITO_SAME_NOM_LFM_MDE2</v>
      </c>
      <c r="E314" t="s">
        <v>56</v>
      </c>
      <c r="F314" t="s">
        <v>581</v>
      </c>
      <c r="G314" t="s">
        <v>1281</v>
      </c>
      <c r="H314" t="s">
        <v>34</v>
      </c>
      <c r="I314" t="s">
        <v>104</v>
      </c>
      <c r="J314" t="s">
        <v>596</v>
      </c>
      <c r="K314" t="s">
        <v>141</v>
      </c>
      <c r="L314" t="s">
        <v>35</v>
      </c>
      <c r="M314" t="s">
        <v>720</v>
      </c>
      <c r="N314" t="s">
        <v>1302</v>
      </c>
      <c r="O314" t="s">
        <v>881</v>
      </c>
      <c r="P314" t="s">
        <v>721</v>
      </c>
      <c r="Q314">
        <v>21</v>
      </c>
      <c r="R314">
        <v>42</v>
      </c>
      <c r="S314">
        <v>825</v>
      </c>
      <c r="T314">
        <v>-1</v>
      </c>
      <c r="U314" t="s">
        <v>234</v>
      </c>
      <c r="V314" t="s">
        <v>1284</v>
      </c>
      <c r="AF314" t="b">
        <v>0</v>
      </c>
      <c r="AG314">
        <f t="shared" si="355"/>
        <v>2</v>
      </c>
      <c r="AH314">
        <v>1</v>
      </c>
      <c r="AI314" t="str">
        <f t="shared" si="361"/>
        <v>LSA_GFX_SHMOO_E_END_TITO_SAME_NOM_LFM_MDD3</v>
      </c>
      <c r="AJ314" t="str">
        <f t="shared" si="362"/>
        <v>LSA_GFX_SHMOO_E_END_TITO_SAME_NOM_LFM_MDD3</v>
      </c>
    </row>
    <row r="315" spans="1:36" x14ac:dyDescent="0.25">
      <c r="A315" s="3" t="s">
        <v>59</v>
      </c>
      <c r="B315" s="3" t="s">
        <v>1278</v>
      </c>
      <c r="C315" s="3" t="str">
        <f>VLOOKUP(B315,templateLookup!A:B,2,0)</f>
        <v>PrimeShmooTestMethod</v>
      </c>
      <c r="D315" s="5" t="str">
        <f t="shared" si="360"/>
        <v>LSA_GFX_SHMOO_E_END_TITO_SAME_NOM_LFM_MDD3</v>
      </c>
      <c r="E315" t="s">
        <v>56</v>
      </c>
      <c r="F315" t="s">
        <v>581</v>
      </c>
      <c r="G315" t="s">
        <v>1281</v>
      </c>
      <c r="H315" t="s">
        <v>34</v>
      </c>
      <c r="I315" t="s">
        <v>104</v>
      </c>
      <c r="J315" t="s">
        <v>596</v>
      </c>
      <c r="K315" t="s">
        <v>141</v>
      </c>
      <c r="L315" t="s">
        <v>35</v>
      </c>
      <c r="M315" t="s">
        <v>722</v>
      </c>
      <c r="N315" t="s">
        <v>1302</v>
      </c>
      <c r="O315" t="s">
        <v>881</v>
      </c>
      <c r="P315" t="s">
        <v>723</v>
      </c>
      <c r="Q315">
        <v>21</v>
      </c>
      <c r="R315">
        <v>42</v>
      </c>
      <c r="S315">
        <v>826</v>
      </c>
      <c r="T315">
        <v>-1</v>
      </c>
      <c r="U315" t="s">
        <v>234</v>
      </c>
      <c r="V315" t="s">
        <v>1284</v>
      </c>
      <c r="AF315" t="b">
        <v>0</v>
      </c>
      <c r="AG315">
        <f t="shared" si="355"/>
        <v>2</v>
      </c>
      <c r="AH315">
        <v>1</v>
      </c>
      <c r="AI315" t="str">
        <f t="shared" si="361"/>
        <v>LSA_GFX_SHMOO_E_END_TITO_SAME_NOM_LFM_MDD2</v>
      </c>
      <c r="AJ315" t="str">
        <f t="shared" si="362"/>
        <v>LSA_GFX_SHMOO_E_END_TITO_SAME_NOM_LFM_MDD2</v>
      </c>
    </row>
    <row r="316" spans="1:36" x14ac:dyDescent="0.25">
      <c r="A316" s="3" t="s">
        <v>59</v>
      </c>
      <c r="B316" s="3" t="s">
        <v>1278</v>
      </c>
      <c r="C316" s="3" t="str">
        <f>VLOOKUP(B316,templateLookup!A:B,2,0)</f>
        <v>PrimeShmooTestMethod</v>
      </c>
      <c r="D316" s="5" t="str">
        <f t="shared" si="360"/>
        <v>LSA_GFX_SHMOO_E_END_TITO_SAME_NOM_LFM_MDD2</v>
      </c>
      <c r="E316" t="s">
        <v>56</v>
      </c>
      <c r="F316" t="s">
        <v>581</v>
      </c>
      <c r="G316" t="s">
        <v>1281</v>
      </c>
      <c r="H316" t="s">
        <v>34</v>
      </c>
      <c r="I316" t="s">
        <v>104</v>
      </c>
      <c r="J316" t="s">
        <v>596</v>
      </c>
      <c r="K316" t="s">
        <v>141</v>
      </c>
      <c r="L316" t="s">
        <v>35</v>
      </c>
      <c r="M316" t="s">
        <v>724</v>
      </c>
      <c r="N316" t="s">
        <v>1302</v>
      </c>
      <c r="O316" t="s">
        <v>881</v>
      </c>
      <c r="P316" t="s">
        <v>725</v>
      </c>
      <c r="Q316">
        <v>21</v>
      </c>
      <c r="R316">
        <v>42</v>
      </c>
      <c r="S316">
        <v>827</v>
      </c>
      <c r="T316">
        <v>-1</v>
      </c>
      <c r="U316" t="s">
        <v>234</v>
      </c>
      <c r="V316" t="s">
        <v>1284</v>
      </c>
      <c r="AF316" t="b">
        <v>0</v>
      </c>
      <c r="AG316">
        <f t="shared" si="355"/>
        <v>2</v>
      </c>
      <c r="AH316">
        <v>1</v>
      </c>
      <c r="AI316" t="str">
        <f t="shared" si="361"/>
        <v>LSA_GFX_SHMOO_E_END_TITO_SAME_NOM_LFM_MDV2</v>
      </c>
      <c r="AJ316" t="str">
        <f t="shared" si="362"/>
        <v>LSA_GFX_SHMOO_E_END_TITO_SAME_NOM_LFM_MDV2</v>
      </c>
    </row>
    <row r="317" spans="1:36" x14ac:dyDescent="0.25">
      <c r="A317" s="3" t="s">
        <v>59</v>
      </c>
      <c r="B317" s="3" t="s">
        <v>1278</v>
      </c>
      <c r="C317" s="3" t="str">
        <f>VLOOKUP(B317,templateLookup!A:B,2,0)</f>
        <v>PrimeShmooTestMethod</v>
      </c>
      <c r="D317" s="5" t="str">
        <f t="shared" si="360"/>
        <v>LSA_GFX_SHMOO_E_END_TITO_SAME_NOM_LFM_MDV2</v>
      </c>
      <c r="E317" t="s">
        <v>56</v>
      </c>
      <c r="F317" t="s">
        <v>581</v>
      </c>
      <c r="G317" t="s">
        <v>1281</v>
      </c>
      <c r="H317" t="s">
        <v>34</v>
      </c>
      <c r="I317" t="s">
        <v>104</v>
      </c>
      <c r="J317" t="s">
        <v>596</v>
      </c>
      <c r="K317" t="s">
        <v>141</v>
      </c>
      <c r="L317" t="s">
        <v>35</v>
      </c>
      <c r="M317" t="s">
        <v>726</v>
      </c>
      <c r="N317" t="s">
        <v>1302</v>
      </c>
      <c r="O317" t="s">
        <v>881</v>
      </c>
      <c r="P317" t="s">
        <v>727</v>
      </c>
      <c r="Q317">
        <v>21</v>
      </c>
      <c r="R317">
        <v>42</v>
      </c>
      <c r="S317">
        <v>828</v>
      </c>
      <c r="T317">
        <v>-1</v>
      </c>
      <c r="U317" t="s">
        <v>234</v>
      </c>
      <c r="V317" t="s">
        <v>1284</v>
      </c>
      <c r="AF317" t="b">
        <v>0</v>
      </c>
      <c r="AG317">
        <f t="shared" si="355"/>
        <v>2</v>
      </c>
      <c r="AH317">
        <v>1</v>
      </c>
      <c r="AI317" t="str">
        <f t="shared" si="361"/>
        <v>LSA_GFX_SHMOO_E_END_TITO_SAME_NOM_LFM_MDV4</v>
      </c>
      <c r="AJ317" t="str">
        <f t="shared" si="362"/>
        <v>LSA_GFX_SHMOO_E_END_TITO_SAME_NOM_LFM_MDV4</v>
      </c>
    </row>
    <row r="318" spans="1:36" x14ac:dyDescent="0.25">
      <c r="A318" s="3" t="s">
        <v>59</v>
      </c>
      <c r="B318" s="3" t="s">
        <v>1278</v>
      </c>
      <c r="C318" s="3" t="str">
        <f>VLOOKUP(B318,templateLookup!A:B,2,0)</f>
        <v>PrimeShmooTestMethod</v>
      </c>
      <c r="D318" s="5" t="str">
        <f t="shared" si="360"/>
        <v>LSA_GFX_SHMOO_E_END_TITO_SAME_NOM_LFM_MDV4</v>
      </c>
      <c r="E318" t="s">
        <v>56</v>
      </c>
      <c r="F318" t="s">
        <v>581</v>
      </c>
      <c r="G318" t="s">
        <v>1281</v>
      </c>
      <c r="H318" t="s">
        <v>34</v>
      </c>
      <c r="I318" t="s">
        <v>104</v>
      </c>
      <c r="J318" t="s">
        <v>596</v>
      </c>
      <c r="K318" t="s">
        <v>141</v>
      </c>
      <c r="L318" t="s">
        <v>35</v>
      </c>
      <c r="M318" t="s">
        <v>728</v>
      </c>
      <c r="N318" t="s">
        <v>1302</v>
      </c>
      <c r="O318" t="s">
        <v>881</v>
      </c>
      <c r="P318" t="s">
        <v>729</v>
      </c>
      <c r="Q318">
        <v>21</v>
      </c>
      <c r="R318">
        <v>42</v>
      </c>
      <c r="S318">
        <v>829</v>
      </c>
      <c r="T318">
        <v>-1</v>
      </c>
      <c r="U318" t="s">
        <v>234</v>
      </c>
      <c r="V318" t="s">
        <v>1284</v>
      </c>
      <c r="AF318" t="b">
        <v>0</v>
      </c>
      <c r="AG318">
        <f t="shared" si="355"/>
        <v>2</v>
      </c>
      <c r="AH318">
        <v>1</v>
      </c>
      <c r="AI318">
        <v>1</v>
      </c>
      <c r="AJ318">
        <v>1</v>
      </c>
    </row>
    <row r="319" spans="1:36" x14ac:dyDescent="0.25">
      <c r="A319" s="3" t="s">
        <v>59</v>
      </c>
      <c r="B319" s="3" t="s">
        <v>41</v>
      </c>
      <c r="C319" s="3" t="str">
        <f>VLOOKUP(B319,templateLookup!A:B,2,0)</f>
        <v>COMPOSITE</v>
      </c>
    </row>
    <row r="320" spans="1:36" x14ac:dyDescent="0.25">
      <c r="A320" s="3" t="s">
        <v>59</v>
      </c>
      <c r="B320" s="3" t="s">
        <v>1278</v>
      </c>
      <c r="C320" s="3" t="str">
        <f>VLOOKUP(B320,templateLookup!A:B,2,0)</f>
        <v>PrimeShmooTestMethod</v>
      </c>
      <c r="D320" s="5" t="str">
        <f t="shared" ref="D320" si="363">E320&amp;"_"&amp;F320&amp;"_"&amp;G320&amp;"_"&amp;H320&amp;"_"&amp;A320&amp;"_"&amp;I320&amp;"_"&amp;J320&amp;"_"&amp;K320&amp;"_"&amp;L320&amp;"_"&amp;M320</f>
        <v>ROM_GFX_SHMOO_E_END_TITO_SAME_NOM_LFM_ROM</v>
      </c>
      <c r="E320" t="s">
        <v>57</v>
      </c>
      <c r="F320" t="s">
        <v>581</v>
      </c>
      <c r="G320" t="s">
        <v>1281</v>
      </c>
      <c r="H320" t="s">
        <v>34</v>
      </c>
      <c r="I320" t="s">
        <v>104</v>
      </c>
      <c r="J320" t="s">
        <v>596</v>
      </c>
      <c r="K320" t="s">
        <v>141</v>
      </c>
      <c r="L320" t="s">
        <v>35</v>
      </c>
      <c r="M320" t="s">
        <v>57</v>
      </c>
      <c r="N320" t="s">
        <v>1302</v>
      </c>
      <c r="O320" t="s">
        <v>881</v>
      </c>
      <c r="P320" t="s">
        <v>730</v>
      </c>
      <c r="Q320">
        <v>21</v>
      </c>
      <c r="R320">
        <v>42</v>
      </c>
      <c r="S320">
        <v>830</v>
      </c>
      <c r="T320">
        <v>-1</v>
      </c>
      <c r="U320" t="s">
        <v>234</v>
      </c>
      <c r="V320" t="s">
        <v>1284</v>
      </c>
      <c r="AF320" t="b">
        <v>0</v>
      </c>
      <c r="AG320">
        <f t="shared" ref="AG320" si="364">COUNTA(AI320:AR320)</f>
        <v>2</v>
      </c>
      <c r="AH320">
        <v>1</v>
      </c>
      <c r="AI320">
        <v>1</v>
      </c>
      <c r="AJ320">
        <v>1</v>
      </c>
    </row>
    <row r="321" spans="1:44" x14ac:dyDescent="0.25">
      <c r="A321" s="3" t="s">
        <v>59</v>
      </c>
      <c r="B321" s="3" t="s">
        <v>41</v>
      </c>
      <c r="C321" s="3" t="str">
        <f>VLOOKUP(B321,templateLookup!A:B,2,0)</f>
        <v>COMPOSITE</v>
      </c>
    </row>
    <row r="322" spans="1:44" x14ac:dyDescent="0.25">
      <c r="A322" s="7" t="s">
        <v>59</v>
      </c>
      <c r="B322" s="7" t="s">
        <v>41</v>
      </c>
      <c r="C322" s="7" t="str">
        <f>VLOOKUP(B322,templateLookup!A:B,2,0)</f>
        <v>COMPOSITE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x14ac:dyDescent="0.25">
      <c r="A323" t="s">
        <v>72</v>
      </c>
      <c r="B323" t="s">
        <v>73</v>
      </c>
      <c r="C323" t="str">
        <f>VLOOKUP(B323,templateLookup!A:B,2,0)</f>
        <v>COMPOSITE</v>
      </c>
      <c r="D323" t="s">
        <v>72</v>
      </c>
    </row>
  </sheetData>
  <autoFilter ref="A1:AR323" xr:uid="{BB1AC5AE-15C7-466F-938E-5290BF0AC9EE}"/>
  <conditionalFormatting sqref="AC181:AD184 AC187:AC190 AC193:AD193 AC137:AD137 AC136 AC148:AD148 AC138:AC147 AC150:AD150 AC149 AC160:AD160 AC151:AC159 AC163:AD163 AC161:AC162 AC178:AD178 AC164:AC177 AC195:AD195 AC194 AC200:AD200 AC196:AC199 AC202:AD202 AC201 AC209:AD209 AC203:AC208 AC216:AD216 AC210:AC215 AC229:AD229 AC217:AC228 AC231:AD232 AC230 AC237:AD239 AC233:AC236 AC251:AD252 AC264:AD265 AC281:AD283 AC240:AC250 AC253:AC263 AC266:AC280 AC1:AD135 AC285:AD285 AC284 AC290:AD290 AC286:AC289 AC292:AD292 AC291 AC299:AD299 AC293:AC298 AC306:AD306 AC300:AC305 AC319:AD319 AC307:AC318 AC321:AD323 AC320">
    <cfRule type="duplicateValues" dxfId="13" priority="4"/>
  </conditionalFormatting>
  <conditionalFormatting sqref="V284:V320">
    <cfRule type="duplicateValues" dxfId="12" priority="1"/>
  </conditionalFormatting>
  <conditionalFormatting sqref="S1:S323">
    <cfRule type="duplicateValues" dxfId="11" priority="637"/>
  </conditionalFormatting>
  <conditionalFormatting sqref="AC1:AC323">
    <cfRule type="duplicateValues" dxfId="10" priority="639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R329"/>
  <sheetViews>
    <sheetView workbookViewId="0">
      <pane ySplit="1" topLeftCell="A221" activePane="bottomLeft" state="frozen"/>
      <selection activeCell="S1" sqref="S1"/>
      <selection pane="bottomLeft" activeCell="D225" sqref="D225:D226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customWidth="1"/>
    <col min="15" max="15" width="42.85546875" customWidth="1"/>
    <col min="16" max="16" width="49.5703125" bestFit="1" customWidth="1"/>
    <col min="17" max="18" width="9.140625" customWidth="1"/>
    <col min="19" max="19" width="8.7109375" customWidth="1"/>
    <col min="20" max="22" width="9.140625" customWidth="1"/>
    <col min="23" max="23" width="26.7109375" customWidth="1"/>
    <col min="24" max="24" width="21.5703125" customWidth="1"/>
    <col min="25" max="29" width="9.140625" customWidth="1"/>
    <col min="30" max="30" width="20.8554687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1282</v>
      </c>
      <c r="X1" t="s">
        <v>539</v>
      </c>
      <c r="Y1" t="s">
        <v>120</v>
      </c>
      <c r="Z1" t="s">
        <v>884</v>
      </c>
      <c r="AA1" t="s">
        <v>885</v>
      </c>
      <c r="AB1" t="s">
        <v>1228</v>
      </c>
      <c r="AC1" t="s">
        <v>1229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G4">
        <v>2</v>
      </c>
      <c r="AH4">
        <v>1</v>
      </c>
      <c r="AI4" t="str">
        <f>D91</f>
        <v>REPAIR</v>
      </c>
      <c r="AJ4" t="str">
        <f>D91</f>
        <v>REPAIR</v>
      </c>
    </row>
    <row r="5" spans="1:44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1103</v>
      </c>
      <c r="F5" t="s">
        <v>88</v>
      </c>
      <c r="AG5">
        <v>2</v>
      </c>
      <c r="AH5">
        <v>1</v>
      </c>
      <c r="AI5" t="str">
        <f>$D25</f>
        <v>PRE_REPAIR_MMM_DDR</v>
      </c>
      <c r="AJ5" t="str">
        <f>$D25</f>
        <v>PRE_REPAIR_MMM_DDR</v>
      </c>
    </row>
    <row r="6" spans="1:44" x14ac:dyDescent="0.25">
      <c r="A6" s="28" t="s">
        <v>26</v>
      </c>
      <c r="B6" s="28" t="s">
        <v>1297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540</v>
      </c>
      <c r="K6" t="s">
        <v>141</v>
      </c>
      <c r="L6" t="s">
        <v>35</v>
      </c>
      <c r="M6" t="s">
        <v>1079</v>
      </c>
      <c r="N6" t="s">
        <v>883</v>
      </c>
      <c r="O6" t="s">
        <v>880</v>
      </c>
      <c r="P6" t="s">
        <v>1083</v>
      </c>
      <c r="Q6">
        <v>61</v>
      </c>
      <c r="R6">
        <v>50</v>
      </c>
      <c r="S6">
        <v>0</v>
      </c>
      <c r="T6">
        <v>-1</v>
      </c>
      <c r="U6" t="s">
        <v>234</v>
      </c>
      <c r="AD6" t="s">
        <v>33</v>
      </c>
      <c r="AE6" t="s">
        <v>1299</v>
      </c>
      <c r="AF6" t="b">
        <v>0</v>
      </c>
      <c r="AG6">
        <f>COUNTA(AI6:AR6)</f>
        <v>10</v>
      </c>
      <c r="AH6" t="s">
        <v>38</v>
      </c>
      <c r="AI6" t="str">
        <f t="shared" ref="AI6:AI22" si="1">$D7</f>
        <v>SSA_SOC_HRY_E_BEGIN_TITO_SAQ_NOM_LFM_MEMSS0_BISR_MMM_BP1</v>
      </c>
      <c r="AJ6" t="str">
        <f>$D9</f>
        <v>SSA_SOC_HRY_E_BEGIN_TITO_SAQ_NOM_LFM_MEMSS1_BHRY_MMM_BP2</v>
      </c>
      <c r="AK6" t="str">
        <f t="shared" ref="AK6:AR8" si="2">$D7</f>
        <v>SSA_SOC_HRY_E_BEGIN_TITO_SAQ_NOM_LFM_MEMSS0_BISR_MMM_BP1</v>
      </c>
      <c r="AL6" t="str">
        <f t="shared" si="2"/>
        <v>SSA_SOC_HRY_E_BEGIN_TITO_SAQ_NOM_LFM_MEMSS0_BISR_MMM_BP1</v>
      </c>
      <c r="AM6" t="str">
        <f t="shared" si="2"/>
        <v>SSA_SOC_HRY_E_BEGIN_TITO_SAQ_NOM_LFM_MEMSS0_BISR_MMM_BP1</v>
      </c>
      <c r="AN6" t="str">
        <f t="shared" si="2"/>
        <v>SSA_SOC_HRY_E_BEGIN_TITO_SAQ_NOM_LFM_MEMSS0_BISR_MMM_BP1</v>
      </c>
      <c r="AO6" t="str">
        <f t="shared" si="2"/>
        <v>SSA_SOC_HRY_E_BEGIN_TITO_SAQ_NOM_LFM_MEMSS0_BISR_MMM_BP1</v>
      </c>
      <c r="AP6" t="str">
        <f t="shared" si="2"/>
        <v>SSA_SOC_HRY_E_BEGIN_TITO_SAQ_NOM_LFM_MEMSS0_BISR_MMM_BP1</v>
      </c>
      <c r="AQ6" t="str">
        <f t="shared" si="2"/>
        <v>SSA_SOC_HRY_E_BEGIN_TITO_SAQ_NOM_LFM_MEMSS0_BISR_MMM_BP1</v>
      </c>
      <c r="AR6" t="str">
        <f t="shared" si="2"/>
        <v>SSA_SOC_HRY_E_BEGIN_TITO_SAQ_NOM_LFM_MEMSS0_BISR_MMM_BP1</v>
      </c>
    </row>
    <row r="7" spans="1:44" x14ac:dyDescent="0.25">
      <c r="A7" s="28" t="s">
        <v>26</v>
      </c>
      <c r="B7" s="28" t="s">
        <v>1297</v>
      </c>
      <c r="C7" s="28" t="str">
        <f>VLOOKUP(B7,templateLookup!A:B,2,0)</f>
        <v>PrimeMbistVminSearchTestMethod</v>
      </c>
      <c r="D7" t="str">
        <f t="shared" ref="D7" si="3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540</v>
      </c>
      <c r="K7" t="s">
        <v>141</v>
      </c>
      <c r="L7" t="s">
        <v>35</v>
      </c>
      <c r="M7" t="s">
        <v>1080</v>
      </c>
      <c r="N7" t="s">
        <v>883</v>
      </c>
      <c r="O7" t="s">
        <v>880</v>
      </c>
      <c r="P7" t="s">
        <v>1082</v>
      </c>
      <c r="Q7">
        <v>61</v>
      </c>
      <c r="R7">
        <v>50</v>
      </c>
      <c r="S7">
        <v>1</v>
      </c>
      <c r="T7">
        <v>1</v>
      </c>
      <c r="U7" t="s">
        <v>234</v>
      </c>
      <c r="AD7" t="s">
        <v>418</v>
      </c>
      <c r="AE7" t="s">
        <v>1299</v>
      </c>
      <c r="AF7" t="b">
        <v>0</v>
      </c>
      <c r="AG7">
        <f>COUNTA(AI7:AR7)</f>
        <v>10</v>
      </c>
      <c r="AH7" t="s">
        <v>38</v>
      </c>
      <c r="AI7" t="str">
        <f t="shared" si="1"/>
        <v>SSA_SOC_RASTER_E_BEGIN_TITO_SAQ_NOM_LFM_MEMSS0_RASTER_MMM_BP1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>$D9</f>
        <v>SSA_SOC_HRY_E_BEGIN_TITO_SAQ_NOM_LFM_MEMSS1_BHRY_MMM_BP2</v>
      </c>
      <c r="AN7" t="str">
        <f t="shared" si="2"/>
        <v>SSA_SOC_RASTER_E_BEGIN_TITO_SAQ_NOM_LFM_MEMSS0_RASTER_MMM_BP1</v>
      </c>
      <c r="AO7" t="str">
        <f t="shared" si="2"/>
        <v>SSA_SOC_RASTER_E_BEGIN_TITO_SAQ_NOM_LFM_MEMSS0_RASTER_MMM_BP1</v>
      </c>
      <c r="AP7" t="str">
        <f t="shared" si="2"/>
        <v>SSA_SOC_RASTER_E_BEGIN_TITO_SAQ_NOM_LFM_MEMSS0_RASTER_MMM_BP1</v>
      </c>
      <c r="AQ7" t="str">
        <f t="shared" si="2"/>
        <v>SSA_SOC_RASTER_E_BEGIN_TITO_SAQ_NOM_LFM_MEMSS0_RASTER_MMM_BP1</v>
      </c>
      <c r="AR7" t="str">
        <f t="shared" si="2"/>
        <v>SSA_SOC_RASTER_E_BEGIN_TITO_SAQ_NOM_LFM_MEMSS0_RASTER_MMM_BP1</v>
      </c>
    </row>
    <row r="8" spans="1:44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540</v>
      </c>
      <c r="K8" t="s">
        <v>141</v>
      </c>
      <c r="L8" t="s">
        <v>35</v>
      </c>
      <c r="M8" t="s">
        <v>1081</v>
      </c>
      <c r="N8" t="s">
        <v>883</v>
      </c>
      <c r="O8" t="s">
        <v>880</v>
      </c>
      <c r="P8" t="s">
        <v>910</v>
      </c>
      <c r="Q8">
        <v>61</v>
      </c>
      <c r="R8">
        <v>50</v>
      </c>
      <c r="S8">
        <v>2</v>
      </c>
      <c r="T8">
        <v>1</v>
      </c>
      <c r="U8" t="s">
        <v>234</v>
      </c>
      <c r="AF8" t="b">
        <v>0</v>
      </c>
      <c r="AG8">
        <f t="shared" ref="AG8:AG98" si="4">COUNTA(AI8:AR8)</f>
        <v>6</v>
      </c>
      <c r="AH8">
        <v>1</v>
      </c>
      <c r="AI8" t="str">
        <f t="shared" si="1"/>
        <v>SSA_SOC_HRY_E_BEGIN_TITO_SAQ_NOM_LFM_MEMSS1_BHRY_MMM_BP2</v>
      </c>
      <c r="AJ8" t="str">
        <f t="shared" ref="AJ8:AM9" si="5">$D9</f>
        <v>SSA_SOC_HRY_E_BEGIN_TITO_SAQ_NOM_LFM_MEMSS1_BHRY_MMM_BP2</v>
      </c>
      <c r="AK8" t="str">
        <f t="shared" si="5"/>
        <v>SSA_SOC_HRY_E_BEGIN_TITO_SAQ_NOM_LFM_MEMSS1_BHRY_MMM_BP2</v>
      </c>
      <c r="AL8" t="str">
        <f t="shared" si="5"/>
        <v>SSA_SOC_HRY_E_BEGIN_TITO_SAQ_NOM_LFM_MEMSS1_BHRY_MMM_BP2</v>
      </c>
      <c r="AM8" t="str">
        <f t="shared" si="5"/>
        <v>SSA_SOC_HRY_E_BEGIN_TITO_SAQ_NOM_LFM_MEMSS1_BHRY_MMM_BP2</v>
      </c>
      <c r="AN8" t="str">
        <f t="shared" si="2"/>
        <v>SSA_SOC_HRY_E_BEGIN_TITO_SAQ_NOM_LFM_MEMSS1_BHRY_MMM_BP2</v>
      </c>
    </row>
    <row r="9" spans="1:44" x14ac:dyDescent="0.25">
      <c r="A9" s="28" t="s">
        <v>26</v>
      </c>
      <c r="B9" s="28" t="s">
        <v>1297</v>
      </c>
      <c r="C9" s="28" t="str">
        <f>VLOOKUP(B9,templateLookup!A:B,2,0)</f>
        <v>PrimeMbistVminSearchTestMethod</v>
      </c>
      <c r="D9" t="str">
        <f t="shared" ref="D9:D14" si="6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540</v>
      </c>
      <c r="K9" t="s">
        <v>141</v>
      </c>
      <c r="L9" t="s">
        <v>35</v>
      </c>
      <c r="M9" t="s">
        <v>1084</v>
      </c>
      <c r="N9" t="s">
        <v>883</v>
      </c>
      <c r="O9" t="s">
        <v>880</v>
      </c>
      <c r="P9" t="s">
        <v>1087</v>
      </c>
      <c r="Q9">
        <v>61</v>
      </c>
      <c r="R9">
        <v>50</v>
      </c>
      <c r="S9">
        <v>3</v>
      </c>
      <c r="T9">
        <v>-1</v>
      </c>
      <c r="U9" t="s">
        <v>234</v>
      </c>
      <c r="AD9" t="s">
        <v>33</v>
      </c>
      <c r="AE9" t="s">
        <v>1299</v>
      </c>
      <c r="AF9" t="b">
        <v>0</v>
      </c>
      <c r="AG9">
        <f>COUNTA(AI9:AR9)</f>
        <v>10</v>
      </c>
      <c r="AH9" t="s">
        <v>38</v>
      </c>
      <c r="AI9" t="str">
        <f t="shared" si="1"/>
        <v>SSA_SOC_HRY_E_BEGIN_TITO_SAQ_NOM_LFM_MEMSS1_BISR_MMM_BP2</v>
      </c>
      <c r="AJ9" t="str">
        <f>$D12</f>
        <v>LSA_SOC_HRY_E_BEGIN_TITO_SAQ_NOM_LFM_MEMSS0_BHRY_MMM_BP1</v>
      </c>
      <c r="AK9" t="str">
        <f t="shared" si="5"/>
        <v>SSA_SOC_HRY_E_BEGIN_TITO_SAQ_NOM_LFM_MEMSS1_BISR_MMM_BP2</v>
      </c>
      <c r="AL9" t="str">
        <f t="shared" si="5"/>
        <v>SSA_SOC_HRY_E_BEGIN_TITO_SAQ_NOM_LFM_MEMSS1_BISR_MMM_BP2</v>
      </c>
      <c r="AM9" t="str">
        <f t="shared" si="5"/>
        <v>SSA_SOC_HRY_E_BEGIN_TITO_SAQ_NOM_LFM_MEMSS1_BISR_MMM_BP2</v>
      </c>
      <c r="AN9" t="str">
        <f t="shared" ref="AN9:AN11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  <c r="AR9" t="str">
        <f t="shared" ref="AR9:AR10" si="11">$D10</f>
        <v>SSA_SOC_HRY_E_BEGIN_TITO_SAQ_NOM_LFM_MEMSS1_BISR_MMM_BP2</v>
      </c>
    </row>
    <row r="10" spans="1:44" x14ac:dyDescent="0.25">
      <c r="A10" s="28" t="s">
        <v>26</v>
      </c>
      <c r="B10" s="28" t="s">
        <v>1297</v>
      </c>
      <c r="C10" s="28" t="str">
        <f>VLOOKUP(B10,templateLookup!A:B,2,0)</f>
        <v>PrimeMbistVminSearchTestMethod</v>
      </c>
      <c r="D10" t="str">
        <f t="shared" si="6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540</v>
      </c>
      <c r="K10" t="s">
        <v>141</v>
      </c>
      <c r="L10" t="s">
        <v>35</v>
      </c>
      <c r="M10" t="s">
        <v>1085</v>
      </c>
      <c r="N10" t="s">
        <v>883</v>
      </c>
      <c r="O10" t="s">
        <v>880</v>
      </c>
      <c r="P10" t="s">
        <v>1088</v>
      </c>
      <c r="Q10">
        <v>61</v>
      </c>
      <c r="R10">
        <v>50</v>
      </c>
      <c r="S10">
        <v>4</v>
      </c>
      <c r="T10">
        <v>1</v>
      </c>
      <c r="U10" t="s">
        <v>234</v>
      </c>
      <c r="AD10" t="s">
        <v>418</v>
      </c>
      <c r="AE10" t="s">
        <v>1299</v>
      </c>
      <c r="AF10" t="b">
        <v>0</v>
      </c>
      <c r="AG10">
        <f>COUNTA(AI10:AR10)</f>
        <v>10</v>
      </c>
      <c r="AH10" t="s">
        <v>38</v>
      </c>
      <c r="AI10" t="str">
        <f t="shared" si="1"/>
        <v>SSA_SOC_RASTER_E_BEGIN_TITO_SAQ_NOM_LFM_MEMSS1_RASTER_MMM_BP2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>$D12</f>
        <v>LSA_SOC_HRY_E_BEGIN_TITO_SAQ_NOM_LFM_MEMSS0_BHRY_MMM_BP1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  <c r="AR10" t="str">
        <f t="shared" si="11"/>
        <v>SSA_SOC_RASTER_E_BEGIN_TITO_SAQ_NOM_LFM_MEMSS1_RASTER_MMM_BP2</v>
      </c>
    </row>
    <row r="11" spans="1:44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6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540</v>
      </c>
      <c r="K11" t="s">
        <v>141</v>
      </c>
      <c r="L11" t="s">
        <v>35</v>
      </c>
      <c r="M11" t="s">
        <v>1086</v>
      </c>
      <c r="N11" t="s">
        <v>883</v>
      </c>
      <c r="O11" t="s">
        <v>880</v>
      </c>
      <c r="P11" t="s">
        <v>910</v>
      </c>
      <c r="Q11">
        <v>61</v>
      </c>
      <c r="R11">
        <v>50</v>
      </c>
      <c r="S11">
        <v>5</v>
      </c>
      <c r="T11">
        <v>1</v>
      </c>
      <c r="U11" t="s">
        <v>234</v>
      </c>
      <c r="AF11" t="b">
        <v>0</v>
      </c>
      <c r="AG11">
        <f t="shared" ref="AG11" si="12">COUNTA(AI11:AR11)</f>
        <v>6</v>
      </c>
      <c r="AH11">
        <v>1</v>
      </c>
      <c r="AI11" t="str">
        <f t="shared" si="1"/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ref="AM11" si="16">$D12</f>
        <v>LSA_SOC_HRY_E_BEGIN_TITO_SAQ_NOM_LFM_MEMSS0_BHRY_MMM_BP1</v>
      </c>
      <c r="AN11" t="str">
        <f t="shared" si="7"/>
        <v>LSA_SOC_HRY_E_BEGIN_TITO_SAQ_NOM_LFM_MEMSS0_BHRY_MMM_BP1</v>
      </c>
    </row>
    <row r="12" spans="1:44" x14ac:dyDescent="0.25">
      <c r="A12" s="28" t="s">
        <v>26</v>
      </c>
      <c r="B12" s="28" t="s">
        <v>1297</v>
      </c>
      <c r="C12" s="28" t="str">
        <f>VLOOKUP(B12,templateLookup!A:B,2,0)</f>
        <v>PrimeMbistVminSearchTestMethod</v>
      </c>
      <c r="D12" t="str">
        <f t="shared" si="6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540</v>
      </c>
      <c r="K12" t="s">
        <v>141</v>
      </c>
      <c r="L12" t="s">
        <v>35</v>
      </c>
      <c r="M12" t="s">
        <v>1079</v>
      </c>
      <c r="N12" t="s">
        <v>883</v>
      </c>
      <c r="O12" t="s">
        <v>880</v>
      </c>
      <c r="P12" t="s">
        <v>1095</v>
      </c>
      <c r="Q12">
        <v>21</v>
      </c>
      <c r="R12">
        <v>50</v>
      </c>
      <c r="S12">
        <v>6</v>
      </c>
      <c r="T12">
        <v>-1</v>
      </c>
      <c r="U12" t="s">
        <v>234</v>
      </c>
      <c r="AD12" t="s">
        <v>33</v>
      </c>
      <c r="AE12" t="s">
        <v>1299</v>
      </c>
      <c r="AF12" t="b">
        <v>0</v>
      </c>
      <c r="AG12">
        <f>COUNTA(AI12:AR12)</f>
        <v>10</v>
      </c>
      <c r="AH12" t="s">
        <v>38</v>
      </c>
      <c r="AI12" t="str">
        <f t="shared" si="1"/>
        <v>LSA_SOC_HRY_E_BEGIN_TITO_SAQ_NOM_LFM_MEMSS0_BISR_MMM_BP1</v>
      </c>
      <c r="AJ12" t="str">
        <f>$D15</f>
        <v>LSA_SOC_HRY_E_BEGIN_TITO_SAQ_NOM_LFM_MEMSS1_BHRY_MMM_BP2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" si="19">$D13</f>
        <v>LSA_SOC_HRY_E_BEGIN_TITO_SAQ_NOM_LFM_MEMSS0_BISR_MMM_BP1</v>
      </c>
      <c r="AN12" t="str">
        <f t="shared" ref="AN12:AN22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  <c r="AR12" t="str">
        <f t="shared" ref="AR12:AR13" si="24">$D13</f>
        <v>LSA_SOC_HRY_E_BEGIN_TITO_SAQ_NOM_LFM_MEMSS0_BISR_MMM_BP1</v>
      </c>
    </row>
    <row r="13" spans="1:44" x14ac:dyDescent="0.25">
      <c r="A13" s="28" t="s">
        <v>26</v>
      </c>
      <c r="B13" s="28" t="s">
        <v>1297</v>
      </c>
      <c r="C13" s="28" t="str">
        <f>VLOOKUP(B13,templateLookup!A:B,2,0)</f>
        <v>PrimeMbistVminSearchTestMethod</v>
      </c>
      <c r="D13" t="str">
        <f t="shared" si="6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540</v>
      </c>
      <c r="K13" t="s">
        <v>141</v>
      </c>
      <c r="L13" t="s">
        <v>35</v>
      </c>
      <c r="M13" t="s">
        <v>1080</v>
      </c>
      <c r="N13" t="s">
        <v>883</v>
      </c>
      <c r="O13" t="s">
        <v>880</v>
      </c>
      <c r="P13" t="s">
        <v>1096</v>
      </c>
      <c r="Q13">
        <v>21</v>
      </c>
      <c r="R13">
        <v>50</v>
      </c>
      <c r="S13">
        <v>7</v>
      </c>
      <c r="T13">
        <v>1</v>
      </c>
      <c r="U13" t="s">
        <v>234</v>
      </c>
      <c r="AD13" t="s">
        <v>418</v>
      </c>
      <c r="AE13" t="s">
        <v>1299</v>
      </c>
      <c r="AF13" t="b">
        <v>0</v>
      </c>
      <c r="AG13">
        <f>COUNTA(AI13:AR13)</f>
        <v>10</v>
      </c>
      <c r="AH13" t="s">
        <v>38</v>
      </c>
      <c r="AI13" t="str">
        <f t="shared" si="1"/>
        <v>LSA_SOC_RASTER_E_BEGIN_TITO_SAQ_NOM_LFM_MEMSS0_RASTER_MMM_BP1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>$D15</f>
        <v>LSA_SOC_HRY_E_BEGIN_TITO_SAQ_NOM_LFM_MEMSS1_BHRY_MMM_BP2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  <c r="AR13" t="str">
        <f t="shared" si="24"/>
        <v>LSA_SOC_RASTER_E_BEGIN_TITO_SAQ_NOM_LFM_MEMSS0_RASTER_MMM_BP1</v>
      </c>
    </row>
    <row r="14" spans="1:44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6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540</v>
      </c>
      <c r="K14" t="s">
        <v>141</v>
      </c>
      <c r="L14" t="s">
        <v>35</v>
      </c>
      <c r="M14" t="s">
        <v>1081</v>
      </c>
      <c r="N14" t="s">
        <v>883</v>
      </c>
      <c r="O14" t="s">
        <v>880</v>
      </c>
      <c r="P14" t="s">
        <v>910</v>
      </c>
      <c r="Q14">
        <v>21</v>
      </c>
      <c r="R14">
        <v>50</v>
      </c>
      <c r="S14">
        <v>8</v>
      </c>
      <c r="T14">
        <v>1</v>
      </c>
      <c r="U14" t="s">
        <v>234</v>
      </c>
      <c r="AF14" t="b">
        <v>0</v>
      </c>
      <c r="AG14">
        <f t="shared" ref="AG14" si="25">COUNTA(AI14:AR14)</f>
        <v>6</v>
      </c>
      <c r="AH14">
        <v>1</v>
      </c>
      <c r="AI14" t="str">
        <f t="shared" si="1"/>
        <v>LSA_SOC_HRY_E_BEGIN_TITO_SAQ_NOM_LFM_MEMSS1_BHRY_MMM_BP2</v>
      </c>
      <c r="AJ14" t="str">
        <f t="shared" ref="AJ14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ref="AM14:AM15" si="29">$D15</f>
        <v>LSA_SOC_HRY_E_BEGIN_TITO_SAQ_NOM_LFM_MEMSS1_BHRY_MMM_BP2</v>
      </c>
      <c r="AN14" t="str">
        <f t="shared" si="20"/>
        <v>LSA_SOC_HRY_E_BEGIN_TITO_SAQ_NOM_LFM_MEMSS1_BHRY_MMM_BP2</v>
      </c>
    </row>
    <row r="15" spans="1:44" x14ac:dyDescent="0.25">
      <c r="A15" s="28" t="s">
        <v>26</v>
      </c>
      <c r="B15" s="28" t="s">
        <v>1297</v>
      </c>
      <c r="C15" s="28" t="str">
        <f>VLOOKUP(B15,templateLookup!A:B,2,0)</f>
        <v>PrimeMbistVminSearchTestMethod</v>
      </c>
      <c r="D15" t="str">
        <f t="shared" ref="D15:D23" si="30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540</v>
      </c>
      <c r="K15" t="s">
        <v>141</v>
      </c>
      <c r="L15" t="s">
        <v>35</v>
      </c>
      <c r="M15" t="s">
        <v>1084</v>
      </c>
      <c r="N15" t="s">
        <v>883</v>
      </c>
      <c r="O15" t="s">
        <v>880</v>
      </c>
      <c r="P15" t="s">
        <v>1097</v>
      </c>
      <c r="Q15">
        <v>21</v>
      </c>
      <c r="R15">
        <v>50</v>
      </c>
      <c r="S15">
        <v>9</v>
      </c>
      <c r="T15">
        <v>-1</v>
      </c>
      <c r="U15" t="s">
        <v>234</v>
      </c>
      <c r="AD15" t="s">
        <v>33</v>
      </c>
      <c r="AE15" t="s">
        <v>1299</v>
      </c>
      <c r="AF15" t="b">
        <v>0</v>
      </c>
      <c r="AG15">
        <f>COUNTA(AI15:AR15)</f>
        <v>10</v>
      </c>
      <c r="AH15" t="s">
        <v>38</v>
      </c>
      <c r="AI15" t="str">
        <f t="shared" si="1"/>
        <v>LSA_SOC_HRY_E_BEGIN_TITO_SAQ_NOM_LFM_MEMSS1_BISR_MMM_BP2</v>
      </c>
      <c r="AJ15" t="str">
        <f>$D18</f>
        <v>LSA_SOC_HRY_E_BEGIN_TITO_SAQ_NOM_LFM_MEMSS2_BHRY_MMM_BP3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29"/>
        <v>LSA_SOC_HRY_E_BEGIN_TITO_SAQ_NOM_LFM_MEMSS1_BISR_MMM_BP2</v>
      </c>
      <c r="AN15" t="str">
        <f t="shared" si="20"/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  <c r="AR15" t="str">
        <f t="shared" ref="AR15:AR16" si="34">$D16</f>
        <v>LSA_SOC_HRY_E_BEGIN_TITO_SAQ_NOM_LFM_MEMSS1_BISR_MMM_BP2</v>
      </c>
    </row>
    <row r="16" spans="1:44" x14ac:dyDescent="0.25">
      <c r="A16" s="28" t="s">
        <v>26</v>
      </c>
      <c r="B16" s="28" t="s">
        <v>1297</v>
      </c>
      <c r="C16" s="28" t="str">
        <f>VLOOKUP(B16,templateLookup!A:B,2,0)</f>
        <v>PrimeMbistVminSearchTestMethod</v>
      </c>
      <c r="D16" t="str">
        <f t="shared" si="30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540</v>
      </c>
      <c r="K16" t="s">
        <v>141</v>
      </c>
      <c r="L16" t="s">
        <v>35</v>
      </c>
      <c r="M16" t="s">
        <v>1085</v>
      </c>
      <c r="N16" t="s">
        <v>883</v>
      </c>
      <c r="O16" t="s">
        <v>880</v>
      </c>
      <c r="P16" t="s">
        <v>1098</v>
      </c>
      <c r="Q16">
        <v>21</v>
      </c>
      <c r="R16">
        <v>50</v>
      </c>
      <c r="S16">
        <v>10</v>
      </c>
      <c r="T16">
        <v>1</v>
      </c>
      <c r="U16" t="s">
        <v>234</v>
      </c>
      <c r="AD16" t="s">
        <v>418</v>
      </c>
      <c r="AE16" t="s">
        <v>1299</v>
      </c>
      <c r="AF16" t="b">
        <v>0</v>
      </c>
      <c r="AG16">
        <f>COUNTA(AI16:AR16)</f>
        <v>10</v>
      </c>
      <c r="AH16" t="s">
        <v>38</v>
      </c>
      <c r="AI16" t="str">
        <f t="shared" si="1"/>
        <v>LSA_SOC_RASTER_E_BEGIN_TITO_SAQ_NOM_LFM_MEMSS1_RASTER_MMM_BP2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>$D18</f>
        <v>LSA_SOC_HRY_E_BEGIN_TITO_SAQ_NOM_LFM_MEMSS2_BHRY_MMM_BP3</v>
      </c>
      <c r="AN16" t="str">
        <f t="shared" si="2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  <c r="AR16" t="str">
        <f t="shared" si="34"/>
        <v>LSA_SOC_RASTER_E_BEGIN_TITO_SAQ_NOM_LFM_MEMSS1_RASTER_MMM_BP2</v>
      </c>
    </row>
    <row r="17" spans="1:44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30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540</v>
      </c>
      <c r="K17" t="s">
        <v>141</v>
      </c>
      <c r="L17" t="s">
        <v>35</v>
      </c>
      <c r="M17" t="s">
        <v>1086</v>
      </c>
      <c r="N17" t="s">
        <v>883</v>
      </c>
      <c r="O17" t="s">
        <v>880</v>
      </c>
      <c r="P17" t="s">
        <v>910</v>
      </c>
      <c r="Q17">
        <v>21</v>
      </c>
      <c r="R17">
        <v>50</v>
      </c>
      <c r="S17">
        <v>11</v>
      </c>
      <c r="T17">
        <v>1</v>
      </c>
      <c r="U17" t="s">
        <v>234</v>
      </c>
      <c r="AF17" t="b">
        <v>0</v>
      </c>
      <c r="AG17">
        <f t="shared" ref="AG17" si="35">COUNTA(AI17:AR17)</f>
        <v>6</v>
      </c>
      <c r="AH17">
        <v>1</v>
      </c>
      <c r="AI17" t="str">
        <f t="shared" si="1"/>
        <v>LSA_SOC_HRY_E_BEGIN_TITO_SAQ_NOM_LFM_MEMSS2_BHRY_MMM_BP3</v>
      </c>
      <c r="AJ17" t="str">
        <f t="shared" ref="AJ17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ref="AM17:AM18" si="39">$D18</f>
        <v>LSA_SOC_HRY_E_BEGIN_TITO_SAQ_NOM_LFM_MEMSS2_BHRY_MMM_BP3</v>
      </c>
      <c r="AN17" t="str">
        <f t="shared" si="20"/>
        <v>LSA_SOC_HRY_E_BEGIN_TITO_SAQ_NOM_LFM_MEMSS2_BHRY_MMM_BP3</v>
      </c>
    </row>
    <row r="18" spans="1:44" x14ac:dyDescent="0.25">
      <c r="A18" s="28" t="s">
        <v>26</v>
      </c>
      <c r="B18" s="28" t="s">
        <v>1297</v>
      </c>
      <c r="C18" s="28" t="str">
        <f>VLOOKUP(B18,templateLookup!A:B,2,0)</f>
        <v>PrimeMbistVminSearchTestMethod</v>
      </c>
      <c r="D18" t="str">
        <f t="shared" si="30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540</v>
      </c>
      <c r="K18" t="s">
        <v>141</v>
      </c>
      <c r="L18" t="s">
        <v>35</v>
      </c>
      <c r="M18" t="s">
        <v>1089</v>
      </c>
      <c r="N18" t="s">
        <v>883</v>
      </c>
      <c r="O18" t="s">
        <v>880</v>
      </c>
      <c r="P18" t="s">
        <v>1099</v>
      </c>
      <c r="Q18">
        <v>21</v>
      </c>
      <c r="R18">
        <v>50</v>
      </c>
      <c r="S18">
        <v>12</v>
      </c>
      <c r="T18">
        <v>-1</v>
      </c>
      <c r="U18" t="s">
        <v>234</v>
      </c>
      <c r="AD18" t="s">
        <v>33</v>
      </c>
      <c r="AE18" t="s">
        <v>1299</v>
      </c>
      <c r="AF18" t="b">
        <v>0</v>
      </c>
      <c r="AG18">
        <f>COUNTA(AI18:AR18)</f>
        <v>10</v>
      </c>
      <c r="AH18" t="s">
        <v>38</v>
      </c>
      <c r="AI18" t="str">
        <f t="shared" si="1"/>
        <v>LSA_SOC_HRY_E_BEGIN_TITO_SAQ_NOM_LFM_MEMSS2_BISR_MMM_BP3</v>
      </c>
      <c r="AJ18" t="str">
        <f>$D21</f>
        <v>LSA_SOC_HRY_E_BEGIN_TITO_SAQ_NOM_LFM_MEMSS3_BHRY_MMM_BP4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39"/>
        <v>LSA_SOC_HRY_E_BEGIN_TITO_SAQ_NOM_LFM_MEMSS2_BISR_MMM_BP3</v>
      </c>
      <c r="AN18" t="str">
        <f t="shared" si="20"/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  <c r="AR18" t="str">
        <f t="shared" ref="AR18:AR19" si="43">$D19</f>
        <v>LSA_SOC_HRY_E_BEGIN_TITO_SAQ_NOM_LFM_MEMSS2_BISR_MMM_BP3</v>
      </c>
    </row>
    <row r="19" spans="1:44" x14ac:dyDescent="0.25">
      <c r="A19" s="28" t="s">
        <v>26</v>
      </c>
      <c r="B19" s="28" t="s">
        <v>1297</v>
      </c>
      <c r="C19" s="28" t="str">
        <f>VLOOKUP(B19,templateLookup!A:B,2,0)</f>
        <v>PrimeMbistVminSearchTestMethod</v>
      </c>
      <c r="D19" t="str">
        <f t="shared" si="30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540</v>
      </c>
      <c r="K19" t="s">
        <v>141</v>
      </c>
      <c r="L19" t="s">
        <v>35</v>
      </c>
      <c r="M19" t="s">
        <v>1090</v>
      </c>
      <c r="N19" t="s">
        <v>883</v>
      </c>
      <c r="O19" t="s">
        <v>880</v>
      </c>
      <c r="P19" t="s">
        <v>1100</v>
      </c>
      <c r="Q19">
        <v>21</v>
      </c>
      <c r="R19">
        <v>50</v>
      </c>
      <c r="S19">
        <v>13</v>
      </c>
      <c r="T19">
        <v>1</v>
      </c>
      <c r="U19" t="s">
        <v>234</v>
      </c>
      <c r="AD19" t="s">
        <v>418</v>
      </c>
      <c r="AE19" t="s">
        <v>1299</v>
      </c>
      <c r="AF19" t="b">
        <v>0</v>
      </c>
      <c r="AG19">
        <f>COUNTA(AI19:AR19)</f>
        <v>10</v>
      </c>
      <c r="AH19" t="s">
        <v>38</v>
      </c>
      <c r="AI19" t="str">
        <f t="shared" si="1"/>
        <v>LSA_SOC_RASTER_E_BEGIN_TITO_SAQ_NOM_LFM_MEMSS2_RASTER_MMM_BP3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>$D21</f>
        <v>LSA_SOC_HRY_E_BEGIN_TITO_SAQ_NOM_LFM_MEMSS3_BHRY_MMM_BP4</v>
      </c>
      <c r="AN19" t="str">
        <f t="shared" si="20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  <c r="AR19" t="str">
        <f t="shared" si="43"/>
        <v>LSA_SOC_RASTER_E_BEGIN_TITO_SAQ_NOM_LFM_MEMSS2_RASTER_MMM_BP3</v>
      </c>
    </row>
    <row r="20" spans="1:44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30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540</v>
      </c>
      <c r="K20" t="s">
        <v>141</v>
      </c>
      <c r="L20" t="s">
        <v>35</v>
      </c>
      <c r="M20" t="s">
        <v>1091</v>
      </c>
      <c r="N20" t="s">
        <v>883</v>
      </c>
      <c r="O20" t="s">
        <v>880</v>
      </c>
      <c r="P20" t="s">
        <v>910</v>
      </c>
      <c r="Q20">
        <v>21</v>
      </c>
      <c r="R20">
        <v>50</v>
      </c>
      <c r="S20">
        <v>14</v>
      </c>
      <c r="T20">
        <v>1</v>
      </c>
      <c r="U20" t="s">
        <v>234</v>
      </c>
      <c r="AF20" t="b">
        <v>0</v>
      </c>
      <c r="AG20">
        <f t="shared" ref="AG20" si="44">COUNTA(AI20:AR20)</f>
        <v>6</v>
      </c>
      <c r="AH20">
        <v>1</v>
      </c>
      <c r="AI20" t="str">
        <f t="shared" si="1"/>
        <v>LSA_SOC_HRY_E_BEGIN_TITO_SAQ_NOM_LFM_MEMSS3_BHRY_MMM_BP4</v>
      </c>
      <c r="AJ20" t="str">
        <f t="shared" ref="AJ20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ref="AM20:AM21" si="48">$D21</f>
        <v>LSA_SOC_HRY_E_BEGIN_TITO_SAQ_NOM_LFM_MEMSS3_BHRY_MMM_BP4</v>
      </c>
      <c r="AN20" t="str">
        <f t="shared" si="20"/>
        <v>LSA_SOC_HRY_E_BEGIN_TITO_SAQ_NOM_LFM_MEMSS3_BHRY_MMM_BP4</v>
      </c>
    </row>
    <row r="21" spans="1:44" x14ac:dyDescent="0.25">
      <c r="A21" s="28" t="s">
        <v>26</v>
      </c>
      <c r="B21" s="28" t="s">
        <v>1297</v>
      </c>
      <c r="C21" s="28" t="str">
        <f>VLOOKUP(B21,templateLookup!A:B,2,0)</f>
        <v>PrimeMbistVminSearchTestMethod</v>
      </c>
      <c r="D21" t="str">
        <f t="shared" si="30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540</v>
      </c>
      <c r="K21" t="s">
        <v>141</v>
      </c>
      <c r="L21" t="s">
        <v>35</v>
      </c>
      <c r="M21" t="s">
        <v>1092</v>
      </c>
      <c r="N21" t="s">
        <v>883</v>
      </c>
      <c r="O21" t="s">
        <v>880</v>
      </c>
      <c r="P21" t="s">
        <v>1101</v>
      </c>
      <c r="Q21">
        <v>21</v>
      </c>
      <c r="R21">
        <v>50</v>
      </c>
      <c r="S21">
        <v>15</v>
      </c>
      <c r="T21">
        <v>-1</v>
      </c>
      <c r="U21" t="s">
        <v>234</v>
      </c>
      <c r="AD21" t="s">
        <v>33</v>
      </c>
      <c r="AE21" t="s">
        <v>1299</v>
      </c>
      <c r="AF21" t="b">
        <v>0</v>
      </c>
      <c r="AG21">
        <f>COUNTA(AI21:AR21)</f>
        <v>10</v>
      </c>
      <c r="AH21" t="s">
        <v>38</v>
      </c>
      <c r="AI21" t="str">
        <f t="shared" si="1"/>
        <v>LSA_SOC_HRY_E_BEGIN_TITO_SAQ_NOM_LFM_MEMSS3_BISR_MMM_BP4</v>
      </c>
      <c r="AJ21">
        <v>1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48"/>
        <v>LSA_SOC_HRY_E_BEGIN_TITO_SAQ_NOM_LFM_MEMSS3_BISR_MMM_BP4</v>
      </c>
      <c r="AN21" t="str">
        <f t="shared" si="20"/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  <c r="AR21" t="str">
        <f t="shared" ref="AR21:AR22" si="52">$D22</f>
        <v>LSA_SOC_HRY_E_BEGIN_TITO_SAQ_NOM_LFM_MEMSS3_BISR_MMM_BP4</v>
      </c>
    </row>
    <row r="22" spans="1:44" x14ac:dyDescent="0.25">
      <c r="A22" s="28" t="s">
        <v>26</v>
      </c>
      <c r="B22" s="28" t="s">
        <v>1297</v>
      </c>
      <c r="C22" s="28" t="str">
        <f>VLOOKUP(B22,templateLookup!A:B,2,0)</f>
        <v>PrimeMbistVminSearchTestMethod</v>
      </c>
      <c r="D22" t="str">
        <f t="shared" si="30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540</v>
      </c>
      <c r="K22" t="s">
        <v>141</v>
      </c>
      <c r="L22" t="s">
        <v>35</v>
      </c>
      <c r="M22" t="s">
        <v>1093</v>
      </c>
      <c r="N22" t="s">
        <v>883</v>
      </c>
      <c r="O22" t="s">
        <v>880</v>
      </c>
      <c r="P22" t="s">
        <v>1102</v>
      </c>
      <c r="Q22">
        <v>21</v>
      </c>
      <c r="R22">
        <v>50</v>
      </c>
      <c r="S22">
        <v>16</v>
      </c>
      <c r="T22">
        <v>1</v>
      </c>
      <c r="U22" t="s">
        <v>234</v>
      </c>
      <c r="AD22" t="s">
        <v>418</v>
      </c>
      <c r="AE22" t="s">
        <v>1299</v>
      </c>
      <c r="AF22" t="b">
        <v>0</v>
      </c>
      <c r="AG22">
        <f>COUNTA(AI22:AR22)</f>
        <v>10</v>
      </c>
      <c r="AH22" t="s">
        <v>38</v>
      </c>
      <c r="AI22" t="str">
        <f t="shared" si="1"/>
        <v>LSA_SOC_RASTER_E_BEGIN_TITO_SAQ_NOM_LFM_MEMSS3_RASTER_MMM_BP4</v>
      </c>
      <c r="AJ22">
        <v>1</v>
      </c>
      <c r="AK22">
        <v>1</v>
      </c>
      <c r="AL22">
        <v>1</v>
      </c>
      <c r="AM22">
        <v>1</v>
      </c>
      <c r="AN22" t="str">
        <f t="shared" si="20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  <c r="AR22" t="str">
        <f t="shared" si="52"/>
        <v>LSA_SOC_RASTER_E_BEGIN_TITO_SAQ_NOM_LFM_MEMSS3_RASTER_MMM_BP4</v>
      </c>
    </row>
    <row r="23" spans="1:44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30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540</v>
      </c>
      <c r="K23" t="s">
        <v>141</v>
      </c>
      <c r="L23" t="s">
        <v>35</v>
      </c>
      <c r="M23" t="s">
        <v>1094</v>
      </c>
      <c r="N23" t="s">
        <v>883</v>
      </c>
      <c r="O23" t="s">
        <v>880</v>
      </c>
      <c r="P23" t="s">
        <v>910</v>
      </c>
      <c r="Q23">
        <v>21</v>
      </c>
      <c r="R23">
        <v>50</v>
      </c>
      <c r="S23">
        <v>17</v>
      </c>
      <c r="T23">
        <v>1</v>
      </c>
      <c r="U23" t="s">
        <v>234</v>
      </c>
      <c r="AF23" t="b">
        <v>0</v>
      </c>
      <c r="AG23">
        <f t="shared" ref="AG23" si="53">COUNTA(AI23:AR23)</f>
        <v>6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4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4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1104</v>
      </c>
      <c r="F25" t="s">
        <v>88</v>
      </c>
      <c r="AG25">
        <v>2</v>
      </c>
      <c r="AH25">
        <v>1</v>
      </c>
      <c r="AI25" t="str">
        <f>$D42</f>
        <v>PRE_REPAIR_HBO_ALL</v>
      </c>
      <c r="AJ25" t="str">
        <f>$D42</f>
        <v>PRE_REPAIR_HBO_ALL</v>
      </c>
    </row>
    <row r="26" spans="1:44" s="8" customFormat="1" x14ac:dyDescent="0.25">
      <c r="A26" s="8" t="s">
        <v>26</v>
      </c>
      <c r="B26" s="8" t="s">
        <v>1297</v>
      </c>
      <c r="C26" s="8" t="str">
        <f>VLOOKUP(B26,templateLookup!A:B,2,0)</f>
        <v>PrimeMbistVminSearchTestMethod</v>
      </c>
      <c r="D26" s="8" t="str">
        <f t="shared" ref="D26:D40" si="54">E26&amp;"_"&amp;F26&amp;"_"&amp;G26&amp;"_"&amp;H26&amp;"_"&amp;A26&amp;"_"&amp;I26&amp;"_"&amp;J26&amp;"_"&amp;K26&amp;"_"&amp;L26&amp;"_"&amp;M26</f>
        <v>SSA_SOC_HRY_E_BEGIN_TITO_SAQ_NOM_LFM_DDRPHY0_BHRY_MMM_BP5</v>
      </c>
      <c r="E26" s="8" t="s">
        <v>31</v>
      </c>
      <c r="F26" s="8" t="s">
        <v>88</v>
      </c>
      <c r="G26" s="8" t="s">
        <v>33</v>
      </c>
      <c r="H26" s="8" t="s">
        <v>34</v>
      </c>
      <c r="I26" s="8" t="s">
        <v>104</v>
      </c>
      <c r="J26" s="8" t="s">
        <v>540</v>
      </c>
      <c r="K26" s="8" t="s">
        <v>141</v>
      </c>
      <c r="L26" s="8" t="s">
        <v>35</v>
      </c>
      <c r="M26" s="8" t="s">
        <v>1108</v>
      </c>
      <c r="N26" s="8" t="s">
        <v>883</v>
      </c>
      <c r="O26" s="8" t="s">
        <v>880</v>
      </c>
      <c r="P26" s="8" t="s">
        <v>1120</v>
      </c>
      <c r="Q26" s="8">
        <v>61</v>
      </c>
      <c r="R26" s="8">
        <v>50</v>
      </c>
      <c r="S26" s="8">
        <v>18</v>
      </c>
      <c r="T26" s="8">
        <v>-1</v>
      </c>
      <c r="U26" s="8" t="s">
        <v>234</v>
      </c>
      <c r="AD26" s="8" t="s">
        <v>33</v>
      </c>
      <c r="AE26" s="8" t="s">
        <v>1299</v>
      </c>
      <c r="AF26" s="8" t="b">
        <v>0</v>
      </c>
      <c r="AG26" s="8">
        <f>COUNTA(AI26:AR26)</f>
        <v>10</v>
      </c>
      <c r="AH26" s="8" t="s">
        <v>38</v>
      </c>
      <c r="AI26" s="8" t="str">
        <f t="shared" ref="AI26:AI39" si="55">$D27</f>
        <v>SSA_SOC_HRY_E_BEGIN_TITO_SAQ_NOM_LFM_DDRPHY0_BISR_MMM_BP5</v>
      </c>
      <c r="AJ26" s="8" t="str">
        <f>$D29</f>
        <v>SSA_SOC_HRY_E_BEGIN_TITO_SAQ_NOM_LFM_DDRPHY_1_2_BHRY_MMM_BP6</v>
      </c>
      <c r="AK26" s="8" t="str">
        <f t="shared" ref="AK26" si="56">$D27</f>
        <v>SSA_SOC_HRY_E_BEGIN_TITO_SAQ_NOM_LFM_DDRPHY0_BISR_MMM_BP5</v>
      </c>
      <c r="AL26" s="8" t="str">
        <f t="shared" ref="AL26" si="57">$D27</f>
        <v>SSA_SOC_HRY_E_BEGIN_TITO_SAQ_NOM_LFM_DDRPHY0_BISR_MMM_BP5</v>
      </c>
      <c r="AM26" s="8" t="str">
        <f t="shared" ref="AM26" si="58">$D27</f>
        <v>SSA_SOC_HRY_E_BEGIN_TITO_SAQ_NOM_LFM_DDRPHY0_BISR_MMM_BP5</v>
      </c>
      <c r="AN26" s="8" t="str">
        <f t="shared" ref="AN26:AN39" si="59">$D27</f>
        <v>SSA_SOC_HRY_E_BEGIN_TITO_SAQ_NOM_LFM_DDRPHY0_BISR_MMM_BP5</v>
      </c>
      <c r="AO26" s="8" t="str">
        <f t="shared" ref="AO26:AO27" si="60">$D27</f>
        <v>SSA_SOC_HRY_E_BEGIN_TITO_SAQ_NOM_LFM_DDRPHY0_BISR_MMM_BP5</v>
      </c>
      <c r="AP26" s="8" t="str">
        <f t="shared" ref="AP26:AP27" si="61">$D27</f>
        <v>SSA_SOC_HRY_E_BEGIN_TITO_SAQ_NOM_LFM_DDRPHY0_BISR_MMM_BP5</v>
      </c>
      <c r="AQ26" s="8" t="str">
        <f t="shared" ref="AQ26:AQ27" si="62">$D27</f>
        <v>SSA_SOC_HRY_E_BEGIN_TITO_SAQ_NOM_LFM_DDRPHY0_BISR_MMM_BP5</v>
      </c>
      <c r="AR26" s="8" t="str">
        <f t="shared" ref="AR26:AR27" si="63">$D27</f>
        <v>SSA_SOC_HRY_E_BEGIN_TITO_SAQ_NOM_LFM_DDRPHY0_BISR_MMM_BP5</v>
      </c>
    </row>
    <row r="27" spans="1:44" x14ac:dyDescent="0.25">
      <c r="A27" s="29" t="s">
        <v>26</v>
      </c>
      <c r="B27" s="29" t="s">
        <v>1297</v>
      </c>
      <c r="C27" s="29" t="str">
        <f>VLOOKUP(B27,templateLookup!A:B,2,0)</f>
        <v>PrimeMbistVminSearchTestMethod</v>
      </c>
      <c r="D27" t="str">
        <f t="shared" si="54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540</v>
      </c>
      <c r="K27" t="s">
        <v>141</v>
      </c>
      <c r="L27" t="s">
        <v>35</v>
      </c>
      <c r="M27" t="s">
        <v>1109</v>
      </c>
      <c r="N27" t="s">
        <v>883</v>
      </c>
      <c r="O27" t="s">
        <v>880</v>
      </c>
      <c r="P27" t="s">
        <v>1121</v>
      </c>
      <c r="Q27">
        <v>61</v>
      </c>
      <c r="R27">
        <v>50</v>
      </c>
      <c r="S27">
        <v>19</v>
      </c>
      <c r="T27">
        <v>-1</v>
      </c>
      <c r="U27" t="s">
        <v>234</v>
      </c>
      <c r="AD27" t="s">
        <v>33</v>
      </c>
      <c r="AE27" t="s">
        <v>1299</v>
      </c>
      <c r="AF27" t="b">
        <v>0</v>
      </c>
      <c r="AG27">
        <f>COUNTA(AI27:AR27)</f>
        <v>10</v>
      </c>
      <c r="AH27" t="s">
        <v>38</v>
      </c>
      <c r="AI27" t="str">
        <f t="shared" si="55"/>
        <v>SSA_SOC_RASTER_E_BEGIN_TITO_SAQ_NOM_LFM_DDRPHY0_RASTER_MMM_BP5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>$D29</f>
        <v>SSA_SOC_HRY_E_BEGIN_TITO_SAQ_NOM_LFM_DDRPHY_1_2_BHRY_MMM_BP6</v>
      </c>
      <c r="AN27" t="str">
        <f t="shared" si="59"/>
        <v>SSA_SOC_RASTER_E_BEGIN_TITO_SAQ_NOM_LFM_DDRPHY0_RASTER_MMM_BP5</v>
      </c>
      <c r="AO27" t="str">
        <f t="shared" si="60"/>
        <v>SSA_SOC_RASTER_E_BEGIN_TITO_SAQ_NOM_LFM_DDRPHY0_RASTER_MMM_BP5</v>
      </c>
      <c r="AP27" t="str">
        <f t="shared" si="61"/>
        <v>SSA_SOC_RASTER_E_BEGIN_TITO_SAQ_NOM_LFM_DDRPHY0_RASTER_MMM_BP5</v>
      </c>
      <c r="AQ27" t="str">
        <f t="shared" si="62"/>
        <v>SSA_SOC_RASTER_E_BEGIN_TITO_SAQ_NOM_LFM_DDRPHY0_RASTER_MMM_BP5</v>
      </c>
      <c r="AR27" t="str">
        <f t="shared" si="63"/>
        <v>SSA_SOC_RASTER_E_BEGIN_TITO_SAQ_NOM_LFM_DDRPHY0_RASTER_MMM_BP5</v>
      </c>
    </row>
    <row r="28" spans="1:44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4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540</v>
      </c>
      <c r="K28" t="s">
        <v>141</v>
      </c>
      <c r="L28" t="s">
        <v>35</v>
      </c>
      <c r="M28" t="s">
        <v>1110</v>
      </c>
      <c r="N28" t="s">
        <v>883</v>
      </c>
      <c r="O28" t="s">
        <v>880</v>
      </c>
      <c r="P28" t="s">
        <v>910</v>
      </c>
      <c r="Q28">
        <v>61</v>
      </c>
      <c r="R28">
        <v>50</v>
      </c>
      <c r="S28">
        <v>20</v>
      </c>
      <c r="T28">
        <v>1</v>
      </c>
      <c r="U28" t="s">
        <v>234</v>
      </c>
      <c r="AF28" t="b">
        <v>0</v>
      </c>
      <c r="AG28">
        <f t="shared" ref="AG28" si="64">COUNTA(AI28:AR28)</f>
        <v>6</v>
      </c>
      <c r="AH28">
        <v>1</v>
      </c>
      <c r="AI28" t="str">
        <f t="shared" si="55"/>
        <v>SSA_SOC_HRY_E_BEGIN_TITO_SAQ_NOM_LFM_DDRPHY_1_2_BHRY_MMM_BP6</v>
      </c>
      <c r="AJ28" t="str">
        <f t="shared" ref="AJ28" si="65">$D29</f>
        <v>SSA_SOC_HRY_E_BEGIN_TITO_SAQ_NOM_LFM_DDRPHY_1_2_BHRY_MMM_BP6</v>
      </c>
      <c r="AK28" t="str">
        <f t="shared" ref="AK28:AK29" si="66">$D29</f>
        <v>SSA_SOC_HRY_E_BEGIN_TITO_SAQ_NOM_LFM_DDRPHY_1_2_BHRY_MMM_BP6</v>
      </c>
      <c r="AL28" t="str">
        <f t="shared" ref="AL28:AL29" si="67">$D29</f>
        <v>SSA_SOC_HRY_E_BEGIN_TITO_SAQ_NOM_LFM_DDRPHY_1_2_BHRY_MMM_BP6</v>
      </c>
      <c r="AM28" t="str">
        <f t="shared" ref="AM28:AM29" si="68">$D29</f>
        <v>SSA_SOC_HRY_E_BEGIN_TITO_SAQ_NOM_LFM_DDRPHY_1_2_BHRY_MMM_BP6</v>
      </c>
      <c r="AN28" t="str">
        <f t="shared" si="59"/>
        <v>SSA_SOC_HRY_E_BEGIN_TITO_SAQ_NOM_LFM_DDRPHY_1_2_BHRY_MMM_BP6</v>
      </c>
    </row>
    <row r="29" spans="1:44" x14ac:dyDescent="0.25">
      <c r="A29" s="29" t="s">
        <v>26</v>
      </c>
      <c r="B29" s="29" t="s">
        <v>1297</v>
      </c>
      <c r="C29" s="29" t="str">
        <f>VLOOKUP(B29,templateLookup!A:B,2,0)</f>
        <v>PrimeMbistVminSearchTestMethod</v>
      </c>
      <c r="D29" t="str">
        <f t="shared" si="54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540</v>
      </c>
      <c r="K29" t="s">
        <v>141</v>
      </c>
      <c r="L29" t="s">
        <v>35</v>
      </c>
      <c r="M29" t="s">
        <v>1114</v>
      </c>
      <c r="N29" t="s">
        <v>883</v>
      </c>
      <c r="O29" t="s">
        <v>880</v>
      </c>
      <c r="P29" t="s">
        <v>1122</v>
      </c>
      <c r="Q29">
        <v>61</v>
      </c>
      <c r="R29">
        <v>50</v>
      </c>
      <c r="S29">
        <v>21</v>
      </c>
      <c r="T29">
        <v>-1</v>
      </c>
      <c r="U29" t="s">
        <v>234</v>
      </c>
      <c r="AD29" t="s">
        <v>33</v>
      </c>
      <c r="AE29" t="s">
        <v>1299</v>
      </c>
      <c r="AF29" t="b">
        <v>0</v>
      </c>
      <c r="AG29">
        <f>COUNTA(AI29:AR29)</f>
        <v>10</v>
      </c>
      <c r="AH29" t="s">
        <v>38</v>
      </c>
      <c r="AI29" t="str">
        <f t="shared" si="55"/>
        <v>SSA_SOC_HRY_E_BEGIN_TITO_SAQ_NOM_LFM_DDRPHY_1_2_BISR_MMM_BP6</v>
      </c>
      <c r="AJ29" t="str">
        <f>$D32</f>
        <v>SSA_SOC_HRY_E_BEGIN_TITO_SAQ_NOM_LFM_DDRPHY3_BHRY_MMM_BP7</v>
      </c>
      <c r="AK29" t="str">
        <f t="shared" si="66"/>
        <v>SSA_SOC_HRY_E_BEGIN_TITO_SAQ_NOM_LFM_DDRPHY_1_2_BISR_MMM_BP6</v>
      </c>
      <c r="AL29" t="str">
        <f t="shared" si="67"/>
        <v>SSA_SOC_HRY_E_BEGIN_TITO_SAQ_NOM_LFM_DDRPHY_1_2_BISR_MMM_BP6</v>
      </c>
      <c r="AM29" t="str">
        <f t="shared" si="68"/>
        <v>SSA_SOC_HRY_E_BEGIN_TITO_SAQ_NOM_LFM_DDRPHY_1_2_BISR_MMM_BP6</v>
      </c>
      <c r="AN29" t="str">
        <f t="shared" si="59"/>
        <v>SSA_SOC_HRY_E_BEGIN_TITO_SAQ_NOM_LFM_DDRPHY_1_2_BISR_MMM_BP6</v>
      </c>
      <c r="AO29" t="str">
        <f t="shared" ref="AO29:AO30" si="69">$D30</f>
        <v>SSA_SOC_HRY_E_BEGIN_TITO_SAQ_NOM_LFM_DDRPHY_1_2_BISR_MMM_BP6</v>
      </c>
      <c r="AP29" t="str">
        <f t="shared" ref="AP29:AP30" si="70">$D30</f>
        <v>SSA_SOC_HRY_E_BEGIN_TITO_SAQ_NOM_LFM_DDRPHY_1_2_BISR_MMM_BP6</v>
      </c>
      <c r="AQ29" t="str">
        <f t="shared" ref="AQ29:AQ30" si="71">$D30</f>
        <v>SSA_SOC_HRY_E_BEGIN_TITO_SAQ_NOM_LFM_DDRPHY_1_2_BISR_MMM_BP6</v>
      </c>
      <c r="AR29" t="str">
        <f t="shared" ref="AR29:AR30" si="72">$D30</f>
        <v>SSA_SOC_HRY_E_BEGIN_TITO_SAQ_NOM_LFM_DDRPHY_1_2_BISR_MMM_BP6</v>
      </c>
    </row>
    <row r="30" spans="1:44" x14ac:dyDescent="0.25">
      <c r="A30" s="29" t="s">
        <v>26</v>
      </c>
      <c r="B30" s="29" t="s">
        <v>1297</v>
      </c>
      <c r="C30" s="29" t="str">
        <f>VLOOKUP(B30,templateLookup!A:B,2,0)</f>
        <v>PrimeMbistVminSearchTestMethod</v>
      </c>
      <c r="D30" t="str">
        <f t="shared" si="54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540</v>
      </c>
      <c r="K30" t="s">
        <v>141</v>
      </c>
      <c r="L30" t="s">
        <v>35</v>
      </c>
      <c r="M30" t="s">
        <v>1115</v>
      </c>
      <c r="N30" t="s">
        <v>883</v>
      </c>
      <c r="O30" t="s">
        <v>880</v>
      </c>
      <c r="P30" t="s">
        <v>1123</v>
      </c>
      <c r="Q30">
        <v>61</v>
      </c>
      <c r="R30">
        <v>50</v>
      </c>
      <c r="S30">
        <v>22</v>
      </c>
      <c r="T30">
        <v>-1</v>
      </c>
      <c r="U30" t="s">
        <v>234</v>
      </c>
      <c r="AD30" t="s">
        <v>33</v>
      </c>
      <c r="AE30" t="s">
        <v>1299</v>
      </c>
      <c r="AF30" t="b">
        <v>0</v>
      </c>
      <c r="AG30">
        <f>COUNTA(AI30:AR30)</f>
        <v>10</v>
      </c>
      <c r="AH30" t="s">
        <v>38</v>
      </c>
      <c r="AI30" t="str">
        <f t="shared" si="55"/>
        <v>SSA_SOC_RASTER_E_BEGIN_TITO_SAQ_NOM_LFM_DDRPHY_1_2_RASTER_MMM_BP6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>$D32</f>
        <v>SSA_SOC_HRY_E_BEGIN_TITO_SAQ_NOM_LFM_DDRPHY3_BHRY_MMM_BP7</v>
      </c>
      <c r="AN30" t="str">
        <f t="shared" si="59"/>
        <v>SSA_SOC_RASTER_E_BEGIN_TITO_SAQ_NOM_LFM_DDRPHY_1_2_RASTER_MMM_BP6</v>
      </c>
      <c r="AO30" t="str">
        <f t="shared" si="69"/>
        <v>SSA_SOC_RASTER_E_BEGIN_TITO_SAQ_NOM_LFM_DDRPHY_1_2_RASTER_MMM_BP6</v>
      </c>
      <c r="AP30" t="str">
        <f t="shared" si="70"/>
        <v>SSA_SOC_RASTER_E_BEGIN_TITO_SAQ_NOM_LFM_DDRPHY_1_2_RASTER_MMM_BP6</v>
      </c>
      <c r="AQ30" t="str">
        <f t="shared" si="71"/>
        <v>SSA_SOC_RASTER_E_BEGIN_TITO_SAQ_NOM_LFM_DDRPHY_1_2_RASTER_MMM_BP6</v>
      </c>
      <c r="AR30" t="str">
        <f t="shared" si="72"/>
        <v>SSA_SOC_RASTER_E_BEGIN_TITO_SAQ_NOM_LFM_DDRPHY_1_2_RASTER_MMM_BP6</v>
      </c>
    </row>
    <row r="31" spans="1:44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4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540</v>
      </c>
      <c r="K31" t="s">
        <v>141</v>
      </c>
      <c r="L31" t="s">
        <v>35</v>
      </c>
      <c r="M31" t="s">
        <v>1116</v>
      </c>
      <c r="N31" t="s">
        <v>883</v>
      </c>
      <c r="O31" t="s">
        <v>880</v>
      </c>
      <c r="P31" t="s">
        <v>910</v>
      </c>
      <c r="Q31">
        <v>61</v>
      </c>
      <c r="R31">
        <v>50</v>
      </c>
      <c r="S31">
        <v>23</v>
      </c>
      <c r="T31">
        <v>1</v>
      </c>
      <c r="U31" t="s">
        <v>234</v>
      </c>
      <c r="AF31" t="b">
        <v>0</v>
      </c>
      <c r="AG31">
        <f t="shared" ref="AG31" si="73">COUNTA(AI31:AR31)</f>
        <v>6</v>
      </c>
      <c r="AH31">
        <v>1</v>
      </c>
      <c r="AI31" t="str">
        <f t="shared" si="55"/>
        <v>SSA_SOC_HRY_E_BEGIN_TITO_SAQ_NOM_LFM_DDRPHY3_BHRY_MMM_BP7</v>
      </c>
      <c r="AJ31" t="str">
        <f t="shared" ref="AJ31" si="74">$D32</f>
        <v>SSA_SOC_HRY_E_BEGIN_TITO_SAQ_NOM_LFM_DDRPHY3_BHRY_MMM_BP7</v>
      </c>
      <c r="AK31" t="str">
        <f t="shared" ref="AK31:AK32" si="75">$D32</f>
        <v>SSA_SOC_HRY_E_BEGIN_TITO_SAQ_NOM_LFM_DDRPHY3_BHRY_MMM_BP7</v>
      </c>
      <c r="AL31" t="str">
        <f t="shared" ref="AL31:AL32" si="76">$D32</f>
        <v>SSA_SOC_HRY_E_BEGIN_TITO_SAQ_NOM_LFM_DDRPHY3_BHRY_MMM_BP7</v>
      </c>
      <c r="AM31" t="str">
        <f t="shared" ref="AM31:AM32" si="77">$D32</f>
        <v>SSA_SOC_HRY_E_BEGIN_TITO_SAQ_NOM_LFM_DDRPHY3_BHRY_MMM_BP7</v>
      </c>
      <c r="AN31" t="str">
        <f t="shared" si="59"/>
        <v>SSA_SOC_HRY_E_BEGIN_TITO_SAQ_NOM_LFM_DDRPHY3_BHRY_MMM_BP7</v>
      </c>
    </row>
    <row r="32" spans="1:44" x14ac:dyDescent="0.25">
      <c r="A32" s="29" t="s">
        <v>26</v>
      </c>
      <c r="B32" s="29" t="s">
        <v>1297</v>
      </c>
      <c r="C32" s="29" t="str">
        <f>VLOOKUP(B32,templateLookup!A:B,2,0)</f>
        <v>PrimeMbistVminSearchTestMethod</v>
      </c>
      <c r="D32" t="str">
        <f t="shared" si="54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540</v>
      </c>
      <c r="K32" t="s">
        <v>141</v>
      </c>
      <c r="L32" t="s">
        <v>35</v>
      </c>
      <c r="M32" t="s">
        <v>1117</v>
      </c>
      <c r="N32" t="s">
        <v>883</v>
      </c>
      <c r="O32" t="s">
        <v>880</v>
      </c>
      <c r="P32" t="s">
        <v>1124</v>
      </c>
      <c r="Q32">
        <v>21</v>
      </c>
      <c r="R32">
        <v>50</v>
      </c>
      <c r="S32">
        <v>24</v>
      </c>
      <c r="T32">
        <v>-1</v>
      </c>
      <c r="U32" t="s">
        <v>234</v>
      </c>
      <c r="AD32" t="s">
        <v>33</v>
      </c>
      <c r="AE32" t="s">
        <v>1299</v>
      </c>
      <c r="AF32" t="b">
        <v>0</v>
      </c>
      <c r="AG32">
        <f>COUNTA(AI32:AR32)</f>
        <v>10</v>
      </c>
      <c r="AH32" t="s">
        <v>38</v>
      </c>
      <c r="AI32" t="str">
        <f t="shared" si="55"/>
        <v>SSA_SOC_HRY_E_BEGIN_TITO_SAQ_NOM_LFM_DDRPHY3_BISR_MMM_BP7</v>
      </c>
      <c r="AJ32" t="str">
        <f>$D35</f>
        <v>SSA_SOC_HRY_E_BEGIN_TITO_SAQ_NOM_LFM_DDRPHY3_BHRY_MMM_BP8</v>
      </c>
      <c r="AK32" t="str">
        <f t="shared" si="75"/>
        <v>SSA_SOC_HRY_E_BEGIN_TITO_SAQ_NOM_LFM_DDRPHY3_BISR_MMM_BP7</v>
      </c>
      <c r="AL32" t="str">
        <f t="shared" si="76"/>
        <v>SSA_SOC_HRY_E_BEGIN_TITO_SAQ_NOM_LFM_DDRPHY3_BISR_MMM_BP7</v>
      </c>
      <c r="AM32" t="str">
        <f t="shared" si="77"/>
        <v>SSA_SOC_HRY_E_BEGIN_TITO_SAQ_NOM_LFM_DDRPHY3_BISR_MMM_BP7</v>
      </c>
      <c r="AN32" t="str">
        <f t="shared" si="59"/>
        <v>SSA_SOC_HRY_E_BEGIN_TITO_SAQ_NOM_LFM_DDRPHY3_BISR_MMM_BP7</v>
      </c>
      <c r="AO32" t="str">
        <f t="shared" ref="AO32:AO33" si="78">$D33</f>
        <v>SSA_SOC_HRY_E_BEGIN_TITO_SAQ_NOM_LFM_DDRPHY3_BISR_MMM_BP7</v>
      </c>
      <c r="AP32" t="str">
        <f t="shared" ref="AP32:AP33" si="79">$D33</f>
        <v>SSA_SOC_HRY_E_BEGIN_TITO_SAQ_NOM_LFM_DDRPHY3_BISR_MMM_BP7</v>
      </c>
      <c r="AQ32" t="str">
        <f t="shared" ref="AQ32:AQ33" si="80">$D33</f>
        <v>SSA_SOC_HRY_E_BEGIN_TITO_SAQ_NOM_LFM_DDRPHY3_BISR_MMM_BP7</v>
      </c>
      <c r="AR32" t="str">
        <f t="shared" ref="AR32:AR33" si="81">$D33</f>
        <v>SSA_SOC_HRY_E_BEGIN_TITO_SAQ_NOM_LFM_DDRPHY3_BISR_MMM_BP7</v>
      </c>
    </row>
    <row r="33" spans="1:44" x14ac:dyDescent="0.25">
      <c r="A33" s="29" t="s">
        <v>26</v>
      </c>
      <c r="B33" s="29" t="s">
        <v>1297</v>
      </c>
      <c r="C33" s="29" t="str">
        <f>VLOOKUP(B33,templateLookup!A:B,2,0)</f>
        <v>PrimeMbistVminSearchTestMethod</v>
      </c>
      <c r="D33" t="str">
        <f t="shared" si="54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540</v>
      </c>
      <c r="K33" t="s">
        <v>141</v>
      </c>
      <c r="L33" t="s">
        <v>35</v>
      </c>
      <c r="M33" t="s">
        <v>1118</v>
      </c>
      <c r="N33" t="s">
        <v>883</v>
      </c>
      <c r="O33" t="s">
        <v>880</v>
      </c>
      <c r="P33" t="s">
        <v>1125</v>
      </c>
      <c r="Q33">
        <v>21</v>
      </c>
      <c r="R33">
        <v>50</v>
      </c>
      <c r="S33">
        <v>25</v>
      </c>
      <c r="T33">
        <v>-1</v>
      </c>
      <c r="U33" t="s">
        <v>234</v>
      </c>
      <c r="AD33" t="s">
        <v>33</v>
      </c>
      <c r="AE33" t="s">
        <v>1299</v>
      </c>
      <c r="AF33" t="b">
        <v>0</v>
      </c>
      <c r="AG33">
        <f>COUNTA(AI33:AR33)</f>
        <v>10</v>
      </c>
      <c r="AH33" t="s">
        <v>38</v>
      </c>
      <c r="AI33" t="str">
        <f t="shared" si="55"/>
        <v>SSA_SOC_RASTER_E_BEGIN_TITO_SAQ_NOM_LFM_DDRPHY3_RASTER_MMM_BP7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>$D35</f>
        <v>SSA_SOC_HRY_E_BEGIN_TITO_SAQ_NOM_LFM_DDRPHY3_BHRY_MMM_BP8</v>
      </c>
      <c r="AN33" t="str">
        <f t="shared" si="59"/>
        <v>SSA_SOC_RASTER_E_BEGIN_TITO_SAQ_NOM_LFM_DDRPHY3_RASTER_MMM_BP7</v>
      </c>
      <c r="AO33" t="str">
        <f t="shared" si="78"/>
        <v>SSA_SOC_RASTER_E_BEGIN_TITO_SAQ_NOM_LFM_DDRPHY3_RASTER_MMM_BP7</v>
      </c>
      <c r="AP33" t="str">
        <f t="shared" si="79"/>
        <v>SSA_SOC_RASTER_E_BEGIN_TITO_SAQ_NOM_LFM_DDRPHY3_RASTER_MMM_BP7</v>
      </c>
      <c r="AQ33" t="str">
        <f t="shared" si="80"/>
        <v>SSA_SOC_RASTER_E_BEGIN_TITO_SAQ_NOM_LFM_DDRPHY3_RASTER_MMM_BP7</v>
      </c>
      <c r="AR33" t="str">
        <f t="shared" si="81"/>
        <v>SSA_SOC_RASTER_E_BEGIN_TITO_SAQ_NOM_LFM_DDRPHY3_RASTER_MMM_BP7</v>
      </c>
    </row>
    <row r="34" spans="1:44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4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540</v>
      </c>
      <c r="K34" t="s">
        <v>141</v>
      </c>
      <c r="L34" t="s">
        <v>35</v>
      </c>
      <c r="M34" t="s">
        <v>1119</v>
      </c>
      <c r="N34" t="s">
        <v>883</v>
      </c>
      <c r="O34" t="s">
        <v>880</v>
      </c>
      <c r="P34" t="s">
        <v>910</v>
      </c>
      <c r="Q34">
        <v>21</v>
      </c>
      <c r="R34">
        <v>50</v>
      </c>
      <c r="S34">
        <v>26</v>
      </c>
      <c r="T34">
        <v>1</v>
      </c>
      <c r="U34" t="s">
        <v>234</v>
      </c>
      <c r="AF34" t="b">
        <v>0</v>
      </c>
      <c r="AG34">
        <f t="shared" ref="AG34" si="82">COUNTA(AI34:AR34)</f>
        <v>6</v>
      </c>
      <c r="AH34">
        <v>1</v>
      </c>
      <c r="AI34" t="str">
        <f t="shared" si="55"/>
        <v>SSA_SOC_HRY_E_BEGIN_TITO_SAQ_NOM_LFM_DDRPHY3_BHRY_MMM_BP8</v>
      </c>
      <c r="AJ34" t="str">
        <f t="shared" ref="AJ34" si="83">$D35</f>
        <v>SSA_SOC_HRY_E_BEGIN_TITO_SAQ_NOM_LFM_DDRPHY3_BHRY_MMM_BP8</v>
      </c>
      <c r="AK34" t="str">
        <f t="shared" ref="AK34:AK35" si="84">$D35</f>
        <v>SSA_SOC_HRY_E_BEGIN_TITO_SAQ_NOM_LFM_DDRPHY3_BHRY_MMM_BP8</v>
      </c>
      <c r="AL34" t="str">
        <f t="shared" ref="AL34:AL35" si="85">$D35</f>
        <v>SSA_SOC_HRY_E_BEGIN_TITO_SAQ_NOM_LFM_DDRPHY3_BHRY_MMM_BP8</v>
      </c>
      <c r="AM34" t="str">
        <f t="shared" ref="AM34:AM35" si="86">$D35</f>
        <v>SSA_SOC_HRY_E_BEGIN_TITO_SAQ_NOM_LFM_DDRPHY3_BHRY_MMM_BP8</v>
      </c>
      <c r="AN34" t="str">
        <f t="shared" si="59"/>
        <v>SSA_SOC_HRY_E_BEGIN_TITO_SAQ_NOM_LFM_DDRPHY3_BHRY_MMM_BP8</v>
      </c>
    </row>
    <row r="35" spans="1:44" x14ac:dyDescent="0.25">
      <c r="A35" s="29" t="s">
        <v>26</v>
      </c>
      <c r="B35" s="29" t="s">
        <v>1297</v>
      </c>
      <c r="C35" s="29" t="str">
        <f>VLOOKUP(B35,templateLookup!A:B,2,0)</f>
        <v>PrimeMbistVminSearchTestMethod</v>
      </c>
      <c r="D35" t="str">
        <f t="shared" si="54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540</v>
      </c>
      <c r="K35" t="s">
        <v>141</v>
      </c>
      <c r="L35" t="s">
        <v>35</v>
      </c>
      <c r="M35" t="s">
        <v>1111</v>
      </c>
      <c r="N35" t="s">
        <v>883</v>
      </c>
      <c r="O35" t="s">
        <v>880</v>
      </c>
      <c r="P35" t="s">
        <v>1126</v>
      </c>
      <c r="Q35">
        <v>21</v>
      </c>
      <c r="R35">
        <v>50</v>
      </c>
      <c r="S35">
        <v>27</v>
      </c>
      <c r="T35">
        <v>-1</v>
      </c>
      <c r="U35" t="s">
        <v>234</v>
      </c>
      <c r="AD35" t="s">
        <v>33</v>
      </c>
      <c r="AE35" t="s">
        <v>1299</v>
      </c>
      <c r="AF35" t="b">
        <v>0</v>
      </c>
      <c r="AG35">
        <f>COUNTA(AI35:AR35)</f>
        <v>10</v>
      </c>
      <c r="AH35" t="s">
        <v>38</v>
      </c>
      <c r="AI35" t="str">
        <f t="shared" si="55"/>
        <v>SSA_SOC_HRY_E_BEGIN_TITO_SAQ_NOM_LFM_DDRPHY3_BISR_MMM_BP8</v>
      </c>
      <c r="AJ35" t="str">
        <f>$D38</f>
        <v>LSA_SOC_HRY_E_BEGIN_TITO_SAQ_NOM_LFM_DDRPHY_1_2_BHRY_MMM_BP6</v>
      </c>
      <c r="AK35" t="str">
        <f t="shared" si="84"/>
        <v>SSA_SOC_HRY_E_BEGIN_TITO_SAQ_NOM_LFM_DDRPHY3_BISR_MMM_BP8</v>
      </c>
      <c r="AL35" t="str">
        <f t="shared" si="85"/>
        <v>SSA_SOC_HRY_E_BEGIN_TITO_SAQ_NOM_LFM_DDRPHY3_BISR_MMM_BP8</v>
      </c>
      <c r="AM35" t="str">
        <f t="shared" si="86"/>
        <v>SSA_SOC_HRY_E_BEGIN_TITO_SAQ_NOM_LFM_DDRPHY3_BISR_MMM_BP8</v>
      </c>
      <c r="AN35" t="str">
        <f t="shared" si="59"/>
        <v>SSA_SOC_HRY_E_BEGIN_TITO_SAQ_NOM_LFM_DDRPHY3_BISR_MMM_BP8</v>
      </c>
      <c r="AO35" t="str">
        <f t="shared" ref="AO35:AO36" si="87">$D36</f>
        <v>SSA_SOC_HRY_E_BEGIN_TITO_SAQ_NOM_LFM_DDRPHY3_BISR_MMM_BP8</v>
      </c>
      <c r="AP35" t="str">
        <f t="shared" ref="AP35:AP36" si="88">$D36</f>
        <v>SSA_SOC_HRY_E_BEGIN_TITO_SAQ_NOM_LFM_DDRPHY3_BISR_MMM_BP8</v>
      </c>
      <c r="AQ35" t="str">
        <f t="shared" ref="AQ35:AQ36" si="89">$D36</f>
        <v>SSA_SOC_HRY_E_BEGIN_TITO_SAQ_NOM_LFM_DDRPHY3_BISR_MMM_BP8</v>
      </c>
      <c r="AR35" t="str">
        <f t="shared" ref="AR35:AR36" si="90">$D36</f>
        <v>SSA_SOC_HRY_E_BEGIN_TITO_SAQ_NOM_LFM_DDRPHY3_BISR_MMM_BP8</v>
      </c>
    </row>
    <row r="36" spans="1:44" x14ac:dyDescent="0.25">
      <c r="A36" s="29" t="s">
        <v>26</v>
      </c>
      <c r="B36" s="29" t="s">
        <v>1297</v>
      </c>
      <c r="C36" s="29" t="str">
        <f>VLOOKUP(B36,templateLookup!A:B,2,0)</f>
        <v>PrimeMbistVminSearchTestMethod</v>
      </c>
      <c r="D36" t="str">
        <f t="shared" si="54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540</v>
      </c>
      <c r="K36" t="s">
        <v>141</v>
      </c>
      <c r="L36" t="s">
        <v>35</v>
      </c>
      <c r="M36" t="s">
        <v>1112</v>
      </c>
      <c r="N36" t="s">
        <v>883</v>
      </c>
      <c r="O36" t="s">
        <v>880</v>
      </c>
      <c r="P36" t="s">
        <v>1127</v>
      </c>
      <c r="Q36">
        <v>21</v>
      </c>
      <c r="R36">
        <v>50</v>
      </c>
      <c r="S36">
        <v>28</v>
      </c>
      <c r="T36">
        <v>1</v>
      </c>
      <c r="U36" t="s">
        <v>234</v>
      </c>
      <c r="AD36" t="s">
        <v>418</v>
      </c>
      <c r="AE36" t="s">
        <v>1299</v>
      </c>
      <c r="AF36" t="b">
        <v>0</v>
      </c>
      <c r="AG36">
        <f>COUNTA(AI36:AR36)</f>
        <v>10</v>
      </c>
      <c r="AH36" t="s">
        <v>38</v>
      </c>
      <c r="AI36" t="str">
        <f t="shared" si="55"/>
        <v>SSA_SOC_RASTER_E_BEGIN_TITO_SAQ_NOM_LFM_DDRPHY3_RASTER_MMM_BP8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>$D38</f>
        <v>LSA_SOC_HRY_E_BEGIN_TITO_SAQ_NOM_LFM_DDRPHY_1_2_BHRY_MMM_BP6</v>
      </c>
      <c r="AN36" t="str">
        <f t="shared" si="59"/>
        <v>SSA_SOC_RASTER_E_BEGIN_TITO_SAQ_NOM_LFM_DDRPHY3_RASTER_MMM_BP8</v>
      </c>
      <c r="AO36" t="str">
        <f t="shared" si="87"/>
        <v>SSA_SOC_RASTER_E_BEGIN_TITO_SAQ_NOM_LFM_DDRPHY3_RASTER_MMM_BP8</v>
      </c>
      <c r="AP36" t="str">
        <f t="shared" si="88"/>
        <v>SSA_SOC_RASTER_E_BEGIN_TITO_SAQ_NOM_LFM_DDRPHY3_RASTER_MMM_BP8</v>
      </c>
      <c r="AQ36" t="str">
        <f t="shared" si="89"/>
        <v>SSA_SOC_RASTER_E_BEGIN_TITO_SAQ_NOM_LFM_DDRPHY3_RASTER_MMM_BP8</v>
      </c>
      <c r="AR36" t="str">
        <f t="shared" si="90"/>
        <v>SSA_SOC_RASTER_E_BEGIN_TITO_SAQ_NOM_LFM_DDRPHY3_RASTER_MMM_BP8</v>
      </c>
    </row>
    <row r="37" spans="1:44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4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540</v>
      </c>
      <c r="K37" t="s">
        <v>141</v>
      </c>
      <c r="L37" t="s">
        <v>35</v>
      </c>
      <c r="M37" t="s">
        <v>1113</v>
      </c>
      <c r="N37" t="s">
        <v>883</v>
      </c>
      <c r="O37" t="s">
        <v>880</v>
      </c>
      <c r="P37" t="s">
        <v>910</v>
      </c>
      <c r="Q37">
        <v>21</v>
      </c>
      <c r="R37">
        <v>50</v>
      </c>
      <c r="S37">
        <v>29</v>
      </c>
      <c r="T37">
        <v>1</v>
      </c>
      <c r="U37" t="s">
        <v>234</v>
      </c>
      <c r="AF37" t="b">
        <v>0</v>
      </c>
      <c r="AG37">
        <f t="shared" ref="AG37" si="91">COUNTA(AI37:AR37)</f>
        <v>6</v>
      </c>
      <c r="AH37">
        <v>1</v>
      </c>
      <c r="AI37" t="str">
        <f t="shared" si="55"/>
        <v>LSA_SOC_HRY_E_BEGIN_TITO_SAQ_NOM_LFM_DDRPHY_1_2_BHRY_MMM_BP6</v>
      </c>
      <c r="AJ37" t="str">
        <f t="shared" ref="AJ37" si="92">$D38</f>
        <v>LSA_SOC_HRY_E_BEGIN_TITO_SAQ_NOM_LFM_DDRPHY_1_2_BHRY_MMM_BP6</v>
      </c>
      <c r="AK37" t="str">
        <f t="shared" ref="AK37:AK38" si="93">$D38</f>
        <v>LSA_SOC_HRY_E_BEGIN_TITO_SAQ_NOM_LFM_DDRPHY_1_2_BHRY_MMM_BP6</v>
      </c>
      <c r="AL37" t="str">
        <f t="shared" ref="AL37:AL38" si="94">$D38</f>
        <v>LSA_SOC_HRY_E_BEGIN_TITO_SAQ_NOM_LFM_DDRPHY_1_2_BHRY_MMM_BP6</v>
      </c>
      <c r="AM37" t="str">
        <f t="shared" ref="AM37:AM38" si="95">$D38</f>
        <v>LSA_SOC_HRY_E_BEGIN_TITO_SAQ_NOM_LFM_DDRPHY_1_2_BHRY_MMM_BP6</v>
      </c>
      <c r="AN37" t="str">
        <f t="shared" si="59"/>
        <v>LSA_SOC_HRY_E_BEGIN_TITO_SAQ_NOM_LFM_DDRPHY_1_2_BHRY_MMM_BP6</v>
      </c>
    </row>
    <row r="38" spans="1:44" x14ac:dyDescent="0.25">
      <c r="A38" s="29" t="s">
        <v>26</v>
      </c>
      <c r="B38" s="29" t="s">
        <v>1297</v>
      </c>
      <c r="C38" s="29" t="str">
        <f>VLOOKUP(B38,templateLookup!A:B,2,0)</f>
        <v>PrimeMbistVminSearchTestMethod</v>
      </c>
      <c r="D38" t="str">
        <f t="shared" si="54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540</v>
      </c>
      <c r="K38" t="s">
        <v>141</v>
      </c>
      <c r="L38" t="s">
        <v>35</v>
      </c>
      <c r="M38" t="s">
        <v>1114</v>
      </c>
      <c r="N38" t="s">
        <v>883</v>
      </c>
      <c r="O38" t="s">
        <v>880</v>
      </c>
      <c r="P38" t="s">
        <v>1128</v>
      </c>
      <c r="Q38">
        <v>21</v>
      </c>
      <c r="R38">
        <v>50</v>
      </c>
      <c r="S38">
        <v>30</v>
      </c>
      <c r="T38">
        <v>-1</v>
      </c>
      <c r="U38" t="s">
        <v>234</v>
      </c>
      <c r="AD38" t="s">
        <v>33</v>
      </c>
      <c r="AE38" t="s">
        <v>1299</v>
      </c>
      <c r="AF38" t="b">
        <v>0</v>
      </c>
      <c r="AG38">
        <f>COUNTA(AI38:AR38)</f>
        <v>10</v>
      </c>
      <c r="AH38" t="s">
        <v>38</v>
      </c>
      <c r="AI38" t="str">
        <f t="shared" si="55"/>
        <v>LSA_SOC_HRY_E_BEGIN_TITO_SAQ_NOM_LFM_DDRPHY_1_2_BISR_MMM_BP6</v>
      </c>
      <c r="AJ38">
        <v>1</v>
      </c>
      <c r="AK38" t="str">
        <f t="shared" si="93"/>
        <v>LSA_SOC_HRY_E_BEGIN_TITO_SAQ_NOM_LFM_DDRPHY_1_2_BISR_MMM_BP6</v>
      </c>
      <c r="AL38" t="str">
        <f t="shared" si="94"/>
        <v>LSA_SOC_HRY_E_BEGIN_TITO_SAQ_NOM_LFM_DDRPHY_1_2_BISR_MMM_BP6</v>
      </c>
      <c r="AM38" t="str">
        <f t="shared" si="95"/>
        <v>LSA_SOC_HRY_E_BEGIN_TITO_SAQ_NOM_LFM_DDRPHY_1_2_BISR_MMM_BP6</v>
      </c>
      <c r="AN38" t="str">
        <f t="shared" si="59"/>
        <v>LSA_SOC_HRY_E_BEGIN_TITO_SAQ_NOM_LFM_DDRPHY_1_2_BISR_MMM_BP6</v>
      </c>
      <c r="AO38" t="str">
        <f t="shared" ref="AO38:AO39" si="96">$D39</f>
        <v>LSA_SOC_HRY_E_BEGIN_TITO_SAQ_NOM_LFM_DDRPHY_1_2_BISR_MMM_BP6</v>
      </c>
      <c r="AP38" t="str">
        <f t="shared" ref="AP38:AP39" si="97">$D39</f>
        <v>LSA_SOC_HRY_E_BEGIN_TITO_SAQ_NOM_LFM_DDRPHY_1_2_BISR_MMM_BP6</v>
      </c>
      <c r="AQ38" t="str">
        <f t="shared" ref="AQ38:AQ39" si="98">$D39</f>
        <v>LSA_SOC_HRY_E_BEGIN_TITO_SAQ_NOM_LFM_DDRPHY_1_2_BISR_MMM_BP6</v>
      </c>
      <c r="AR38" t="str">
        <f t="shared" ref="AR38:AR39" si="99">$D39</f>
        <v>LSA_SOC_HRY_E_BEGIN_TITO_SAQ_NOM_LFM_DDRPHY_1_2_BISR_MMM_BP6</v>
      </c>
    </row>
    <row r="39" spans="1:44" x14ac:dyDescent="0.25">
      <c r="A39" s="29" t="s">
        <v>26</v>
      </c>
      <c r="B39" s="29" t="s">
        <v>1297</v>
      </c>
      <c r="C39" s="29" t="str">
        <f>VLOOKUP(B39,templateLookup!A:B,2,0)</f>
        <v>PrimeMbistVminSearchTestMethod</v>
      </c>
      <c r="D39" t="str">
        <f t="shared" si="54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540</v>
      </c>
      <c r="K39" t="s">
        <v>141</v>
      </c>
      <c r="L39" t="s">
        <v>35</v>
      </c>
      <c r="M39" t="s">
        <v>1115</v>
      </c>
      <c r="N39" t="s">
        <v>883</v>
      </c>
      <c r="O39" t="s">
        <v>880</v>
      </c>
      <c r="P39" t="s">
        <v>1129</v>
      </c>
      <c r="Q39">
        <v>21</v>
      </c>
      <c r="R39">
        <v>50</v>
      </c>
      <c r="S39">
        <v>31</v>
      </c>
      <c r="T39">
        <v>-1</v>
      </c>
      <c r="U39" t="s">
        <v>234</v>
      </c>
      <c r="AD39" t="s">
        <v>33</v>
      </c>
      <c r="AE39" t="s">
        <v>1299</v>
      </c>
      <c r="AF39" t="b">
        <v>0</v>
      </c>
      <c r="AG39">
        <f>COUNTA(AI39:AR39)</f>
        <v>10</v>
      </c>
      <c r="AH39" t="s">
        <v>38</v>
      </c>
      <c r="AI39" t="str">
        <f t="shared" si="55"/>
        <v>LSA_SOC_RASTER_E_BEGIN_TITO_SAQ_NOM_LFM_DDRPHY_1_2_RASTER_MMM_BP6</v>
      </c>
      <c r="AJ39">
        <v>1</v>
      </c>
      <c r="AK39">
        <v>1</v>
      </c>
      <c r="AL39">
        <v>1</v>
      </c>
      <c r="AM39">
        <v>1</v>
      </c>
      <c r="AN39" t="str">
        <f t="shared" si="59"/>
        <v>LSA_SOC_RASTER_E_BEGIN_TITO_SAQ_NOM_LFM_DDRPHY_1_2_RASTER_MMM_BP6</v>
      </c>
      <c r="AO39" t="str">
        <f t="shared" si="96"/>
        <v>LSA_SOC_RASTER_E_BEGIN_TITO_SAQ_NOM_LFM_DDRPHY_1_2_RASTER_MMM_BP6</v>
      </c>
      <c r="AP39" t="str">
        <f t="shared" si="97"/>
        <v>LSA_SOC_RASTER_E_BEGIN_TITO_SAQ_NOM_LFM_DDRPHY_1_2_RASTER_MMM_BP6</v>
      </c>
      <c r="AQ39" t="str">
        <f t="shared" si="98"/>
        <v>LSA_SOC_RASTER_E_BEGIN_TITO_SAQ_NOM_LFM_DDRPHY_1_2_RASTER_MMM_BP6</v>
      </c>
      <c r="AR39" t="str">
        <f t="shared" si="99"/>
        <v>LSA_SOC_RASTER_E_BEGIN_TITO_SAQ_NOM_LFM_DDRPHY_1_2_RASTER_MMM_BP6</v>
      </c>
    </row>
    <row r="40" spans="1:44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4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540</v>
      </c>
      <c r="K40" t="s">
        <v>141</v>
      </c>
      <c r="L40" t="s">
        <v>35</v>
      </c>
      <c r="M40" t="s">
        <v>1116</v>
      </c>
      <c r="N40" t="s">
        <v>883</v>
      </c>
      <c r="O40" t="s">
        <v>880</v>
      </c>
      <c r="P40" t="s">
        <v>910</v>
      </c>
      <c r="Q40">
        <v>21</v>
      </c>
      <c r="R40">
        <v>50</v>
      </c>
      <c r="S40">
        <v>32</v>
      </c>
      <c r="T40">
        <v>1</v>
      </c>
      <c r="U40" t="s">
        <v>234</v>
      </c>
      <c r="AF40" t="b">
        <v>0</v>
      </c>
      <c r="AG40">
        <f t="shared" ref="AG40" si="100">COUNTA(AI40:AR40)</f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4" x14ac:dyDescent="0.25">
      <c r="A42" s="32" t="s">
        <v>26</v>
      </c>
      <c r="B42" s="32" t="s">
        <v>27</v>
      </c>
      <c r="C42" s="32" t="str">
        <f>VLOOKUP(B42,templateLookup!A:B,2,0)</f>
        <v>COMPOSITE</v>
      </c>
      <c r="D42" t="s">
        <v>1105</v>
      </c>
      <c r="F42" t="s">
        <v>88</v>
      </c>
      <c r="AG42">
        <v>2</v>
      </c>
      <c r="AH42">
        <v>1</v>
      </c>
      <c r="AI42" t="str">
        <f>$D68</f>
        <v>PRE_REPAIR_IAX</v>
      </c>
      <c r="AJ42" t="str">
        <f>$D68</f>
        <v>PRE_REPAIR_IAX</v>
      </c>
    </row>
    <row r="43" spans="1:44" x14ac:dyDescent="0.25">
      <c r="A43" s="32" t="s">
        <v>26</v>
      </c>
      <c r="B43" s="32" t="s">
        <v>1297</v>
      </c>
      <c r="C43" s="32" t="str">
        <f>VLOOKUP(B43,templateLookup!A:B,2,0)</f>
        <v>PrimeMbistVminSearchTestMethod</v>
      </c>
      <c r="D43" t="str">
        <f t="shared" ref="D43:D66" si="101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540</v>
      </c>
      <c r="K43" t="s">
        <v>141</v>
      </c>
      <c r="L43" t="s">
        <v>35</v>
      </c>
      <c r="M43" t="s">
        <v>1130</v>
      </c>
      <c r="N43" t="s">
        <v>883</v>
      </c>
      <c r="O43" t="s">
        <v>880</v>
      </c>
      <c r="P43" t="s">
        <v>1142</v>
      </c>
      <c r="Q43">
        <v>61</v>
      </c>
      <c r="R43">
        <v>50</v>
      </c>
      <c r="S43">
        <v>33</v>
      </c>
      <c r="T43">
        <v>-1</v>
      </c>
      <c r="U43" t="s">
        <v>234</v>
      </c>
      <c r="AD43" t="s">
        <v>33</v>
      </c>
      <c r="AE43" t="s">
        <v>1299</v>
      </c>
      <c r="AF43" t="b">
        <v>0</v>
      </c>
      <c r="AG43">
        <f>COUNTA(AI43:AR43)</f>
        <v>10</v>
      </c>
      <c r="AH43" t="s">
        <v>38</v>
      </c>
      <c r="AI43" t="str">
        <f t="shared" ref="AI43:AI65" si="102">$D44</f>
        <v>SSA_SOC_HRY_E_BEGIN_TITO_SAQ_NOM_LFM_HBO0_HBO_BISR_HBO0_BP4</v>
      </c>
      <c r="AJ43" t="str">
        <f>$D46</f>
        <v>SSA_SOC_HRY_E_BEGIN_TITO_SAQ_NOM_LFM_HBO0_MUFASA0_BHRY_HBO0_BP2</v>
      </c>
      <c r="AK43" t="str">
        <f t="shared" ref="AK43" si="103">$D44</f>
        <v>SSA_SOC_HRY_E_BEGIN_TITO_SAQ_NOM_LFM_HBO0_HBO_BISR_HBO0_BP4</v>
      </c>
      <c r="AL43" t="str">
        <f t="shared" ref="AL43" si="104">$D44</f>
        <v>SSA_SOC_HRY_E_BEGIN_TITO_SAQ_NOM_LFM_HBO0_HBO_BISR_HBO0_BP4</v>
      </c>
      <c r="AM43" t="str">
        <f t="shared" ref="AM43" si="105">$D44</f>
        <v>SSA_SOC_HRY_E_BEGIN_TITO_SAQ_NOM_LFM_HBO0_HBO_BISR_HBO0_BP4</v>
      </c>
      <c r="AN43" t="str">
        <f t="shared" ref="AN43:AN45" si="106">$D44</f>
        <v>SSA_SOC_HRY_E_BEGIN_TITO_SAQ_NOM_LFM_HBO0_HBO_BISR_HBO0_BP4</v>
      </c>
      <c r="AO43" t="str">
        <f t="shared" ref="AO43:AO44" si="107">$D44</f>
        <v>SSA_SOC_HRY_E_BEGIN_TITO_SAQ_NOM_LFM_HBO0_HBO_BISR_HBO0_BP4</v>
      </c>
      <c r="AP43" t="str">
        <f t="shared" ref="AP43:AP44" si="108">$D44</f>
        <v>SSA_SOC_HRY_E_BEGIN_TITO_SAQ_NOM_LFM_HBO0_HBO_BISR_HBO0_BP4</v>
      </c>
      <c r="AQ43" t="str">
        <f t="shared" ref="AQ43:AQ44" si="109">$D44</f>
        <v>SSA_SOC_HRY_E_BEGIN_TITO_SAQ_NOM_LFM_HBO0_HBO_BISR_HBO0_BP4</v>
      </c>
      <c r="AR43" t="str">
        <f t="shared" ref="AR43:AR44" si="110">$D44</f>
        <v>SSA_SOC_HRY_E_BEGIN_TITO_SAQ_NOM_LFM_HBO0_HBO_BISR_HBO0_BP4</v>
      </c>
    </row>
    <row r="44" spans="1:44" x14ac:dyDescent="0.25">
      <c r="A44" s="32" t="s">
        <v>26</v>
      </c>
      <c r="B44" s="32" t="s">
        <v>1297</v>
      </c>
      <c r="C44" s="32" t="str">
        <f>VLOOKUP(B44,templateLookup!A:B,2,0)</f>
        <v>PrimeMbistVminSearchTestMethod</v>
      </c>
      <c r="D44" t="str">
        <f t="shared" si="101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540</v>
      </c>
      <c r="K44" t="s">
        <v>141</v>
      </c>
      <c r="L44" t="s">
        <v>35</v>
      </c>
      <c r="M44" t="s">
        <v>1131</v>
      </c>
      <c r="N44" t="s">
        <v>883</v>
      </c>
      <c r="O44" t="s">
        <v>880</v>
      </c>
      <c r="P44" t="s">
        <v>1143</v>
      </c>
      <c r="Q44">
        <v>61</v>
      </c>
      <c r="R44">
        <v>50</v>
      </c>
      <c r="S44">
        <v>34</v>
      </c>
      <c r="T44">
        <v>1</v>
      </c>
      <c r="U44" t="s">
        <v>234</v>
      </c>
      <c r="AD44" t="s">
        <v>418</v>
      </c>
      <c r="AE44" t="s">
        <v>1299</v>
      </c>
      <c r="AF44" t="b">
        <v>0</v>
      </c>
      <c r="AG44">
        <f>COUNTA(AI44:AR44)</f>
        <v>10</v>
      </c>
      <c r="AH44" t="s">
        <v>38</v>
      </c>
      <c r="AI44" t="str">
        <f t="shared" si="102"/>
        <v>SSA_SOC_RASTER_E_BEGIN_TITO_SAQ_NOM_LFM_HBO0_HBO_RASTER_HBO0_BP4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>$D46</f>
        <v>SSA_SOC_HRY_E_BEGIN_TITO_SAQ_NOM_LFM_HBO0_MUFASA0_BHRY_HBO0_BP2</v>
      </c>
      <c r="AN44" t="str">
        <f t="shared" si="106"/>
        <v>SSA_SOC_RASTER_E_BEGIN_TITO_SAQ_NOM_LFM_HBO0_HBO_RASTER_HBO0_BP4</v>
      </c>
      <c r="AO44" t="str">
        <f t="shared" si="107"/>
        <v>SSA_SOC_RASTER_E_BEGIN_TITO_SAQ_NOM_LFM_HBO0_HBO_RASTER_HBO0_BP4</v>
      </c>
      <c r="AP44" t="str">
        <f t="shared" si="108"/>
        <v>SSA_SOC_RASTER_E_BEGIN_TITO_SAQ_NOM_LFM_HBO0_HBO_RASTER_HBO0_BP4</v>
      </c>
      <c r="AQ44" t="str">
        <f t="shared" si="109"/>
        <v>SSA_SOC_RASTER_E_BEGIN_TITO_SAQ_NOM_LFM_HBO0_HBO_RASTER_HBO0_BP4</v>
      </c>
      <c r="AR44" t="str">
        <f t="shared" si="110"/>
        <v>SSA_SOC_RASTER_E_BEGIN_TITO_SAQ_NOM_LFM_HBO0_HBO_RASTER_HBO0_BP4</v>
      </c>
    </row>
    <row r="45" spans="1:44" x14ac:dyDescent="0.25">
      <c r="A45" s="32" t="s">
        <v>26</v>
      </c>
      <c r="B45" s="32" t="s">
        <v>39</v>
      </c>
      <c r="C45" s="32" t="str">
        <f>VLOOKUP(B45,templateLookup!A:B,2,0)</f>
        <v>MbistRasterTC</v>
      </c>
      <c r="D45" t="str">
        <f t="shared" si="101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540</v>
      </c>
      <c r="K45" t="s">
        <v>141</v>
      </c>
      <c r="L45" t="s">
        <v>35</v>
      </c>
      <c r="M45" t="s">
        <v>1132</v>
      </c>
      <c r="N45" t="s">
        <v>883</v>
      </c>
      <c r="O45" t="s">
        <v>880</v>
      </c>
      <c r="P45" t="s">
        <v>910</v>
      </c>
      <c r="Q45">
        <v>61</v>
      </c>
      <c r="R45">
        <v>50</v>
      </c>
      <c r="S45">
        <v>35</v>
      </c>
      <c r="T45">
        <v>1</v>
      </c>
      <c r="U45" t="s">
        <v>234</v>
      </c>
      <c r="AF45" t="b">
        <v>0</v>
      </c>
      <c r="AG45">
        <f t="shared" ref="AG45" si="111">COUNTA(AI45:AR45)</f>
        <v>6</v>
      </c>
      <c r="AH45">
        <v>1</v>
      </c>
      <c r="AI45" t="str">
        <f t="shared" si="102"/>
        <v>SSA_SOC_HRY_E_BEGIN_TITO_SAQ_NOM_LFM_HBO0_MUFASA0_BHRY_HBO0_BP2</v>
      </c>
      <c r="AJ45" t="str">
        <f t="shared" ref="AJ45" si="112">$D46</f>
        <v>SSA_SOC_HRY_E_BEGIN_TITO_SAQ_NOM_LFM_HBO0_MUFASA0_BHRY_HBO0_BP2</v>
      </c>
      <c r="AK45" t="str">
        <f t="shared" ref="AK45:AK46" si="113">$D46</f>
        <v>SSA_SOC_HRY_E_BEGIN_TITO_SAQ_NOM_LFM_HBO0_MUFASA0_BHRY_HBO0_BP2</v>
      </c>
      <c r="AL45" t="str">
        <f t="shared" ref="AL45:AL46" si="114">$D46</f>
        <v>SSA_SOC_HRY_E_BEGIN_TITO_SAQ_NOM_LFM_HBO0_MUFASA0_BHRY_HBO0_BP2</v>
      </c>
      <c r="AM45" t="str">
        <f t="shared" ref="AM45:AM46" si="115">$D46</f>
        <v>SSA_SOC_HRY_E_BEGIN_TITO_SAQ_NOM_LFM_HBO0_MUFASA0_BHRY_HBO0_BP2</v>
      </c>
      <c r="AN45" t="str">
        <f t="shared" si="106"/>
        <v>SSA_SOC_HRY_E_BEGIN_TITO_SAQ_NOM_LFM_HBO0_MUFASA0_BHRY_HBO0_BP2</v>
      </c>
    </row>
    <row r="46" spans="1:44" x14ac:dyDescent="0.25">
      <c r="A46" s="32" t="s">
        <v>26</v>
      </c>
      <c r="B46" s="32" t="s">
        <v>1297</v>
      </c>
      <c r="C46" s="32" t="str">
        <f>VLOOKUP(B46,templateLookup!A:B,2,0)</f>
        <v>PrimeMbistVminSearchTestMethod</v>
      </c>
      <c r="D46" t="str">
        <f t="shared" si="101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540</v>
      </c>
      <c r="K46" t="s">
        <v>141</v>
      </c>
      <c r="L46" t="s">
        <v>35</v>
      </c>
      <c r="M46" t="s">
        <v>1133</v>
      </c>
      <c r="N46" t="s">
        <v>883</v>
      </c>
      <c r="O46" t="s">
        <v>880</v>
      </c>
      <c r="P46" t="s">
        <v>1144</v>
      </c>
      <c r="Q46">
        <v>61</v>
      </c>
      <c r="R46">
        <v>50</v>
      </c>
      <c r="S46">
        <v>36</v>
      </c>
      <c r="T46">
        <v>-1</v>
      </c>
      <c r="U46" t="s">
        <v>234</v>
      </c>
      <c r="AD46" t="s">
        <v>33</v>
      </c>
      <c r="AE46" t="s">
        <v>1299</v>
      </c>
      <c r="AF46" t="b">
        <v>0</v>
      </c>
      <c r="AG46">
        <f>COUNTA(AI46:AR46)</f>
        <v>10</v>
      </c>
      <c r="AH46" t="s">
        <v>38</v>
      </c>
      <c r="AI46" t="str">
        <f t="shared" si="102"/>
        <v>SSA_SOC_HRY_E_BEGIN_TITO_SAQ_NOM_LFM_HBO0_MUFASA0_BISR_HBO0_BP2</v>
      </c>
      <c r="AJ46" t="str">
        <f>$D49</f>
        <v>SSA_SOC_HRY_E_BEGIN_TITO_SAQ_NOM_LFM_HBO0_MUFASA1_BHRY_HBO0_BP3</v>
      </c>
      <c r="AK46" t="str">
        <f t="shared" si="113"/>
        <v>SSA_SOC_HRY_E_BEGIN_TITO_SAQ_NOM_LFM_HBO0_MUFASA0_BISR_HBO0_BP2</v>
      </c>
      <c r="AL46" t="str">
        <f t="shared" si="114"/>
        <v>SSA_SOC_HRY_E_BEGIN_TITO_SAQ_NOM_LFM_HBO0_MUFASA0_BISR_HBO0_BP2</v>
      </c>
      <c r="AM46" t="str">
        <f t="shared" si="115"/>
        <v>SSA_SOC_HRY_E_BEGIN_TITO_SAQ_NOM_LFM_HBO0_MUFASA0_BISR_HBO0_BP2</v>
      </c>
      <c r="AN46" t="str">
        <f t="shared" ref="AN46:AN65" si="116">$D47</f>
        <v>SSA_SOC_HRY_E_BEGIN_TITO_SAQ_NOM_LFM_HBO0_MUFASA0_BISR_HBO0_BP2</v>
      </c>
      <c r="AO46" t="str">
        <f t="shared" ref="AO46:AO47" si="117">$D47</f>
        <v>SSA_SOC_HRY_E_BEGIN_TITO_SAQ_NOM_LFM_HBO0_MUFASA0_BISR_HBO0_BP2</v>
      </c>
      <c r="AP46" t="str">
        <f t="shared" ref="AP46:AP47" si="118">$D47</f>
        <v>SSA_SOC_HRY_E_BEGIN_TITO_SAQ_NOM_LFM_HBO0_MUFASA0_BISR_HBO0_BP2</v>
      </c>
      <c r="AQ46" t="str">
        <f t="shared" ref="AQ46:AQ47" si="119">$D47</f>
        <v>SSA_SOC_HRY_E_BEGIN_TITO_SAQ_NOM_LFM_HBO0_MUFASA0_BISR_HBO0_BP2</v>
      </c>
      <c r="AR46" t="str">
        <f t="shared" ref="AR46:AR47" si="120">$D47</f>
        <v>SSA_SOC_HRY_E_BEGIN_TITO_SAQ_NOM_LFM_HBO0_MUFASA0_BISR_HBO0_BP2</v>
      </c>
    </row>
    <row r="47" spans="1:44" x14ac:dyDescent="0.25">
      <c r="A47" s="32" t="s">
        <v>26</v>
      </c>
      <c r="B47" s="32" t="s">
        <v>1297</v>
      </c>
      <c r="C47" s="32" t="str">
        <f>VLOOKUP(B47,templateLookup!A:B,2,0)</f>
        <v>PrimeMbistVminSearchTestMethod</v>
      </c>
      <c r="D47" t="str">
        <f t="shared" si="101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540</v>
      </c>
      <c r="K47" t="s">
        <v>141</v>
      </c>
      <c r="L47" t="s">
        <v>35</v>
      </c>
      <c r="M47" t="s">
        <v>1134</v>
      </c>
      <c r="N47" t="s">
        <v>883</v>
      </c>
      <c r="O47" t="s">
        <v>880</v>
      </c>
      <c r="P47" t="s">
        <v>1145</v>
      </c>
      <c r="Q47">
        <v>61</v>
      </c>
      <c r="R47">
        <v>50</v>
      </c>
      <c r="S47">
        <v>37</v>
      </c>
      <c r="T47">
        <v>-1</v>
      </c>
      <c r="U47" t="s">
        <v>234</v>
      </c>
      <c r="AD47" t="s">
        <v>33</v>
      </c>
      <c r="AE47" t="s">
        <v>1299</v>
      </c>
      <c r="AF47" t="b">
        <v>0</v>
      </c>
      <c r="AG47">
        <f>COUNTA(AI47:AR47)</f>
        <v>10</v>
      </c>
      <c r="AH47" t="s">
        <v>38</v>
      </c>
      <c r="AI47" t="str">
        <f t="shared" si="102"/>
        <v>SSA_SOC_RASTER_E_BEGIN_TITO_SAQ_NOM_LFM_HBO0_MUFASA0_RASTER_HBO0_BP2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>$D49</f>
        <v>SSA_SOC_HRY_E_BEGIN_TITO_SAQ_NOM_LFM_HBO0_MUFASA1_BHRY_HBO0_BP3</v>
      </c>
      <c r="AN47" t="str">
        <f t="shared" si="116"/>
        <v>SSA_SOC_RASTER_E_BEGIN_TITO_SAQ_NOM_LFM_HBO0_MUFASA0_RASTER_HBO0_BP2</v>
      </c>
      <c r="AO47" t="str">
        <f t="shared" si="117"/>
        <v>SSA_SOC_RASTER_E_BEGIN_TITO_SAQ_NOM_LFM_HBO0_MUFASA0_RASTER_HBO0_BP2</v>
      </c>
      <c r="AP47" t="str">
        <f t="shared" si="118"/>
        <v>SSA_SOC_RASTER_E_BEGIN_TITO_SAQ_NOM_LFM_HBO0_MUFASA0_RASTER_HBO0_BP2</v>
      </c>
      <c r="AQ47" t="str">
        <f t="shared" si="119"/>
        <v>SSA_SOC_RASTER_E_BEGIN_TITO_SAQ_NOM_LFM_HBO0_MUFASA0_RASTER_HBO0_BP2</v>
      </c>
      <c r="AR47" t="str">
        <f t="shared" si="120"/>
        <v>SSA_SOC_RASTER_E_BEGIN_TITO_SAQ_NOM_LFM_HBO0_MUFASA0_RASTER_HBO0_BP2</v>
      </c>
    </row>
    <row r="48" spans="1:44" x14ac:dyDescent="0.25">
      <c r="A48" s="32" t="s">
        <v>26</v>
      </c>
      <c r="B48" s="32" t="s">
        <v>39</v>
      </c>
      <c r="C48" s="32" t="str">
        <f>VLOOKUP(B48,templateLookup!A:B,2,0)</f>
        <v>MbistRasterTC</v>
      </c>
      <c r="D48" t="str">
        <f t="shared" si="101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540</v>
      </c>
      <c r="K48" t="s">
        <v>141</v>
      </c>
      <c r="L48" t="s">
        <v>35</v>
      </c>
      <c r="M48" t="s">
        <v>1135</v>
      </c>
      <c r="N48" t="s">
        <v>883</v>
      </c>
      <c r="O48" t="s">
        <v>880</v>
      </c>
      <c r="P48" t="s">
        <v>910</v>
      </c>
      <c r="Q48">
        <v>61</v>
      </c>
      <c r="R48">
        <v>50</v>
      </c>
      <c r="S48">
        <v>38</v>
      </c>
      <c r="T48">
        <v>1</v>
      </c>
      <c r="U48" t="s">
        <v>234</v>
      </c>
      <c r="AF48" t="b">
        <v>0</v>
      </c>
      <c r="AG48">
        <f t="shared" ref="AG48" si="121">COUNTA(AI48:AR48)</f>
        <v>6</v>
      </c>
      <c r="AH48">
        <v>1</v>
      </c>
      <c r="AI48" t="str">
        <f t="shared" si="102"/>
        <v>SSA_SOC_HRY_E_BEGIN_TITO_SAQ_NOM_LFM_HBO0_MUFASA1_BHRY_HBO0_BP3</v>
      </c>
      <c r="AJ48" t="str">
        <f t="shared" ref="AJ48" si="122">$D49</f>
        <v>SSA_SOC_HRY_E_BEGIN_TITO_SAQ_NOM_LFM_HBO0_MUFASA1_BHRY_HBO0_BP3</v>
      </c>
      <c r="AK48" t="str">
        <f t="shared" ref="AK48:AK49" si="123">$D49</f>
        <v>SSA_SOC_HRY_E_BEGIN_TITO_SAQ_NOM_LFM_HBO0_MUFASA1_BHRY_HBO0_BP3</v>
      </c>
      <c r="AL48" t="str">
        <f t="shared" ref="AL48:AL49" si="124">$D49</f>
        <v>SSA_SOC_HRY_E_BEGIN_TITO_SAQ_NOM_LFM_HBO0_MUFASA1_BHRY_HBO0_BP3</v>
      </c>
      <c r="AM48" t="str">
        <f t="shared" ref="AM48:AM49" si="125">$D49</f>
        <v>SSA_SOC_HRY_E_BEGIN_TITO_SAQ_NOM_LFM_HBO0_MUFASA1_BHRY_HBO0_BP3</v>
      </c>
      <c r="AN48" t="str">
        <f t="shared" si="116"/>
        <v>SSA_SOC_HRY_E_BEGIN_TITO_SAQ_NOM_LFM_HBO0_MUFASA1_BHRY_HBO0_BP3</v>
      </c>
    </row>
    <row r="49" spans="1:44" x14ac:dyDescent="0.25">
      <c r="A49" s="32" t="s">
        <v>26</v>
      </c>
      <c r="B49" s="32" t="s">
        <v>1297</v>
      </c>
      <c r="C49" s="32" t="str">
        <f>VLOOKUP(B49,templateLookup!A:B,2,0)</f>
        <v>PrimeMbistVminSearchTestMethod</v>
      </c>
      <c r="D49" t="str">
        <f t="shared" si="101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540</v>
      </c>
      <c r="K49" t="s">
        <v>141</v>
      </c>
      <c r="L49" t="s">
        <v>35</v>
      </c>
      <c r="M49" t="s">
        <v>1201</v>
      </c>
      <c r="N49" t="s">
        <v>883</v>
      </c>
      <c r="O49" t="s">
        <v>880</v>
      </c>
      <c r="P49" t="s">
        <v>1146</v>
      </c>
      <c r="Q49">
        <v>61</v>
      </c>
      <c r="R49">
        <v>50</v>
      </c>
      <c r="S49">
        <v>39</v>
      </c>
      <c r="T49">
        <v>-1</v>
      </c>
      <c r="U49" t="s">
        <v>234</v>
      </c>
      <c r="AD49" t="s">
        <v>33</v>
      </c>
      <c r="AE49" t="s">
        <v>1299</v>
      </c>
      <c r="AF49" t="b">
        <v>0</v>
      </c>
      <c r="AG49">
        <f>COUNTA(AI49:AR49)</f>
        <v>10</v>
      </c>
      <c r="AH49" t="s">
        <v>38</v>
      </c>
      <c r="AI49" t="str">
        <f t="shared" si="102"/>
        <v>SSA_SOC_HRY_E_BEGIN_TITO_SAQ_NOM_LFM_HBO0_MUFASA1_BISR_HBO0_BP3</v>
      </c>
      <c r="AJ49" t="str">
        <f>$D52</f>
        <v>SSA_SOC_HRY_E_BEGIN_TITO_SAQ_NOM_LFM_HBO1_HBO_BHRY_HBO1_BP4</v>
      </c>
      <c r="AK49" t="str">
        <f t="shared" si="123"/>
        <v>SSA_SOC_HRY_E_BEGIN_TITO_SAQ_NOM_LFM_HBO0_MUFASA1_BISR_HBO0_BP3</v>
      </c>
      <c r="AL49" t="str">
        <f t="shared" si="124"/>
        <v>SSA_SOC_HRY_E_BEGIN_TITO_SAQ_NOM_LFM_HBO0_MUFASA1_BISR_HBO0_BP3</v>
      </c>
      <c r="AM49" t="str">
        <f t="shared" si="125"/>
        <v>SSA_SOC_HRY_E_BEGIN_TITO_SAQ_NOM_LFM_HBO0_MUFASA1_BISR_HBO0_BP3</v>
      </c>
      <c r="AN49" t="str">
        <f t="shared" si="116"/>
        <v>SSA_SOC_HRY_E_BEGIN_TITO_SAQ_NOM_LFM_HBO0_MUFASA1_BISR_HBO0_BP3</v>
      </c>
      <c r="AO49" t="str">
        <f t="shared" ref="AO49:AO50" si="126">$D50</f>
        <v>SSA_SOC_HRY_E_BEGIN_TITO_SAQ_NOM_LFM_HBO0_MUFASA1_BISR_HBO0_BP3</v>
      </c>
      <c r="AP49" t="str">
        <f t="shared" ref="AP49:AP50" si="127">$D50</f>
        <v>SSA_SOC_HRY_E_BEGIN_TITO_SAQ_NOM_LFM_HBO0_MUFASA1_BISR_HBO0_BP3</v>
      </c>
      <c r="AQ49" t="str">
        <f t="shared" ref="AQ49:AQ50" si="128">$D50</f>
        <v>SSA_SOC_HRY_E_BEGIN_TITO_SAQ_NOM_LFM_HBO0_MUFASA1_BISR_HBO0_BP3</v>
      </c>
      <c r="AR49" t="str">
        <f t="shared" ref="AR49:AR50" si="129">$D50</f>
        <v>SSA_SOC_HRY_E_BEGIN_TITO_SAQ_NOM_LFM_HBO0_MUFASA1_BISR_HBO0_BP3</v>
      </c>
    </row>
    <row r="50" spans="1:44" x14ac:dyDescent="0.25">
      <c r="A50" s="32" t="s">
        <v>26</v>
      </c>
      <c r="B50" s="32" t="s">
        <v>1297</v>
      </c>
      <c r="C50" s="32" t="str">
        <f>VLOOKUP(B50,templateLookup!A:B,2,0)</f>
        <v>PrimeMbistVminSearchTestMethod</v>
      </c>
      <c r="D50" t="str">
        <f t="shared" si="101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540</v>
      </c>
      <c r="K50" t="s">
        <v>141</v>
      </c>
      <c r="L50" t="s">
        <v>35</v>
      </c>
      <c r="M50" t="s">
        <v>1202</v>
      </c>
      <c r="N50" t="s">
        <v>883</v>
      </c>
      <c r="O50" t="s">
        <v>880</v>
      </c>
      <c r="P50" t="s">
        <v>1147</v>
      </c>
      <c r="Q50">
        <v>61</v>
      </c>
      <c r="R50">
        <v>50</v>
      </c>
      <c r="S50">
        <v>40</v>
      </c>
      <c r="T50">
        <v>-1</v>
      </c>
      <c r="U50" t="s">
        <v>234</v>
      </c>
      <c r="AD50" t="s">
        <v>33</v>
      </c>
      <c r="AE50" t="s">
        <v>1299</v>
      </c>
      <c r="AF50" t="b">
        <v>0</v>
      </c>
      <c r="AG50">
        <f>COUNTA(AI50:AR50)</f>
        <v>10</v>
      </c>
      <c r="AH50" t="s">
        <v>38</v>
      </c>
      <c r="AI50" t="str">
        <f t="shared" si="102"/>
        <v>SSA_SOC_RASTER_E_BEGIN_TITO_SAQ_NOM_LFM_HBO0_MUFASA1_RASTER_HBO0_BP3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>$D52</f>
        <v>SSA_SOC_HRY_E_BEGIN_TITO_SAQ_NOM_LFM_HBO1_HBO_BHRY_HBO1_BP4</v>
      </c>
      <c r="AN50" t="str">
        <f t="shared" si="116"/>
        <v>SSA_SOC_RASTER_E_BEGIN_TITO_SAQ_NOM_LFM_HBO0_MUFASA1_RASTER_HBO0_BP3</v>
      </c>
      <c r="AO50" t="str">
        <f t="shared" si="126"/>
        <v>SSA_SOC_RASTER_E_BEGIN_TITO_SAQ_NOM_LFM_HBO0_MUFASA1_RASTER_HBO0_BP3</v>
      </c>
      <c r="AP50" t="str">
        <f t="shared" si="127"/>
        <v>SSA_SOC_RASTER_E_BEGIN_TITO_SAQ_NOM_LFM_HBO0_MUFASA1_RASTER_HBO0_BP3</v>
      </c>
      <c r="AQ50" t="str">
        <f t="shared" si="128"/>
        <v>SSA_SOC_RASTER_E_BEGIN_TITO_SAQ_NOM_LFM_HBO0_MUFASA1_RASTER_HBO0_BP3</v>
      </c>
      <c r="AR50" t="str">
        <f t="shared" si="129"/>
        <v>SSA_SOC_RASTER_E_BEGIN_TITO_SAQ_NOM_LFM_HBO0_MUFASA1_RASTER_HBO0_BP3</v>
      </c>
    </row>
    <row r="51" spans="1:44" x14ac:dyDescent="0.25">
      <c r="A51" s="32" t="s">
        <v>26</v>
      </c>
      <c r="B51" s="32" t="s">
        <v>39</v>
      </c>
      <c r="C51" s="32" t="str">
        <f>VLOOKUP(B51,templateLookup!A:B,2,0)</f>
        <v>MbistRasterTC</v>
      </c>
      <c r="D51" t="str">
        <f t="shared" si="101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540</v>
      </c>
      <c r="K51" t="s">
        <v>141</v>
      </c>
      <c r="L51" t="s">
        <v>35</v>
      </c>
      <c r="M51" t="s">
        <v>1203</v>
      </c>
      <c r="N51" t="s">
        <v>883</v>
      </c>
      <c r="O51" t="s">
        <v>880</v>
      </c>
      <c r="P51" t="s">
        <v>910</v>
      </c>
      <c r="Q51">
        <v>61</v>
      </c>
      <c r="R51">
        <v>50</v>
      </c>
      <c r="S51">
        <v>41</v>
      </c>
      <c r="T51">
        <v>1</v>
      </c>
      <c r="U51" t="s">
        <v>234</v>
      </c>
      <c r="AF51" t="b">
        <v>0</v>
      </c>
      <c r="AG51">
        <f t="shared" ref="AG51" si="130">COUNTA(AI51:AR51)</f>
        <v>6</v>
      </c>
      <c r="AH51">
        <v>1</v>
      </c>
      <c r="AI51" t="str">
        <f t="shared" si="102"/>
        <v>SSA_SOC_HRY_E_BEGIN_TITO_SAQ_NOM_LFM_HBO1_HBO_BHRY_HBO1_BP4</v>
      </c>
      <c r="AJ51" t="str">
        <f t="shared" ref="AJ51" si="131">$D52</f>
        <v>SSA_SOC_HRY_E_BEGIN_TITO_SAQ_NOM_LFM_HBO1_HBO_BHRY_HBO1_BP4</v>
      </c>
      <c r="AK51" t="str">
        <f t="shared" ref="AK51:AK52" si="132">$D52</f>
        <v>SSA_SOC_HRY_E_BEGIN_TITO_SAQ_NOM_LFM_HBO1_HBO_BHRY_HBO1_BP4</v>
      </c>
      <c r="AL51" t="str">
        <f t="shared" ref="AL51:AL52" si="133">$D52</f>
        <v>SSA_SOC_HRY_E_BEGIN_TITO_SAQ_NOM_LFM_HBO1_HBO_BHRY_HBO1_BP4</v>
      </c>
      <c r="AM51" t="str">
        <f t="shared" ref="AM51:AM52" si="134">$D52</f>
        <v>SSA_SOC_HRY_E_BEGIN_TITO_SAQ_NOM_LFM_HBO1_HBO_BHRY_HBO1_BP4</v>
      </c>
      <c r="AN51" t="str">
        <f t="shared" si="116"/>
        <v>SSA_SOC_HRY_E_BEGIN_TITO_SAQ_NOM_LFM_HBO1_HBO_BHRY_HBO1_BP4</v>
      </c>
    </row>
    <row r="52" spans="1:44" x14ac:dyDescent="0.25">
      <c r="A52" s="32" t="s">
        <v>26</v>
      </c>
      <c r="B52" s="32" t="s">
        <v>1297</v>
      </c>
      <c r="C52" s="32" t="str">
        <f>VLOOKUP(B52,templateLookup!A:B,2,0)</f>
        <v>PrimeMbistVminSearchTestMethod</v>
      </c>
      <c r="D52" t="str">
        <f t="shared" si="101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540</v>
      </c>
      <c r="K52" t="s">
        <v>141</v>
      </c>
      <c r="L52" t="s">
        <v>35</v>
      </c>
      <c r="M52" t="s">
        <v>1136</v>
      </c>
      <c r="N52" t="s">
        <v>883</v>
      </c>
      <c r="O52" t="s">
        <v>880</v>
      </c>
      <c r="P52" t="s">
        <v>1148</v>
      </c>
      <c r="Q52">
        <v>61</v>
      </c>
      <c r="R52">
        <v>50</v>
      </c>
      <c r="S52">
        <v>42</v>
      </c>
      <c r="T52">
        <v>-1</v>
      </c>
      <c r="U52" t="s">
        <v>234</v>
      </c>
      <c r="AD52" t="s">
        <v>33</v>
      </c>
      <c r="AE52" t="s">
        <v>1299</v>
      </c>
      <c r="AF52" t="b">
        <v>0</v>
      </c>
      <c r="AG52">
        <f>COUNTA(AI52:AR52)</f>
        <v>10</v>
      </c>
      <c r="AH52" t="s">
        <v>38</v>
      </c>
      <c r="AI52" t="str">
        <f t="shared" si="102"/>
        <v>SSA_SOC_HRY_E_BEGIN_TITO_SAQ_NOM_LFM_HBO1_HBO_BISR_HBO1_BP4</v>
      </c>
      <c r="AJ52" t="str">
        <f>$D55</f>
        <v>SSA_SOC_HRY_E_BEGIN_TITO_SAQ_NOM_LFM_HBO1_MUFASA0_BHRY_HBO1_BP2</v>
      </c>
      <c r="AK52" t="str">
        <f t="shared" si="132"/>
        <v>SSA_SOC_HRY_E_BEGIN_TITO_SAQ_NOM_LFM_HBO1_HBO_BISR_HBO1_BP4</v>
      </c>
      <c r="AL52" t="str">
        <f t="shared" si="133"/>
        <v>SSA_SOC_HRY_E_BEGIN_TITO_SAQ_NOM_LFM_HBO1_HBO_BISR_HBO1_BP4</v>
      </c>
      <c r="AM52" t="str">
        <f t="shared" si="134"/>
        <v>SSA_SOC_HRY_E_BEGIN_TITO_SAQ_NOM_LFM_HBO1_HBO_BISR_HBO1_BP4</v>
      </c>
      <c r="AN52" t="str">
        <f t="shared" si="116"/>
        <v>SSA_SOC_HRY_E_BEGIN_TITO_SAQ_NOM_LFM_HBO1_HBO_BISR_HBO1_BP4</v>
      </c>
      <c r="AO52" t="str">
        <f t="shared" ref="AO52:AO53" si="135">$D53</f>
        <v>SSA_SOC_HRY_E_BEGIN_TITO_SAQ_NOM_LFM_HBO1_HBO_BISR_HBO1_BP4</v>
      </c>
      <c r="AP52" t="str">
        <f t="shared" ref="AP52:AP53" si="136">$D53</f>
        <v>SSA_SOC_HRY_E_BEGIN_TITO_SAQ_NOM_LFM_HBO1_HBO_BISR_HBO1_BP4</v>
      </c>
      <c r="AQ52" t="str">
        <f t="shared" ref="AQ52:AQ53" si="137">$D53</f>
        <v>SSA_SOC_HRY_E_BEGIN_TITO_SAQ_NOM_LFM_HBO1_HBO_BISR_HBO1_BP4</v>
      </c>
      <c r="AR52" t="str">
        <f t="shared" ref="AR52:AR53" si="138">$D53</f>
        <v>SSA_SOC_HRY_E_BEGIN_TITO_SAQ_NOM_LFM_HBO1_HBO_BISR_HBO1_BP4</v>
      </c>
    </row>
    <row r="53" spans="1:44" x14ac:dyDescent="0.25">
      <c r="A53" s="32" t="s">
        <v>26</v>
      </c>
      <c r="B53" s="32" t="s">
        <v>1297</v>
      </c>
      <c r="C53" s="32" t="str">
        <f>VLOOKUP(B53,templateLookup!A:B,2,0)</f>
        <v>PrimeMbistVminSearchTestMethod</v>
      </c>
      <c r="D53" t="str">
        <f t="shared" si="101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540</v>
      </c>
      <c r="K53" t="s">
        <v>141</v>
      </c>
      <c r="L53" t="s">
        <v>35</v>
      </c>
      <c r="M53" t="s">
        <v>1137</v>
      </c>
      <c r="N53" t="s">
        <v>883</v>
      </c>
      <c r="O53" t="s">
        <v>880</v>
      </c>
      <c r="P53" t="s">
        <v>1149</v>
      </c>
      <c r="Q53">
        <v>61</v>
      </c>
      <c r="R53">
        <v>50</v>
      </c>
      <c r="S53">
        <v>43</v>
      </c>
      <c r="T53">
        <v>1</v>
      </c>
      <c r="U53" t="s">
        <v>234</v>
      </c>
      <c r="AD53" t="s">
        <v>418</v>
      </c>
      <c r="AE53" t="s">
        <v>1299</v>
      </c>
      <c r="AF53" t="b">
        <v>0</v>
      </c>
      <c r="AG53">
        <f>COUNTA(AI53:AR53)</f>
        <v>10</v>
      </c>
      <c r="AH53" t="s">
        <v>38</v>
      </c>
      <c r="AI53" t="str">
        <f t="shared" si="102"/>
        <v>SSA_SOC_RASTER_E_BEGIN_TITO_SAQ_NOM_LFM_HBO1_HBO_RASTER_HBO1_BP4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>$D55</f>
        <v>SSA_SOC_HRY_E_BEGIN_TITO_SAQ_NOM_LFM_HBO1_MUFASA0_BHRY_HBO1_BP2</v>
      </c>
      <c r="AN53" t="str">
        <f t="shared" si="116"/>
        <v>SSA_SOC_RASTER_E_BEGIN_TITO_SAQ_NOM_LFM_HBO1_HBO_RASTER_HBO1_BP4</v>
      </c>
      <c r="AO53" t="str">
        <f t="shared" si="135"/>
        <v>SSA_SOC_RASTER_E_BEGIN_TITO_SAQ_NOM_LFM_HBO1_HBO_RASTER_HBO1_BP4</v>
      </c>
      <c r="AP53" t="str">
        <f t="shared" si="136"/>
        <v>SSA_SOC_RASTER_E_BEGIN_TITO_SAQ_NOM_LFM_HBO1_HBO_RASTER_HBO1_BP4</v>
      </c>
      <c r="AQ53" t="str">
        <f t="shared" si="137"/>
        <v>SSA_SOC_RASTER_E_BEGIN_TITO_SAQ_NOM_LFM_HBO1_HBO_RASTER_HBO1_BP4</v>
      </c>
      <c r="AR53" t="str">
        <f t="shared" si="138"/>
        <v>SSA_SOC_RASTER_E_BEGIN_TITO_SAQ_NOM_LFM_HBO1_HBO_RASTER_HBO1_BP4</v>
      </c>
    </row>
    <row r="54" spans="1:44" x14ac:dyDescent="0.25">
      <c r="A54" s="32" t="s">
        <v>26</v>
      </c>
      <c r="B54" s="32" t="s">
        <v>39</v>
      </c>
      <c r="C54" s="32" t="str">
        <f>VLOOKUP(B54,templateLookup!A:B,2,0)</f>
        <v>MbistRasterTC</v>
      </c>
      <c r="D54" t="str">
        <f t="shared" si="101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540</v>
      </c>
      <c r="K54" t="s">
        <v>141</v>
      </c>
      <c r="L54" t="s">
        <v>35</v>
      </c>
      <c r="M54" t="s">
        <v>1138</v>
      </c>
      <c r="N54" t="s">
        <v>883</v>
      </c>
      <c r="O54" t="s">
        <v>880</v>
      </c>
      <c r="P54" t="s">
        <v>910</v>
      </c>
      <c r="Q54">
        <v>61</v>
      </c>
      <c r="R54">
        <v>50</v>
      </c>
      <c r="S54">
        <v>44</v>
      </c>
      <c r="T54">
        <v>1</v>
      </c>
      <c r="U54" t="s">
        <v>234</v>
      </c>
      <c r="AF54" t="b">
        <v>0</v>
      </c>
      <c r="AG54">
        <f t="shared" ref="AG54" si="139">COUNTA(AI54:AR54)</f>
        <v>6</v>
      </c>
      <c r="AH54">
        <v>1</v>
      </c>
      <c r="AI54" t="str">
        <f t="shared" si="102"/>
        <v>SSA_SOC_HRY_E_BEGIN_TITO_SAQ_NOM_LFM_HBO1_MUFASA0_BHRY_HBO1_BP2</v>
      </c>
      <c r="AJ54" t="str">
        <f t="shared" ref="AJ54" si="140">$D55</f>
        <v>SSA_SOC_HRY_E_BEGIN_TITO_SAQ_NOM_LFM_HBO1_MUFASA0_BHRY_HBO1_BP2</v>
      </c>
      <c r="AK54" t="str">
        <f t="shared" ref="AK54:AK55" si="141">$D55</f>
        <v>SSA_SOC_HRY_E_BEGIN_TITO_SAQ_NOM_LFM_HBO1_MUFASA0_BHRY_HBO1_BP2</v>
      </c>
      <c r="AL54" t="str">
        <f t="shared" ref="AL54:AL55" si="142">$D55</f>
        <v>SSA_SOC_HRY_E_BEGIN_TITO_SAQ_NOM_LFM_HBO1_MUFASA0_BHRY_HBO1_BP2</v>
      </c>
      <c r="AM54" t="str">
        <f t="shared" ref="AM54:AM55" si="143">$D55</f>
        <v>SSA_SOC_HRY_E_BEGIN_TITO_SAQ_NOM_LFM_HBO1_MUFASA0_BHRY_HBO1_BP2</v>
      </c>
      <c r="AN54" t="str">
        <f t="shared" si="116"/>
        <v>SSA_SOC_HRY_E_BEGIN_TITO_SAQ_NOM_LFM_HBO1_MUFASA0_BHRY_HBO1_BP2</v>
      </c>
    </row>
    <row r="55" spans="1:44" x14ac:dyDescent="0.25">
      <c r="A55" s="32" t="s">
        <v>26</v>
      </c>
      <c r="B55" s="32" t="s">
        <v>1297</v>
      </c>
      <c r="C55" s="32" t="str">
        <f>VLOOKUP(B55,templateLookup!A:B,2,0)</f>
        <v>PrimeMbistVminSearchTestMethod</v>
      </c>
      <c r="D55" t="str">
        <f t="shared" si="101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540</v>
      </c>
      <c r="K55" t="s">
        <v>141</v>
      </c>
      <c r="L55" t="s">
        <v>35</v>
      </c>
      <c r="M55" t="s">
        <v>1139</v>
      </c>
      <c r="N55" t="s">
        <v>883</v>
      </c>
      <c r="O55" t="s">
        <v>880</v>
      </c>
      <c r="P55" t="s">
        <v>1150</v>
      </c>
      <c r="Q55">
        <v>61</v>
      </c>
      <c r="R55">
        <v>50</v>
      </c>
      <c r="S55">
        <v>45</v>
      </c>
      <c r="T55">
        <v>-1</v>
      </c>
      <c r="U55" t="s">
        <v>234</v>
      </c>
      <c r="AD55" t="s">
        <v>33</v>
      </c>
      <c r="AE55" t="s">
        <v>1299</v>
      </c>
      <c r="AF55" t="b">
        <v>0</v>
      </c>
      <c r="AG55">
        <f>COUNTA(AI55:AR55)</f>
        <v>10</v>
      </c>
      <c r="AH55" t="s">
        <v>38</v>
      </c>
      <c r="AI55" t="str">
        <f t="shared" si="102"/>
        <v>SSA_SOC_HRY_E_BEGIN_TITO_SAQ_NOM_LFM_HBO1_MUFASA0_BISR_HBO1_BP2</v>
      </c>
      <c r="AJ55" t="str">
        <f>$D58</f>
        <v>SSA_SOC_HRY_E_BEGIN_TITO_SAQ_NOM_LFM_HBO1_MUFASA1_BHRY_HBO1_BP3</v>
      </c>
      <c r="AK55" t="str">
        <f t="shared" si="141"/>
        <v>SSA_SOC_HRY_E_BEGIN_TITO_SAQ_NOM_LFM_HBO1_MUFASA0_BISR_HBO1_BP2</v>
      </c>
      <c r="AL55" t="str">
        <f t="shared" si="142"/>
        <v>SSA_SOC_HRY_E_BEGIN_TITO_SAQ_NOM_LFM_HBO1_MUFASA0_BISR_HBO1_BP2</v>
      </c>
      <c r="AM55" t="str">
        <f t="shared" si="143"/>
        <v>SSA_SOC_HRY_E_BEGIN_TITO_SAQ_NOM_LFM_HBO1_MUFASA0_BISR_HBO1_BP2</v>
      </c>
      <c r="AN55" t="str">
        <f t="shared" si="116"/>
        <v>SSA_SOC_HRY_E_BEGIN_TITO_SAQ_NOM_LFM_HBO1_MUFASA0_BISR_HBO1_BP2</v>
      </c>
      <c r="AO55" t="str">
        <f t="shared" ref="AO55:AO56" si="144">$D56</f>
        <v>SSA_SOC_HRY_E_BEGIN_TITO_SAQ_NOM_LFM_HBO1_MUFASA0_BISR_HBO1_BP2</v>
      </c>
      <c r="AP55" t="str">
        <f t="shared" ref="AP55:AP56" si="145">$D56</f>
        <v>SSA_SOC_HRY_E_BEGIN_TITO_SAQ_NOM_LFM_HBO1_MUFASA0_BISR_HBO1_BP2</v>
      </c>
      <c r="AQ55" t="str">
        <f t="shared" ref="AQ55:AQ56" si="146">$D56</f>
        <v>SSA_SOC_HRY_E_BEGIN_TITO_SAQ_NOM_LFM_HBO1_MUFASA0_BISR_HBO1_BP2</v>
      </c>
      <c r="AR55" t="str">
        <f t="shared" ref="AR55:AR56" si="147">$D56</f>
        <v>SSA_SOC_HRY_E_BEGIN_TITO_SAQ_NOM_LFM_HBO1_MUFASA0_BISR_HBO1_BP2</v>
      </c>
    </row>
    <row r="56" spans="1:44" x14ac:dyDescent="0.25">
      <c r="A56" s="32" t="s">
        <v>26</v>
      </c>
      <c r="B56" s="32" t="s">
        <v>1297</v>
      </c>
      <c r="C56" s="32" t="str">
        <f>VLOOKUP(B56,templateLookup!A:B,2,0)</f>
        <v>PrimeMbistVminSearchTestMethod</v>
      </c>
      <c r="D56" t="str">
        <f t="shared" si="101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540</v>
      </c>
      <c r="K56" t="s">
        <v>141</v>
      </c>
      <c r="L56" t="s">
        <v>35</v>
      </c>
      <c r="M56" t="s">
        <v>1140</v>
      </c>
      <c r="N56" t="s">
        <v>883</v>
      </c>
      <c r="O56" t="s">
        <v>880</v>
      </c>
      <c r="P56" t="s">
        <v>1151</v>
      </c>
      <c r="Q56">
        <v>61</v>
      </c>
      <c r="R56">
        <v>50</v>
      </c>
      <c r="S56">
        <v>46</v>
      </c>
      <c r="T56">
        <v>-1</v>
      </c>
      <c r="U56" t="s">
        <v>234</v>
      </c>
      <c r="AD56" t="s">
        <v>33</v>
      </c>
      <c r="AE56" t="s">
        <v>1299</v>
      </c>
      <c r="AF56" t="b">
        <v>0</v>
      </c>
      <c r="AG56">
        <f>COUNTA(AI56:AR56)</f>
        <v>10</v>
      </c>
      <c r="AH56" t="s">
        <v>38</v>
      </c>
      <c r="AI56" t="str">
        <f t="shared" si="102"/>
        <v>SSA_SOC_RASTER_E_BEGIN_TITO_SAQ_NOM_LFM_HBO1_MUFASA0_RASTER_HBO1_BP2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>$D58</f>
        <v>SSA_SOC_HRY_E_BEGIN_TITO_SAQ_NOM_LFM_HBO1_MUFASA1_BHRY_HBO1_BP3</v>
      </c>
      <c r="AN56" t="str">
        <f t="shared" si="116"/>
        <v>SSA_SOC_RASTER_E_BEGIN_TITO_SAQ_NOM_LFM_HBO1_MUFASA0_RASTER_HBO1_BP2</v>
      </c>
      <c r="AO56" t="str">
        <f t="shared" si="144"/>
        <v>SSA_SOC_RASTER_E_BEGIN_TITO_SAQ_NOM_LFM_HBO1_MUFASA0_RASTER_HBO1_BP2</v>
      </c>
      <c r="AP56" t="str">
        <f t="shared" si="145"/>
        <v>SSA_SOC_RASTER_E_BEGIN_TITO_SAQ_NOM_LFM_HBO1_MUFASA0_RASTER_HBO1_BP2</v>
      </c>
      <c r="AQ56" t="str">
        <f t="shared" si="146"/>
        <v>SSA_SOC_RASTER_E_BEGIN_TITO_SAQ_NOM_LFM_HBO1_MUFASA0_RASTER_HBO1_BP2</v>
      </c>
      <c r="AR56" t="str">
        <f t="shared" si="147"/>
        <v>SSA_SOC_RASTER_E_BEGIN_TITO_SAQ_NOM_LFM_HBO1_MUFASA0_RASTER_HBO1_BP2</v>
      </c>
    </row>
    <row r="57" spans="1:44" x14ac:dyDescent="0.25">
      <c r="A57" s="32" t="s">
        <v>26</v>
      </c>
      <c r="B57" s="32" t="s">
        <v>39</v>
      </c>
      <c r="C57" s="32" t="str">
        <f>VLOOKUP(B57,templateLookup!A:B,2,0)</f>
        <v>MbistRasterTC</v>
      </c>
      <c r="D57" t="str">
        <f t="shared" si="101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540</v>
      </c>
      <c r="K57" t="s">
        <v>141</v>
      </c>
      <c r="L57" t="s">
        <v>35</v>
      </c>
      <c r="M57" t="s">
        <v>1141</v>
      </c>
      <c r="N57" t="s">
        <v>883</v>
      </c>
      <c r="O57" t="s">
        <v>880</v>
      </c>
      <c r="P57" t="s">
        <v>910</v>
      </c>
      <c r="Q57">
        <v>61</v>
      </c>
      <c r="R57">
        <v>50</v>
      </c>
      <c r="S57">
        <v>47</v>
      </c>
      <c r="T57">
        <v>1</v>
      </c>
      <c r="U57" t="s">
        <v>234</v>
      </c>
      <c r="AF57" t="b">
        <v>0</v>
      </c>
      <c r="AG57">
        <f t="shared" ref="AG57" si="148">COUNTA(AI57:AR57)</f>
        <v>6</v>
      </c>
      <c r="AH57">
        <v>1</v>
      </c>
      <c r="AI57" t="str">
        <f t="shared" si="102"/>
        <v>SSA_SOC_HRY_E_BEGIN_TITO_SAQ_NOM_LFM_HBO1_MUFASA1_BHRY_HBO1_BP3</v>
      </c>
      <c r="AJ57" t="str">
        <f t="shared" ref="AJ57" si="149">$D58</f>
        <v>SSA_SOC_HRY_E_BEGIN_TITO_SAQ_NOM_LFM_HBO1_MUFASA1_BHRY_HBO1_BP3</v>
      </c>
      <c r="AK57" t="str">
        <f t="shared" ref="AK57:AK58" si="150">$D58</f>
        <v>SSA_SOC_HRY_E_BEGIN_TITO_SAQ_NOM_LFM_HBO1_MUFASA1_BHRY_HBO1_BP3</v>
      </c>
      <c r="AL57" t="str">
        <f t="shared" ref="AL57:AL58" si="151">$D58</f>
        <v>SSA_SOC_HRY_E_BEGIN_TITO_SAQ_NOM_LFM_HBO1_MUFASA1_BHRY_HBO1_BP3</v>
      </c>
      <c r="AM57" t="str">
        <f t="shared" ref="AM57:AM58" si="152">$D58</f>
        <v>SSA_SOC_HRY_E_BEGIN_TITO_SAQ_NOM_LFM_HBO1_MUFASA1_BHRY_HBO1_BP3</v>
      </c>
      <c r="AN57" t="str">
        <f t="shared" si="116"/>
        <v>SSA_SOC_HRY_E_BEGIN_TITO_SAQ_NOM_LFM_HBO1_MUFASA1_BHRY_HBO1_BP3</v>
      </c>
    </row>
    <row r="58" spans="1:44" x14ac:dyDescent="0.25">
      <c r="A58" s="32" t="s">
        <v>26</v>
      </c>
      <c r="B58" s="32" t="s">
        <v>1297</v>
      </c>
      <c r="C58" s="32" t="str">
        <f>VLOOKUP(B58,templateLookup!A:B,2,0)</f>
        <v>PrimeMbistVminSearchTestMethod</v>
      </c>
      <c r="D58" t="str">
        <f t="shared" ref="D58:D63" si="153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540</v>
      </c>
      <c r="K58" t="s">
        <v>141</v>
      </c>
      <c r="L58" t="s">
        <v>35</v>
      </c>
      <c r="M58" t="s">
        <v>1204</v>
      </c>
      <c r="N58" t="s">
        <v>883</v>
      </c>
      <c r="O58" t="s">
        <v>880</v>
      </c>
      <c r="P58" t="s">
        <v>1152</v>
      </c>
      <c r="Q58">
        <v>61</v>
      </c>
      <c r="R58">
        <v>50</v>
      </c>
      <c r="S58">
        <v>48</v>
      </c>
      <c r="T58">
        <v>-1</v>
      </c>
      <c r="U58" t="s">
        <v>234</v>
      </c>
      <c r="AD58" t="s">
        <v>33</v>
      </c>
      <c r="AE58" t="s">
        <v>1299</v>
      </c>
      <c r="AF58" t="b">
        <v>0</v>
      </c>
      <c r="AG58">
        <f>COUNTA(AI58:AR58)</f>
        <v>10</v>
      </c>
      <c r="AH58" t="s">
        <v>38</v>
      </c>
      <c r="AI58" t="str">
        <f t="shared" si="102"/>
        <v>SSA_SOC_HRY_E_BEGIN_TITO_SAQ_NOM_LFM_HBO1_MUFASA1_BISR_HBO1_BP3</v>
      </c>
      <c r="AJ58" t="str">
        <f>$D61</f>
        <v>LSA_SOC_HRY_E_BEGIN_TITO_SAQ_NOM_LFM_HBO0_HBO_BHRY_HBO0_BP4</v>
      </c>
      <c r="AK58" t="str">
        <f t="shared" si="150"/>
        <v>SSA_SOC_HRY_E_BEGIN_TITO_SAQ_NOM_LFM_HBO1_MUFASA1_BISR_HBO1_BP3</v>
      </c>
      <c r="AL58" t="str">
        <f t="shared" si="151"/>
        <v>SSA_SOC_HRY_E_BEGIN_TITO_SAQ_NOM_LFM_HBO1_MUFASA1_BISR_HBO1_BP3</v>
      </c>
      <c r="AM58" t="str">
        <f t="shared" si="152"/>
        <v>SSA_SOC_HRY_E_BEGIN_TITO_SAQ_NOM_LFM_HBO1_MUFASA1_BISR_HBO1_BP3</v>
      </c>
      <c r="AN58" t="str">
        <f t="shared" si="116"/>
        <v>SSA_SOC_HRY_E_BEGIN_TITO_SAQ_NOM_LFM_HBO1_MUFASA1_BISR_HBO1_BP3</v>
      </c>
      <c r="AO58" t="str">
        <f t="shared" ref="AO58:AO59" si="154">$D59</f>
        <v>SSA_SOC_HRY_E_BEGIN_TITO_SAQ_NOM_LFM_HBO1_MUFASA1_BISR_HBO1_BP3</v>
      </c>
      <c r="AP58" t="str">
        <f t="shared" ref="AP58:AP59" si="155">$D59</f>
        <v>SSA_SOC_HRY_E_BEGIN_TITO_SAQ_NOM_LFM_HBO1_MUFASA1_BISR_HBO1_BP3</v>
      </c>
      <c r="AQ58" t="str">
        <f t="shared" ref="AQ58:AQ59" si="156">$D59</f>
        <v>SSA_SOC_HRY_E_BEGIN_TITO_SAQ_NOM_LFM_HBO1_MUFASA1_BISR_HBO1_BP3</v>
      </c>
      <c r="AR58" t="str">
        <f t="shared" ref="AR58:AR59" si="157">$D59</f>
        <v>SSA_SOC_HRY_E_BEGIN_TITO_SAQ_NOM_LFM_HBO1_MUFASA1_BISR_HBO1_BP3</v>
      </c>
    </row>
    <row r="59" spans="1:44" x14ac:dyDescent="0.25">
      <c r="A59" s="32" t="s">
        <v>26</v>
      </c>
      <c r="B59" s="32" t="s">
        <v>1297</v>
      </c>
      <c r="C59" s="32" t="str">
        <f>VLOOKUP(B59,templateLookup!A:B,2,0)</f>
        <v>PrimeMbistVminSearchTestMethod</v>
      </c>
      <c r="D59" t="str">
        <f t="shared" si="153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540</v>
      </c>
      <c r="K59" t="s">
        <v>141</v>
      </c>
      <c r="L59" t="s">
        <v>35</v>
      </c>
      <c r="M59" t="s">
        <v>1205</v>
      </c>
      <c r="N59" t="s">
        <v>883</v>
      </c>
      <c r="O59" t="s">
        <v>880</v>
      </c>
      <c r="P59" t="s">
        <v>1153</v>
      </c>
      <c r="Q59">
        <v>61</v>
      </c>
      <c r="R59">
        <v>50</v>
      </c>
      <c r="S59">
        <v>49</v>
      </c>
      <c r="T59">
        <v>-1</v>
      </c>
      <c r="U59" t="s">
        <v>234</v>
      </c>
      <c r="AD59" t="s">
        <v>33</v>
      </c>
      <c r="AE59" t="s">
        <v>1299</v>
      </c>
      <c r="AF59" t="b">
        <v>0</v>
      </c>
      <c r="AG59">
        <f>COUNTA(AI59:AR59)</f>
        <v>10</v>
      </c>
      <c r="AH59" t="s">
        <v>38</v>
      </c>
      <c r="AI59" t="str">
        <f t="shared" si="102"/>
        <v>SSA_SOC_RASTER_E_BEGIN_TITO_SAQ_NOM_LFM_HBO1_MUFASA1_RASTER_HBO1_BP3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>$D61</f>
        <v>LSA_SOC_HRY_E_BEGIN_TITO_SAQ_NOM_LFM_HBO0_HBO_BHRY_HBO0_BP4</v>
      </c>
      <c r="AN59" t="str">
        <f t="shared" si="116"/>
        <v>SSA_SOC_RASTER_E_BEGIN_TITO_SAQ_NOM_LFM_HBO1_MUFASA1_RASTER_HBO1_BP3</v>
      </c>
      <c r="AO59" t="str">
        <f t="shared" si="154"/>
        <v>SSA_SOC_RASTER_E_BEGIN_TITO_SAQ_NOM_LFM_HBO1_MUFASA1_RASTER_HBO1_BP3</v>
      </c>
      <c r="AP59" t="str">
        <f t="shared" si="155"/>
        <v>SSA_SOC_RASTER_E_BEGIN_TITO_SAQ_NOM_LFM_HBO1_MUFASA1_RASTER_HBO1_BP3</v>
      </c>
      <c r="AQ59" t="str">
        <f t="shared" si="156"/>
        <v>SSA_SOC_RASTER_E_BEGIN_TITO_SAQ_NOM_LFM_HBO1_MUFASA1_RASTER_HBO1_BP3</v>
      </c>
      <c r="AR59" t="str">
        <f t="shared" si="157"/>
        <v>SSA_SOC_RASTER_E_BEGIN_TITO_SAQ_NOM_LFM_HBO1_MUFASA1_RASTER_HBO1_BP3</v>
      </c>
    </row>
    <row r="60" spans="1:44" x14ac:dyDescent="0.25">
      <c r="A60" s="32" t="s">
        <v>26</v>
      </c>
      <c r="B60" s="32" t="s">
        <v>39</v>
      </c>
      <c r="C60" s="32" t="str">
        <f>VLOOKUP(B60,templateLookup!A:B,2,0)</f>
        <v>MbistRasterTC</v>
      </c>
      <c r="D60" t="str">
        <f t="shared" si="153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540</v>
      </c>
      <c r="K60" t="s">
        <v>141</v>
      </c>
      <c r="L60" t="s">
        <v>35</v>
      </c>
      <c r="M60" t="s">
        <v>1206</v>
      </c>
      <c r="N60" t="s">
        <v>883</v>
      </c>
      <c r="O60" t="s">
        <v>880</v>
      </c>
      <c r="P60" t="s">
        <v>910</v>
      </c>
      <c r="Q60">
        <v>61</v>
      </c>
      <c r="R60">
        <v>50</v>
      </c>
      <c r="S60">
        <v>50</v>
      </c>
      <c r="T60">
        <v>1</v>
      </c>
      <c r="U60" t="s">
        <v>234</v>
      </c>
      <c r="AF60" t="b">
        <v>0</v>
      </c>
      <c r="AG60">
        <f t="shared" ref="AG60" si="158">COUNTA(AI60:AR60)</f>
        <v>6</v>
      </c>
      <c r="AH60">
        <v>1</v>
      </c>
      <c r="AI60" t="str">
        <f t="shared" si="102"/>
        <v>LSA_SOC_HRY_E_BEGIN_TITO_SAQ_NOM_LFM_HBO0_HBO_BHRY_HBO0_BP4</v>
      </c>
      <c r="AJ60" t="str">
        <f t="shared" ref="AJ60" si="159">$D61</f>
        <v>LSA_SOC_HRY_E_BEGIN_TITO_SAQ_NOM_LFM_HBO0_HBO_BHRY_HBO0_BP4</v>
      </c>
      <c r="AK60" t="str">
        <f t="shared" ref="AK60:AK61" si="160">$D61</f>
        <v>LSA_SOC_HRY_E_BEGIN_TITO_SAQ_NOM_LFM_HBO0_HBO_BHRY_HBO0_BP4</v>
      </c>
      <c r="AL60" t="str">
        <f t="shared" ref="AL60:AL61" si="161">$D61</f>
        <v>LSA_SOC_HRY_E_BEGIN_TITO_SAQ_NOM_LFM_HBO0_HBO_BHRY_HBO0_BP4</v>
      </c>
      <c r="AM60" t="str">
        <f t="shared" ref="AM60:AM61" si="162">$D61</f>
        <v>LSA_SOC_HRY_E_BEGIN_TITO_SAQ_NOM_LFM_HBO0_HBO_BHRY_HBO0_BP4</v>
      </c>
      <c r="AN60" t="str">
        <f t="shared" si="116"/>
        <v>LSA_SOC_HRY_E_BEGIN_TITO_SAQ_NOM_LFM_HBO0_HBO_BHRY_HBO0_BP4</v>
      </c>
    </row>
    <row r="61" spans="1:44" x14ac:dyDescent="0.25">
      <c r="A61" s="32" t="s">
        <v>26</v>
      </c>
      <c r="B61" s="32" t="s">
        <v>1297</v>
      </c>
      <c r="C61" s="32" t="str">
        <f>VLOOKUP(B61,templateLookup!A:B,2,0)</f>
        <v>PrimeMbistVminSearchTestMethod</v>
      </c>
      <c r="D61" t="str">
        <f t="shared" si="153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540</v>
      </c>
      <c r="K61" t="s">
        <v>141</v>
      </c>
      <c r="L61" t="s">
        <v>35</v>
      </c>
      <c r="M61" t="s">
        <v>1130</v>
      </c>
      <c r="N61" t="s">
        <v>883</v>
      </c>
      <c r="O61" t="s">
        <v>880</v>
      </c>
      <c r="P61" t="s">
        <v>1154</v>
      </c>
      <c r="Q61">
        <v>21</v>
      </c>
      <c r="R61">
        <v>50</v>
      </c>
      <c r="S61">
        <v>51</v>
      </c>
      <c r="T61">
        <v>-1</v>
      </c>
      <c r="U61" t="s">
        <v>234</v>
      </c>
      <c r="AD61" t="s">
        <v>33</v>
      </c>
      <c r="AE61" t="s">
        <v>1299</v>
      </c>
      <c r="AF61" t="b">
        <v>0</v>
      </c>
      <c r="AG61">
        <f>COUNTA(AI61:AR61)</f>
        <v>10</v>
      </c>
      <c r="AH61" t="s">
        <v>38</v>
      </c>
      <c r="AI61" t="str">
        <f t="shared" si="102"/>
        <v>LSA_SOC_HRY_E_BEGIN_TITO_SAQ_NOM_LFM_HBO0_HBO_BISR_HBO0_BP4</v>
      </c>
      <c r="AJ61" t="str">
        <f>$D64</f>
        <v>LSA_SOC_HRY_E_BEGIN_TITO_SAQ_NOM_LFM_HBO1_HBO_BHRY_HBO1_BP4</v>
      </c>
      <c r="AK61" t="str">
        <f t="shared" si="160"/>
        <v>LSA_SOC_HRY_E_BEGIN_TITO_SAQ_NOM_LFM_HBO0_HBO_BISR_HBO0_BP4</v>
      </c>
      <c r="AL61" t="str">
        <f t="shared" si="161"/>
        <v>LSA_SOC_HRY_E_BEGIN_TITO_SAQ_NOM_LFM_HBO0_HBO_BISR_HBO0_BP4</v>
      </c>
      <c r="AM61" t="str">
        <f t="shared" si="162"/>
        <v>LSA_SOC_HRY_E_BEGIN_TITO_SAQ_NOM_LFM_HBO0_HBO_BISR_HBO0_BP4</v>
      </c>
      <c r="AN61" t="str">
        <f t="shared" si="116"/>
        <v>LSA_SOC_HRY_E_BEGIN_TITO_SAQ_NOM_LFM_HBO0_HBO_BISR_HBO0_BP4</v>
      </c>
      <c r="AO61" t="str">
        <f t="shared" ref="AO61:AO62" si="163">$D62</f>
        <v>LSA_SOC_HRY_E_BEGIN_TITO_SAQ_NOM_LFM_HBO0_HBO_BISR_HBO0_BP4</v>
      </c>
      <c r="AP61" t="str">
        <f t="shared" ref="AP61:AP62" si="164">$D62</f>
        <v>LSA_SOC_HRY_E_BEGIN_TITO_SAQ_NOM_LFM_HBO0_HBO_BISR_HBO0_BP4</v>
      </c>
      <c r="AQ61" t="str">
        <f t="shared" ref="AQ61:AQ62" si="165">$D62</f>
        <v>LSA_SOC_HRY_E_BEGIN_TITO_SAQ_NOM_LFM_HBO0_HBO_BISR_HBO0_BP4</v>
      </c>
      <c r="AR61" t="str">
        <f t="shared" ref="AR61:AR62" si="166">$D62</f>
        <v>LSA_SOC_HRY_E_BEGIN_TITO_SAQ_NOM_LFM_HBO0_HBO_BISR_HBO0_BP4</v>
      </c>
    </row>
    <row r="62" spans="1:44" x14ac:dyDescent="0.25">
      <c r="A62" s="32" t="s">
        <v>26</v>
      </c>
      <c r="B62" s="32" t="s">
        <v>1297</v>
      </c>
      <c r="C62" s="32" t="str">
        <f>VLOOKUP(B62,templateLookup!A:B,2,0)</f>
        <v>PrimeMbistVminSearchTestMethod</v>
      </c>
      <c r="D62" t="str">
        <f t="shared" si="153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540</v>
      </c>
      <c r="K62" t="s">
        <v>141</v>
      </c>
      <c r="L62" t="s">
        <v>35</v>
      </c>
      <c r="M62" t="s">
        <v>1131</v>
      </c>
      <c r="N62" t="s">
        <v>883</v>
      </c>
      <c r="O62" t="s">
        <v>880</v>
      </c>
      <c r="P62" t="s">
        <v>1155</v>
      </c>
      <c r="Q62">
        <v>21</v>
      </c>
      <c r="R62">
        <v>50</v>
      </c>
      <c r="S62">
        <v>52</v>
      </c>
      <c r="T62">
        <v>1</v>
      </c>
      <c r="U62" t="s">
        <v>234</v>
      </c>
      <c r="AD62" t="s">
        <v>418</v>
      </c>
      <c r="AE62" t="s">
        <v>1299</v>
      </c>
      <c r="AF62" t="b">
        <v>0</v>
      </c>
      <c r="AG62">
        <f>COUNTA(AI62:AR62)</f>
        <v>10</v>
      </c>
      <c r="AH62" t="s">
        <v>38</v>
      </c>
      <c r="AI62" t="str">
        <f t="shared" si="102"/>
        <v>LSA_SOC_RASTER_E_BEGIN_TITO_SAQ_NOM_LFM_HBO0_HBO_RASTER_HBO0_BP4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>$D64</f>
        <v>LSA_SOC_HRY_E_BEGIN_TITO_SAQ_NOM_LFM_HBO1_HBO_BHRY_HBO1_BP4</v>
      </c>
      <c r="AN62" t="str">
        <f t="shared" si="116"/>
        <v>LSA_SOC_RASTER_E_BEGIN_TITO_SAQ_NOM_LFM_HBO0_HBO_RASTER_HBO0_BP4</v>
      </c>
      <c r="AO62" t="str">
        <f t="shared" si="163"/>
        <v>LSA_SOC_RASTER_E_BEGIN_TITO_SAQ_NOM_LFM_HBO0_HBO_RASTER_HBO0_BP4</v>
      </c>
      <c r="AP62" t="str">
        <f t="shared" si="164"/>
        <v>LSA_SOC_RASTER_E_BEGIN_TITO_SAQ_NOM_LFM_HBO0_HBO_RASTER_HBO0_BP4</v>
      </c>
      <c r="AQ62" t="str">
        <f t="shared" si="165"/>
        <v>LSA_SOC_RASTER_E_BEGIN_TITO_SAQ_NOM_LFM_HBO0_HBO_RASTER_HBO0_BP4</v>
      </c>
      <c r="AR62" t="str">
        <f t="shared" si="166"/>
        <v>LSA_SOC_RASTER_E_BEGIN_TITO_SAQ_NOM_LFM_HBO0_HBO_RASTER_HBO0_BP4</v>
      </c>
    </row>
    <row r="63" spans="1:44" x14ac:dyDescent="0.25">
      <c r="A63" s="32" t="s">
        <v>26</v>
      </c>
      <c r="B63" s="32" t="s">
        <v>39</v>
      </c>
      <c r="C63" s="32" t="str">
        <f>VLOOKUP(B63,templateLookup!A:B,2,0)</f>
        <v>MbistRasterTC</v>
      </c>
      <c r="D63" t="str">
        <f t="shared" si="153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540</v>
      </c>
      <c r="K63" t="s">
        <v>141</v>
      </c>
      <c r="L63" t="s">
        <v>35</v>
      </c>
      <c r="M63" t="s">
        <v>1132</v>
      </c>
      <c r="N63" t="s">
        <v>883</v>
      </c>
      <c r="O63" t="s">
        <v>880</v>
      </c>
      <c r="P63" t="s">
        <v>910</v>
      </c>
      <c r="Q63">
        <v>21</v>
      </c>
      <c r="R63">
        <v>50</v>
      </c>
      <c r="S63">
        <v>53</v>
      </c>
      <c r="T63">
        <v>1</v>
      </c>
      <c r="U63" t="s">
        <v>234</v>
      </c>
      <c r="AF63" t="b">
        <v>0</v>
      </c>
      <c r="AG63">
        <f t="shared" ref="AG63" si="167">COUNTA(AI63:AR63)</f>
        <v>6</v>
      </c>
      <c r="AH63">
        <v>1</v>
      </c>
      <c r="AI63" t="str">
        <f t="shared" si="102"/>
        <v>LSA_SOC_HRY_E_BEGIN_TITO_SAQ_NOM_LFM_HBO1_HBO_BHRY_HBO1_BP4</v>
      </c>
      <c r="AJ63" t="str">
        <f t="shared" ref="AJ63" si="168">$D64</f>
        <v>LSA_SOC_HRY_E_BEGIN_TITO_SAQ_NOM_LFM_HBO1_HBO_BHRY_HBO1_BP4</v>
      </c>
      <c r="AK63" t="str">
        <f t="shared" ref="AK63:AK64" si="169">$D64</f>
        <v>LSA_SOC_HRY_E_BEGIN_TITO_SAQ_NOM_LFM_HBO1_HBO_BHRY_HBO1_BP4</v>
      </c>
      <c r="AL63" t="str">
        <f t="shared" ref="AL63:AL64" si="170">$D64</f>
        <v>LSA_SOC_HRY_E_BEGIN_TITO_SAQ_NOM_LFM_HBO1_HBO_BHRY_HBO1_BP4</v>
      </c>
      <c r="AM63" t="str">
        <f t="shared" ref="AM63:AM64" si="171">$D64</f>
        <v>LSA_SOC_HRY_E_BEGIN_TITO_SAQ_NOM_LFM_HBO1_HBO_BHRY_HBO1_BP4</v>
      </c>
      <c r="AN63" t="str">
        <f t="shared" si="116"/>
        <v>LSA_SOC_HRY_E_BEGIN_TITO_SAQ_NOM_LFM_HBO1_HBO_BHRY_HBO1_BP4</v>
      </c>
    </row>
    <row r="64" spans="1:44" x14ac:dyDescent="0.25">
      <c r="A64" s="32" t="s">
        <v>26</v>
      </c>
      <c r="B64" s="32" t="s">
        <v>1297</v>
      </c>
      <c r="C64" s="32" t="str">
        <f>VLOOKUP(B64,templateLookup!A:B,2,0)</f>
        <v>PrimeMbistVminSearchTestMethod</v>
      </c>
      <c r="D64" t="str">
        <f t="shared" si="101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540</v>
      </c>
      <c r="K64" t="s">
        <v>141</v>
      </c>
      <c r="L64" t="s">
        <v>35</v>
      </c>
      <c r="M64" t="s">
        <v>1136</v>
      </c>
      <c r="N64" t="s">
        <v>883</v>
      </c>
      <c r="O64" t="s">
        <v>880</v>
      </c>
      <c r="P64" t="s">
        <v>1156</v>
      </c>
      <c r="Q64">
        <v>21</v>
      </c>
      <c r="R64">
        <v>50</v>
      </c>
      <c r="S64">
        <v>54</v>
      </c>
      <c r="T64">
        <v>-1</v>
      </c>
      <c r="U64" t="s">
        <v>234</v>
      </c>
      <c r="AD64" t="s">
        <v>33</v>
      </c>
      <c r="AE64" t="s">
        <v>1299</v>
      </c>
      <c r="AF64" t="b">
        <v>0</v>
      </c>
      <c r="AG64">
        <f>COUNTA(AI64:AR64)</f>
        <v>10</v>
      </c>
      <c r="AH64" t="s">
        <v>38</v>
      </c>
      <c r="AI64" t="str">
        <f t="shared" si="102"/>
        <v>LSA_SOC_HRY_E_BEGIN_TITO_SAQ_NOM_LFM_HBO1_HBO_BISR_HBO1_BP4</v>
      </c>
      <c r="AJ64">
        <v>1</v>
      </c>
      <c r="AK64" t="str">
        <f t="shared" si="169"/>
        <v>LSA_SOC_HRY_E_BEGIN_TITO_SAQ_NOM_LFM_HBO1_HBO_BISR_HBO1_BP4</v>
      </c>
      <c r="AL64" t="str">
        <f t="shared" si="170"/>
        <v>LSA_SOC_HRY_E_BEGIN_TITO_SAQ_NOM_LFM_HBO1_HBO_BISR_HBO1_BP4</v>
      </c>
      <c r="AM64" t="str">
        <f t="shared" si="171"/>
        <v>LSA_SOC_HRY_E_BEGIN_TITO_SAQ_NOM_LFM_HBO1_HBO_BISR_HBO1_BP4</v>
      </c>
      <c r="AN64" t="str">
        <f t="shared" si="116"/>
        <v>LSA_SOC_HRY_E_BEGIN_TITO_SAQ_NOM_LFM_HBO1_HBO_BISR_HBO1_BP4</v>
      </c>
      <c r="AO64" t="str">
        <f t="shared" ref="AO64:AO65" si="172">$D65</f>
        <v>LSA_SOC_HRY_E_BEGIN_TITO_SAQ_NOM_LFM_HBO1_HBO_BISR_HBO1_BP4</v>
      </c>
      <c r="AP64" t="str">
        <f t="shared" ref="AP64:AP65" si="173">$D65</f>
        <v>LSA_SOC_HRY_E_BEGIN_TITO_SAQ_NOM_LFM_HBO1_HBO_BISR_HBO1_BP4</v>
      </c>
      <c r="AQ64" t="str">
        <f t="shared" ref="AQ64:AQ65" si="174">$D65</f>
        <v>LSA_SOC_HRY_E_BEGIN_TITO_SAQ_NOM_LFM_HBO1_HBO_BISR_HBO1_BP4</v>
      </c>
      <c r="AR64" t="str">
        <f t="shared" ref="AR64:AR65" si="175">$D65</f>
        <v>LSA_SOC_HRY_E_BEGIN_TITO_SAQ_NOM_LFM_HBO1_HBO_BISR_HBO1_BP4</v>
      </c>
    </row>
    <row r="65" spans="1:44" x14ac:dyDescent="0.25">
      <c r="A65" s="32" t="s">
        <v>26</v>
      </c>
      <c r="B65" s="32" t="s">
        <v>1297</v>
      </c>
      <c r="C65" s="32" t="str">
        <f>VLOOKUP(B65,templateLookup!A:B,2,0)</f>
        <v>PrimeMbistVminSearchTestMethod</v>
      </c>
      <c r="D65" t="str">
        <f t="shared" si="101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540</v>
      </c>
      <c r="K65" t="s">
        <v>141</v>
      </c>
      <c r="L65" t="s">
        <v>35</v>
      </c>
      <c r="M65" t="s">
        <v>1137</v>
      </c>
      <c r="N65" t="s">
        <v>883</v>
      </c>
      <c r="O65" t="s">
        <v>880</v>
      </c>
      <c r="P65" t="s">
        <v>1157</v>
      </c>
      <c r="Q65">
        <v>21</v>
      </c>
      <c r="R65">
        <v>50</v>
      </c>
      <c r="S65">
        <v>55</v>
      </c>
      <c r="T65">
        <v>1</v>
      </c>
      <c r="U65" t="s">
        <v>234</v>
      </c>
      <c r="AD65" t="s">
        <v>418</v>
      </c>
      <c r="AE65" t="s">
        <v>1299</v>
      </c>
      <c r="AF65" t="b">
        <v>0</v>
      </c>
      <c r="AG65">
        <f>COUNTA(AI65:AR65)</f>
        <v>10</v>
      </c>
      <c r="AH65" t="s">
        <v>38</v>
      </c>
      <c r="AI65" t="str">
        <f t="shared" si="102"/>
        <v>LSA_SOC_RASTER_E_BEGIN_TITO_SAQ_NOM_LFM_HBO1_HBO_RASTER_HBO1_BP4</v>
      </c>
      <c r="AJ65">
        <v>1</v>
      </c>
      <c r="AK65">
        <v>1</v>
      </c>
      <c r="AL65">
        <v>1</v>
      </c>
      <c r="AM65">
        <v>1</v>
      </c>
      <c r="AN65" t="str">
        <f t="shared" si="116"/>
        <v>LSA_SOC_RASTER_E_BEGIN_TITO_SAQ_NOM_LFM_HBO1_HBO_RASTER_HBO1_BP4</v>
      </c>
      <c r="AO65" t="str">
        <f t="shared" si="172"/>
        <v>LSA_SOC_RASTER_E_BEGIN_TITO_SAQ_NOM_LFM_HBO1_HBO_RASTER_HBO1_BP4</v>
      </c>
      <c r="AP65" t="str">
        <f t="shared" si="173"/>
        <v>LSA_SOC_RASTER_E_BEGIN_TITO_SAQ_NOM_LFM_HBO1_HBO_RASTER_HBO1_BP4</v>
      </c>
      <c r="AQ65" t="str">
        <f t="shared" si="174"/>
        <v>LSA_SOC_RASTER_E_BEGIN_TITO_SAQ_NOM_LFM_HBO1_HBO_RASTER_HBO1_BP4</v>
      </c>
      <c r="AR65" t="str">
        <f t="shared" si="175"/>
        <v>LSA_SOC_RASTER_E_BEGIN_TITO_SAQ_NOM_LFM_HBO1_HBO_RASTER_HBO1_BP4</v>
      </c>
    </row>
    <row r="66" spans="1:44" x14ac:dyDescent="0.25">
      <c r="A66" s="32" t="s">
        <v>26</v>
      </c>
      <c r="B66" s="32" t="s">
        <v>39</v>
      </c>
      <c r="C66" s="32" t="str">
        <f>VLOOKUP(B66,templateLookup!A:B,2,0)</f>
        <v>MbistRasterTC</v>
      </c>
      <c r="D66" t="str">
        <f t="shared" si="101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540</v>
      </c>
      <c r="K66" t="s">
        <v>141</v>
      </c>
      <c r="L66" t="s">
        <v>35</v>
      </c>
      <c r="M66" t="s">
        <v>1138</v>
      </c>
      <c r="N66" t="s">
        <v>883</v>
      </c>
      <c r="O66" t="s">
        <v>880</v>
      </c>
      <c r="P66" t="s">
        <v>910</v>
      </c>
      <c r="Q66">
        <v>21</v>
      </c>
      <c r="R66">
        <v>50</v>
      </c>
      <c r="S66">
        <v>56</v>
      </c>
      <c r="T66">
        <v>1</v>
      </c>
      <c r="U66" t="s">
        <v>234</v>
      </c>
      <c r="AF66" t="b">
        <v>0</v>
      </c>
      <c r="AG66">
        <f t="shared" ref="AG66" si="176">COUNTA(AI66:AR66)</f>
        <v>6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4" x14ac:dyDescent="0.25">
      <c r="A67" s="32" t="s">
        <v>26</v>
      </c>
      <c r="B67" s="32" t="s">
        <v>41</v>
      </c>
      <c r="C67" s="32" t="str">
        <f>VLOOKUP(B67,templateLookup!A:B,2,0)</f>
        <v>COMPOSITE</v>
      </c>
    </row>
    <row r="68" spans="1:44" x14ac:dyDescent="0.25">
      <c r="A68" s="33" t="s">
        <v>26</v>
      </c>
      <c r="B68" s="33" t="s">
        <v>27</v>
      </c>
      <c r="C68" s="33" t="str">
        <f>VLOOKUP(B68,templateLookup!A:B,2,0)</f>
        <v>COMPOSITE</v>
      </c>
      <c r="D68" t="s">
        <v>1106</v>
      </c>
      <c r="F68" t="s">
        <v>88</v>
      </c>
      <c r="AG68">
        <v>2</v>
      </c>
      <c r="AH68">
        <v>1</v>
      </c>
      <c r="AI68" t="str">
        <f>$D73</f>
        <v>PRE_REPAIR_WES1</v>
      </c>
      <c r="AJ68" t="str">
        <f>$D73</f>
        <v>PRE_REPAIR_WES1</v>
      </c>
    </row>
    <row r="69" spans="1:44" x14ac:dyDescent="0.25">
      <c r="A69" s="33" t="s">
        <v>26</v>
      </c>
      <c r="B69" s="33" t="s">
        <v>1297</v>
      </c>
      <c r="C69" s="33" t="str">
        <f>VLOOKUP(B69,templateLookup!A:B,2,0)</f>
        <v>PrimeMbistVminSearchTestMethod</v>
      </c>
      <c r="D69" t="str">
        <f t="shared" ref="D69:D71" si="177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540</v>
      </c>
      <c r="K69" t="s">
        <v>141</v>
      </c>
      <c r="L69" t="s">
        <v>35</v>
      </c>
      <c r="M69" t="s">
        <v>1158</v>
      </c>
      <c r="N69" t="s">
        <v>883</v>
      </c>
      <c r="O69" t="s">
        <v>880</v>
      </c>
      <c r="P69" t="s">
        <v>1161</v>
      </c>
      <c r="Q69">
        <v>21</v>
      </c>
      <c r="R69">
        <v>50</v>
      </c>
      <c r="S69">
        <v>57</v>
      </c>
      <c r="T69">
        <v>-1</v>
      </c>
      <c r="U69" t="s">
        <v>234</v>
      </c>
      <c r="AD69" t="s">
        <v>33</v>
      </c>
      <c r="AE69" t="s">
        <v>1299</v>
      </c>
      <c r="AF69" t="b">
        <v>0</v>
      </c>
      <c r="AG69">
        <f>COUNTA(AI69:AR69)</f>
        <v>10</v>
      </c>
      <c r="AH69" t="s">
        <v>38</v>
      </c>
      <c r="AI69" t="str">
        <f>$D70</f>
        <v>LSA_SOC_HRY_E_BEGIN_TITO_SAQ_NOM_LFM_IAX_BISR_IAX_BP3</v>
      </c>
      <c r="AJ69">
        <v>1</v>
      </c>
      <c r="AK69" t="str">
        <f t="shared" ref="AK69" si="178">$D70</f>
        <v>LSA_SOC_HRY_E_BEGIN_TITO_SAQ_NOM_LFM_IAX_BISR_IAX_BP3</v>
      </c>
      <c r="AL69" t="str">
        <f t="shared" ref="AL69" si="179">$D70</f>
        <v>LSA_SOC_HRY_E_BEGIN_TITO_SAQ_NOM_LFM_IAX_BISR_IAX_BP3</v>
      </c>
      <c r="AM69" t="str">
        <f t="shared" ref="AM69" si="180">$D70</f>
        <v>LSA_SOC_HRY_E_BEGIN_TITO_SAQ_NOM_LFM_IAX_BISR_IAX_BP3</v>
      </c>
      <c r="AN69" t="str">
        <f t="shared" ref="AN69:AN70" si="181">$D70</f>
        <v>LSA_SOC_HRY_E_BEGIN_TITO_SAQ_NOM_LFM_IAX_BISR_IAX_BP3</v>
      </c>
      <c r="AO69" t="str">
        <f t="shared" ref="AO69:AO70" si="182">$D70</f>
        <v>LSA_SOC_HRY_E_BEGIN_TITO_SAQ_NOM_LFM_IAX_BISR_IAX_BP3</v>
      </c>
      <c r="AP69" t="str">
        <f t="shared" ref="AP69:AP70" si="183">$D70</f>
        <v>LSA_SOC_HRY_E_BEGIN_TITO_SAQ_NOM_LFM_IAX_BISR_IAX_BP3</v>
      </c>
      <c r="AQ69" t="str">
        <f t="shared" ref="AQ69:AQ70" si="184">$D70</f>
        <v>LSA_SOC_HRY_E_BEGIN_TITO_SAQ_NOM_LFM_IAX_BISR_IAX_BP3</v>
      </c>
      <c r="AR69" t="str">
        <f t="shared" ref="AR69:AR70" si="185">$D70</f>
        <v>LSA_SOC_HRY_E_BEGIN_TITO_SAQ_NOM_LFM_IAX_BISR_IAX_BP3</v>
      </c>
    </row>
    <row r="70" spans="1:44" x14ac:dyDescent="0.25">
      <c r="A70" s="33" t="s">
        <v>26</v>
      </c>
      <c r="B70" s="33" t="s">
        <v>1297</v>
      </c>
      <c r="C70" s="33" t="str">
        <f>VLOOKUP(B70,templateLookup!A:B,2,0)</f>
        <v>PrimeMbistVminSearchTestMethod</v>
      </c>
      <c r="D70" t="str">
        <f t="shared" si="177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540</v>
      </c>
      <c r="K70" t="s">
        <v>141</v>
      </c>
      <c r="L70" t="s">
        <v>35</v>
      </c>
      <c r="M70" t="s">
        <v>1159</v>
      </c>
      <c r="N70" t="s">
        <v>883</v>
      </c>
      <c r="O70" t="s">
        <v>880</v>
      </c>
      <c r="P70" t="s">
        <v>1162</v>
      </c>
      <c r="Q70">
        <v>21</v>
      </c>
      <c r="R70">
        <v>50</v>
      </c>
      <c r="S70">
        <v>58</v>
      </c>
      <c r="T70">
        <v>1</v>
      </c>
      <c r="U70" t="s">
        <v>234</v>
      </c>
      <c r="AD70" t="s">
        <v>418</v>
      </c>
      <c r="AE70" t="s">
        <v>1299</v>
      </c>
      <c r="AF70" t="b">
        <v>0</v>
      </c>
      <c r="AG70">
        <f>COUNTA(AI70:AR70)</f>
        <v>10</v>
      </c>
      <c r="AH70" t="s">
        <v>38</v>
      </c>
      <c r="AI70" t="str">
        <f>$D71</f>
        <v>LSA_SOC_RASTER_E_BEGIN_TITO_SAQ_NOM_LFM_IAX_RASTER_IAX_BP3</v>
      </c>
      <c r="AJ70">
        <v>1</v>
      </c>
      <c r="AK70">
        <v>1</v>
      </c>
      <c r="AL70">
        <v>1</v>
      </c>
      <c r="AM70">
        <v>1</v>
      </c>
      <c r="AN70" t="str">
        <f t="shared" si="181"/>
        <v>LSA_SOC_RASTER_E_BEGIN_TITO_SAQ_NOM_LFM_IAX_RASTER_IAX_BP3</v>
      </c>
      <c r="AO70" t="str">
        <f t="shared" si="182"/>
        <v>LSA_SOC_RASTER_E_BEGIN_TITO_SAQ_NOM_LFM_IAX_RASTER_IAX_BP3</v>
      </c>
      <c r="AP70" t="str">
        <f t="shared" si="183"/>
        <v>LSA_SOC_RASTER_E_BEGIN_TITO_SAQ_NOM_LFM_IAX_RASTER_IAX_BP3</v>
      </c>
      <c r="AQ70" t="str">
        <f t="shared" si="184"/>
        <v>LSA_SOC_RASTER_E_BEGIN_TITO_SAQ_NOM_LFM_IAX_RASTER_IAX_BP3</v>
      </c>
      <c r="AR70" t="str">
        <f t="shared" si="185"/>
        <v>LSA_SOC_RASTER_E_BEGIN_TITO_SAQ_NOM_LFM_IAX_RASTER_IAX_BP3</v>
      </c>
    </row>
    <row r="71" spans="1:44" x14ac:dyDescent="0.25">
      <c r="A71" s="33" t="s">
        <v>26</v>
      </c>
      <c r="B71" s="33" t="s">
        <v>39</v>
      </c>
      <c r="C71" s="33" t="str">
        <f>VLOOKUP(B71,templateLookup!A:B,2,0)</f>
        <v>MbistRasterTC</v>
      </c>
      <c r="D71" t="str">
        <f t="shared" si="177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540</v>
      </c>
      <c r="K71" t="s">
        <v>141</v>
      </c>
      <c r="L71" t="s">
        <v>35</v>
      </c>
      <c r="M71" t="s">
        <v>1160</v>
      </c>
      <c r="N71" t="s">
        <v>883</v>
      </c>
      <c r="O71" t="s">
        <v>880</v>
      </c>
      <c r="P71" t="s">
        <v>910</v>
      </c>
      <c r="Q71">
        <v>21</v>
      </c>
      <c r="R71">
        <v>50</v>
      </c>
      <c r="S71">
        <v>59</v>
      </c>
      <c r="T71">
        <v>1</v>
      </c>
      <c r="U71" t="s">
        <v>234</v>
      </c>
      <c r="AF71" t="b">
        <v>0</v>
      </c>
      <c r="AG71">
        <f t="shared" ref="AG71" si="186">COUNTA(AI71:AR71)</f>
        <v>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4" x14ac:dyDescent="0.25">
      <c r="A72" s="33" t="s">
        <v>26</v>
      </c>
      <c r="B72" s="33" t="s">
        <v>41</v>
      </c>
      <c r="C72" s="33" t="str">
        <f>VLOOKUP(B72,templateLookup!A:B,2,0)</f>
        <v>COMPOSITE</v>
      </c>
    </row>
    <row r="73" spans="1:44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1107</v>
      </c>
      <c r="F73" t="s">
        <v>88</v>
      </c>
      <c r="AG73">
        <v>2</v>
      </c>
      <c r="AH73">
        <v>1</v>
      </c>
      <c r="AI73">
        <v>1</v>
      </c>
      <c r="AJ73">
        <v>1</v>
      </c>
    </row>
    <row r="74" spans="1:44" x14ac:dyDescent="0.25">
      <c r="A74" s="5" t="s">
        <v>26</v>
      </c>
      <c r="B74" s="5" t="s">
        <v>1297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540</v>
      </c>
      <c r="K74" t="s">
        <v>141</v>
      </c>
      <c r="L74" t="s">
        <v>35</v>
      </c>
      <c r="M74" t="s">
        <v>1163</v>
      </c>
      <c r="N74" t="s">
        <v>883</v>
      </c>
      <c r="O74" t="s">
        <v>880</v>
      </c>
      <c r="P74" t="s">
        <v>1172</v>
      </c>
      <c r="Q74">
        <v>61</v>
      </c>
      <c r="R74">
        <v>50</v>
      </c>
      <c r="S74">
        <v>60</v>
      </c>
      <c r="T74">
        <v>-1</v>
      </c>
      <c r="U74" t="s">
        <v>234</v>
      </c>
      <c r="AD74" t="s">
        <v>33</v>
      </c>
      <c r="AE74" t="s">
        <v>1299</v>
      </c>
      <c r="AF74" t="b">
        <v>0</v>
      </c>
      <c r="AG74">
        <f>COUNTA(AI74:AR74)</f>
        <v>10</v>
      </c>
      <c r="AH74" t="s">
        <v>38</v>
      </c>
      <c r="AI74" t="str">
        <f t="shared" ref="AI74:AI87" si="188">$D75</f>
        <v>SSA_SOC_HRY_E_BEGIN_TITO_SAQ_NOM_LFM_DFX_EP_0_BISR_WES1_BP0</v>
      </c>
      <c r="AJ74" t="str">
        <f>$D77</f>
        <v>SSA_SOC_HRY_E_BEGIN_TITO_SAQ_NOM_LFM_DFX_EP_1_BHRY_WES1_BP1</v>
      </c>
      <c r="AK74" t="str">
        <f t="shared" ref="AK74" si="189">$D75</f>
        <v>SSA_SOC_HRY_E_BEGIN_TITO_SAQ_NOM_LFM_DFX_EP_0_BISR_WES1_BP0</v>
      </c>
      <c r="AL74" t="str">
        <f t="shared" ref="AL74" si="190">$D75</f>
        <v>SSA_SOC_HRY_E_BEGIN_TITO_SAQ_NOM_LFM_DFX_EP_0_BISR_WES1_BP0</v>
      </c>
      <c r="AM74" t="str">
        <f t="shared" ref="AM74" si="191">$D75</f>
        <v>SSA_SOC_HRY_E_BEGIN_TITO_SAQ_NOM_LFM_DFX_EP_0_BISR_WES1_BP0</v>
      </c>
      <c r="AN74" t="str">
        <f t="shared" ref="AN74:AN87" si="192">$D75</f>
        <v>SSA_SOC_HRY_E_BEGIN_TITO_SAQ_NOM_LFM_DFX_EP_0_BISR_WES1_BP0</v>
      </c>
      <c r="AO74" t="str">
        <f t="shared" ref="AO74:AO75" si="193">$D75</f>
        <v>SSA_SOC_HRY_E_BEGIN_TITO_SAQ_NOM_LFM_DFX_EP_0_BISR_WES1_BP0</v>
      </c>
      <c r="AP74" t="str">
        <f t="shared" ref="AP74:AP75" si="194">$D75</f>
        <v>SSA_SOC_HRY_E_BEGIN_TITO_SAQ_NOM_LFM_DFX_EP_0_BISR_WES1_BP0</v>
      </c>
      <c r="AQ74" t="str">
        <f t="shared" ref="AQ74:AQ75" si="195">$D75</f>
        <v>SSA_SOC_HRY_E_BEGIN_TITO_SAQ_NOM_LFM_DFX_EP_0_BISR_WES1_BP0</v>
      </c>
      <c r="AR74" t="str">
        <f t="shared" ref="AR74:AR75" si="196">$D75</f>
        <v>SSA_SOC_HRY_E_BEGIN_TITO_SAQ_NOM_LFM_DFX_EP_0_BISR_WES1_BP0</v>
      </c>
    </row>
    <row r="75" spans="1:44" x14ac:dyDescent="0.25">
      <c r="A75" s="5" t="s">
        <v>26</v>
      </c>
      <c r="B75" s="5" t="s">
        <v>1297</v>
      </c>
      <c r="C75" s="5" t="str">
        <f>VLOOKUP(B75,templateLookup!A:B,2,0)</f>
        <v>PrimeMbistVminSearchTestMethod</v>
      </c>
      <c r="D75" t="str">
        <f t="shared" si="187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540</v>
      </c>
      <c r="K75" t="s">
        <v>141</v>
      </c>
      <c r="L75" t="s">
        <v>35</v>
      </c>
      <c r="M75" t="s">
        <v>1164</v>
      </c>
      <c r="N75" t="s">
        <v>883</v>
      </c>
      <c r="O75" t="s">
        <v>880</v>
      </c>
      <c r="P75" t="s">
        <v>1173</v>
      </c>
      <c r="Q75">
        <v>61</v>
      </c>
      <c r="R75">
        <v>50</v>
      </c>
      <c r="S75">
        <v>61</v>
      </c>
      <c r="T75">
        <v>1</v>
      </c>
      <c r="U75" t="s">
        <v>234</v>
      </c>
      <c r="AD75" t="s">
        <v>418</v>
      </c>
      <c r="AE75" t="s">
        <v>1299</v>
      </c>
      <c r="AF75" t="b">
        <v>0</v>
      </c>
      <c r="AG75">
        <f>COUNTA(AI75:AR75)</f>
        <v>10</v>
      </c>
      <c r="AH75" t="s">
        <v>38</v>
      </c>
      <c r="AI75" t="str">
        <f t="shared" si="188"/>
        <v>SSA_SOC_RASTER_E_BEGIN_TITO_SAQ_NOM_LFM_DFX_EP_0_RASTER_WES1_BP0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>$D77</f>
        <v>SSA_SOC_HRY_E_BEGIN_TITO_SAQ_NOM_LFM_DFX_EP_1_BHRY_WES1_BP1</v>
      </c>
      <c r="AN75" t="str">
        <f t="shared" si="192"/>
        <v>SSA_SOC_RASTER_E_BEGIN_TITO_SAQ_NOM_LFM_DFX_EP_0_RASTER_WES1_BP0</v>
      </c>
      <c r="AO75" t="str">
        <f t="shared" si="193"/>
        <v>SSA_SOC_RASTER_E_BEGIN_TITO_SAQ_NOM_LFM_DFX_EP_0_RASTER_WES1_BP0</v>
      </c>
      <c r="AP75" t="str">
        <f t="shared" si="194"/>
        <v>SSA_SOC_RASTER_E_BEGIN_TITO_SAQ_NOM_LFM_DFX_EP_0_RASTER_WES1_BP0</v>
      </c>
      <c r="AQ75" t="str">
        <f t="shared" si="195"/>
        <v>SSA_SOC_RASTER_E_BEGIN_TITO_SAQ_NOM_LFM_DFX_EP_0_RASTER_WES1_BP0</v>
      </c>
      <c r="AR75" t="str">
        <f t="shared" si="196"/>
        <v>SSA_SOC_RASTER_E_BEGIN_TITO_SAQ_NOM_LFM_DFX_EP_0_RASTER_WES1_BP0</v>
      </c>
    </row>
    <row r="76" spans="1:44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7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540</v>
      </c>
      <c r="K76" t="s">
        <v>141</v>
      </c>
      <c r="L76" t="s">
        <v>35</v>
      </c>
      <c r="M76" t="s">
        <v>1165</v>
      </c>
      <c r="N76" t="s">
        <v>883</v>
      </c>
      <c r="O76" t="s">
        <v>880</v>
      </c>
      <c r="P76" t="s">
        <v>910</v>
      </c>
      <c r="Q76">
        <v>61</v>
      </c>
      <c r="R76">
        <v>50</v>
      </c>
      <c r="S76">
        <v>62</v>
      </c>
      <c r="T76">
        <v>1</v>
      </c>
      <c r="U76" t="s">
        <v>234</v>
      </c>
      <c r="AF76" t="b">
        <v>0</v>
      </c>
      <c r="AG76">
        <f t="shared" ref="AG76" si="197">COUNTA(AI76:AR76)</f>
        <v>6</v>
      </c>
      <c r="AH76">
        <v>1</v>
      </c>
      <c r="AI76" t="str">
        <f t="shared" si="188"/>
        <v>SSA_SOC_HRY_E_BEGIN_TITO_SAQ_NOM_LFM_DFX_EP_1_BHRY_WES1_BP1</v>
      </c>
      <c r="AJ76" t="str">
        <f t="shared" ref="AJ76" si="198">$D77</f>
        <v>SSA_SOC_HRY_E_BEGIN_TITO_SAQ_NOM_LFM_DFX_EP_1_BHRY_WES1_BP1</v>
      </c>
      <c r="AK76" t="str">
        <f t="shared" ref="AK76:AK77" si="199">$D77</f>
        <v>SSA_SOC_HRY_E_BEGIN_TITO_SAQ_NOM_LFM_DFX_EP_1_BHRY_WES1_BP1</v>
      </c>
      <c r="AL76" t="str">
        <f t="shared" ref="AL76:AL77" si="200">$D77</f>
        <v>SSA_SOC_HRY_E_BEGIN_TITO_SAQ_NOM_LFM_DFX_EP_1_BHRY_WES1_BP1</v>
      </c>
      <c r="AM76" t="str">
        <f t="shared" ref="AM76:AM77" si="201">$D77</f>
        <v>SSA_SOC_HRY_E_BEGIN_TITO_SAQ_NOM_LFM_DFX_EP_1_BHRY_WES1_BP1</v>
      </c>
      <c r="AN76" t="str">
        <f t="shared" si="192"/>
        <v>SSA_SOC_HRY_E_BEGIN_TITO_SAQ_NOM_LFM_DFX_EP_1_BHRY_WES1_BP1</v>
      </c>
    </row>
    <row r="77" spans="1:44" x14ac:dyDescent="0.25">
      <c r="A77" s="5" t="s">
        <v>26</v>
      </c>
      <c r="B77" s="5" t="s">
        <v>1297</v>
      </c>
      <c r="C77" s="5" t="str">
        <f>VLOOKUP(B77,templateLookup!A:B,2,0)</f>
        <v>PrimeMbistVminSearchTestMethod</v>
      </c>
      <c r="D77" t="str">
        <f t="shared" si="187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540</v>
      </c>
      <c r="K77" t="s">
        <v>141</v>
      </c>
      <c r="L77" t="s">
        <v>35</v>
      </c>
      <c r="M77" t="s">
        <v>1166</v>
      </c>
      <c r="N77" t="s">
        <v>883</v>
      </c>
      <c r="O77" t="s">
        <v>880</v>
      </c>
      <c r="P77" t="s">
        <v>1179</v>
      </c>
      <c r="Q77">
        <v>61</v>
      </c>
      <c r="R77">
        <v>50</v>
      </c>
      <c r="S77">
        <v>63</v>
      </c>
      <c r="T77">
        <v>-1</v>
      </c>
      <c r="U77" t="s">
        <v>234</v>
      </c>
      <c r="AD77" t="s">
        <v>33</v>
      </c>
      <c r="AE77" t="s">
        <v>1299</v>
      </c>
      <c r="AF77" t="b">
        <v>0</v>
      </c>
      <c r="AG77">
        <f>COUNTA(AI77:AR77)</f>
        <v>10</v>
      </c>
      <c r="AH77" t="s">
        <v>38</v>
      </c>
      <c r="AI77" t="str">
        <f t="shared" si="188"/>
        <v>SSA_SOC_HRY_E_BEGIN_TITO_SAQ_NOM_LFM_DFX_EP_1_BISR_WES1_BP1</v>
      </c>
      <c r="AJ77" t="str">
        <f>$D80</f>
        <v>SSA_SOC_HRY_E_BEGIN_TITO_SAQ_NOM_LFM_DFX_EP_2_BHRY_WES1_BP2</v>
      </c>
      <c r="AK77" t="str">
        <f t="shared" si="199"/>
        <v>SSA_SOC_HRY_E_BEGIN_TITO_SAQ_NOM_LFM_DFX_EP_1_BISR_WES1_BP1</v>
      </c>
      <c r="AL77" t="str">
        <f t="shared" si="200"/>
        <v>SSA_SOC_HRY_E_BEGIN_TITO_SAQ_NOM_LFM_DFX_EP_1_BISR_WES1_BP1</v>
      </c>
      <c r="AM77" t="str">
        <f t="shared" si="201"/>
        <v>SSA_SOC_HRY_E_BEGIN_TITO_SAQ_NOM_LFM_DFX_EP_1_BISR_WES1_BP1</v>
      </c>
      <c r="AN77" t="str">
        <f t="shared" si="192"/>
        <v>SSA_SOC_HRY_E_BEGIN_TITO_SAQ_NOM_LFM_DFX_EP_1_BISR_WES1_BP1</v>
      </c>
      <c r="AO77" t="str">
        <f t="shared" ref="AO77:AO78" si="202">$D78</f>
        <v>SSA_SOC_HRY_E_BEGIN_TITO_SAQ_NOM_LFM_DFX_EP_1_BISR_WES1_BP1</v>
      </c>
      <c r="AP77" t="str">
        <f t="shared" ref="AP77:AP78" si="203">$D78</f>
        <v>SSA_SOC_HRY_E_BEGIN_TITO_SAQ_NOM_LFM_DFX_EP_1_BISR_WES1_BP1</v>
      </c>
      <c r="AQ77" t="str">
        <f t="shared" ref="AQ77:AQ78" si="204">$D78</f>
        <v>SSA_SOC_HRY_E_BEGIN_TITO_SAQ_NOM_LFM_DFX_EP_1_BISR_WES1_BP1</v>
      </c>
      <c r="AR77" t="str">
        <f t="shared" ref="AR77:AR78" si="205">$D78</f>
        <v>SSA_SOC_HRY_E_BEGIN_TITO_SAQ_NOM_LFM_DFX_EP_1_BISR_WES1_BP1</v>
      </c>
    </row>
    <row r="78" spans="1:44" x14ac:dyDescent="0.25">
      <c r="A78" s="5" t="s">
        <v>26</v>
      </c>
      <c r="B78" s="5" t="s">
        <v>1297</v>
      </c>
      <c r="C78" s="5" t="str">
        <f>VLOOKUP(B78,templateLookup!A:B,2,0)</f>
        <v>PrimeMbistVminSearchTestMethod</v>
      </c>
      <c r="D78" t="str">
        <f t="shared" si="187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540</v>
      </c>
      <c r="K78" t="s">
        <v>141</v>
      </c>
      <c r="L78" t="s">
        <v>35</v>
      </c>
      <c r="M78" t="s">
        <v>1167</v>
      </c>
      <c r="N78" t="s">
        <v>883</v>
      </c>
      <c r="O78" t="s">
        <v>880</v>
      </c>
      <c r="P78" t="s">
        <v>1181</v>
      </c>
      <c r="Q78">
        <v>61</v>
      </c>
      <c r="R78">
        <v>50</v>
      </c>
      <c r="S78">
        <v>64</v>
      </c>
      <c r="T78">
        <v>1</v>
      </c>
      <c r="U78" t="s">
        <v>234</v>
      </c>
      <c r="AD78" t="s">
        <v>418</v>
      </c>
      <c r="AE78" t="s">
        <v>1299</v>
      </c>
      <c r="AF78" t="b">
        <v>0</v>
      </c>
      <c r="AG78">
        <f>COUNTA(AI78:AR78)</f>
        <v>10</v>
      </c>
      <c r="AH78" t="s">
        <v>38</v>
      </c>
      <c r="AI78" t="str">
        <f t="shared" si="188"/>
        <v>SSA_SOC_RASTER_E_BEGIN_TITO_SAQ_NOM_LFM_DFX_EP_1_RASTER_WES1_BP1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>$D80</f>
        <v>SSA_SOC_HRY_E_BEGIN_TITO_SAQ_NOM_LFM_DFX_EP_2_BHRY_WES1_BP2</v>
      </c>
      <c r="AN78" t="str">
        <f t="shared" si="192"/>
        <v>SSA_SOC_RASTER_E_BEGIN_TITO_SAQ_NOM_LFM_DFX_EP_1_RASTER_WES1_BP1</v>
      </c>
      <c r="AO78" t="str">
        <f t="shared" si="202"/>
        <v>SSA_SOC_RASTER_E_BEGIN_TITO_SAQ_NOM_LFM_DFX_EP_1_RASTER_WES1_BP1</v>
      </c>
      <c r="AP78" t="str">
        <f t="shared" si="203"/>
        <v>SSA_SOC_RASTER_E_BEGIN_TITO_SAQ_NOM_LFM_DFX_EP_1_RASTER_WES1_BP1</v>
      </c>
      <c r="AQ78" t="str">
        <f t="shared" si="204"/>
        <v>SSA_SOC_RASTER_E_BEGIN_TITO_SAQ_NOM_LFM_DFX_EP_1_RASTER_WES1_BP1</v>
      </c>
      <c r="AR78" t="str">
        <f t="shared" si="205"/>
        <v>SSA_SOC_RASTER_E_BEGIN_TITO_SAQ_NOM_LFM_DFX_EP_1_RASTER_WES1_BP1</v>
      </c>
    </row>
    <row r="79" spans="1:44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7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540</v>
      </c>
      <c r="K79" t="s">
        <v>141</v>
      </c>
      <c r="L79" t="s">
        <v>35</v>
      </c>
      <c r="M79" t="s">
        <v>1168</v>
      </c>
      <c r="N79" t="s">
        <v>883</v>
      </c>
      <c r="O79" t="s">
        <v>880</v>
      </c>
      <c r="P79" t="s">
        <v>910</v>
      </c>
      <c r="Q79">
        <v>61</v>
      </c>
      <c r="R79">
        <v>50</v>
      </c>
      <c r="S79">
        <v>65</v>
      </c>
      <c r="T79">
        <v>1</v>
      </c>
      <c r="U79" t="s">
        <v>234</v>
      </c>
      <c r="AF79" t="b">
        <v>0</v>
      </c>
      <c r="AG79">
        <f t="shared" ref="AG79" si="206">COUNTA(AI79:AR79)</f>
        <v>6</v>
      </c>
      <c r="AH79">
        <v>1</v>
      </c>
      <c r="AI79" t="str">
        <f t="shared" si="188"/>
        <v>SSA_SOC_HRY_E_BEGIN_TITO_SAQ_NOM_LFM_DFX_EP_2_BHRY_WES1_BP2</v>
      </c>
      <c r="AJ79" t="str">
        <f t="shared" ref="AJ79" si="207">$D80</f>
        <v>SSA_SOC_HRY_E_BEGIN_TITO_SAQ_NOM_LFM_DFX_EP_2_BHRY_WES1_BP2</v>
      </c>
      <c r="AK79" t="str">
        <f t="shared" ref="AK79:AK80" si="208">$D80</f>
        <v>SSA_SOC_HRY_E_BEGIN_TITO_SAQ_NOM_LFM_DFX_EP_2_BHRY_WES1_BP2</v>
      </c>
      <c r="AL79" t="str">
        <f t="shared" ref="AL79:AL80" si="209">$D80</f>
        <v>SSA_SOC_HRY_E_BEGIN_TITO_SAQ_NOM_LFM_DFX_EP_2_BHRY_WES1_BP2</v>
      </c>
      <c r="AM79" t="str">
        <f t="shared" ref="AM79:AM80" si="210">$D80</f>
        <v>SSA_SOC_HRY_E_BEGIN_TITO_SAQ_NOM_LFM_DFX_EP_2_BHRY_WES1_BP2</v>
      </c>
      <c r="AN79" t="str">
        <f t="shared" si="192"/>
        <v>SSA_SOC_HRY_E_BEGIN_TITO_SAQ_NOM_LFM_DFX_EP_2_BHRY_WES1_BP2</v>
      </c>
    </row>
    <row r="80" spans="1:44" x14ac:dyDescent="0.25">
      <c r="A80" s="5" t="s">
        <v>26</v>
      </c>
      <c r="B80" s="5" t="s">
        <v>1297</v>
      </c>
      <c r="C80" s="5" t="str">
        <f>VLOOKUP(B80,templateLookup!A:B,2,0)</f>
        <v>PrimeMbistVminSearchTestMethod</v>
      </c>
      <c r="D80" t="str">
        <f t="shared" si="187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540</v>
      </c>
      <c r="K80" t="s">
        <v>141</v>
      </c>
      <c r="L80" t="s">
        <v>35</v>
      </c>
      <c r="M80" t="s">
        <v>1169</v>
      </c>
      <c r="N80" t="s">
        <v>883</v>
      </c>
      <c r="O80" t="s">
        <v>880</v>
      </c>
      <c r="P80" t="s">
        <v>1180</v>
      </c>
      <c r="Q80">
        <v>61</v>
      </c>
      <c r="R80">
        <v>50</v>
      </c>
      <c r="S80">
        <v>66</v>
      </c>
      <c r="T80">
        <v>-1</v>
      </c>
      <c r="U80" t="s">
        <v>234</v>
      </c>
      <c r="AD80" t="s">
        <v>33</v>
      </c>
      <c r="AE80" t="s">
        <v>1299</v>
      </c>
      <c r="AF80" t="b">
        <v>0</v>
      </c>
      <c r="AG80">
        <f>COUNTA(AI80:AR80)</f>
        <v>10</v>
      </c>
      <c r="AH80" t="s">
        <v>38</v>
      </c>
      <c r="AI80" t="str">
        <f t="shared" si="188"/>
        <v>SSA_SOC_HRY_E_BEGIN_TITO_SAQ_NOM_LFM_DFX_EP_2_BISR_WES1_BP2</v>
      </c>
      <c r="AJ80" t="str">
        <f>$D83</f>
        <v>LSA_SOC_HRY_E_BEGIN_TITO_SAQ_NOM_LFM_DFX_EP_1_BHRY_WES1_BP1</v>
      </c>
      <c r="AK80" t="str">
        <f t="shared" si="208"/>
        <v>SSA_SOC_HRY_E_BEGIN_TITO_SAQ_NOM_LFM_DFX_EP_2_BISR_WES1_BP2</v>
      </c>
      <c r="AL80" t="str">
        <f t="shared" si="209"/>
        <v>SSA_SOC_HRY_E_BEGIN_TITO_SAQ_NOM_LFM_DFX_EP_2_BISR_WES1_BP2</v>
      </c>
      <c r="AM80" t="str">
        <f t="shared" si="210"/>
        <v>SSA_SOC_HRY_E_BEGIN_TITO_SAQ_NOM_LFM_DFX_EP_2_BISR_WES1_BP2</v>
      </c>
      <c r="AN80" t="str">
        <f t="shared" si="192"/>
        <v>SSA_SOC_HRY_E_BEGIN_TITO_SAQ_NOM_LFM_DFX_EP_2_BISR_WES1_BP2</v>
      </c>
      <c r="AO80" t="str">
        <f t="shared" ref="AO80:AO81" si="211">$D81</f>
        <v>SSA_SOC_HRY_E_BEGIN_TITO_SAQ_NOM_LFM_DFX_EP_2_BISR_WES1_BP2</v>
      </c>
      <c r="AP80" t="str">
        <f t="shared" ref="AP80:AP81" si="212">$D81</f>
        <v>SSA_SOC_HRY_E_BEGIN_TITO_SAQ_NOM_LFM_DFX_EP_2_BISR_WES1_BP2</v>
      </c>
      <c r="AQ80" t="str">
        <f t="shared" ref="AQ80:AQ81" si="213">$D81</f>
        <v>SSA_SOC_HRY_E_BEGIN_TITO_SAQ_NOM_LFM_DFX_EP_2_BISR_WES1_BP2</v>
      </c>
      <c r="AR80" t="str">
        <f t="shared" ref="AR80:AR81" si="214">$D81</f>
        <v>SSA_SOC_HRY_E_BEGIN_TITO_SAQ_NOM_LFM_DFX_EP_2_BISR_WES1_BP2</v>
      </c>
    </row>
    <row r="81" spans="1:44" x14ac:dyDescent="0.25">
      <c r="A81" s="5" t="s">
        <v>26</v>
      </c>
      <c r="B81" s="5" t="s">
        <v>1297</v>
      </c>
      <c r="C81" s="5" t="str">
        <f>VLOOKUP(B81,templateLookup!A:B,2,0)</f>
        <v>PrimeMbistVminSearchTestMethod</v>
      </c>
      <c r="D81" t="str">
        <f t="shared" si="187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540</v>
      </c>
      <c r="K81" t="s">
        <v>141</v>
      </c>
      <c r="L81" t="s">
        <v>35</v>
      </c>
      <c r="M81" t="s">
        <v>1170</v>
      </c>
      <c r="N81" t="s">
        <v>883</v>
      </c>
      <c r="O81" t="s">
        <v>880</v>
      </c>
      <c r="P81" t="s">
        <v>1182</v>
      </c>
      <c r="Q81">
        <v>61</v>
      </c>
      <c r="R81">
        <v>50</v>
      </c>
      <c r="S81">
        <v>67</v>
      </c>
      <c r="T81">
        <v>1</v>
      </c>
      <c r="U81" t="s">
        <v>234</v>
      </c>
      <c r="AD81" t="s">
        <v>418</v>
      </c>
      <c r="AE81" t="s">
        <v>1299</v>
      </c>
      <c r="AF81" t="b">
        <v>0</v>
      </c>
      <c r="AG81">
        <f>COUNTA(AI81:AR81)</f>
        <v>10</v>
      </c>
      <c r="AH81" t="s">
        <v>38</v>
      </c>
      <c r="AI81" t="str">
        <f t="shared" si="188"/>
        <v>SSA_SOC_RASTER_E_BEGIN_TITO_SAQ_NOM_LFM_DFX_EP_2_RASTER_WES1_BP2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>$D83</f>
        <v>LSA_SOC_HRY_E_BEGIN_TITO_SAQ_NOM_LFM_DFX_EP_1_BHRY_WES1_BP1</v>
      </c>
      <c r="AN81" t="str">
        <f t="shared" si="192"/>
        <v>SSA_SOC_RASTER_E_BEGIN_TITO_SAQ_NOM_LFM_DFX_EP_2_RASTER_WES1_BP2</v>
      </c>
      <c r="AO81" t="str">
        <f t="shared" si="211"/>
        <v>SSA_SOC_RASTER_E_BEGIN_TITO_SAQ_NOM_LFM_DFX_EP_2_RASTER_WES1_BP2</v>
      </c>
      <c r="AP81" t="str">
        <f t="shared" si="212"/>
        <v>SSA_SOC_RASTER_E_BEGIN_TITO_SAQ_NOM_LFM_DFX_EP_2_RASTER_WES1_BP2</v>
      </c>
      <c r="AQ81" t="str">
        <f t="shared" si="213"/>
        <v>SSA_SOC_RASTER_E_BEGIN_TITO_SAQ_NOM_LFM_DFX_EP_2_RASTER_WES1_BP2</v>
      </c>
      <c r="AR81" t="str">
        <f t="shared" si="214"/>
        <v>SSA_SOC_RASTER_E_BEGIN_TITO_SAQ_NOM_LFM_DFX_EP_2_RASTER_WES1_BP2</v>
      </c>
    </row>
    <row r="82" spans="1:44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7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540</v>
      </c>
      <c r="K82" t="s">
        <v>141</v>
      </c>
      <c r="L82" t="s">
        <v>35</v>
      </c>
      <c r="M82" t="s">
        <v>1171</v>
      </c>
      <c r="N82" t="s">
        <v>883</v>
      </c>
      <c r="O82" t="s">
        <v>880</v>
      </c>
      <c r="P82" t="s">
        <v>910</v>
      </c>
      <c r="Q82">
        <v>61</v>
      </c>
      <c r="R82">
        <v>50</v>
      </c>
      <c r="S82">
        <v>68</v>
      </c>
      <c r="T82">
        <v>1</v>
      </c>
      <c r="U82" t="s">
        <v>234</v>
      </c>
      <c r="AF82" t="b">
        <v>0</v>
      </c>
      <c r="AG82">
        <f t="shared" ref="AG82" si="215">COUNTA(AI82:AR82)</f>
        <v>6</v>
      </c>
      <c r="AH82">
        <v>1</v>
      </c>
      <c r="AI82" t="str">
        <f t="shared" si="188"/>
        <v>LSA_SOC_HRY_E_BEGIN_TITO_SAQ_NOM_LFM_DFX_EP_1_BHRY_WES1_BP1</v>
      </c>
      <c r="AJ82" t="str">
        <f t="shared" ref="AJ82" si="216">$D83</f>
        <v>LSA_SOC_HRY_E_BEGIN_TITO_SAQ_NOM_LFM_DFX_EP_1_BHRY_WES1_BP1</v>
      </c>
      <c r="AK82" t="str">
        <f t="shared" ref="AK82:AK83" si="217">$D83</f>
        <v>LSA_SOC_HRY_E_BEGIN_TITO_SAQ_NOM_LFM_DFX_EP_1_BHRY_WES1_BP1</v>
      </c>
      <c r="AL82" t="str">
        <f t="shared" ref="AL82:AL83" si="218">$D83</f>
        <v>LSA_SOC_HRY_E_BEGIN_TITO_SAQ_NOM_LFM_DFX_EP_1_BHRY_WES1_BP1</v>
      </c>
      <c r="AM82" t="str">
        <f t="shared" ref="AM82:AM83" si="219">$D83</f>
        <v>LSA_SOC_HRY_E_BEGIN_TITO_SAQ_NOM_LFM_DFX_EP_1_BHRY_WES1_BP1</v>
      </c>
      <c r="AN82" t="str">
        <f t="shared" si="192"/>
        <v>LSA_SOC_HRY_E_BEGIN_TITO_SAQ_NOM_LFM_DFX_EP_1_BHRY_WES1_BP1</v>
      </c>
    </row>
    <row r="83" spans="1:44" x14ac:dyDescent="0.25">
      <c r="A83" s="5" t="s">
        <v>26</v>
      </c>
      <c r="B83" s="5" t="s">
        <v>1297</v>
      </c>
      <c r="C83" s="5" t="str">
        <f>VLOOKUP(B83,templateLookup!A:B,2,0)</f>
        <v>PrimeMbistVminSearchTestMethod</v>
      </c>
      <c r="D83" t="str">
        <f t="shared" si="187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540</v>
      </c>
      <c r="K83" t="s">
        <v>141</v>
      </c>
      <c r="L83" t="s">
        <v>35</v>
      </c>
      <c r="M83" t="s">
        <v>1166</v>
      </c>
      <c r="N83" t="s">
        <v>883</v>
      </c>
      <c r="O83" t="s">
        <v>880</v>
      </c>
      <c r="P83" t="s">
        <v>1174</v>
      </c>
      <c r="Q83">
        <v>21</v>
      </c>
      <c r="R83">
        <v>50</v>
      </c>
      <c r="S83">
        <v>69</v>
      </c>
      <c r="T83">
        <v>-1</v>
      </c>
      <c r="U83" t="s">
        <v>234</v>
      </c>
      <c r="AD83" t="s">
        <v>33</v>
      </c>
      <c r="AE83" t="s">
        <v>1299</v>
      </c>
      <c r="AF83" t="b">
        <v>0</v>
      </c>
      <c r="AG83">
        <f>COUNTA(AI83:AR83)</f>
        <v>10</v>
      </c>
      <c r="AH83" t="s">
        <v>38</v>
      </c>
      <c r="AI83" t="str">
        <f t="shared" si="188"/>
        <v>LSA_SOC_HRY_E_BEGIN_TITO_SAQ_NOM_LFM_DFX_EP_1_BISR_WES1_BP1</v>
      </c>
      <c r="AJ83" t="str">
        <f>$D86</f>
        <v>LSA_SOC_HRY_E_BEGIN_TITO_SAQ_NOM_LFM_DFX_EP_2_BHRY_WES1_BP2</v>
      </c>
      <c r="AK83" t="str">
        <f t="shared" si="217"/>
        <v>LSA_SOC_HRY_E_BEGIN_TITO_SAQ_NOM_LFM_DFX_EP_1_BISR_WES1_BP1</v>
      </c>
      <c r="AL83" t="str">
        <f t="shared" si="218"/>
        <v>LSA_SOC_HRY_E_BEGIN_TITO_SAQ_NOM_LFM_DFX_EP_1_BISR_WES1_BP1</v>
      </c>
      <c r="AM83" t="str">
        <f t="shared" si="219"/>
        <v>LSA_SOC_HRY_E_BEGIN_TITO_SAQ_NOM_LFM_DFX_EP_1_BISR_WES1_BP1</v>
      </c>
      <c r="AN83" t="str">
        <f t="shared" si="192"/>
        <v>LSA_SOC_HRY_E_BEGIN_TITO_SAQ_NOM_LFM_DFX_EP_1_BISR_WES1_BP1</v>
      </c>
      <c r="AO83" t="str">
        <f t="shared" ref="AO83:AO84" si="220">$D84</f>
        <v>LSA_SOC_HRY_E_BEGIN_TITO_SAQ_NOM_LFM_DFX_EP_1_BISR_WES1_BP1</v>
      </c>
      <c r="AP83" t="str">
        <f t="shared" ref="AP83:AP84" si="221">$D84</f>
        <v>LSA_SOC_HRY_E_BEGIN_TITO_SAQ_NOM_LFM_DFX_EP_1_BISR_WES1_BP1</v>
      </c>
      <c r="AQ83" t="str">
        <f t="shared" ref="AQ83:AQ84" si="222">$D84</f>
        <v>LSA_SOC_HRY_E_BEGIN_TITO_SAQ_NOM_LFM_DFX_EP_1_BISR_WES1_BP1</v>
      </c>
      <c r="AR83" t="str">
        <f t="shared" ref="AR83:AR84" si="223">$D84</f>
        <v>LSA_SOC_HRY_E_BEGIN_TITO_SAQ_NOM_LFM_DFX_EP_1_BISR_WES1_BP1</v>
      </c>
    </row>
    <row r="84" spans="1:44" x14ac:dyDescent="0.25">
      <c r="A84" s="5" t="s">
        <v>26</v>
      </c>
      <c r="B84" s="5" t="s">
        <v>1297</v>
      </c>
      <c r="C84" s="5" t="str">
        <f>VLOOKUP(B84,templateLookup!A:B,2,0)</f>
        <v>PrimeMbistVminSearchTestMethod</v>
      </c>
      <c r="D84" t="str">
        <f t="shared" si="187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540</v>
      </c>
      <c r="K84" t="s">
        <v>141</v>
      </c>
      <c r="L84" t="s">
        <v>35</v>
      </c>
      <c r="M84" t="s">
        <v>1167</v>
      </c>
      <c r="N84" t="s">
        <v>883</v>
      </c>
      <c r="O84" t="s">
        <v>880</v>
      </c>
      <c r="P84" t="s">
        <v>1175</v>
      </c>
      <c r="Q84">
        <v>21</v>
      </c>
      <c r="R84">
        <v>50</v>
      </c>
      <c r="S84">
        <v>70</v>
      </c>
      <c r="T84">
        <v>1</v>
      </c>
      <c r="U84" t="s">
        <v>234</v>
      </c>
      <c r="AD84" t="s">
        <v>418</v>
      </c>
      <c r="AE84" t="s">
        <v>1299</v>
      </c>
      <c r="AF84" t="b">
        <v>0</v>
      </c>
      <c r="AG84">
        <f>COUNTA(AI84:AR84)</f>
        <v>10</v>
      </c>
      <c r="AH84" t="s">
        <v>38</v>
      </c>
      <c r="AI84" t="str">
        <f t="shared" si="188"/>
        <v>LSA_SOC_RASTER_E_BEGIN_TITO_SAQ_NOM_LFM_DFX_EP_1_RASTER_WES1_BP1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>$D86</f>
        <v>LSA_SOC_HRY_E_BEGIN_TITO_SAQ_NOM_LFM_DFX_EP_2_BHRY_WES1_BP2</v>
      </c>
      <c r="AN84" t="str">
        <f t="shared" si="192"/>
        <v>LSA_SOC_RASTER_E_BEGIN_TITO_SAQ_NOM_LFM_DFX_EP_1_RASTER_WES1_BP1</v>
      </c>
      <c r="AO84" t="str">
        <f t="shared" si="220"/>
        <v>LSA_SOC_RASTER_E_BEGIN_TITO_SAQ_NOM_LFM_DFX_EP_1_RASTER_WES1_BP1</v>
      </c>
      <c r="AP84" t="str">
        <f t="shared" si="221"/>
        <v>LSA_SOC_RASTER_E_BEGIN_TITO_SAQ_NOM_LFM_DFX_EP_1_RASTER_WES1_BP1</v>
      </c>
      <c r="AQ84" t="str">
        <f t="shared" si="222"/>
        <v>LSA_SOC_RASTER_E_BEGIN_TITO_SAQ_NOM_LFM_DFX_EP_1_RASTER_WES1_BP1</v>
      </c>
      <c r="AR84" t="str">
        <f t="shared" si="223"/>
        <v>LSA_SOC_RASTER_E_BEGIN_TITO_SAQ_NOM_LFM_DFX_EP_1_RASTER_WES1_BP1</v>
      </c>
    </row>
    <row r="85" spans="1:44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7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540</v>
      </c>
      <c r="K85" t="s">
        <v>141</v>
      </c>
      <c r="L85" t="s">
        <v>35</v>
      </c>
      <c r="M85" t="s">
        <v>1168</v>
      </c>
      <c r="N85" t="s">
        <v>883</v>
      </c>
      <c r="O85" t="s">
        <v>880</v>
      </c>
      <c r="P85" t="s">
        <v>910</v>
      </c>
      <c r="Q85">
        <v>21</v>
      </c>
      <c r="R85">
        <v>50</v>
      </c>
      <c r="S85">
        <v>71</v>
      </c>
      <c r="T85">
        <v>1</v>
      </c>
      <c r="U85" t="s">
        <v>234</v>
      </c>
      <c r="AF85" t="b">
        <v>0</v>
      </c>
      <c r="AG85">
        <f t="shared" ref="AG85" si="224">COUNTA(AI85:AR85)</f>
        <v>6</v>
      </c>
      <c r="AH85">
        <v>1</v>
      </c>
      <c r="AI85" t="str">
        <f t="shared" si="188"/>
        <v>LSA_SOC_HRY_E_BEGIN_TITO_SAQ_NOM_LFM_DFX_EP_2_BHRY_WES1_BP2</v>
      </c>
      <c r="AJ85" t="str">
        <f t="shared" ref="AJ85" si="225">$D86</f>
        <v>LSA_SOC_HRY_E_BEGIN_TITO_SAQ_NOM_LFM_DFX_EP_2_BHRY_WES1_BP2</v>
      </c>
      <c r="AK85" t="str">
        <f t="shared" ref="AK85:AK86" si="226">$D86</f>
        <v>LSA_SOC_HRY_E_BEGIN_TITO_SAQ_NOM_LFM_DFX_EP_2_BHRY_WES1_BP2</v>
      </c>
      <c r="AL85" t="str">
        <f t="shared" ref="AL85:AL86" si="227">$D86</f>
        <v>LSA_SOC_HRY_E_BEGIN_TITO_SAQ_NOM_LFM_DFX_EP_2_BHRY_WES1_BP2</v>
      </c>
      <c r="AM85" t="str">
        <f t="shared" ref="AM85:AM86" si="228">$D86</f>
        <v>LSA_SOC_HRY_E_BEGIN_TITO_SAQ_NOM_LFM_DFX_EP_2_BHRY_WES1_BP2</v>
      </c>
      <c r="AN85" t="str">
        <f t="shared" si="192"/>
        <v>LSA_SOC_HRY_E_BEGIN_TITO_SAQ_NOM_LFM_DFX_EP_2_BHRY_WES1_BP2</v>
      </c>
    </row>
    <row r="86" spans="1:44" x14ac:dyDescent="0.25">
      <c r="A86" s="5" t="s">
        <v>26</v>
      </c>
      <c r="B86" s="5" t="s">
        <v>1297</v>
      </c>
      <c r="C86" s="5" t="str">
        <f>VLOOKUP(B86,templateLookup!A:B,2,0)</f>
        <v>PrimeMbistVminSearchTestMethod</v>
      </c>
      <c r="D86" t="str">
        <f t="shared" si="187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540</v>
      </c>
      <c r="K86" t="s">
        <v>141</v>
      </c>
      <c r="L86" t="s">
        <v>35</v>
      </c>
      <c r="M86" t="s">
        <v>1169</v>
      </c>
      <c r="N86" t="s">
        <v>883</v>
      </c>
      <c r="O86" t="s">
        <v>880</v>
      </c>
      <c r="P86" t="s">
        <v>1176</v>
      </c>
      <c r="Q86">
        <v>21</v>
      </c>
      <c r="R86">
        <v>50</v>
      </c>
      <c r="S86">
        <v>72</v>
      </c>
      <c r="T86">
        <v>-1</v>
      </c>
      <c r="U86" t="s">
        <v>234</v>
      </c>
      <c r="AD86" t="s">
        <v>33</v>
      </c>
      <c r="AE86" t="s">
        <v>1299</v>
      </c>
      <c r="AF86" t="b">
        <v>0</v>
      </c>
      <c r="AG86">
        <f>COUNTA(AI86:AR86)</f>
        <v>10</v>
      </c>
      <c r="AH86" t="s">
        <v>38</v>
      </c>
      <c r="AI86" t="str">
        <f t="shared" si="188"/>
        <v>LSA_SOC_HRY_E_BEGIN_TITO_SAQ_NOM_LFM_DFX_EP_2_BISR_WES1_BP2</v>
      </c>
      <c r="AJ86">
        <v>1</v>
      </c>
      <c r="AK86" t="str">
        <f t="shared" si="226"/>
        <v>LSA_SOC_HRY_E_BEGIN_TITO_SAQ_NOM_LFM_DFX_EP_2_BISR_WES1_BP2</v>
      </c>
      <c r="AL86" t="str">
        <f t="shared" si="227"/>
        <v>LSA_SOC_HRY_E_BEGIN_TITO_SAQ_NOM_LFM_DFX_EP_2_BISR_WES1_BP2</v>
      </c>
      <c r="AM86" t="str">
        <f t="shared" si="228"/>
        <v>LSA_SOC_HRY_E_BEGIN_TITO_SAQ_NOM_LFM_DFX_EP_2_BISR_WES1_BP2</v>
      </c>
      <c r="AN86" t="str">
        <f t="shared" si="192"/>
        <v>LSA_SOC_HRY_E_BEGIN_TITO_SAQ_NOM_LFM_DFX_EP_2_BISR_WES1_BP2</v>
      </c>
      <c r="AO86" t="str">
        <f t="shared" ref="AO86:AO87" si="229">$D87</f>
        <v>LSA_SOC_HRY_E_BEGIN_TITO_SAQ_NOM_LFM_DFX_EP_2_BISR_WES1_BP2</v>
      </c>
      <c r="AP86" t="str">
        <f t="shared" ref="AP86:AP87" si="230">$D87</f>
        <v>LSA_SOC_HRY_E_BEGIN_TITO_SAQ_NOM_LFM_DFX_EP_2_BISR_WES1_BP2</v>
      </c>
      <c r="AQ86" t="str">
        <f t="shared" ref="AQ86:AQ87" si="231">$D87</f>
        <v>LSA_SOC_HRY_E_BEGIN_TITO_SAQ_NOM_LFM_DFX_EP_2_BISR_WES1_BP2</v>
      </c>
      <c r="AR86" t="str">
        <f t="shared" ref="AR86:AR87" si="232">$D87</f>
        <v>LSA_SOC_HRY_E_BEGIN_TITO_SAQ_NOM_LFM_DFX_EP_2_BISR_WES1_BP2</v>
      </c>
    </row>
    <row r="87" spans="1:44" x14ac:dyDescent="0.25">
      <c r="A87" s="5" t="s">
        <v>26</v>
      </c>
      <c r="B87" s="5" t="s">
        <v>1297</v>
      </c>
      <c r="C87" s="5" t="str">
        <f>VLOOKUP(B87,templateLookup!A:B,2,0)</f>
        <v>PrimeMbistVminSearchTestMethod</v>
      </c>
      <c r="D87" t="str">
        <f t="shared" si="187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540</v>
      </c>
      <c r="K87" t="s">
        <v>141</v>
      </c>
      <c r="L87" t="s">
        <v>35</v>
      </c>
      <c r="M87" t="s">
        <v>1170</v>
      </c>
      <c r="N87" t="s">
        <v>883</v>
      </c>
      <c r="O87" t="s">
        <v>880</v>
      </c>
      <c r="P87" t="s">
        <v>1177</v>
      </c>
      <c r="Q87">
        <v>21</v>
      </c>
      <c r="R87">
        <v>50</v>
      </c>
      <c r="S87">
        <v>73</v>
      </c>
      <c r="T87">
        <v>1</v>
      </c>
      <c r="U87" t="s">
        <v>234</v>
      </c>
      <c r="AD87" t="s">
        <v>418</v>
      </c>
      <c r="AE87" t="s">
        <v>1299</v>
      </c>
      <c r="AF87" t="b">
        <v>0</v>
      </c>
      <c r="AG87">
        <f>COUNTA(AI87:AR87)</f>
        <v>10</v>
      </c>
      <c r="AH87" t="s">
        <v>38</v>
      </c>
      <c r="AI87" t="str">
        <f t="shared" si="188"/>
        <v>LSA_SOC_RASTER_E_BEGIN_TITO_SAQ_NOM_LFM_DFX_EP_2_RASTER_WES1_BP2</v>
      </c>
      <c r="AJ87">
        <v>1</v>
      </c>
      <c r="AK87">
        <v>1</v>
      </c>
      <c r="AL87">
        <v>1</v>
      </c>
      <c r="AM87">
        <v>1</v>
      </c>
      <c r="AN87" t="str">
        <f t="shared" si="192"/>
        <v>LSA_SOC_RASTER_E_BEGIN_TITO_SAQ_NOM_LFM_DFX_EP_2_RASTER_WES1_BP2</v>
      </c>
      <c r="AO87" t="str">
        <f t="shared" si="229"/>
        <v>LSA_SOC_RASTER_E_BEGIN_TITO_SAQ_NOM_LFM_DFX_EP_2_RASTER_WES1_BP2</v>
      </c>
      <c r="AP87" t="str">
        <f t="shared" si="230"/>
        <v>LSA_SOC_RASTER_E_BEGIN_TITO_SAQ_NOM_LFM_DFX_EP_2_RASTER_WES1_BP2</v>
      </c>
      <c r="AQ87" t="str">
        <f t="shared" si="231"/>
        <v>LSA_SOC_RASTER_E_BEGIN_TITO_SAQ_NOM_LFM_DFX_EP_2_RASTER_WES1_BP2</v>
      </c>
      <c r="AR87" t="str">
        <f t="shared" si="232"/>
        <v>LSA_SOC_RASTER_E_BEGIN_TITO_SAQ_NOM_LFM_DFX_EP_2_RASTER_WES1_BP2</v>
      </c>
    </row>
    <row r="88" spans="1:44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7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540</v>
      </c>
      <c r="K88" t="s">
        <v>141</v>
      </c>
      <c r="L88" t="s">
        <v>35</v>
      </c>
      <c r="M88" t="s">
        <v>1171</v>
      </c>
      <c r="N88" t="s">
        <v>883</v>
      </c>
      <c r="O88" t="s">
        <v>880</v>
      </c>
      <c r="P88" t="s">
        <v>910</v>
      </c>
      <c r="Q88">
        <v>21</v>
      </c>
      <c r="R88">
        <v>50</v>
      </c>
      <c r="S88">
        <v>74</v>
      </c>
      <c r="T88">
        <v>1</v>
      </c>
      <c r="U88" t="s">
        <v>234</v>
      </c>
      <c r="AF88" t="b">
        <v>0</v>
      </c>
      <c r="AG88">
        <f t="shared" ref="AG88" si="233">COUNTA(AI88:AR88)</f>
        <v>6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4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4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4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G91">
        <f t="shared" si="4"/>
        <v>2</v>
      </c>
      <c r="AH91">
        <v>1</v>
      </c>
      <c r="AI91" t="str">
        <f>D97</f>
        <v>POST_REPAIR_ALL</v>
      </c>
      <c r="AJ91" t="str">
        <f>D97</f>
        <v>POST_REPAIR_ALL</v>
      </c>
    </row>
    <row r="92" spans="1:44" x14ac:dyDescent="0.25">
      <c r="A92" s="2" t="s">
        <v>26</v>
      </c>
      <c r="B92" s="2" t="s">
        <v>1225</v>
      </c>
      <c r="C92" s="2" t="str">
        <f>VLOOKUP(B92,templateLookup!A:B,2,0)</f>
        <v>iCScreenTest</v>
      </c>
      <c r="D92" t="str">
        <f t="shared" ref="D92" si="234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1227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1232</v>
      </c>
      <c r="N92" t="s">
        <v>883</v>
      </c>
      <c r="O92" t="s">
        <v>880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B92" t="s">
        <v>1233</v>
      </c>
      <c r="AC92" t="s">
        <v>1234</v>
      </c>
      <c r="AF92" t="b">
        <v>0</v>
      </c>
      <c r="AG92">
        <f t="shared" ref="AG92" si="235">COUNTA(AI92:AR92)</f>
        <v>3</v>
      </c>
      <c r="AH92">
        <v>1</v>
      </c>
      <c r="AI92" t="str">
        <f t="shared" ref="AI92" si="236">D93</f>
        <v>ALL_SOC_VFDM_E_BEGIN_X_SAN_X_X_ALL</v>
      </c>
      <c r="AJ92" t="str">
        <f t="shared" ref="AJ92" si="237">D93</f>
        <v>ALL_SOC_VFDM_E_BEGIN_X_SAN_X_X_ALL</v>
      </c>
      <c r="AK92" t="str">
        <f t="shared" ref="AK92" si="238">D93</f>
        <v>ALL_SOC_VFDM_E_BEGIN_X_SAN_X_X_ALL</v>
      </c>
    </row>
    <row r="93" spans="1:44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9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541</v>
      </c>
      <c r="K93" t="s">
        <v>6</v>
      </c>
      <c r="L93" t="s">
        <v>6</v>
      </c>
      <c r="M93" t="s">
        <v>44</v>
      </c>
      <c r="N93" t="s">
        <v>883</v>
      </c>
      <c r="O93" t="s">
        <v>880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Y93" t="s">
        <v>545</v>
      </c>
      <c r="AF93" t="b">
        <v>0</v>
      </c>
      <c r="AG93">
        <f t="shared" si="4"/>
        <v>3</v>
      </c>
      <c r="AH93" t="s">
        <v>100</v>
      </c>
      <c r="AI93" t="str">
        <f t="shared" ref="AI93:AI94" si="240">D94</f>
        <v>ALL_SOC_UF_K_BEGIN_X_X_X_X_DISP_VFDM_UF</v>
      </c>
      <c r="AJ93" t="str">
        <f t="shared" ref="AJ93:AJ94" si="241">D94</f>
        <v>ALL_SOC_UF_K_BEGIN_X_X_X_X_DISP_VFDM_UF</v>
      </c>
      <c r="AK93" t="str">
        <f t="shared" ref="AK93:AK94" si="242">D94</f>
        <v>ALL_SOC_UF_K_BEGIN_X_X_X_X_DISP_VFDM_UF</v>
      </c>
    </row>
    <row r="94" spans="1:44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9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546</v>
      </c>
      <c r="N94" t="s">
        <v>883</v>
      </c>
      <c r="O94" t="s">
        <v>880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F94" t="b">
        <v>1</v>
      </c>
      <c r="AG94">
        <f t="shared" si="4"/>
        <v>3</v>
      </c>
      <c r="AH94" t="s">
        <v>100</v>
      </c>
      <c r="AI94" t="str">
        <f t="shared" si="240"/>
        <v>ALL_SOC_PATMOD_E_BEGIN_TITO_X_NOM_LFM_DISP_REPAIR</v>
      </c>
      <c r="AJ94" t="str">
        <f t="shared" si="241"/>
        <v>ALL_SOC_PATMOD_E_BEGIN_TITO_X_NOM_LFM_DISP_REPAIR</v>
      </c>
      <c r="AK94" t="str">
        <f t="shared" si="242"/>
        <v>ALL_SOC_PATMOD_E_BEGIN_TITO_X_NOM_LFM_DISP_REPAIR</v>
      </c>
    </row>
    <row r="95" spans="1:44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547</v>
      </c>
      <c r="N95" t="s">
        <v>883</v>
      </c>
      <c r="O95" t="s">
        <v>880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F95" t="b">
        <v>0</v>
      </c>
      <c r="AG95">
        <f t="shared" si="4"/>
        <v>2</v>
      </c>
      <c r="AH95">
        <v>1</v>
      </c>
      <c r="AI95">
        <v>1</v>
      </c>
      <c r="AJ95">
        <v>1</v>
      </c>
    </row>
    <row r="96" spans="1:44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4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1178</v>
      </c>
      <c r="F97" t="s">
        <v>88</v>
      </c>
      <c r="AG97">
        <f t="shared" si="4"/>
        <v>2</v>
      </c>
      <c r="AH97">
        <v>1</v>
      </c>
      <c r="AI97">
        <v>1</v>
      </c>
      <c r="AJ97">
        <v>1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43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540</v>
      </c>
      <c r="K98" t="s">
        <v>141</v>
      </c>
      <c r="L98" t="s">
        <v>35</v>
      </c>
      <c r="M98" t="s">
        <v>1183</v>
      </c>
      <c r="N98" t="s">
        <v>883</v>
      </c>
      <c r="O98" t="s">
        <v>880</v>
      </c>
      <c r="P98" t="s">
        <v>1083</v>
      </c>
      <c r="Q98">
        <v>61</v>
      </c>
      <c r="R98">
        <v>50</v>
      </c>
      <c r="S98">
        <v>120</v>
      </c>
      <c r="T98">
        <v>1</v>
      </c>
      <c r="U98" t="s">
        <v>234</v>
      </c>
      <c r="AD98" t="s">
        <v>423</v>
      </c>
      <c r="AE98" t="s">
        <v>1299</v>
      </c>
      <c r="AF98" t="b">
        <v>0</v>
      </c>
      <c r="AG98">
        <f t="shared" si="4"/>
        <v>10</v>
      </c>
      <c r="AH98">
        <v>1</v>
      </c>
      <c r="AI98" t="str">
        <f>$D99</f>
        <v>SSA_SOC_HRY_E_BEGIN_TITO_SAQ_NOM_LFM_MEMSS1_POSTREP_MMM_BP2</v>
      </c>
      <c r="AJ98" t="str">
        <f t="shared" ref="AJ98:AR98" si="244">$D99</f>
        <v>SSA_SOC_HRY_E_BEGIN_TITO_SAQ_NOM_LFM_MEMSS1_POSTREP_MMM_BP2</v>
      </c>
      <c r="AK98" t="str">
        <f t="shared" si="244"/>
        <v>SSA_SOC_HRY_E_BEGIN_TITO_SAQ_NOM_LFM_MEMSS1_POSTREP_MMM_BP2</v>
      </c>
      <c r="AL98" t="str">
        <f t="shared" si="244"/>
        <v>SSA_SOC_HRY_E_BEGIN_TITO_SAQ_NOM_LFM_MEMSS1_POSTREP_MMM_BP2</v>
      </c>
      <c r="AM98" t="str">
        <f t="shared" si="244"/>
        <v>SSA_SOC_HRY_E_BEGIN_TITO_SAQ_NOM_LFM_MEMSS1_POSTREP_MMM_BP2</v>
      </c>
      <c r="AN98" t="str">
        <f t="shared" si="244"/>
        <v>SSA_SOC_HRY_E_BEGIN_TITO_SAQ_NOM_LFM_MEMSS1_POSTREP_MMM_BP2</v>
      </c>
      <c r="AO98" t="str">
        <f t="shared" si="244"/>
        <v>SSA_SOC_HRY_E_BEGIN_TITO_SAQ_NOM_LFM_MEMSS1_POSTREP_MMM_BP2</v>
      </c>
      <c r="AP98" t="str">
        <f t="shared" si="244"/>
        <v>SSA_SOC_HRY_E_BEGIN_TITO_SAQ_NOM_LFM_MEMSS1_POSTREP_MMM_BP2</v>
      </c>
      <c r="AQ98" t="str">
        <f t="shared" si="244"/>
        <v>SSA_SOC_HRY_E_BEGIN_TITO_SAQ_NOM_LFM_MEMSS1_POSTREP_MMM_BP2</v>
      </c>
      <c r="AR98" t="str">
        <f t="shared" si="244"/>
        <v>SSA_SOC_HRY_E_BEGIN_TITO_SAQ_NOM_LFM_MEMSS1_POSTREP_MMM_BP2</v>
      </c>
    </row>
    <row r="99" spans="1:44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43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540</v>
      </c>
      <c r="K99" t="s">
        <v>141</v>
      </c>
      <c r="L99" t="s">
        <v>35</v>
      </c>
      <c r="M99" t="s">
        <v>1184</v>
      </c>
      <c r="N99" t="s">
        <v>883</v>
      </c>
      <c r="O99" t="s">
        <v>880</v>
      </c>
      <c r="P99" t="s">
        <v>1087</v>
      </c>
      <c r="Q99">
        <v>61</v>
      </c>
      <c r="R99">
        <v>50</v>
      </c>
      <c r="S99">
        <v>121</v>
      </c>
      <c r="T99">
        <v>1</v>
      </c>
      <c r="U99" t="s">
        <v>234</v>
      </c>
      <c r="AD99" t="s">
        <v>423</v>
      </c>
      <c r="AE99" t="s">
        <v>1299</v>
      </c>
      <c r="AF99" t="b">
        <v>0</v>
      </c>
      <c r="AG99">
        <f t="shared" ref="AG99:AG122" si="245">COUNTA(AI99:AR99)</f>
        <v>10</v>
      </c>
      <c r="AH99">
        <v>1</v>
      </c>
      <c r="AI99" t="str">
        <f t="shared" ref="AI99:AI121" si="246">$D100</f>
        <v>LSA_SOC_HRY_E_BEGIN_TITO_SAQ_NOM_LFM_MEMSS0_POSTREP_MMM_BP1</v>
      </c>
      <c r="AJ99" t="str">
        <f t="shared" ref="AJ99:AJ121" si="247">$D100</f>
        <v>LSA_SOC_HRY_E_BEGIN_TITO_SAQ_NOM_LFM_MEMSS0_POSTREP_MMM_BP1</v>
      </c>
      <c r="AK99" t="str">
        <f t="shared" ref="AK99:AK121" si="248">$D100</f>
        <v>LSA_SOC_HRY_E_BEGIN_TITO_SAQ_NOM_LFM_MEMSS0_POSTREP_MMM_BP1</v>
      </c>
      <c r="AL99" t="str">
        <f t="shared" ref="AL99:AL121" si="249">$D100</f>
        <v>LSA_SOC_HRY_E_BEGIN_TITO_SAQ_NOM_LFM_MEMSS0_POSTREP_MMM_BP1</v>
      </c>
      <c r="AM99" t="str">
        <f t="shared" ref="AM99:AM121" si="250">$D100</f>
        <v>LSA_SOC_HRY_E_BEGIN_TITO_SAQ_NOM_LFM_MEMSS0_POSTREP_MMM_BP1</v>
      </c>
      <c r="AN99" t="str">
        <f t="shared" ref="AN99:AN121" si="251">$D100</f>
        <v>LSA_SOC_HRY_E_BEGIN_TITO_SAQ_NOM_LFM_MEMSS0_POSTREP_MMM_BP1</v>
      </c>
      <c r="AO99" t="str">
        <f t="shared" ref="AO99:AO121" si="252">$D100</f>
        <v>LSA_SOC_HRY_E_BEGIN_TITO_SAQ_NOM_LFM_MEMSS0_POSTREP_MMM_BP1</v>
      </c>
      <c r="AP99" t="str">
        <f t="shared" ref="AP99:AP121" si="253">$D100</f>
        <v>LSA_SOC_HRY_E_BEGIN_TITO_SAQ_NOM_LFM_MEMSS0_POSTREP_MMM_BP1</v>
      </c>
      <c r="AQ99" t="str">
        <f t="shared" ref="AQ99:AQ121" si="254">$D100</f>
        <v>LSA_SOC_HRY_E_BEGIN_TITO_SAQ_NOM_LFM_MEMSS0_POSTREP_MMM_BP1</v>
      </c>
      <c r="AR99" t="str">
        <f t="shared" ref="AR99:AR121" si="255">$D100</f>
        <v>LSA_SOC_HRY_E_BEGIN_TITO_SAQ_NOM_LFM_MEMSS0_POSTREP_MMM_BP1</v>
      </c>
    </row>
    <row r="100" spans="1:44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43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540</v>
      </c>
      <c r="K100" t="s">
        <v>141</v>
      </c>
      <c r="L100" t="s">
        <v>35</v>
      </c>
      <c r="M100" t="s">
        <v>1183</v>
      </c>
      <c r="N100" t="s">
        <v>883</v>
      </c>
      <c r="O100" t="s">
        <v>880</v>
      </c>
      <c r="P100" t="s">
        <v>1095</v>
      </c>
      <c r="Q100">
        <v>21</v>
      </c>
      <c r="R100">
        <v>50</v>
      </c>
      <c r="S100">
        <v>122</v>
      </c>
      <c r="T100">
        <v>1</v>
      </c>
      <c r="U100" t="s">
        <v>234</v>
      </c>
      <c r="AD100" t="s">
        <v>423</v>
      </c>
      <c r="AE100" t="s">
        <v>1299</v>
      </c>
      <c r="AF100" t="b">
        <v>0</v>
      </c>
      <c r="AG100">
        <f t="shared" si="245"/>
        <v>10</v>
      </c>
      <c r="AH100">
        <v>1</v>
      </c>
      <c r="AI100" t="str">
        <f t="shared" si="246"/>
        <v>LSA_SOC_HRY_E_BEGIN_TITO_SAQ_NOM_LFM_MEMSS1_POSTREP_MMM_BP2</v>
      </c>
      <c r="AJ100" t="str">
        <f t="shared" si="247"/>
        <v>LSA_SOC_HRY_E_BEGIN_TITO_SAQ_NOM_LFM_MEMSS1_POSTREP_MMM_BP2</v>
      </c>
      <c r="AK100" t="str">
        <f t="shared" si="248"/>
        <v>LSA_SOC_HRY_E_BEGIN_TITO_SAQ_NOM_LFM_MEMSS1_POSTREP_MMM_BP2</v>
      </c>
      <c r="AL100" t="str">
        <f t="shared" si="249"/>
        <v>LSA_SOC_HRY_E_BEGIN_TITO_SAQ_NOM_LFM_MEMSS1_POSTREP_MMM_BP2</v>
      </c>
      <c r="AM100" t="str">
        <f t="shared" si="250"/>
        <v>LSA_SOC_HRY_E_BEGIN_TITO_SAQ_NOM_LFM_MEMSS1_POSTREP_MMM_BP2</v>
      </c>
      <c r="AN100" t="str">
        <f t="shared" si="251"/>
        <v>LSA_SOC_HRY_E_BEGIN_TITO_SAQ_NOM_LFM_MEMSS1_POSTREP_MMM_BP2</v>
      </c>
      <c r="AO100" t="str">
        <f t="shared" si="252"/>
        <v>LSA_SOC_HRY_E_BEGIN_TITO_SAQ_NOM_LFM_MEMSS1_POSTREP_MMM_BP2</v>
      </c>
      <c r="AP100" t="str">
        <f t="shared" si="253"/>
        <v>LSA_SOC_HRY_E_BEGIN_TITO_SAQ_NOM_LFM_MEMSS1_POSTREP_MMM_BP2</v>
      </c>
      <c r="AQ100" t="str">
        <f t="shared" si="254"/>
        <v>LSA_SOC_HRY_E_BEGIN_TITO_SAQ_NOM_LFM_MEMSS1_POSTREP_MMM_BP2</v>
      </c>
      <c r="AR100" t="str">
        <f t="shared" si="255"/>
        <v>LSA_SOC_HRY_E_BEGIN_TITO_SAQ_NOM_LFM_MEMSS1_POSTREP_MMM_BP2</v>
      </c>
    </row>
    <row r="101" spans="1:44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43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540</v>
      </c>
      <c r="K101" t="s">
        <v>141</v>
      </c>
      <c r="L101" t="s">
        <v>35</v>
      </c>
      <c r="M101" t="s">
        <v>1184</v>
      </c>
      <c r="N101" t="s">
        <v>883</v>
      </c>
      <c r="O101" t="s">
        <v>880</v>
      </c>
      <c r="P101" t="s">
        <v>1097</v>
      </c>
      <c r="Q101">
        <v>21</v>
      </c>
      <c r="R101">
        <v>50</v>
      </c>
      <c r="S101">
        <v>123</v>
      </c>
      <c r="T101">
        <v>1</v>
      </c>
      <c r="U101" t="s">
        <v>234</v>
      </c>
      <c r="AD101" t="s">
        <v>423</v>
      </c>
      <c r="AE101" t="s">
        <v>1299</v>
      </c>
      <c r="AF101" t="b">
        <v>0</v>
      </c>
      <c r="AG101">
        <f t="shared" si="245"/>
        <v>10</v>
      </c>
      <c r="AH101">
        <v>1</v>
      </c>
      <c r="AI101" t="str">
        <f t="shared" si="246"/>
        <v>LSA_SOC_HRY_E_BEGIN_TITO_SAQ_NOM_LFM_MEMSS2_POSTREP_MMM_BP3</v>
      </c>
      <c r="AJ101" t="str">
        <f t="shared" si="247"/>
        <v>LSA_SOC_HRY_E_BEGIN_TITO_SAQ_NOM_LFM_MEMSS2_POSTREP_MMM_BP3</v>
      </c>
      <c r="AK101" t="str">
        <f t="shared" si="248"/>
        <v>LSA_SOC_HRY_E_BEGIN_TITO_SAQ_NOM_LFM_MEMSS2_POSTREP_MMM_BP3</v>
      </c>
      <c r="AL101" t="str">
        <f t="shared" si="249"/>
        <v>LSA_SOC_HRY_E_BEGIN_TITO_SAQ_NOM_LFM_MEMSS2_POSTREP_MMM_BP3</v>
      </c>
      <c r="AM101" t="str">
        <f t="shared" si="250"/>
        <v>LSA_SOC_HRY_E_BEGIN_TITO_SAQ_NOM_LFM_MEMSS2_POSTREP_MMM_BP3</v>
      </c>
      <c r="AN101" t="str">
        <f t="shared" si="251"/>
        <v>LSA_SOC_HRY_E_BEGIN_TITO_SAQ_NOM_LFM_MEMSS2_POSTREP_MMM_BP3</v>
      </c>
      <c r="AO101" t="str">
        <f t="shared" si="252"/>
        <v>LSA_SOC_HRY_E_BEGIN_TITO_SAQ_NOM_LFM_MEMSS2_POSTREP_MMM_BP3</v>
      </c>
      <c r="AP101" t="str">
        <f t="shared" si="253"/>
        <v>LSA_SOC_HRY_E_BEGIN_TITO_SAQ_NOM_LFM_MEMSS2_POSTREP_MMM_BP3</v>
      </c>
      <c r="AQ101" t="str">
        <f t="shared" si="254"/>
        <v>LSA_SOC_HRY_E_BEGIN_TITO_SAQ_NOM_LFM_MEMSS2_POSTREP_MMM_BP3</v>
      </c>
      <c r="AR101" t="str">
        <f t="shared" si="255"/>
        <v>LSA_SOC_HRY_E_BEGIN_TITO_SAQ_NOM_LFM_MEMSS2_POSTREP_MMM_BP3</v>
      </c>
    </row>
    <row r="102" spans="1:44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43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540</v>
      </c>
      <c r="K102" t="s">
        <v>141</v>
      </c>
      <c r="L102" t="s">
        <v>35</v>
      </c>
      <c r="M102" t="s">
        <v>1185</v>
      </c>
      <c r="N102" t="s">
        <v>883</v>
      </c>
      <c r="O102" t="s">
        <v>880</v>
      </c>
      <c r="P102" t="s">
        <v>1099</v>
      </c>
      <c r="Q102">
        <v>21</v>
      </c>
      <c r="R102">
        <v>50</v>
      </c>
      <c r="S102">
        <v>124</v>
      </c>
      <c r="T102">
        <v>1</v>
      </c>
      <c r="U102" t="s">
        <v>234</v>
      </c>
      <c r="AD102" t="s">
        <v>423</v>
      </c>
      <c r="AE102" t="s">
        <v>1299</v>
      </c>
      <c r="AF102" t="b">
        <v>0</v>
      </c>
      <c r="AG102">
        <f t="shared" si="245"/>
        <v>10</v>
      </c>
      <c r="AH102">
        <v>1</v>
      </c>
      <c r="AI102" t="str">
        <f t="shared" si="246"/>
        <v>LSA_SOC_HRY_E_BEGIN_TITO_SAQ_NOM_LFM_MEMSS3_POSTREP_MMM_BP4</v>
      </c>
      <c r="AJ102" t="str">
        <f t="shared" si="247"/>
        <v>LSA_SOC_HRY_E_BEGIN_TITO_SAQ_NOM_LFM_MEMSS3_POSTREP_MMM_BP4</v>
      </c>
      <c r="AK102" t="str">
        <f t="shared" si="248"/>
        <v>LSA_SOC_HRY_E_BEGIN_TITO_SAQ_NOM_LFM_MEMSS3_POSTREP_MMM_BP4</v>
      </c>
      <c r="AL102" t="str">
        <f t="shared" si="249"/>
        <v>LSA_SOC_HRY_E_BEGIN_TITO_SAQ_NOM_LFM_MEMSS3_POSTREP_MMM_BP4</v>
      </c>
      <c r="AM102" t="str">
        <f t="shared" si="250"/>
        <v>LSA_SOC_HRY_E_BEGIN_TITO_SAQ_NOM_LFM_MEMSS3_POSTREP_MMM_BP4</v>
      </c>
      <c r="AN102" t="str">
        <f t="shared" si="251"/>
        <v>LSA_SOC_HRY_E_BEGIN_TITO_SAQ_NOM_LFM_MEMSS3_POSTREP_MMM_BP4</v>
      </c>
      <c r="AO102" t="str">
        <f t="shared" si="252"/>
        <v>LSA_SOC_HRY_E_BEGIN_TITO_SAQ_NOM_LFM_MEMSS3_POSTREP_MMM_BP4</v>
      </c>
      <c r="AP102" t="str">
        <f t="shared" si="253"/>
        <v>LSA_SOC_HRY_E_BEGIN_TITO_SAQ_NOM_LFM_MEMSS3_POSTREP_MMM_BP4</v>
      </c>
      <c r="AQ102" t="str">
        <f t="shared" si="254"/>
        <v>LSA_SOC_HRY_E_BEGIN_TITO_SAQ_NOM_LFM_MEMSS3_POSTREP_MMM_BP4</v>
      </c>
      <c r="AR102" t="str">
        <f t="shared" si="255"/>
        <v>LSA_SOC_HRY_E_BEGIN_TITO_SAQ_NOM_LFM_MEMSS3_POSTREP_MMM_BP4</v>
      </c>
    </row>
    <row r="103" spans="1:44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43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540</v>
      </c>
      <c r="K103" t="s">
        <v>141</v>
      </c>
      <c r="L103" t="s">
        <v>35</v>
      </c>
      <c r="M103" t="s">
        <v>1186</v>
      </c>
      <c r="N103" t="s">
        <v>883</v>
      </c>
      <c r="O103" t="s">
        <v>880</v>
      </c>
      <c r="P103" t="s">
        <v>1101</v>
      </c>
      <c r="Q103">
        <v>21</v>
      </c>
      <c r="R103">
        <v>50</v>
      </c>
      <c r="S103">
        <v>125</v>
      </c>
      <c r="T103">
        <v>1</v>
      </c>
      <c r="U103" t="s">
        <v>234</v>
      </c>
      <c r="AD103" t="s">
        <v>423</v>
      </c>
      <c r="AE103" t="s">
        <v>1299</v>
      </c>
      <c r="AF103" t="b">
        <v>0</v>
      </c>
      <c r="AG103">
        <f t="shared" si="245"/>
        <v>10</v>
      </c>
      <c r="AH103">
        <v>1</v>
      </c>
      <c r="AI103" t="str">
        <f t="shared" si="246"/>
        <v>SSA_SOC_HRY_E_BEGIN_TITO_SAQ_NOM_LFM_DDRPHY0_POSTREP_MMM_BP5</v>
      </c>
      <c r="AJ103" t="str">
        <f t="shared" si="247"/>
        <v>SSA_SOC_HRY_E_BEGIN_TITO_SAQ_NOM_LFM_DDRPHY0_POSTREP_MMM_BP5</v>
      </c>
      <c r="AK103" t="str">
        <f t="shared" si="248"/>
        <v>SSA_SOC_HRY_E_BEGIN_TITO_SAQ_NOM_LFM_DDRPHY0_POSTREP_MMM_BP5</v>
      </c>
      <c r="AL103" t="str">
        <f t="shared" si="249"/>
        <v>SSA_SOC_HRY_E_BEGIN_TITO_SAQ_NOM_LFM_DDRPHY0_POSTREP_MMM_BP5</v>
      </c>
      <c r="AM103" t="str">
        <f t="shared" si="250"/>
        <v>SSA_SOC_HRY_E_BEGIN_TITO_SAQ_NOM_LFM_DDRPHY0_POSTREP_MMM_BP5</v>
      </c>
      <c r="AN103" t="str">
        <f t="shared" si="251"/>
        <v>SSA_SOC_HRY_E_BEGIN_TITO_SAQ_NOM_LFM_DDRPHY0_POSTREP_MMM_BP5</v>
      </c>
      <c r="AO103" t="str">
        <f t="shared" si="252"/>
        <v>SSA_SOC_HRY_E_BEGIN_TITO_SAQ_NOM_LFM_DDRPHY0_POSTREP_MMM_BP5</v>
      </c>
      <c r="AP103" t="str">
        <f t="shared" si="253"/>
        <v>SSA_SOC_HRY_E_BEGIN_TITO_SAQ_NOM_LFM_DDRPHY0_POSTREP_MMM_BP5</v>
      </c>
      <c r="AQ103" t="str">
        <f t="shared" si="254"/>
        <v>SSA_SOC_HRY_E_BEGIN_TITO_SAQ_NOM_LFM_DDRPHY0_POSTREP_MMM_BP5</v>
      </c>
      <c r="AR103" t="str">
        <f t="shared" si="255"/>
        <v>SSA_SOC_HRY_E_BEGIN_TITO_SAQ_NOM_LFM_DDRPHY0_POSTREP_MMM_BP5</v>
      </c>
    </row>
    <row r="104" spans="1:44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43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540</v>
      </c>
      <c r="K104" t="s">
        <v>141</v>
      </c>
      <c r="L104" t="s">
        <v>35</v>
      </c>
      <c r="M104" t="s">
        <v>1187</v>
      </c>
      <c r="N104" t="s">
        <v>883</v>
      </c>
      <c r="O104" t="s">
        <v>880</v>
      </c>
      <c r="P104" t="s">
        <v>1120</v>
      </c>
      <c r="Q104">
        <v>61</v>
      </c>
      <c r="R104">
        <v>50</v>
      </c>
      <c r="S104">
        <v>126</v>
      </c>
      <c r="T104">
        <v>1</v>
      </c>
      <c r="U104" t="s">
        <v>234</v>
      </c>
      <c r="AD104" t="s">
        <v>423</v>
      </c>
      <c r="AE104" t="s">
        <v>1299</v>
      </c>
      <c r="AF104" t="b">
        <v>0</v>
      </c>
      <c r="AG104">
        <f t="shared" si="245"/>
        <v>10</v>
      </c>
      <c r="AH104">
        <v>1</v>
      </c>
      <c r="AI104" t="str">
        <f t="shared" si="246"/>
        <v>SSA_SOC_HRY_E_BEGIN_TITO_SAQ_NOM_LFM_DDRPHY_1_2_POSTREP_MMM_BP6</v>
      </c>
      <c r="AJ104" t="str">
        <f t="shared" si="247"/>
        <v>SSA_SOC_HRY_E_BEGIN_TITO_SAQ_NOM_LFM_DDRPHY_1_2_POSTREP_MMM_BP6</v>
      </c>
      <c r="AK104" t="str">
        <f t="shared" si="248"/>
        <v>SSA_SOC_HRY_E_BEGIN_TITO_SAQ_NOM_LFM_DDRPHY_1_2_POSTREP_MMM_BP6</v>
      </c>
      <c r="AL104" t="str">
        <f t="shared" si="249"/>
        <v>SSA_SOC_HRY_E_BEGIN_TITO_SAQ_NOM_LFM_DDRPHY_1_2_POSTREP_MMM_BP6</v>
      </c>
      <c r="AM104" t="str">
        <f t="shared" si="250"/>
        <v>SSA_SOC_HRY_E_BEGIN_TITO_SAQ_NOM_LFM_DDRPHY_1_2_POSTREP_MMM_BP6</v>
      </c>
      <c r="AN104" t="str">
        <f t="shared" si="251"/>
        <v>SSA_SOC_HRY_E_BEGIN_TITO_SAQ_NOM_LFM_DDRPHY_1_2_POSTREP_MMM_BP6</v>
      </c>
      <c r="AO104" t="str">
        <f t="shared" si="252"/>
        <v>SSA_SOC_HRY_E_BEGIN_TITO_SAQ_NOM_LFM_DDRPHY_1_2_POSTREP_MMM_BP6</v>
      </c>
      <c r="AP104" t="str">
        <f t="shared" si="253"/>
        <v>SSA_SOC_HRY_E_BEGIN_TITO_SAQ_NOM_LFM_DDRPHY_1_2_POSTREP_MMM_BP6</v>
      </c>
      <c r="AQ104" t="str">
        <f t="shared" si="254"/>
        <v>SSA_SOC_HRY_E_BEGIN_TITO_SAQ_NOM_LFM_DDRPHY_1_2_POSTREP_MMM_BP6</v>
      </c>
      <c r="AR104" t="str">
        <f t="shared" si="255"/>
        <v>SSA_SOC_HRY_E_BEGIN_TITO_SAQ_NOM_LFM_DDRPHY_1_2_POSTREP_MMM_BP6</v>
      </c>
    </row>
    <row r="105" spans="1:44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43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540</v>
      </c>
      <c r="K105" t="s">
        <v>141</v>
      </c>
      <c r="L105" t="s">
        <v>35</v>
      </c>
      <c r="M105" t="s">
        <v>1188</v>
      </c>
      <c r="N105" t="s">
        <v>883</v>
      </c>
      <c r="O105" t="s">
        <v>880</v>
      </c>
      <c r="P105" t="s">
        <v>1122</v>
      </c>
      <c r="Q105">
        <v>61</v>
      </c>
      <c r="R105">
        <v>50</v>
      </c>
      <c r="S105">
        <v>127</v>
      </c>
      <c r="T105">
        <v>1</v>
      </c>
      <c r="U105" t="s">
        <v>234</v>
      </c>
      <c r="AD105" t="s">
        <v>423</v>
      </c>
      <c r="AE105" t="s">
        <v>1299</v>
      </c>
      <c r="AF105" t="b">
        <v>0</v>
      </c>
      <c r="AG105">
        <f t="shared" si="245"/>
        <v>10</v>
      </c>
      <c r="AH105">
        <v>1</v>
      </c>
      <c r="AI105" t="str">
        <f t="shared" si="246"/>
        <v>SSA_SOC_HRY_E_BEGIN_TITO_SAQ_NOM_LFM_DDRPHY3_POSTREP_MMM_BP7</v>
      </c>
      <c r="AJ105" t="str">
        <f t="shared" si="247"/>
        <v>SSA_SOC_HRY_E_BEGIN_TITO_SAQ_NOM_LFM_DDRPHY3_POSTREP_MMM_BP7</v>
      </c>
      <c r="AK105" t="str">
        <f t="shared" si="248"/>
        <v>SSA_SOC_HRY_E_BEGIN_TITO_SAQ_NOM_LFM_DDRPHY3_POSTREP_MMM_BP7</v>
      </c>
      <c r="AL105" t="str">
        <f t="shared" si="249"/>
        <v>SSA_SOC_HRY_E_BEGIN_TITO_SAQ_NOM_LFM_DDRPHY3_POSTREP_MMM_BP7</v>
      </c>
      <c r="AM105" t="str">
        <f t="shared" si="250"/>
        <v>SSA_SOC_HRY_E_BEGIN_TITO_SAQ_NOM_LFM_DDRPHY3_POSTREP_MMM_BP7</v>
      </c>
      <c r="AN105" t="str">
        <f t="shared" si="251"/>
        <v>SSA_SOC_HRY_E_BEGIN_TITO_SAQ_NOM_LFM_DDRPHY3_POSTREP_MMM_BP7</v>
      </c>
      <c r="AO105" t="str">
        <f t="shared" si="252"/>
        <v>SSA_SOC_HRY_E_BEGIN_TITO_SAQ_NOM_LFM_DDRPHY3_POSTREP_MMM_BP7</v>
      </c>
      <c r="AP105" t="str">
        <f t="shared" si="253"/>
        <v>SSA_SOC_HRY_E_BEGIN_TITO_SAQ_NOM_LFM_DDRPHY3_POSTREP_MMM_BP7</v>
      </c>
      <c r="AQ105" t="str">
        <f t="shared" si="254"/>
        <v>SSA_SOC_HRY_E_BEGIN_TITO_SAQ_NOM_LFM_DDRPHY3_POSTREP_MMM_BP7</v>
      </c>
      <c r="AR105" t="str">
        <f t="shared" si="255"/>
        <v>SSA_SOC_HRY_E_BEGIN_TITO_SAQ_NOM_LFM_DDRPHY3_POSTREP_MMM_BP7</v>
      </c>
    </row>
    <row r="106" spans="1:44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43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540</v>
      </c>
      <c r="K106" t="s">
        <v>141</v>
      </c>
      <c r="L106" t="s">
        <v>35</v>
      </c>
      <c r="M106" t="s">
        <v>1189</v>
      </c>
      <c r="N106" t="s">
        <v>883</v>
      </c>
      <c r="O106" t="s">
        <v>880</v>
      </c>
      <c r="P106" t="s">
        <v>1124</v>
      </c>
      <c r="Q106">
        <v>61</v>
      </c>
      <c r="R106">
        <v>50</v>
      </c>
      <c r="S106">
        <v>128</v>
      </c>
      <c r="T106">
        <v>1</v>
      </c>
      <c r="U106" t="s">
        <v>234</v>
      </c>
      <c r="AD106" t="s">
        <v>423</v>
      </c>
      <c r="AE106" t="s">
        <v>1299</v>
      </c>
      <c r="AF106" t="b">
        <v>0</v>
      </c>
      <c r="AG106">
        <f t="shared" si="245"/>
        <v>10</v>
      </c>
      <c r="AH106">
        <v>1</v>
      </c>
      <c r="AI106" t="str">
        <f t="shared" si="246"/>
        <v>SSA_SOC_HRY_E_BEGIN_TITO_SAQ_NOM_LFM_DDRPHY3_POSTREP_MMM_BP8</v>
      </c>
      <c r="AJ106" t="str">
        <f t="shared" si="247"/>
        <v>SSA_SOC_HRY_E_BEGIN_TITO_SAQ_NOM_LFM_DDRPHY3_POSTREP_MMM_BP8</v>
      </c>
      <c r="AK106" t="str">
        <f t="shared" si="248"/>
        <v>SSA_SOC_HRY_E_BEGIN_TITO_SAQ_NOM_LFM_DDRPHY3_POSTREP_MMM_BP8</v>
      </c>
      <c r="AL106" t="str">
        <f t="shared" si="249"/>
        <v>SSA_SOC_HRY_E_BEGIN_TITO_SAQ_NOM_LFM_DDRPHY3_POSTREP_MMM_BP8</v>
      </c>
      <c r="AM106" t="str">
        <f t="shared" si="250"/>
        <v>SSA_SOC_HRY_E_BEGIN_TITO_SAQ_NOM_LFM_DDRPHY3_POSTREP_MMM_BP8</v>
      </c>
      <c r="AN106" t="str">
        <f t="shared" si="251"/>
        <v>SSA_SOC_HRY_E_BEGIN_TITO_SAQ_NOM_LFM_DDRPHY3_POSTREP_MMM_BP8</v>
      </c>
      <c r="AO106" t="str">
        <f t="shared" si="252"/>
        <v>SSA_SOC_HRY_E_BEGIN_TITO_SAQ_NOM_LFM_DDRPHY3_POSTREP_MMM_BP8</v>
      </c>
      <c r="AP106" t="str">
        <f t="shared" si="253"/>
        <v>SSA_SOC_HRY_E_BEGIN_TITO_SAQ_NOM_LFM_DDRPHY3_POSTREP_MMM_BP8</v>
      </c>
      <c r="AQ106" t="str">
        <f t="shared" si="254"/>
        <v>SSA_SOC_HRY_E_BEGIN_TITO_SAQ_NOM_LFM_DDRPHY3_POSTREP_MMM_BP8</v>
      </c>
      <c r="AR106" t="str">
        <f t="shared" si="255"/>
        <v>SSA_SOC_HRY_E_BEGIN_TITO_SAQ_NOM_LFM_DDRPHY3_POSTREP_MMM_BP8</v>
      </c>
    </row>
    <row r="107" spans="1:44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43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540</v>
      </c>
      <c r="K107" t="s">
        <v>141</v>
      </c>
      <c r="L107" t="s">
        <v>35</v>
      </c>
      <c r="M107" t="s">
        <v>1190</v>
      </c>
      <c r="N107" t="s">
        <v>883</v>
      </c>
      <c r="O107" t="s">
        <v>880</v>
      </c>
      <c r="P107" t="s">
        <v>1126</v>
      </c>
      <c r="Q107">
        <v>61</v>
      </c>
      <c r="R107">
        <v>50</v>
      </c>
      <c r="S107">
        <v>129</v>
      </c>
      <c r="T107">
        <v>1</v>
      </c>
      <c r="U107" t="s">
        <v>234</v>
      </c>
      <c r="AD107" t="s">
        <v>423</v>
      </c>
      <c r="AE107" t="s">
        <v>1299</v>
      </c>
      <c r="AF107" t="b">
        <v>0</v>
      </c>
      <c r="AG107">
        <f t="shared" si="245"/>
        <v>10</v>
      </c>
      <c r="AH107">
        <v>1</v>
      </c>
      <c r="AI107" t="str">
        <f t="shared" si="246"/>
        <v>LSA_SOC_HRY_E_BEGIN_TITO_SAQ_NOM_LFM_DDRPHY_1_2_POSTREP_MMM_BP6</v>
      </c>
      <c r="AJ107" t="str">
        <f t="shared" si="247"/>
        <v>LSA_SOC_HRY_E_BEGIN_TITO_SAQ_NOM_LFM_DDRPHY_1_2_POSTREP_MMM_BP6</v>
      </c>
      <c r="AK107" t="str">
        <f t="shared" si="248"/>
        <v>LSA_SOC_HRY_E_BEGIN_TITO_SAQ_NOM_LFM_DDRPHY_1_2_POSTREP_MMM_BP6</v>
      </c>
      <c r="AL107" t="str">
        <f t="shared" si="249"/>
        <v>LSA_SOC_HRY_E_BEGIN_TITO_SAQ_NOM_LFM_DDRPHY_1_2_POSTREP_MMM_BP6</v>
      </c>
      <c r="AM107" t="str">
        <f t="shared" si="250"/>
        <v>LSA_SOC_HRY_E_BEGIN_TITO_SAQ_NOM_LFM_DDRPHY_1_2_POSTREP_MMM_BP6</v>
      </c>
      <c r="AN107" t="str">
        <f t="shared" si="251"/>
        <v>LSA_SOC_HRY_E_BEGIN_TITO_SAQ_NOM_LFM_DDRPHY_1_2_POSTREP_MMM_BP6</v>
      </c>
      <c r="AO107" t="str">
        <f t="shared" si="252"/>
        <v>LSA_SOC_HRY_E_BEGIN_TITO_SAQ_NOM_LFM_DDRPHY_1_2_POSTREP_MMM_BP6</v>
      </c>
      <c r="AP107" t="str">
        <f t="shared" si="253"/>
        <v>LSA_SOC_HRY_E_BEGIN_TITO_SAQ_NOM_LFM_DDRPHY_1_2_POSTREP_MMM_BP6</v>
      </c>
      <c r="AQ107" t="str">
        <f t="shared" si="254"/>
        <v>LSA_SOC_HRY_E_BEGIN_TITO_SAQ_NOM_LFM_DDRPHY_1_2_POSTREP_MMM_BP6</v>
      </c>
      <c r="AR107" t="str">
        <f t="shared" si="255"/>
        <v>LSA_SOC_HRY_E_BEGIN_TITO_SAQ_NOM_LFM_DDRPHY_1_2_POSTREP_MMM_BP6</v>
      </c>
    </row>
    <row r="108" spans="1:44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43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540</v>
      </c>
      <c r="K108" t="s">
        <v>141</v>
      </c>
      <c r="L108" t="s">
        <v>35</v>
      </c>
      <c r="M108" t="s">
        <v>1188</v>
      </c>
      <c r="N108" t="s">
        <v>883</v>
      </c>
      <c r="O108" t="s">
        <v>880</v>
      </c>
      <c r="P108" t="s">
        <v>1128</v>
      </c>
      <c r="Q108">
        <v>21</v>
      </c>
      <c r="R108">
        <v>50</v>
      </c>
      <c r="S108">
        <v>130</v>
      </c>
      <c r="T108">
        <v>1</v>
      </c>
      <c r="U108" t="s">
        <v>234</v>
      </c>
      <c r="AD108" t="s">
        <v>423</v>
      </c>
      <c r="AE108" t="s">
        <v>1299</v>
      </c>
      <c r="AF108" t="b">
        <v>0</v>
      </c>
      <c r="AG108">
        <f t="shared" si="245"/>
        <v>10</v>
      </c>
      <c r="AH108">
        <v>1</v>
      </c>
      <c r="AI108" t="str">
        <f t="shared" si="246"/>
        <v>SSA_SOC_HRY_E_BEGIN_TITO_SAQ_NOM_LFM_HBO0_HBO_POSTREP_HBO0_BP4</v>
      </c>
      <c r="AJ108" t="str">
        <f t="shared" si="247"/>
        <v>SSA_SOC_HRY_E_BEGIN_TITO_SAQ_NOM_LFM_HBO0_HBO_POSTREP_HBO0_BP4</v>
      </c>
      <c r="AK108" t="str">
        <f t="shared" si="248"/>
        <v>SSA_SOC_HRY_E_BEGIN_TITO_SAQ_NOM_LFM_HBO0_HBO_POSTREP_HBO0_BP4</v>
      </c>
      <c r="AL108" t="str">
        <f t="shared" si="249"/>
        <v>SSA_SOC_HRY_E_BEGIN_TITO_SAQ_NOM_LFM_HBO0_HBO_POSTREP_HBO0_BP4</v>
      </c>
      <c r="AM108" t="str">
        <f t="shared" si="250"/>
        <v>SSA_SOC_HRY_E_BEGIN_TITO_SAQ_NOM_LFM_HBO0_HBO_POSTREP_HBO0_BP4</v>
      </c>
      <c r="AN108" t="str">
        <f t="shared" si="251"/>
        <v>SSA_SOC_HRY_E_BEGIN_TITO_SAQ_NOM_LFM_HBO0_HBO_POSTREP_HBO0_BP4</v>
      </c>
      <c r="AO108" t="str">
        <f t="shared" si="252"/>
        <v>SSA_SOC_HRY_E_BEGIN_TITO_SAQ_NOM_LFM_HBO0_HBO_POSTREP_HBO0_BP4</v>
      </c>
      <c r="AP108" t="str">
        <f t="shared" si="253"/>
        <v>SSA_SOC_HRY_E_BEGIN_TITO_SAQ_NOM_LFM_HBO0_HBO_POSTREP_HBO0_BP4</v>
      </c>
      <c r="AQ108" t="str">
        <f t="shared" si="254"/>
        <v>SSA_SOC_HRY_E_BEGIN_TITO_SAQ_NOM_LFM_HBO0_HBO_POSTREP_HBO0_BP4</v>
      </c>
      <c r="AR108" t="str">
        <f t="shared" si="255"/>
        <v>SSA_SOC_HRY_E_BEGIN_TITO_SAQ_NOM_LFM_HBO0_HBO_POSTREP_HBO0_BP4</v>
      </c>
    </row>
    <row r="109" spans="1:44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43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540</v>
      </c>
      <c r="K109" t="s">
        <v>141</v>
      </c>
      <c r="L109" t="s">
        <v>35</v>
      </c>
      <c r="M109" t="s">
        <v>1191</v>
      </c>
      <c r="N109" t="s">
        <v>883</v>
      </c>
      <c r="O109" t="s">
        <v>880</v>
      </c>
      <c r="P109" t="s">
        <v>1142</v>
      </c>
      <c r="Q109">
        <v>61</v>
      </c>
      <c r="R109">
        <v>50</v>
      </c>
      <c r="S109">
        <v>131</v>
      </c>
      <c r="T109">
        <v>1</v>
      </c>
      <c r="U109" t="s">
        <v>234</v>
      </c>
      <c r="AD109" t="s">
        <v>423</v>
      </c>
      <c r="AE109" t="s">
        <v>1299</v>
      </c>
      <c r="AF109" t="b">
        <v>0</v>
      </c>
      <c r="AG109">
        <f t="shared" si="245"/>
        <v>10</v>
      </c>
      <c r="AH109">
        <v>1</v>
      </c>
      <c r="AI109" t="str">
        <f t="shared" si="246"/>
        <v>SSA_SOC_HRY_E_BEGIN_TITO_SAQ_NOM_LFM_HBO0_MUFASA0_POSTREP_HBO0_BP2</v>
      </c>
      <c r="AJ109" t="str">
        <f t="shared" si="247"/>
        <v>SSA_SOC_HRY_E_BEGIN_TITO_SAQ_NOM_LFM_HBO0_MUFASA0_POSTREP_HBO0_BP2</v>
      </c>
      <c r="AK109" t="str">
        <f t="shared" si="248"/>
        <v>SSA_SOC_HRY_E_BEGIN_TITO_SAQ_NOM_LFM_HBO0_MUFASA0_POSTREP_HBO0_BP2</v>
      </c>
      <c r="AL109" t="str">
        <f t="shared" si="249"/>
        <v>SSA_SOC_HRY_E_BEGIN_TITO_SAQ_NOM_LFM_HBO0_MUFASA0_POSTREP_HBO0_BP2</v>
      </c>
      <c r="AM109" t="str">
        <f t="shared" si="250"/>
        <v>SSA_SOC_HRY_E_BEGIN_TITO_SAQ_NOM_LFM_HBO0_MUFASA0_POSTREP_HBO0_BP2</v>
      </c>
      <c r="AN109" t="str">
        <f t="shared" si="251"/>
        <v>SSA_SOC_HRY_E_BEGIN_TITO_SAQ_NOM_LFM_HBO0_MUFASA0_POSTREP_HBO0_BP2</v>
      </c>
      <c r="AO109" t="str">
        <f t="shared" si="252"/>
        <v>SSA_SOC_HRY_E_BEGIN_TITO_SAQ_NOM_LFM_HBO0_MUFASA0_POSTREP_HBO0_BP2</v>
      </c>
      <c r="AP109" t="str">
        <f t="shared" si="253"/>
        <v>SSA_SOC_HRY_E_BEGIN_TITO_SAQ_NOM_LFM_HBO0_MUFASA0_POSTREP_HBO0_BP2</v>
      </c>
      <c r="AQ109" t="str">
        <f t="shared" si="254"/>
        <v>SSA_SOC_HRY_E_BEGIN_TITO_SAQ_NOM_LFM_HBO0_MUFASA0_POSTREP_HBO0_BP2</v>
      </c>
      <c r="AR109" t="str">
        <f t="shared" si="255"/>
        <v>SSA_SOC_HRY_E_BEGIN_TITO_SAQ_NOM_LFM_HBO0_MUFASA0_POSTREP_HBO0_BP2</v>
      </c>
    </row>
    <row r="110" spans="1:44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43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540</v>
      </c>
      <c r="K110" t="s">
        <v>141</v>
      </c>
      <c r="L110" t="s">
        <v>35</v>
      </c>
      <c r="M110" t="s">
        <v>1192</v>
      </c>
      <c r="N110" t="s">
        <v>883</v>
      </c>
      <c r="O110" t="s">
        <v>880</v>
      </c>
      <c r="P110" t="s">
        <v>1144</v>
      </c>
      <c r="Q110">
        <v>61</v>
      </c>
      <c r="R110">
        <v>50</v>
      </c>
      <c r="S110">
        <v>132</v>
      </c>
      <c r="T110">
        <v>1</v>
      </c>
      <c r="U110" t="s">
        <v>234</v>
      </c>
      <c r="AD110" t="s">
        <v>423</v>
      </c>
      <c r="AE110" t="s">
        <v>1299</v>
      </c>
      <c r="AF110" t="b">
        <v>0</v>
      </c>
      <c r="AG110">
        <f t="shared" si="245"/>
        <v>10</v>
      </c>
      <c r="AH110">
        <v>1</v>
      </c>
      <c r="AI110" t="str">
        <f t="shared" si="246"/>
        <v>SSA_SOC_HRY_E_BEGIN_TITO_SAQ_NOM_LFM_HBO0_MUFASA1_POSTREP_HBO0_BP3</v>
      </c>
      <c r="AJ110" t="str">
        <f t="shared" si="247"/>
        <v>SSA_SOC_HRY_E_BEGIN_TITO_SAQ_NOM_LFM_HBO0_MUFASA1_POSTREP_HBO0_BP3</v>
      </c>
      <c r="AK110" t="str">
        <f t="shared" si="248"/>
        <v>SSA_SOC_HRY_E_BEGIN_TITO_SAQ_NOM_LFM_HBO0_MUFASA1_POSTREP_HBO0_BP3</v>
      </c>
      <c r="AL110" t="str">
        <f t="shared" si="249"/>
        <v>SSA_SOC_HRY_E_BEGIN_TITO_SAQ_NOM_LFM_HBO0_MUFASA1_POSTREP_HBO0_BP3</v>
      </c>
      <c r="AM110" t="str">
        <f t="shared" si="250"/>
        <v>SSA_SOC_HRY_E_BEGIN_TITO_SAQ_NOM_LFM_HBO0_MUFASA1_POSTREP_HBO0_BP3</v>
      </c>
      <c r="AN110" t="str">
        <f t="shared" si="251"/>
        <v>SSA_SOC_HRY_E_BEGIN_TITO_SAQ_NOM_LFM_HBO0_MUFASA1_POSTREP_HBO0_BP3</v>
      </c>
      <c r="AO110" t="str">
        <f t="shared" si="252"/>
        <v>SSA_SOC_HRY_E_BEGIN_TITO_SAQ_NOM_LFM_HBO0_MUFASA1_POSTREP_HBO0_BP3</v>
      </c>
      <c r="AP110" t="str">
        <f t="shared" si="253"/>
        <v>SSA_SOC_HRY_E_BEGIN_TITO_SAQ_NOM_LFM_HBO0_MUFASA1_POSTREP_HBO0_BP3</v>
      </c>
      <c r="AQ110" t="str">
        <f t="shared" si="254"/>
        <v>SSA_SOC_HRY_E_BEGIN_TITO_SAQ_NOM_LFM_HBO0_MUFASA1_POSTREP_HBO0_BP3</v>
      </c>
      <c r="AR110" t="str">
        <f t="shared" si="255"/>
        <v>SSA_SOC_HRY_E_BEGIN_TITO_SAQ_NOM_LFM_HBO0_MUFASA1_POSTREP_HBO0_BP3</v>
      </c>
    </row>
    <row r="111" spans="1:44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43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540</v>
      </c>
      <c r="K111" t="s">
        <v>141</v>
      </c>
      <c r="L111" t="s">
        <v>35</v>
      </c>
      <c r="M111" t="s">
        <v>1199</v>
      </c>
      <c r="N111" t="s">
        <v>883</v>
      </c>
      <c r="O111" t="s">
        <v>880</v>
      </c>
      <c r="P111" t="s">
        <v>1146</v>
      </c>
      <c r="Q111">
        <v>61</v>
      </c>
      <c r="R111">
        <v>50</v>
      </c>
      <c r="S111">
        <v>133</v>
      </c>
      <c r="T111">
        <v>1</v>
      </c>
      <c r="U111" t="s">
        <v>234</v>
      </c>
      <c r="AD111" t="s">
        <v>423</v>
      </c>
      <c r="AE111" t="s">
        <v>1299</v>
      </c>
      <c r="AF111" t="b">
        <v>0</v>
      </c>
      <c r="AG111">
        <f t="shared" si="245"/>
        <v>10</v>
      </c>
      <c r="AH111">
        <v>1</v>
      </c>
      <c r="AI111" t="str">
        <f t="shared" si="246"/>
        <v>SSA_SOC_HRY_E_BEGIN_TITO_SAQ_NOM_LFM_HBO1_HBO_POSTREP_HBO1_BP4</v>
      </c>
      <c r="AJ111" t="str">
        <f t="shared" si="247"/>
        <v>SSA_SOC_HRY_E_BEGIN_TITO_SAQ_NOM_LFM_HBO1_HBO_POSTREP_HBO1_BP4</v>
      </c>
      <c r="AK111" t="str">
        <f t="shared" si="248"/>
        <v>SSA_SOC_HRY_E_BEGIN_TITO_SAQ_NOM_LFM_HBO1_HBO_POSTREP_HBO1_BP4</v>
      </c>
      <c r="AL111" t="str">
        <f t="shared" si="249"/>
        <v>SSA_SOC_HRY_E_BEGIN_TITO_SAQ_NOM_LFM_HBO1_HBO_POSTREP_HBO1_BP4</v>
      </c>
      <c r="AM111" t="str">
        <f t="shared" si="250"/>
        <v>SSA_SOC_HRY_E_BEGIN_TITO_SAQ_NOM_LFM_HBO1_HBO_POSTREP_HBO1_BP4</v>
      </c>
      <c r="AN111" t="str">
        <f t="shared" si="251"/>
        <v>SSA_SOC_HRY_E_BEGIN_TITO_SAQ_NOM_LFM_HBO1_HBO_POSTREP_HBO1_BP4</v>
      </c>
      <c r="AO111" t="str">
        <f t="shared" si="252"/>
        <v>SSA_SOC_HRY_E_BEGIN_TITO_SAQ_NOM_LFM_HBO1_HBO_POSTREP_HBO1_BP4</v>
      </c>
      <c r="AP111" t="str">
        <f t="shared" si="253"/>
        <v>SSA_SOC_HRY_E_BEGIN_TITO_SAQ_NOM_LFM_HBO1_HBO_POSTREP_HBO1_BP4</v>
      </c>
      <c r="AQ111" t="str">
        <f t="shared" si="254"/>
        <v>SSA_SOC_HRY_E_BEGIN_TITO_SAQ_NOM_LFM_HBO1_HBO_POSTREP_HBO1_BP4</v>
      </c>
      <c r="AR111" t="str">
        <f t="shared" si="255"/>
        <v>SSA_SOC_HRY_E_BEGIN_TITO_SAQ_NOM_LFM_HBO1_HBO_POSTREP_HBO1_BP4</v>
      </c>
    </row>
    <row r="112" spans="1:44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43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540</v>
      </c>
      <c r="K112" t="s">
        <v>141</v>
      </c>
      <c r="L112" t="s">
        <v>35</v>
      </c>
      <c r="M112" t="s">
        <v>1193</v>
      </c>
      <c r="N112" t="s">
        <v>883</v>
      </c>
      <c r="O112" t="s">
        <v>880</v>
      </c>
      <c r="P112" t="s">
        <v>1148</v>
      </c>
      <c r="Q112">
        <v>61</v>
      </c>
      <c r="R112">
        <v>50</v>
      </c>
      <c r="S112">
        <v>134</v>
      </c>
      <c r="T112">
        <v>1</v>
      </c>
      <c r="U112" t="s">
        <v>234</v>
      </c>
      <c r="AD112" t="s">
        <v>423</v>
      </c>
      <c r="AE112" t="s">
        <v>1299</v>
      </c>
      <c r="AF112" t="b">
        <v>0</v>
      </c>
      <c r="AG112">
        <f t="shared" si="245"/>
        <v>10</v>
      </c>
      <c r="AH112">
        <v>1</v>
      </c>
      <c r="AI112" t="str">
        <f t="shared" si="246"/>
        <v>SSA_SOC_HRY_E_BEGIN_TITO_SAQ_NOM_LFM_HBO1_MUFASA0_POSTREP_HBO1_BP2</v>
      </c>
      <c r="AJ112" t="str">
        <f t="shared" si="247"/>
        <v>SSA_SOC_HRY_E_BEGIN_TITO_SAQ_NOM_LFM_HBO1_MUFASA0_POSTREP_HBO1_BP2</v>
      </c>
      <c r="AK112" t="str">
        <f t="shared" si="248"/>
        <v>SSA_SOC_HRY_E_BEGIN_TITO_SAQ_NOM_LFM_HBO1_MUFASA0_POSTREP_HBO1_BP2</v>
      </c>
      <c r="AL112" t="str">
        <f t="shared" si="249"/>
        <v>SSA_SOC_HRY_E_BEGIN_TITO_SAQ_NOM_LFM_HBO1_MUFASA0_POSTREP_HBO1_BP2</v>
      </c>
      <c r="AM112" t="str">
        <f t="shared" si="250"/>
        <v>SSA_SOC_HRY_E_BEGIN_TITO_SAQ_NOM_LFM_HBO1_MUFASA0_POSTREP_HBO1_BP2</v>
      </c>
      <c r="AN112" t="str">
        <f t="shared" si="251"/>
        <v>SSA_SOC_HRY_E_BEGIN_TITO_SAQ_NOM_LFM_HBO1_MUFASA0_POSTREP_HBO1_BP2</v>
      </c>
      <c r="AO112" t="str">
        <f t="shared" si="252"/>
        <v>SSA_SOC_HRY_E_BEGIN_TITO_SAQ_NOM_LFM_HBO1_MUFASA0_POSTREP_HBO1_BP2</v>
      </c>
      <c r="AP112" t="str">
        <f t="shared" si="253"/>
        <v>SSA_SOC_HRY_E_BEGIN_TITO_SAQ_NOM_LFM_HBO1_MUFASA0_POSTREP_HBO1_BP2</v>
      </c>
      <c r="AQ112" t="str">
        <f t="shared" si="254"/>
        <v>SSA_SOC_HRY_E_BEGIN_TITO_SAQ_NOM_LFM_HBO1_MUFASA0_POSTREP_HBO1_BP2</v>
      </c>
      <c r="AR112" t="str">
        <f t="shared" si="255"/>
        <v>SSA_SOC_HRY_E_BEGIN_TITO_SAQ_NOM_LFM_HBO1_MUFASA0_POSTREP_HBO1_BP2</v>
      </c>
    </row>
    <row r="113" spans="1:44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43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540</v>
      </c>
      <c r="K113" t="s">
        <v>141</v>
      </c>
      <c r="L113" t="s">
        <v>35</v>
      </c>
      <c r="M113" t="s">
        <v>1194</v>
      </c>
      <c r="N113" t="s">
        <v>883</v>
      </c>
      <c r="O113" t="s">
        <v>880</v>
      </c>
      <c r="P113" t="s">
        <v>1150</v>
      </c>
      <c r="Q113">
        <v>61</v>
      </c>
      <c r="R113">
        <v>50</v>
      </c>
      <c r="S113">
        <v>135</v>
      </c>
      <c r="T113">
        <v>1</v>
      </c>
      <c r="U113" t="s">
        <v>234</v>
      </c>
      <c r="AD113" t="s">
        <v>423</v>
      </c>
      <c r="AE113" t="s">
        <v>1299</v>
      </c>
      <c r="AF113" t="b">
        <v>0</v>
      </c>
      <c r="AG113">
        <f t="shared" si="245"/>
        <v>10</v>
      </c>
      <c r="AH113">
        <v>1</v>
      </c>
      <c r="AI113" t="str">
        <f t="shared" si="246"/>
        <v>SSA_SOC_HRY_E_BEGIN_TITO_SAQ_NOM_LFM_HBO1_MUFASA1_POSTREP_HBO1_BP3</v>
      </c>
      <c r="AJ113" t="str">
        <f t="shared" si="247"/>
        <v>SSA_SOC_HRY_E_BEGIN_TITO_SAQ_NOM_LFM_HBO1_MUFASA1_POSTREP_HBO1_BP3</v>
      </c>
      <c r="AK113" t="str">
        <f t="shared" si="248"/>
        <v>SSA_SOC_HRY_E_BEGIN_TITO_SAQ_NOM_LFM_HBO1_MUFASA1_POSTREP_HBO1_BP3</v>
      </c>
      <c r="AL113" t="str">
        <f t="shared" si="249"/>
        <v>SSA_SOC_HRY_E_BEGIN_TITO_SAQ_NOM_LFM_HBO1_MUFASA1_POSTREP_HBO1_BP3</v>
      </c>
      <c r="AM113" t="str">
        <f t="shared" si="250"/>
        <v>SSA_SOC_HRY_E_BEGIN_TITO_SAQ_NOM_LFM_HBO1_MUFASA1_POSTREP_HBO1_BP3</v>
      </c>
      <c r="AN113" t="str">
        <f t="shared" si="251"/>
        <v>SSA_SOC_HRY_E_BEGIN_TITO_SAQ_NOM_LFM_HBO1_MUFASA1_POSTREP_HBO1_BP3</v>
      </c>
      <c r="AO113" t="str">
        <f t="shared" si="252"/>
        <v>SSA_SOC_HRY_E_BEGIN_TITO_SAQ_NOM_LFM_HBO1_MUFASA1_POSTREP_HBO1_BP3</v>
      </c>
      <c r="AP113" t="str">
        <f t="shared" si="253"/>
        <v>SSA_SOC_HRY_E_BEGIN_TITO_SAQ_NOM_LFM_HBO1_MUFASA1_POSTREP_HBO1_BP3</v>
      </c>
      <c r="AQ113" t="str">
        <f t="shared" si="254"/>
        <v>SSA_SOC_HRY_E_BEGIN_TITO_SAQ_NOM_LFM_HBO1_MUFASA1_POSTREP_HBO1_BP3</v>
      </c>
      <c r="AR113" t="str">
        <f t="shared" si="255"/>
        <v>SSA_SOC_HRY_E_BEGIN_TITO_SAQ_NOM_LFM_HBO1_MUFASA1_POSTREP_HBO1_BP3</v>
      </c>
    </row>
    <row r="114" spans="1:44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43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540</v>
      </c>
      <c r="K114" t="s">
        <v>141</v>
      </c>
      <c r="L114" t="s">
        <v>35</v>
      </c>
      <c r="M114" t="s">
        <v>1200</v>
      </c>
      <c r="P114" t="s">
        <v>1152</v>
      </c>
      <c r="Q114">
        <v>61</v>
      </c>
      <c r="R114">
        <v>50</v>
      </c>
      <c r="S114">
        <v>136</v>
      </c>
      <c r="T114">
        <v>1</v>
      </c>
      <c r="U114" t="s">
        <v>234</v>
      </c>
      <c r="AD114" t="s">
        <v>423</v>
      </c>
      <c r="AE114" t="s">
        <v>1299</v>
      </c>
      <c r="AF114" t="b">
        <v>0</v>
      </c>
      <c r="AG114">
        <f t="shared" si="245"/>
        <v>10</v>
      </c>
      <c r="AH114">
        <v>1</v>
      </c>
      <c r="AI114" t="str">
        <f t="shared" si="246"/>
        <v>LSA_SOC_HRY_E_BEGIN_TITO_SAQ_NOM_LFM_HBO0_HBO_POSTREP_HBO0_BP4</v>
      </c>
      <c r="AJ114" t="str">
        <f t="shared" si="247"/>
        <v>LSA_SOC_HRY_E_BEGIN_TITO_SAQ_NOM_LFM_HBO0_HBO_POSTREP_HBO0_BP4</v>
      </c>
      <c r="AK114" t="str">
        <f t="shared" si="248"/>
        <v>LSA_SOC_HRY_E_BEGIN_TITO_SAQ_NOM_LFM_HBO0_HBO_POSTREP_HBO0_BP4</v>
      </c>
      <c r="AL114" t="str">
        <f t="shared" si="249"/>
        <v>LSA_SOC_HRY_E_BEGIN_TITO_SAQ_NOM_LFM_HBO0_HBO_POSTREP_HBO0_BP4</v>
      </c>
      <c r="AM114" t="str">
        <f t="shared" si="250"/>
        <v>LSA_SOC_HRY_E_BEGIN_TITO_SAQ_NOM_LFM_HBO0_HBO_POSTREP_HBO0_BP4</v>
      </c>
      <c r="AN114" t="str">
        <f t="shared" si="251"/>
        <v>LSA_SOC_HRY_E_BEGIN_TITO_SAQ_NOM_LFM_HBO0_HBO_POSTREP_HBO0_BP4</v>
      </c>
      <c r="AO114" t="str">
        <f t="shared" si="252"/>
        <v>LSA_SOC_HRY_E_BEGIN_TITO_SAQ_NOM_LFM_HBO0_HBO_POSTREP_HBO0_BP4</v>
      </c>
      <c r="AP114" t="str">
        <f t="shared" si="253"/>
        <v>LSA_SOC_HRY_E_BEGIN_TITO_SAQ_NOM_LFM_HBO0_HBO_POSTREP_HBO0_BP4</v>
      </c>
      <c r="AQ114" t="str">
        <f t="shared" si="254"/>
        <v>LSA_SOC_HRY_E_BEGIN_TITO_SAQ_NOM_LFM_HBO0_HBO_POSTREP_HBO0_BP4</v>
      </c>
      <c r="AR114" t="str">
        <f t="shared" si="255"/>
        <v>LSA_SOC_HRY_E_BEGIN_TITO_SAQ_NOM_LFM_HBO0_HBO_POSTREP_HBO0_BP4</v>
      </c>
    </row>
    <row r="115" spans="1:44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43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540</v>
      </c>
      <c r="K115" t="s">
        <v>141</v>
      </c>
      <c r="L115" t="s">
        <v>35</v>
      </c>
      <c r="M115" t="s">
        <v>1191</v>
      </c>
      <c r="P115" t="s">
        <v>1154</v>
      </c>
      <c r="Q115">
        <v>21</v>
      </c>
      <c r="R115">
        <v>50</v>
      </c>
      <c r="S115">
        <v>137</v>
      </c>
      <c r="T115">
        <v>1</v>
      </c>
      <c r="U115" t="s">
        <v>234</v>
      </c>
      <c r="AD115" t="s">
        <v>423</v>
      </c>
      <c r="AE115" t="s">
        <v>1299</v>
      </c>
      <c r="AF115" t="b">
        <v>0</v>
      </c>
      <c r="AG115">
        <f t="shared" si="245"/>
        <v>10</v>
      </c>
      <c r="AH115">
        <v>1</v>
      </c>
      <c r="AI115" t="str">
        <f t="shared" si="246"/>
        <v>LSA_SOC_HRY_E_BEGIN_TITO_SAQ_NOM_LFM_HBO1_HBO_POSTREP_HBO1_BP4</v>
      </c>
      <c r="AJ115" t="str">
        <f t="shared" si="247"/>
        <v>LSA_SOC_HRY_E_BEGIN_TITO_SAQ_NOM_LFM_HBO1_HBO_POSTREP_HBO1_BP4</v>
      </c>
      <c r="AK115" t="str">
        <f t="shared" si="248"/>
        <v>LSA_SOC_HRY_E_BEGIN_TITO_SAQ_NOM_LFM_HBO1_HBO_POSTREP_HBO1_BP4</v>
      </c>
      <c r="AL115" t="str">
        <f t="shared" si="249"/>
        <v>LSA_SOC_HRY_E_BEGIN_TITO_SAQ_NOM_LFM_HBO1_HBO_POSTREP_HBO1_BP4</v>
      </c>
      <c r="AM115" t="str">
        <f t="shared" si="250"/>
        <v>LSA_SOC_HRY_E_BEGIN_TITO_SAQ_NOM_LFM_HBO1_HBO_POSTREP_HBO1_BP4</v>
      </c>
      <c r="AN115" t="str">
        <f t="shared" si="251"/>
        <v>LSA_SOC_HRY_E_BEGIN_TITO_SAQ_NOM_LFM_HBO1_HBO_POSTREP_HBO1_BP4</v>
      </c>
      <c r="AO115" t="str">
        <f t="shared" si="252"/>
        <v>LSA_SOC_HRY_E_BEGIN_TITO_SAQ_NOM_LFM_HBO1_HBO_POSTREP_HBO1_BP4</v>
      </c>
      <c r="AP115" t="str">
        <f t="shared" si="253"/>
        <v>LSA_SOC_HRY_E_BEGIN_TITO_SAQ_NOM_LFM_HBO1_HBO_POSTREP_HBO1_BP4</v>
      </c>
      <c r="AQ115" t="str">
        <f t="shared" si="254"/>
        <v>LSA_SOC_HRY_E_BEGIN_TITO_SAQ_NOM_LFM_HBO1_HBO_POSTREP_HBO1_BP4</v>
      </c>
      <c r="AR115" t="str">
        <f t="shared" si="255"/>
        <v>LSA_SOC_HRY_E_BEGIN_TITO_SAQ_NOM_LFM_HBO1_HBO_POSTREP_HBO1_BP4</v>
      </c>
    </row>
    <row r="116" spans="1:44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43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540</v>
      </c>
      <c r="K116" t="s">
        <v>141</v>
      </c>
      <c r="L116" t="s">
        <v>35</v>
      </c>
      <c r="M116" t="s">
        <v>1193</v>
      </c>
      <c r="P116" t="s">
        <v>1156</v>
      </c>
      <c r="Q116">
        <v>21</v>
      </c>
      <c r="R116">
        <v>50</v>
      </c>
      <c r="S116">
        <v>138</v>
      </c>
      <c r="T116">
        <v>1</v>
      </c>
      <c r="U116" t="s">
        <v>234</v>
      </c>
      <c r="AD116" t="s">
        <v>423</v>
      </c>
      <c r="AE116" t="s">
        <v>1299</v>
      </c>
      <c r="AF116" t="b">
        <v>0</v>
      </c>
      <c r="AG116">
        <f t="shared" si="245"/>
        <v>10</v>
      </c>
      <c r="AH116">
        <v>1</v>
      </c>
      <c r="AI116" t="str">
        <f t="shared" si="246"/>
        <v>LSA_SOC_HRY_E_BEGIN_TITO_SAQ_NOM_LFM_IAX_POSTREP_IAX_BP3</v>
      </c>
      <c r="AJ116" t="str">
        <f t="shared" si="247"/>
        <v>LSA_SOC_HRY_E_BEGIN_TITO_SAQ_NOM_LFM_IAX_POSTREP_IAX_BP3</v>
      </c>
      <c r="AK116" t="str">
        <f t="shared" si="248"/>
        <v>LSA_SOC_HRY_E_BEGIN_TITO_SAQ_NOM_LFM_IAX_POSTREP_IAX_BP3</v>
      </c>
      <c r="AL116" t="str">
        <f t="shared" si="249"/>
        <v>LSA_SOC_HRY_E_BEGIN_TITO_SAQ_NOM_LFM_IAX_POSTREP_IAX_BP3</v>
      </c>
      <c r="AM116" t="str">
        <f t="shared" si="250"/>
        <v>LSA_SOC_HRY_E_BEGIN_TITO_SAQ_NOM_LFM_IAX_POSTREP_IAX_BP3</v>
      </c>
      <c r="AN116" t="str">
        <f t="shared" si="251"/>
        <v>LSA_SOC_HRY_E_BEGIN_TITO_SAQ_NOM_LFM_IAX_POSTREP_IAX_BP3</v>
      </c>
      <c r="AO116" t="str">
        <f t="shared" si="252"/>
        <v>LSA_SOC_HRY_E_BEGIN_TITO_SAQ_NOM_LFM_IAX_POSTREP_IAX_BP3</v>
      </c>
      <c r="AP116" t="str">
        <f t="shared" si="253"/>
        <v>LSA_SOC_HRY_E_BEGIN_TITO_SAQ_NOM_LFM_IAX_POSTREP_IAX_BP3</v>
      </c>
      <c r="AQ116" t="str">
        <f t="shared" si="254"/>
        <v>LSA_SOC_HRY_E_BEGIN_TITO_SAQ_NOM_LFM_IAX_POSTREP_IAX_BP3</v>
      </c>
      <c r="AR116" t="str">
        <f t="shared" si="255"/>
        <v>LSA_SOC_HRY_E_BEGIN_TITO_SAQ_NOM_LFM_IAX_POSTREP_IAX_BP3</v>
      </c>
    </row>
    <row r="117" spans="1:44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43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540</v>
      </c>
      <c r="K117" t="s">
        <v>141</v>
      </c>
      <c r="L117" t="s">
        <v>35</v>
      </c>
      <c r="M117" t="s">
        <v>1195</v>
      </c>
      <c r="P117" t="s">
        <v>1161</v>
      </c>
      <c r="Q117">
        <v>21</v>
      </c>
      <c r="R117">
        <v>50</v>
      </c>
      <c r="S117">
        <v>139</v>
      </c>
      <c r="T117">
        <v>1</v>
      </c>
      <c r="U117" t="s">
        <v>234</v>
      </c>
      <c r="AD117" t="s">
        <v>423</v>
      </c>
      <c r="AE117" t="s">
        <v>1299</v>
      </c>
      <c r="AF117" t="b">
        <v>0</v>
      </c>
      <c r="AG117">
        <f t="shared" si="245"/>
        <v>10</v>
      </c>
      <c r="AH117">
        <v>1</v>
      </c>
      <c r="AI117" t="str">
        <f t="shared" si="246"/>
        <v>SSA_SOC_HRY_E_BEGIN_TITO_SAQ_NOM_LFM_DFX_EP_0_POSTREP_WES1_BP0</v>
      </c>
      <c r="AJ117" t="str">
        <f t="shared" si="247"/>
        <v>SSA_SOC_HRY_E_BEGIN_TITO_SAQ_NOM_LFM_DFX_EP_0_POSTREP_WES1_BP0</v>
      </c>
      <c r="AK117" t="str">
        <f t="shared" si="248"/>
        <v>SSA_SOC_HRY_E_BEGIN_TITO_SAQ_NOM_LFM_DFX_EP_0_POSTREP_WES1_BP0</v>
      </c>
      <c r="AL117" t="str">
        <f t="shared" si="249"/>
        <v>SSA_SOC_HRY_E_BEGIN_TITO_SAQ_NOM_LFM_DFX_EP_0_POSTREP_WES1_BP0</v>
      </c>
      <c r="AM117" t="str">
        <f t="shared" si="250"/>
        <v>SSA_SOC_HRY_E_BEGIN_TITO_SAQ_NOM_LFM_DFX_EP_0_POSTREP_WES1_BP0</v>
      </c>
      <c r="AN117" t="str">
        <f t="shared" si="251"/>
        <v>SSA_SOC_HRY_E_BEGIN_TITO_SAQ_NOM_LFM_DFX_EP_0_POSTREP_WES1_BP0</v>
      </c>
      <c r="AO117" t="str">
        <f t="shared" si="252"/>
        <v>SSA_SOC_HRY_E_BEGIN_TITO_SAQ_NOM_LFM_DFX_EP_0_POSTREP_WES1_BP0</v>
      </c>
      <c r="AP117" t="str">
        <f t="shared" si="253"/>
        <v>SSA_SOC_HRY_E_BEGIN_TITO_SAQ_NOM_LFM_DFX_EP_0_POSTREP_WES1_BP0</v>
      </c>
      <c r="AQ117" t="str">
        <f t="shared" si="254"/>
        <v>SSA_SOC_HRY_E_BEGIN_TITO_SAQ_NOM_LFM_DFX_EP_0_POSTREP_WES1_BP0</v>
      </c>
      <c r="AR117" t="str">
        <f t="shared" si="255"/>
        <v>SSA_SOC_HRY_E_BEGIN_TITO_SAQ_NOM_LFM_DFX_EP_0_POSTREP_WES1_BP0</v>
      </c>
    </row>
    <row r="118" spans="1:44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43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540</v>
      </c>
      <c r="K118" t="s">
        <v>141</v>
      </c>
      <c r="L118" t="s">
        <v>35</v>
      </c>
      <c r="M118" t="s">
        <v>1196</v>
      </c>
      <c r="P118" t="s">
        <v>1172</v>
      </c>
      <c r="Q118">
        <v>61</v>
      </c>
      <c r="R118">
        <v>50</v>
      </c>
      <c r="S118">
        <v>140</v>
      </c>
      <c r="T118">
        <v>1</v>
      </c>
      <c r="U118" t="s">
        <v>234</v>
      </c>
      <c r="AD118" t="s">
        <v>423</v>
      </c>
      <c r="AE118" t="s">
        <v>1299</v>
      </c>
      <c r="AF118" t="b">
        <v>0</v>
      </c>
      <c r="AG118">
        <f t="shared" si="245"/>
        <v>10</v>
      </c>
      <c r="AH118">
        <v>1</v>
      </c>
      <c r="AI118" t="str">
        <f t="shared" si="246"/>
        <v>SSA_SOC_HRY_E_BEGIN_TITO_SAQ_NOM_LFM_DFX_EP_1_POSTREP_WES1_BP1</v>
      </c>
      <c r="AJ118" t="str">
        <f t="shared" si="247"/>
        <v>SSA_SOC_HRY_E_BEGIN_TITO_SAQ_NOM_LFM_DFX_EP_1_POSTREP_WES1_BP1</v>
      </c>
      <c r="AK118" t="str">
        <f t="shared" si="248"/>
        <v>SSA_SOC_HRY_E_BEGIN_TITO_SAQ_NOM_LFM_DFX_EP_1_POSTREP_WES1_BP1</v>
      </c>
      <c r="AL118" t="str">
        <f t="shared" si="249"/>
        <v>SSA_SOC_HRY_E_BEGIN_TITO_SAQ_NOM_LFM_DFX_EP_1_POSTREP_WES1_BP1</v>
      </c>
      <c r="AM118" t="str">
        <f t="shared" si="250"/>
        <v>SSA_SOC_HRY_E_BEGIN_TITO_SAQ_NOM_LFM_DFX_EP_1_POSTREP_WES1_BP1</v>
      </c>
      <c r="AN118" t="str">
        <f t="shared" si="251"/>
        <v>SSA_SOC_HRY_E_BEGIN_TITO_SAQ_NOM_LFM_DFX_EP_1_POSTREP_WES1_BP1</v>
      </c>
      <c r="AO118" t="str">
        <f t="shared" si="252"/>
        <v>SSA_SOC_HRY_E_BEGIN_TITO_SAQ_NOM_LFM_DFX_EP_1_POSTREP_WES1_BP1</v>
      </c>
      <c r="AP118" t="str">
        <f t="shared" si="253"/>
        <v>SSA_SOC_HRY_E_BEGIN_TITO_SAQ_NOM_LFM_DFX_EP_1_POSTREP_WES1_BP1</v>
      </c>
      <c r="AQ118" t="str">
        <f t="shared" si="254"/>
        <v>SSA_SOC_HRY_E_BEGIN_TITO_SAQ_NOM_LFM_DFX_EP_1_POSTREP_WES1_BP1</v>
      </c>
      <c r="AR118" t="str">
        <f t="shared" si="255"/>
        <v>SSA_SOC_HRY_E_BEGIN_TITO_SAQ_NOM_LFM_DFX_EP_1_POSTREP_WES1_BP1</v>
      </c>
    </row>
    <row r="119" spans="1:44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43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540</v>
      </c>
      <c r="K119" t="s">
        <v>141</v>
      </c>
      <c r="L119" t="s">
        <v>35</v>
      </c>
      <c r="M119" t="s">
        <v>1197</v>
      </c>
      <c r="P119" t="s">
        <v>1179</v>
      </c>
      <c r="Q119">
        <v>61</v>
      </c>
      <c r="R119">
        <v>50</v>
      </c>
      <c r="S119">
        <v>141</v>
      </c>
      <c r="T119">
        <v>1</v>
      </c>
      <c r="U119" t="s">
        <v>234</v>
      </c>
      <c r="AD119" t="s">
        <v>423</v>
      </c>
      <c r="AE119" t="s">
        <v>1299</v>
      </c>
      <c r="AF119" t="b">
        <v>0</v>
      </c>
      <c r="AG119">
        <f t="shared" si="245"/>
        <v>10</v>
      </c>
      <c r="AH119">
        <v>1</v>
      </c>
      <c r="AI119" t="str">
        <f t="shared" si="246"/>
        <v>SSA_SOC_HRY_E_BEGIN_TITO_SAQ_NOM_LFM_DFX_EP_2_POSTREP_WES1_BP2</v>
      </c>
      <c r="AJ119" t="str">
        <f t="shared" si="247"/>
        <v>SSA_SOC_HRY_E_BEGIN_TITO_SAQ_NOM_LFM_DFX_EP_2_POSTREP_WES1_BP2</v>
      </c>
      <c r="AK119" t="str">
        <f t="shared" si="248"/>
        <v>SSA_SOC_HRY_E_BEGIN_TITO_SAQ_NOM_LFM_DFX_EP_2_POSTREP_WES1_BP2</v>
      </c>
      <c r="AL119" t="str">
        <f t="shared" si="249"/>
        <v>SSA_SOC_HRY_E_BEGIN_TITO_SAQ_NOM_LFM_DFX_EP_2_POSTREP_WES1_BP2</v>
      </c>
      <c r="AM119" t="str">
        <f t="shared" si="250"/>
        <v>SSA_SOC_HRY_E_BEGIN_TITO_SAQ_NOM_LFM_DFX_EP_2_POSTREP_WES1_BP2</v>
      </c>
      <c r="AN119" t="str">
        <f t="shared" si="251"/>
        <v>SSA_SOC_HRY_E_BEGIN_TITO_SAQ_NOM_LFM_DFX_EP_2_POSTREP_WES1_BP2</v>
      </c>
      <c r="AO119" t="str">
        <f t="shared" si="252"/>
        <v>SSA_SOC_HRY_E_BEGIN_TITO_SAQ_NOM_LFM_DFX_EP_2_POSTREP_WES1_BP2</v>
      </c>
      <c r="AP119" t="str">
        <f t="shared" si="253"/>
        <v>SSA_SOC_HRY_E_BEGIN_TITO_SAQ_NOM_LFM_DFX_EP_2_POSTREP_WES1_BP2</v>
      </c>
      <c r="AQ119" t="str">
        <f t="shared" si="254"/>
        <v>SSA_SOC_HRY_E_BEGIN_TITO_SAQ_NOM_LFM_DFX_EP_2_POSTREP_WES1_BP2</v>
      </c>
      <c r="AR119" t="str">
        <f t="shared" si="255"/>
        <v>SSA_SOC_HRY_E_BEGIN_TITO_SAQ_NOM_LFM_DFX_EP_2_POSTREP_WES1_BP2</v>
      </c>
    </row>
    <row r="120" spans="1:44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43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540</v>
      </c>
      <c r="K120" t="s">
        <v>141</v>
      </c>
      <c r="L120" t="s">
        <v>35</v>
      </c>
      <c r="M120" t="s">
        <v>1198</v>
      </c>
      <c r="P120" t="s">
        <v>1180</v>
      </c>
      <c r="Q120">
        <v>61</v>
      </c>
      <c r="R120">
        <v>50</v>
      </c>
      <c r="S120">
        <v>142</v>
      </c>
      <c r="T120">
        <v>1</v>
      </c>
      <c r="U120" t="s">
        <v>234</v>
      </c>
      <c r="AD120" t="s">
        <v>423</v>
      </c>
      <c r="AE120" t="s">
        <v>1299</v>
      </c>
      <c r="AF120" t="b">
        <v>0</v>
      </c>
      <c r="AG120">
        <f t="shared" si="245"/>
        <v>10</v>
      </c>
      <c r="AH120">
        <v>1</v>
      </c>
      <c r="AI120" t="str">
        <f t="shared" si="246"/>
        <v>LSA_SOC_HRY_E_BEGIN_TITO_SAQ_NOM_LFM_DFX_EP_1_POSTREP_WES1_BP1</v>
      </c>
      <c r="AJ120" t="str">
        <f t="shared" si="247"/>
        <v>LSA_SOC_HRY_E_BEGIN_TITO_SAQ_NOM_LFM_DFX_EP_1_POSTREP_WES1_BP1</v>
      </c>
      <c r="AK120" t="str">
        <f t="shared" si="248"/>
        <v>LSA_SOC_HRY_E_BEGIN_TITO_SAQ_NOM_LFM_DFX_EP_1_POSTREP_WES1_BP1</v>
      </c>
      <c r="AL120" t="str">
        <f t="shared" si="249"/>
        <v>LSA_SOC_HRY_E_BEGIN_TITO_SAQ_NOM_LFM_DFX_EP_1_POSTREP_WES1_BP1</v>
      </c>
      <c r="AM120" t="str">
        <f t="shared" si="250"/>
        <v>LSA_SOC_HRY_E_BEGIN_TITO_SAQ_NOM_LFM_DFX_EP_1_POSTREP_WES1_BP1</v>
      </c>
      <c r="AN120" t="str">
        <f t="shared" si="251"/>
        <v>LSA_SOC_HRY_E_BEGIN_TITO_SAQ_NOM_LFM_DFX_EP_1_POSTREP_WES1_BP1</v>
      </c>
      <c r="AO120" t="str">
        <f t="shared" si="252"/>
        <v>LSA_SOC_HRY_E_BEGIN_TITO_SAQ_NOM_LFM_DFX_EP_1_POSTREP_WES1_BP1</v>
      </c>
      <c r="AP120" t="str">
        <f t="shared" si="253"/>
        <v>LSA_SOC_HRY_E_BEGIN_TITO_SAQ_NOM_LFM_DFX_EP_1_POSTREP_WES1_BP1</v>
      </c>
      <c r="AQ120" t="str">
        <f t="shared" si="254"/>
        <v>LSA_SOC_HRY_E_BEGIN_TITO_SAQ_NOM_LFM_DFX_EP_1_POSTREP_WES1_BP1</v>
      </c>
      <c r="AR120" t="str">
        <f t="shared" si="255"/>
        <v>LSA_SOC_HRY_E_BEGIN_TITO_SAQ_NOM_LFM_DFX_EP_1_POSTREP_WES1_BP1</v>
      </c>
    </row>
    <row r="121" spans="1:44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43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540</v>
      </c>
      <c r="K121" t="s">
        <v>141</v>
      </c>
      <c r="L121" t="s">
        <v>35</v>
      </c>
      <c r="M121" t="s">
        <v>1197</v>
      </c>
      <c r="P121" t="s">
        <v>1174</v>
      </c>
      <c r="Q121">
        <v>21</v>
      </c>
      <c r="R121">
        <v>50</v>
      </c>
      <c r="S121">
        <v>143</v>
      </c>
      <c r="T121">
        <v>1</v>
      </c>
      <c r="U121" t="s">
        <v>234</v>
      </c>
      <c r="AD121" t="s">
        <v>423</v>
      </c>
      <c r="AE121" t="s">
        <v>1299</v>
      </c>
      <c r="AF121" t="b">
        <v>0</v>
      </c>
      <c r="AG121">
        <f t="shared" si="245"/>
        <v>10</v>
      </c>
      <c r="AH121">
        <v>1</v>
      </c>
      <c r="AI121" t="str">
        <f t="shared" si="246"/>
        <v>LSA_SOC_HRY_E_BEGIN_TITO_SAQ_NOM_LFM_DFX_EP_2_POSTREP_WES1_BP2</v>
      </c>
      <c r="AJ121" t="str">
        <f t="shared" si="247"/>
        <v>LSA_SOC_HRY_E_BEGIN_TITO_SAQ_NOM_LFM_DFX_EP_2_POSTREP_WES1_BP2</v>
      </c>
      <c r="AK121" t="str">
        <f t="shared" si="248"/>
        <v>LSA_SOC_HRY_E_BEGIN_TITO_SAQ_NOM_LFM_DFX_EP_2_POSTREP_WES1_BP2</v>
      </c>
      <c r="AL121" t="str">
        <f t="shared" si="249"/>
        <v>LSA_SOC_HRY_E_BEGIN_TITO_SAQ_NOM_LFM_DFX_EP_2_POSTREP_WES1_BP2</v>
      </c>
      <c r="AM121" t="str">
        <f t="shared" si="250"/>
        <v>LSA_SOC_HRY_E_BEGIN_TITO_SAQ_NOM_LFM_DFX_EP_2_POSTREP_WES1_BP2</v>
      </c>
      <c r="AN121" t="str">
        <f t="shared" si="251"/>
        <v>LSA_SOC_HRY_E_BEGIN_TITO_SAQ_NOM_LFM_DFX_EP_2_POSTREP_WES1_BP2</v>
      </c>
      <c r="AO121" t="str">
        <f t="shared" si="252"/>
        <v>LSA_SOC_HRY_E_BEGIN_TITO_SAQ_NOM_LFM_DFX_EP_2_POSTREP_WES1_BP2</v>
      </c>
      <c r="AP121" t="str">
        <f t="shared" si="253"/>
        <v>LSA_SOC_HRY_E_BEGIN_TITO_SAQ_NOM_LFM_DFX_EP_2_POSTREP_WES1_BP2</v>
      </c>
      <c r="AQ121" t="str">
        <f t="shared" si="254"/>
        <v>LSA_SOC_HRY_E_BEGIN_TITO_SAQ_NOM_LFM_DFX_EP_2_POSTREP_WES1_BP2</v>
      </c>
      <c r="AR121" t="str">
        <f t="shared" si="255"/>
        <v>LSA_SOC_HRY_E_BEGIN_TITO_SAQ_NOM_LFM_DFX_EP_2_POSTREP_WES1_BP2</v>
      </c>
    </row>
    <row r="122" spans="1:44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43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540</v>
      </c>
      <c r="K122" t="s">
        <v>141</v>
      </c>
      <c r="L122" t="s">
        <v>35</v>
      </c>
      <c r="M122" t="s">
        <v>1198</v>
      </c>
      <c r="N122" t="s">
        <v>883</v>
      </c>
      <c r="O122" t="s">
        <v>880</v>
      </c>
      <c r="P122" t="s">
        <v>1176</v>
      </c>
      <c r="Q122">
        <v>21</v>
      </c>
      <c r="R122">
        <v>50</v>
      </c>
      <c r="S122">
        <v>144</v>
      </c>
      <c r="T122">
        <v>1</v>
      </c>
      <c r="U122" t="s">
        <v>234</v>
      </c>
      <c r="AD122" t="s">
        <v>423</v>
      </c>
      <c r="AE122" t="s">
        <v>1299</v>
      </c>
      <c r="AF122" t="b">
        <v>0</v>
      </c>
      <c r="AG122">
        <f t="shared" si="245"/>
        <v>10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</row>
    <row r="123" spans="1:44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4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6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540</v>
      </c>
      <c r="K126" t="s">
        <v>54</v>
      </c>
      <c r="L126" t="s">
        <v>35</v>
      </c>
      <c r="M126" t="s">
        <v>770</v>
      </c>
      <c r="N126" t="s">
        <v>883</v>
      </c>
      <c r="O126" t="s">
        <v>880</v>
      </c>
      <c r="P126" s="30" t="s">
        <v>771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X126" t="s">
        <v>548</v>
      </c>
      <c r="Z126" t="s">
        <v>887</v>
      </c>
      <c r="AF126" t="b">
        <v>0</v>
      </c>
      <c r="AG126">
        <f t="shared" ref="AG126:AG163" si="257">COUNTA(AI126:AR126)</f>
        <v>2</v>
      </c>
      <c r="AH126">
        <v>1</v>
      </c>
      <c r="AI126" t="str">
        <f>D142</f>
        <v>ALL_SOC_VMIN_K_PREHVQK_TITO_SAQ_MIN_LFM_SBCLK</v>
      </c>
      <c r="AJ126" t="str">
        <f>D142</f>
        <v>ALL_SOC_VMIN_K_PREHVQK_TITO_SAQ_MIN_LFM_SBCLK</v>
      </c>
    </row>
    <row r="127" spans="1:44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772</v>
      </c>
      <c r="F127" t="s">
        <v>88</v>
      </c>
      <c r="AG127">
        <f t="shared" si="257"/>
        <v>2</v>
      </c>
      <c r="AH127">
        <v>1</v>
      </c>
      <c r="AI127" t="str">
        <f>D142</f>
        <v>ALL_SOC_VMIN_K_PREHVQK_TITO_SAQ_MIN_LFM_SBCLK</v>
      </c>
      <c r="AJ127" t="str">
        <f>D142</f>
        <v>ALL_SOC_VMIN_K_PREHVQK_TITO_SAQ_MIN_LFM_SBCLK</v>
      </c>
    </row>
    <row r="128" spans="1:44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8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540</v>
      </c>
      <c r="K128" t="s">
        <v>54</v>
      </c>
      <c r="L128" t="s">
        <v>35</v>
      </c>
      <c r="M128" t="s">
        <v>542</v>
      </c>
      <c r="N128" t="s">
        <v>883</v>
      </c>
      <c r="O128" t="s">
        <v>880</v>
      </c>
      <c r="P128" s="30" t="s">
        <v>773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X128" t="s">
        <v>548</v>
      </c>
      <c r="Z128" t="s">
        <v>887</v>
      </c>
      <c r="AF128" t="b">
        <v>0</v>
      </c>
      <c r="AG128">
        <f t="shared" si="257"/>
        <v>2</v>
      </c>
      <c r="AH128">
        <v>1</v>
      </c>
      <c r="AI128" t="str">
        <f t="shared" ref="AI128:AI151" si="259">D129</f>
        <v>SSA_SOC_VMIN_K_PREHVQK_TITO_SAQ_MIN_LFM_HBO1</v>
      </c>
      <c r="AJ128" t="str">
        <f t="shared" ref="AJ128:AJ151" si="260">D129</f>
        <v>SSA_SOC_VMIN_K_PREHVQK_TITO_SAQ_MIN_LFM_HBO1</v>
      </c>
    </row>
    <row r="129" spans="1:36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8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540</v>
      </c>
      <c r="K129" t="s">
        <v>54</v>
      </c>
      <c r="L129" t="s">
        <v>35</v>
      </c>
      <c r="M129" t="s">
        <v>543</v>
      </c>
      <c r="N129" t="s">
        <v>883</v>
      </c>
      <c r="O129" t="s">
        <v>880</v>
      </c>
      <c r="P129" s="30" t="s">
        <v>774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X129" t="s">
        <v>548</v>
      </c>
      <c r="Z129" t="s">
        <v>887</v>
      </c>
      <c r="AF129" t="b">
        <v>0</v>
      </c>
      <c r="AG129">
        <f t="shared" si="257"/>
        <v>2</v>
      </c>
      <c r="AH129">
        <v>1</v>
      </c>
      <c r="AI129" t="str">
        <f t="shared" si="259"/>
        <v>LSA_SOC_VMIN_K_PREHVQK_TITO_SAQ_MIN_LFM_CCE0</v>
      </c>
      <c r="AJ129" t="str">
        <f t="shared" si="260"/>
        <v>LSA_SOC_VMIN_K_PREHVQK_TITO_SAQ_MIN_LFM_CCE0</v>
      </c>
    </row>
    <row r="130" spans="1:36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8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540</v>
      </c>
      <c r="K130" t="s">
        <v>54</v>
      </c>
      <c r="L130" t="s">
        <v>35</v>
      </c>
      <c r="M130" t="s">
        <v>566</v>
      </c>
      <c r="N130" t="s">
        <v>883</v>
      </c>
      <c r="O130" t="s">
        <v>880</v>
      </c>
      <c r="P130" s="30" t="s">
        <v>775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X130" t="s">
        <v>548</v>
      </c>
      <c r="Z130" t="s">
        <v>887</v>
      </c>
      <c r="AF130" t="b">
        <v>0</v>
      </c>
      <c r="AG130">
        <f t="shared" si="257"/>
        <v>2</v>
      </c>
      <c r="AH130">
        <v>1</v>
      </c>
      <c r="AI130" t="str">
        <f t="shared" si="259"/>
        <v>LSA_SOC_VMIN_K_PREHVQK_TITO_SAQ_MIN_LFM_CCE1</v>
      </c>
      <c r="AJ130" t="str">
        <f t="shared" si="260"/>
        <v>LSA_SOC_VMIN_K_PREHVQK_TITO_SAQ_MIN_LFM_CCE1</v>
      </c>
    </row>
    <row r="131" spans="1:36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8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540</v>
      </c>
      <c r="K131" t="s">
        <v>54</v>
      </c>
      <c r="L131" t="s">
        <v>35</v>
      </c>
      <c r="M131" t="s">
        <v>567</v>
      </c>
      <c r="N131" t="s">
        <v>883</v>
      </c>
      <c r="O131" t="s">
        <v>880</v>
      </c>
      <c r="P131" s="30" t="s">
        <v>776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X131" t="s">
        <v>548</v>
      </c>
      <c r="Z131" t="s">
        <v>887</v>
      </c>
      <c r="AF131" t="b">
        <v>0</v>
      </c>
      <c r="AG131">
        <f t="shared" si="257"/>
        <v>2</v>
      </c>
      <c r="AH131">
        <v>1</v>
      </c>
      <c r="AI131" t="str">
        <f t="shared" si="259"/>
        <v>LSA_SOC_VMIN_K_PREHVQK_TITO_SAQ_MIN_LFM_HBO0</v>
      </c>
      <c r="AJ131" t="str">
        <f t="shared" si="260"/>
        <v>LSA_SOC_VMIN_K_PREHVQK_TITO_SAQ_MIN_LFM_HBO0</v>
      </c>
    </row>
    <row r="132" spans="1:36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8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540</v>
      </c>
      <c r="K132" t="s">
        <v>54</v>
      </c>
      <c r="L132" t="s">
        <v>35</v>
      </c>
      <c r="M132" t="s">
        <v>542</v>
      </c>
      <c r="N132" t="s">
        <v>883</v>
      </c>
      <c r="O132" t="s">
        <v>880</v>
      </c>
      <c r="P132" s="30" t="s">
        <v>777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X132" t="s">
        <v>548</v>
      </c>
      <c r="Z132" t="s">
        <v>887</v>
      </c>
      <c r="AF132" t="b">
        <v>0</v>
      </c>
      <c r="AG132">
        <f t="shared" si="257"/>
        <v>2</v>
      </c>
      <c r="AH132">
        <v>1</v>
      </c>
      <c r="AI132" t="str">
        <f t="shared" si="259"/>
        <v>LSA_SOC_VMIN_K_PREHVQK_TITO_SAQ_MIN_LFM_HBO1</v>
      </c>
      <c r="AJ132" t="str">
        <f t="shared" si="260"/>
        <v>LSA_SOC_VMIN_K_PREHVQK_TITO_SAQ_MIN_LFM_HBO1</v>
      </c>
    </row>
    <row r="133" spans="1:36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8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540</v>
      </c>
      <c r="K133" t="s">
        <v>54</v>
      </c>
      <c r="L133" t="s">
        <v>35</v>
      </c>
      <c r="M133" t="s">
        <v>543</v>
      </c>
      <c r="N133" t="s">
        <v>883</v>
      </c>
      <c r="O133" t="s">
        <v>880</v>
      </c>
      <c r="P133" s="30" t="s">
        <v>778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X133" t="s">
        <v>548</v>
      </c>
      <c r="Z133" t="s">
        <v>887</v>
      </c>
      <c r="AF133" t="b">
        <v>0</v>
      </c>
      <c r="AG133">
        <f t="shared" si="257"/>
        <v>2</v>
      </c>
      <c r="AH133">
        <v>1</v>
      </c>
      <c r="AI133" t="str">
        <f t="shared" si="259"/>
        <v>LSA_SOC_VMIN_K_PREHVQK_TITO_SAQ_MIN_LFM_BEC0</v>
      </c>
      <c r="AJ133" t="str">
        <f t="shared" si="260"/>
        <v>LSA_SOC_VMIN_K_PREHVQK_TITO_SAQ_MIN_LFM_BEC0</v>
      </c>
    </row>
    <row r="134" spans="1:36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8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540</v>
      </c>
      <c r="K134" t="s">
        <v>54</v>
      </c>
      <c r="L134" t="s">
        <v>35</v>
      </c>
      <c r="M134" t="s">
        <v>568</v>
      </c>
      <c r="N134" t="s">
        <v>883</v>
      </c>
      <c r="O134" t="s">
        <v>880</v>
      </c>
      <c r="P134" s="30" t="s">
        <v>779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X134" t="s">
        <v>548</v>
      </c>
      <c r="Z134" t="s">
        <v>887</v>
      </c>
      <c r="AF134" t="b">
        <v>0</v>
      </c>
      <c r="AG134">
        <f t="shared" si="257"/>
        <v>2</v>
      </c>
      <c r="AH134">
        <v>1</v>
      </c>
      <c r="AI134" t="str">
        <f t="shared" si="259"/>
        <v>LSA_SOC_VMIN_K_PREHVQK_TITO_SAQ_MIN_LFM_BEC1</v>
      </c>
      <c r="AJ134" t="str">
        <f t="shared" si="260"/>
        <v>LSA_SOC_VMIN_K_PREHVQK_TITO_SAQ_MIN_LFM_BEC1</v>
      </c>
    </row>
    <row r="135" spans="1:36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8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540</v>
      </c>
      <c r="K135" t="s">
        <v>54</v>
      </c>
      <c r="L135" t="s">
        <v>35</v>
      </c>
      <c r="M135" t="s">
        <v>569</v>
      </c>
      <c r="N135" t="s">
        <v>883</v>
      </c>
      <c r="O135" t="s">
        <v>880</v>
      </c>
      <c r="P135" s="30" t="s">
        <v>780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X135" t="s">
        <v>548</v>
      </c>
      <c r="Z135" t="s">
        <v>887</v>
      </c>
      <c r="AF135" t="b">
        <v>0</v>
      </c>
      <c r="AG135">
        <f t="shared" si="257"/>
        <v>2</v>
      </c>
      <c r="AH135">
        <v>1</v>
      </c>
      <c r="AI135" t="str">
        <f t="shared" si="259"/>
        <v>LSA_SOC_VMIN_K_PREHVQK_TITO_SAQ_MIN_LFM_MC00</v>
      </c>
      <c r="AJ135" t="str">
        <f t="shared" si="260"/>
        <v>LSA_SOC_VMIN_K_PREHVQK_TITO_SAQ_MIN_LFM_MC00</v>
      </c>
    </row>
    <row r="136" spans="1:36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8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540</v>
      </c>
      <c r="K136" t="s">
        <v>54</v>
      </c>
      <c r="L136" t="s">
        <v>35</v>
      </c>
      <c r="M136" t="s">
        <v>570</v>
      </c>
      <c r="N136" t="s">
        <v>883</v>
      </c>
      <c r="O136" t="s">
        <v>880</v>
      </c>
      <c r="P136" s="30" t="s">
        <v>781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X136" t="s">
        <v>548</v>
      </c>
      <c r="Z136" t="s">
        <v>887</v>
      </c>
      <c r="AF136" t="b">
        <v>0</v>
      </c>
      <c r="AG136">
        <f t="shared" si="257"/>
        <v>2</v>
      </c>
      <c r="AH136">
        <v>1</v>
      </c>
      <c r="AI136" t="str">
        <f t="shared" si="259"/>
        <v>LSA_SOC_VMIN_K_PREHVQK_TITO_SAQ_MIN_LFM_MC01</v>
      </c>
      <c r="AJ136" t="str">
        <f t="shared" si="260"/>
        <v>LSA_SOC_VMIN_K_PREHVQK_TITO_SAQ_MIN_LFM_MC01</v>
      </c>
    </row>
    <row r="137" spans="1:36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8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540</v>
      </c>
      <c r="K137" t="s">
        <v>54</v>
      </c>
      <c r="L137" t="s">
        <v>35</v>
      </c>
      <c r="M137" t="s">
        <v>571</v>
      </c>
      <c r="N137" t="s">
        <v>883</v>
      </c>
      <c r="O137" t="s">
        <v>880</v>
      </c>
      <c r="P137" s="30" t="s">
        <v>782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X137" t="s">
        <v>548</v>
      </c>
      <c r="Z137" t="s">
        <v>887</v>
      </c>
      <c r="AF137" t="b">
        <v>0</v>
      </c>
      <c r="AG137">
        <f t="shared" si="257"/>
        <v>2</v>
      </c>
      <c r="AH137">
        <v>1</v>
      </c>
      <c r="AI137" t="str">
        <f t="shared" si="259"/>
        <v>LSA_SOC_VMIN_K_PREHVQK_TITO_SAQ_MIN_LFM_MC10</v>
      </c>
      <c r="AJ137" t="str">
        <f t="shared" si="260"/>
        <v>LSA_SOC_VMIN_K_PREHVQK_TITO_SAQ_MIN_LFM_MC10</v>
      </c>
    </row>
    <row r="138" spans="1:36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8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540</v>
      </c>
      <c r="K138" t="s">
        <v>54</v>
      </c>
      <c r="L138" t="s">
        <v>35</v>
      </c>
      <c r="M138" t="s">
        <v>572</v>
      </c>
      <c r="N138" t="s">
        <v>883</v>
      </c>
      <c r="O138" t="s">
        <v>880</v>
      </c>
      <c r="P138" s="30" t="s">
        <v>783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X138" t="s">
        <v>548</v>
      </c>
      <c r="Z138" t="s">
        <v>887</v>
      </c>
      <c r="AF138" t="b">
        <v>0</v>
      </c>
      <c r="AG138">
        <f t="shared" si="257"/>
        <v>2</v>
      </c>
      <c r="AH138">
        <v>1</v>
      </c>
      <c r="AI138" t="str">
        <f t="shared" si="259"/>
        <v>LSA_SOC_VMIN_K_PREHVQK_TITO_SAQ_MIN_LFM_MC11</v>
      </c>
      <c r="AJ138" t="str">
        <f t="shared" si="260"/>
        <v>LSA_SOC_VMIN_K_PREHVQK_TITO_SAQ_MIN_LFM_MC11</v>
      </c>
    </row>
    <row r="139" spans="1:36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8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540</v>
      </c>
      <c r="K139" t="s">
        <v>54</v>
      </c>
      <c r="L139" t="s">
        <v>35</v>
      </c>
      <c r="M139" t="s">
        <v>573</v>
      </c>
      <c r="N139" t="s">
        <v>883</v>
      </c>
      <c r="O139" t="s">
        <v>880</v>
      </c>
      <c r="P139" s="30" t="s">
        <v>784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X139" t="s">
        <v>548</v>
      </c>
      <c r="Z139" t="s">
        <v>887</v>
      </c>
      <c r="AF139" t="b">
        <v>0</v>
      </c>
      <c r="AG139">
        <f t="shared" si="257"/>
        <v>2</v>
      </c>
      <c r="AH139">
        <v>1</v>
      </c>
      <c r="AI139" t="str">
        <f t="shared" si="259"/>
        <v>LSA_SOC_VMIN_K_PREHVQK_TITO_SAQ_MIN_LFM_MMM</v>
      </c>
      <c r="AJ139" t="str">
        <f t="shared" si="260"/>
        <v>LSA_SOC_VMIN_K_PREHVQK_TITO_SAQ_MIN_LFM_MMM</v>
      </c>
    </row>
    <row r="140" spans="1:36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8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540</v>
      </c>
      <c r="K140" t="s">
        <v>54</v>
      </c>
      <c r="L140" t="s">
        <v>35</v>
      </c>
      <c r="M140" t="s">
        <v>574</v>
      </c>
      <c r="N140" t="s">
        <v>883</v>
      </c>
      <c r="O140" t="s">
        <v>880</v>
      </c>
      <c r="P140" s="30" t="s">
        <v>785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X140" t="s">
        <v>548</v>
      </c>
      <c r="Z140" t="s">
        <v>887</v>
      </c>
      <c r="AF140" t="b">
        <v>0</v>
      </c>
      <c r="AG140">
        <f t="shared" si="257"/>
        <v>2</v>
      </c>
      <c r="AH140">
        <v>1</v>
      </c>
      <c r="AI140">
        <v>1</v>
      </c>
      <c r="AJ140">
        <v>1</v>
      </c>
    </row>
    <row r="141" spans="1:36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6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8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540</v>
      </c>
      <c r="K142" t="s">
        <v>54</v>
      </c>
      <c r="L142" t="s">
        <v>35</v>
      </c>
      <c r="M142" t="s">
        <v>443</v>
      </c>
      <c r="N142" t="s">
        <v>883</v>
      </c>
      <c r="O142" t="s">
        <v>880</v>
      </c>
      <c r="P142" s="30" t="s">
        <v>549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X142" t="s">
        <v>548</v>
      </c>
      <c r="Z142" t="s">
        <v>887</v>
      </c>
      <c r="AF142" t="b">
        <v>0</v>
      </c>
      <c r="AG142">
        <f t="shared" si="257"/>
        <v>2</v>
      </c>
      <c r="AH142">
        <v>1</v>
      </c>
      <c r="AI142" t="str">
        <f>D151</f>
        <v>LSA_SOC_VMIN_K_PREHVQK_TITO_SAQ_MIN_LFM_FUSE</v>
      </c>
      <c r="AJ142" t="str">
        <f>D151</f>
        <v>LSA_SOC_VMIN_K_PREHVQK_TITO_SAQ_MIN_LFM_FUSE</v>
      </c>
    </row>
    <row r="143" spans="1:36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786</v>
      </c>
      <c r="F143" t="s">
        <v>88</v>
      </c>
      <c r="AG143">
        <f t="shared" si="257"/>
        <v>2</v>
      </c>
      <c r="AH143">
        <v>1</v>
      </c>
      <c r="AI143" t="str">
        <f>D151</f>
        <v>LSA_SOC_VMIN_K_PREHVQK_TITO_SAQ_MIN_LFM_FUSE</v>
      </c>
      <c r="AJ143" t="str">
        <f>D151</f>
        <v>LSA_SOC_VMIN_K_PREHVQK_TITO_SAQ_MIN_LFM_FUSE</v>
      </c>
    </row>
    <row r="144" spans="1:36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61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540</v>
      </c>
      <c r="K144" t="s">
        <v>54</v>
      </c>
      <c r="L144" t="s">
        <v>35</v>
      </c>
      <c r="M144" t="s">
        <v>560</v>
      </c>
      <c r="N144" t="s">
        <v>883</v>
      </c>
      <c r="O144" t="s">
        <v>880</v>
      </c>
      <c r="P144" s="30" t="s">
        <v>787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X144" t="s">
        <v>548</v>
      </c>
      <c r="Z144" t="s">
        <v>887</v>
      </c>
      <c r="AF144" t="b">
        <v>0</v>
      </c>
      <c r="AG144">
        <f t="shared" si="257"/>
        <v>2</v>
      </c>
      <c r="AH144">
        <v>1</v>
      </c>
      <c r="AI144" t="str">
        <f>D145</f>
        <v>SSA_SOC_VMIN_K_PREHVQK_TITO_SAQ_MIN_LFM_DDXT</v>
      </c>
      <c r="AJ144" t="str">
        <f>D145</f>
        <v>SSA_SOC_VMIN_K_PREHVQK_TITO_SAQ_MIN_LFM_DDXT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61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540</v>
      </c>
      <c r="K145" t="s">
        <v>54</v>
      </c>
      <c r="L145" t="s">
        <v>35</v>
      </c>
      <c r="M145" t="s">
        <v>788</v>
      </c>
      <c r="N145" t="s">
        <v>883</v>
      </c>
      <c r="O145" t="s">
        <v>880</v>
      </c>
      <c r="P145" s="30" t="s">
        <v>789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X145" t="s">
        <v>548</v>
      </c>
      <c r="Z145" t="s">
        <v>887</v>
      </c>
      <c r="AF145" t="b">
        <v>0</v>
      </c>
      <c r="AG145">
        <f t="shared" si="257"/>
        <v>2</v>
      </c>
      <c r="AH145">
        <v>1</v>
      </c>
      <c r="AI145" t="str">
        <f t="shared" ref="AI145:AI148" si="262">D146</f>
        <v>SSA_SOC_VMIN_K_PREHVQK_TITO_SAQ_MIN_LFM_DDHY</v>
      </c>
      <c r="AJ145" t="str">
        <f t="shared" ref="AJ145:AJ148" si="263">D146</f>
        <v>SSA_SOC_VMIN_K_PREHVQK_TITO_SAQ_MIN_LFM_DDHY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61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540</v>
      </c>
      <c r="K146" t="s">
        <v>54</v>
      </c>
      <c r="L146" t="s">
        <v>35</v>
      </c>
      <c r="M146" t="s">
        <v>562</v>
      </c>
      <c r="N146" t="s">
        <v>883</v>
      </c>
      <c r="O146" t="s">
        <v>880</v>
      </c>
      <c r="P146" s="30" t="s">
        <v>790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X146" t="s">
        <v>548</v>
      </c>
      <c r="Z146" t="s">
        <v>887</v>
      </c>
      <c r="AF146" t="b">
        <v>0</v>
      </c>
      <c r="AG146">
        <f t="shared" si="257"/>
        <v>2</v>
      </c>
      <c r="AH146">
        <v>1</v>
      </c>
      <c r="AI146" t="str">
        <f t="shared" si="262"/>
        <v>LSA_SOC_VMIN_K_PREHVQK_TITO_SAQ_MIN_LFM_DDXT</v>
      </c>
      <c r="AJ146" t="str">
        <f t="shared" si="263"/>
        <v>LSA_SOC_VMIN_K_PREHVQK_TITO_SAQ_MIN_LFM_DDXT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61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540</v>
      </c>
      <c r="K147" t="s">
        <v>54</v>
      </c>
      <c r="L147" t="s">
        <v>35</v>
      </c>
      <c r="M147" t="s">
        <v>788</v>
      </c>
      <c r="N147" t="s">
        <v>883</v>
      </c>
      <c r="O147" t="s">
        <v>880</v>
      </c>
      <c r="P147" s="30" t="s">
        <v>791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X147" t="s">
        <v>548</v>
      </c>
      <c r="Z147" t="s">
        <v>887</v>
      </c>
      <c r="AF147" t="b">
        <v>0</v>
      </c>
      <c r="AG147">
        <f t="shared" si="257"/>
        <v>2</v>
      </c>
      <c r="AH147">
        <v>1</v>
      </c>
      <c r="AI147" t="str">
        <f t="shared" si="262"/>
        <v>ROM_SOC_VMIN_K_PREHVQK_TITO_SAQ_MIN_LFM_CCSR</v>
      </c>
      <c r="AJ147" t="str">
        <f t="shared" si="263"/>
        <v>ROM_SOC_VMIN_K_PREHVQK_TITO_SAQ_MIN_LFM_CCSR</v>
      </c>
    </row>
    <row r="148" spans="1:36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61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540</v>
      </c>
      <c r="K148" t="s">
        <v>54</v>
      </c>
      <c r="L148" t="s">
        <v>35</v>
      </c>
      <c r="M148" t="s">
        <v>560</v>
      </c>
      <c r="N148" t="s">
        <v>883</v>
      </c>
      <c r="O148" t="s">
        <v>880</v>
      </c>
      <c r="P148" s="30" t="s">
        <v>792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X148" t="s">
        <v>548</v>
      </c>
      <c r="Z148" t="s">
        <v>887</v>
      </c>
      <c r="AF148" t="b">
        <v>0</v>
      </c>
      <c r="AG148">
        <f t="shared" si="257"/>
        <v>2</v>
      </c>
      <c r="AH148">
        <v>1</v>
      </c>
      <c r="AI148" t="str">
        <f t="shared" si="262"/>
        <v>ROM_SOC_VMIN_K_PREHVQK_TITO_SAQ_MIN_LFM_DDHY</v>
      </c>
      <c r="AJ148" t="str">
        <f t="shared" si="263"/>
        <v>ROM_SOC_VMIN_K_PREHVQK_TITO_SAQ_MIN_LFM_DDHY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61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540</v>
      </c>
      <c r="K149" t="s">
        <v>54</v>
      </c>
      <c r="L149" t="s">
        <v>35</v>
      </c>
      <c r="M149" t="s">
        <v>562</v>
      </c>
      <c r="N149" t="s">
        <v>883</v>
      </c>
      <c r="O149" t="s">
        <v>880</v>
      </c>
      <c r="P149" s="30" t="s">
        <v>793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X149" t="s">
        <v>548</v>
      </c>
      <c r="Z149" t="s">
        <v>887</v>
      </c>
      <c r="AF149" t="b">
        <v>0</v>
      </c>
      <c r="AG149">
        <f t="shared" si="257"/>
        <v>2</v>
      </c>
      <c r="AH149">
        <v>1</v>
      </c>
      <c r="AI149">
        <v>1</v>
      </c>
      <c r="AJ149">
        <v>1</v>
      </c>
    </row>
    <row r="150" spans="1:36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8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540</v>
      </c>
      <c r="K151" t="s">
        <v>54</v>
      </c>
      <c r="L151" t="s">
        <v>35</v>
      </c>
      <c r="M151" t="s">
        <v>550</v>
      </c>
      <c r="N151" t="s">
        <v>883</v>
      </c>
      <c r="O151" t="s">
        <v>880</v>
      </c>
      <c r="P151" s="30" t="s">
        <v>551</v>
      </c>
      <c r="Q151">
        <v>21</v>
      </c>
      <c r="R151">
        <v>41</v>
      </c>
      <c r="S151">
        <v>325</v>
      </c>
      <c r="T151">
        <v>-1</v>
      </c>
      <c r="U151" t="s">
        <v>552</v>
      </c>
      <c r="V151">
        <v>2525</v>
      </c>
      <c r="X151" t="s">
        <v>548</v>
      </c>
      <c r="Z151" t="s">
        <v>887</v>
      </c>
      <c r="AF151" t="b">
        <v>0</v>
      </c>
      <c r="AG151">
        <f t="shared" si="257"/>
        <v>2</v>
      </c>
      <c r="AH151">
        <v>1</v>
      </c>
      <c r="AI151" t="str">
        <f t="shared" si="259"/>
        <v>ALL_SOC_VMIN_K_PREHVQK_TITO_SAN_MIN_LFM_SAN</v>
      </c>
      <c r="AJ151" t="str">
        <f t="shared" si="260"/>
        <v>ALL_SOC_VMIN_K_PREHVQK_TITO_SAN_MIN_LFM_SAN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8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541</v>
      </c>
      <c r="K152" t="s">
        <v>54</v>
      </c>
      <c r="L152" t="s">
        <v>35</v>
      </c>
      <c r="M152" t="s">
        <v>541</v>
      </c>
      <c r="N152" t="s">
        <v>883</v>
      </c>
      <c r="O152" t="s">
        <v>880</v>
      </c>
      <c r="P152" s="30" t="s">
        <v>794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X152" t="s">
        <v>548</v>
      </c>
      <c r="Z152" t="s">
        <v>887</v>
      </c>
      <c r="AF152" t="b">
        <v>0</v>
      </c>
      <c r="AG152">
        <f t="shared" si="257"/>
        <v>2</v>
      </c>
      <c r="AH152">
        <v>1</v>
      </c>
      <c r="AI152" t="str">
        <f>D158</f>
        <v>SSA_SOC_VMIN_K_PREHVQK_TITO_SAN_MIN_LFM_SBCLK_CEN1</v>
      </c>
      <c r="AJ152" t="str">
        <f>D158</f>
        <v>SSA_SOC_VMIN_K_PREHVQK_TITO_SAN_MIN_LFM_SBCLK_CEN1</v>
      </c>
    </row>
    <row r="153" spans="1:36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795</v>
      </c>
      <c r="F153" t="s">
        <v>88</v>
      </c>
      <c r="AG153">
        <f t="shared" si="257"/>
        <v>2</v>
      </c>
      <c r="AH153">
        <v>1</v>
      </c>
      <c r="AI153" t="str">
        <f>D158</f>
        <v>SSA_SOC_VMIN_K_PREHVQK_TITO_SAN_MIN_LFM_SBCLK_CEN1</v>
      </c>
      <c r="AJ153" t="str">
        <f>D158</f>
        <v>SSA_SOC_VMIN_K_PREHVQK_TITO_SAN_MIN_LFM_SBCLK_CEN1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8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541</v>
      </c>
      <c r="K154" t="s">
        <v>54</v>
      </c>
      <c r="L154" t="s">
        <v>35</v>
      </c>
      <c r="M154" t="s">
        <v>544</v>
      </c>
      <c r="N154" t="s">
        <v>883</v>
      </c>
      <c r="O154" t="s">
        <v>880</v>
      </c>
      <c r="P154" s="30" t="s">
        <v>796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X154" t="s">
        <v>548</v>
      </c>
      <c r="Z154" t="s">
        <v>887</v>
      </c>
      <c r="AF154" t="b">
        <v>0</v>
      </c>
      <c r="AG154">
        <f t="shared" si="257"/>
        <v>2</v>
      </c>
      <c r="AH154">
        <v>1</v>
      </c>
      <c r="AI154" t="str">
        <f>D155</f>
        <v>LSA_SOC_VMIN_K_PREHVQK_TITO_SAN_MIN_LFM_WES1</v>
      </c>
      <c r="AJ154" t="str">
        <f>D155</f>
        <v>LSA_SOC_VMIN_K_PREHVQK_TITO_SAN_MIN_LFM_WES1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8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541</v>
      </c>
      <c r="K155" t="s">
        <v>54</v>
      </c>
      <c r="L155" t="s">
        <v>35</v>
      </c>
      <c r="M155" t="s">
        <v>797</v>
      </c>
      <c r="N155" t="s">
        <v>883</v>
      </c>
      <c r="O155" t="s">
        <v>880</v>
      </c>
      <c r="P155" s="30" t="s">
        <v>798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X155" t="s">
        <v>548</v>
      </c>
      <c r="Z155" t="s">
        <v>887</v>
      </c>
      <c r="AF155" t="b">
        <v>0</v>
      </c>
      <c r="AG155">
        <f t="shared" si="257"/>
        <v>2</v>
      </c>
      <c r="AH155">
        <v>1</v>
      </c>
      <c r="AI155" t="str">
        <f>D156</f>
        <v>SSA_SOC_VMIN_K_PREHVQK_TITO_SAN_MIN_LFM_WES1</v>
      </c>
      <c r="AJ155" t="str">
        <f>D156</f>
        <v>SSA_SOC_VMIN_K_PREHVQK_TITO_SAN_MIN_LFM_WES1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8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541</v>
      </c>
      <c r="K156" t="s">
        <v>54</v>
      </c>
      <c r="L156" t="s">
        <v>35</v>
      </c>
      <c r="M156" t="s">
        <v>797</v>
      </c>
      <c r="N156" t="s">
        <v>883</v>
      </c>
      <c r="O156" t="s">
        <v>880</v>
      </c>
      <c r="P156" s="30" t="s">
        <v>799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X156" t="s">
        <v>548</v>
      </c>
      <c r="Z156" t="s">
        <v>887</v>
      </c>
      <c r="AF156" t="b">
        <v>0</v>
      </c>
      <c r="AG156">
        <f t="shared" si="257"/>
        <v>2</v>
      </c>
      <c r="AH156">
        <v>1</v>
      </c>
      <c r="AI156">
        <v>1</v>
      </c>
      <c r="AJ156">
        <v>1</v>
      </c>
    </row>
    <row r="157" spans="1:36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8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541</v>
      </c>
      <c r="K158" t="s">
        <v>54</v>
      </c>
      <c r="L158" t="s">
        <v>35</v>
      </c>
      <c r="M158" t="s">
        <v>800</v>
      </c>
      <c r="N158" t="s">
        <v>883</v>
      </c>
      <c r="O158" t="s">
        <v>880</v>
      </c>
      <c r="P158" s="30" t="s">
        <v>801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X158" t="s">
        <v>548</v>
      </c>
      <c r="Z158" t="s">
        <v>887</v>
      </c>
      <c r="AF158" t="b">
        <v>0</v>
      </c>
      <c r="AG158">
        <f t="shared" si="257"/>
        <v>2</v>
      </c>
      <c r="AH158">
        <v>1</v>
      </c>
      <c r="AI158" t="str">
        <f>D159</f>
        <v>SSA_SOC_VMIN_K_PREHVQK_TITO_SAN_MIN_LFM_SBCLK_GT</v>
      </c>
      <c r="AJ158" t="str">
        <f>D159</f>
        <v>SSA_SOC_VMIN_K_PREHVQK_TITO_SAN_MIN_LFM_SBCLK_GT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8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541</v>
      </c>
      <c r="K159" t="s">
        <v>54</v>
      </c>
      <c r="L159" t="s">
        <v>35</v>
      </c>
      <c r="M159" t="s">
        <v>802</v>
      </c>
      <c r="N159" t="s">
        <v>883</v>
      </c>
      <c r="O159" t="s">
        <v>880</v>
      </c>
      <c r="P159" s="30" t="s">
        <v>803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X159" t="s">
        <v>548</v>
      </c>
      <c r="Z159" t="s">
        <v>887</v>
      </c>
      <c r="AF159" t="b">
        <v>0</v>
      </c>
      <c r="AG159">
        <f t="shared" si="257"/>
        <v>2</v>
      </c>
      <c r="AH159">
        <v>1</v>
      </c>
      <c r="AI159" t="str">
        <f t="shared" ref="AI159:AI162" si="264">D160</f>
        <v>ROM_SOC_VMIN_K_PREHVQK_TITO_SAN_MIN_LFM_SBCLK_CEN1</v>
      </c>
      <c r="AJ159" t="str">
        <f t="shared" ref="AJ159:AJ162" si="265">D160</f>
        <v>ROM_SOC_VMIN_K_PREHVQK_TITO_SAN_MIN_LFM_SBCLK_CEN1</v>
      </c>
    </row>
    <row r="160" spans="1:36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8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541</v>
      </c>
      <c r="K160" t="s">
        <v>54</v>
      </c>
      <c r="L160" t="s">
        <v>35</v>
      </c>
      <c r="M160" t="s">
        <v>800</v>
      </c>
      <c r="N160" t="s">
        <v>883</v>
      </c>
      <c r="O160" t="s">
        <v>880</v>
      </c>
      <c r="P160" s="30" t="s">
        <v>804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X160" t="s">
        <v>548</v>
      </c>
      <c r="Z160" t="s">
        <v>887</v>
      </c>
      <c r="AF160" t="b">
        <v>0</v>
      </c>
      <c r="AG160">
        <f t="shared" si="257"/>
        <v>2</v>
      </c>
      <c r="AH160">
        <v>1</v>
      </c>
      <c r="AI160" t="str">
        <f t="shared" si="264"/>
        <v>ROM_SOC_VMIN_K_PREHVQK_TITO_SAN_MIN_LFM_SBCLK_GT</v>
      </c>
      <c r="AJ160" t="str">
        <f t="shared" si="265"/>
        <v>ROM_SOC_VMIN_K_PREHVQK_TITO_SAN_MIN_LFM_SBCLK_GT</v>
      </c>
    </row>
    <row r="161" spans="1:44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8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541</v>
      </c>
      <c r="K161" t="s">
        <v>54</v>
      </c>
      <c r="L161" t="s">
        <v>35</v>
      </c>
      <c r="M161" t="s">
        <v>802</v>
      </c>
      <c r="N161" t="s">
        <v>883</v>
      </c>
      <c r="O161" t="s">
        <v>880</v>
      </c>
      <c r="P161" s="30" t="s">
        <v>805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X161" t="s">
        <v>548</v>
      </c>
      <c r="Z161" t="s">
        <v>887</v>
      </c>
      <c r="AF161" t="b">
        <v>0</v>
      </c>
      <c r="AG161">
        <f t="shared" si="257"/>
        <v>2</v>
      </c>
      <c r="AH161">
        <v>1</v>
      </c>
      <c r="AI161" t="str">
        <f t="shared" si="264"/>
        <v>LSA_SOC_VMIN_K_PREHVQK_TITO_SAN_MIN_LFM_ONDD</v>
      </c>
      <c r="AJ161" t="str">
        <f t="shared" si="265"/>
        <v>LSA_SOC_VMIN_K_PREHVQK_TITO_SAN_MIN_LFM_ONDD</v>
      </c>
    </row>
    <row r="162" spans="1:44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8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541</v>
      </c>
      <c r="K162" t="s">
        <v>54</v>
      </c>
      <c r="L162" t="s">
        <v>35</v>
      </c>
      <c r="M162" t="s">
        <v>576</v>
      </c>
      <c r="N162" t="s">
        <v>883</v>
      </c>
      <c r="O162" t="s">
        <v>880</v>
      </c>
      <c r="P162" s="30" t="s">
        <v>806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X162" t="s">
        <v>548</v>
      </c>
      <c r="Z162" t="s">
        <v>887</v>
      </c>
      <c r="AF162" t="b">
        <v>0</v>
      </c>
      <c r="AG162">
        <f t="shared" si="257"/>
        <v>2</v>
      </c>
      <c r="AH162">
        <v>1</v>
      </c>
      <c r="AI162" t="str">
        <f t="shared" si="264"/>
        <v>ALL_SOC_VMIN_E_PREHVQK_TITO_SAN_MIN_LFM_ARU_EDC</v>
      </c>
      <c r="AJ162" t="str">
        <f t="shared" si="265"/>
        <v>ALL_SOC_VMIN_E_PREHVQK_TITO_SAN_MIN_LFM_ARU_EDC</v>
      </c>
    </row>
    <row r="163" spans="1:44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8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541</v>
      </c>
      <c r="K163" t="s">
        <v>54</v>
      </c>
      <c r="L163" t="s">
        <v>35</v>
      </c>
      <c r="M163" t="s">
        <v>807</v>
      </c>
      <c r="N163" t="s">
        <v>883</v>
      </c>
      <c r="O163" t="s">
        <v>880</v>
      </c>
      <c r="P163" s="30" t="s">
        <v>808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X163" t="s">
        <v>548</v>
      </c>
      <c r="Z163" t="s">
        <v>887</v>
      </c>
      <c r="AF163" t="b">
        <v>0</v>
      </c>
      <c r="AG163">
        <f t="shared" si="257"/>
        <v>2</v>
      </c>
      <c r="AH163">
        <v>1</v>
      </c>
      <c r="AI163">
        <v>1</v>
      </c>
      <c r="AJ163">
        <v>1</v>
      </c>
    </row>
    <row r="164" spans="1:44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6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540</v>
      </c>
      <c r="K166" t="s">
        <v>55</v>
      </c>
      <c r="L166" t="s">
        <v>35</v>
      </c>
      <c r="M166" t="s">
        <v>809</v>
      </c>
      <c r="N166" t="s">
        <v>883</v>
      </c>
      <c r="O166" t="s">
        <v>880</v>
      </c>
      <c r="P166" s="30" t="s">
        <v>810</v>
      </c>
      <c r="Q166">
        <v>17</v>
      </c>
      <c r="R166">
        <v>61</v>
      </c>
      <c r="S166">
        <v>350</v>
      </c>
      <c r="T166">
        <v>1</v>
      </c>
      <c r="U166" t="s">
        <v>234</v>
      </c>
      <c r="AF166" t="b">
        <v>0</v>
      </c>
      <c r="AG166">
        <f t="shared" ref="AG166:AG172" si="267">COUNTA(AI166:AR166)</f>
        <v>4</v>
      </c>
      <c r="AH166" t="s">
        <v>100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  <c r="AL166" t="str">
        <f>D167</f>
        <v>ALL_SOC_HVQK_K_STRESS_TITO_SAQ_MAX_LFM_SAQ_SBCLK</v>
      </c>
    </row>
    <row r="167" spans="1:44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6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540</v>
      </c>
      <c r="K167" t="s">
        <v>55</v>
      </c>
      <c r="L167" t="s">
        <v>35</v>
      </c>
      <c r="M167" t="s">
        <v>811</v>
      </c>
      <c r="N167" t="s">
        <v>883</v>
      </c>
      <c r="O167" t="s">
        <v>880</v>
      </c>
      <c r="P167" s="30" t="s">
        <v>553</v>
      </c>
      <c r="Q167">
        <v>17</v>
      </c>
      <c r="R167">
        <v>61</v>
      </c>
      <c r="S167">
        <v>351</v>
      </c>
      <c r="T167">
        <v>1</v>
      </c>
      <c r="U167" t="s">
        <v>234</v>
      </c>
      <c r="AF167" t="b">
        <v>0</v>
      </c>
      <c r="AG167">
        <f t="shared" si="267"/>
        <v>4</v>
      </c>
      <c r="AH167" t="s">
        <v>100</v>
      </c>
      <c r="AI167" t="str">
        <f t="shared" ref="AI167:AI171" si="268">D168</f>
        <v>LSA_SOC_HVQK_K_STRESS_TITO_SAQ_MAX_LFM_FUSE</v>
      </c>
      <c r="AJ167" t="str">
        <f t="shared" ref="AJ167:AJ171" si="269">D168</f>
        <v>LSA_SOC_HVQK_K_STRESS_TITO_SAQ_MAX_LFM_FUSE</v>
      </c>
      <c r="AK167" t="str">
        <f t="shared" ref="AK167:AK171" si="270">D168</f>
        <v>LSA_SOC_HVQK_K_STRESS_TITO_SAQ_MAX_LFM_FUSE</v>
      </c>
      <c r="AL167" t="str">
        <f t="shared" ref="AL167:AL171" si="271">D168</f>
        <v>LSA_SOC_HVQK_K_STRESS_TITO_SAQ_MAX_LFM_FUSE</v>
      </c>
    </row>
    <row r="168" spans="1:44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6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540</v>
      </c>
      <c r="K168" t="s">
        <v>55</v>
      </c>
      <c r="L168" t="s">
        <v>35</v>
      </c>
      <c r="M168" t="s">
        <v>550</v>
      </c>
      <c r="N168" t="s">
        <v>883</v>
      </c>
      <c r="O168" t="s">
        <v>880</v>
      </c>
      <c r="P168" s="30" t="s">
        <v>554</v>
      </c>
      <c r="Q168">
        <v>17</v>
      </c>
      <c r="R168">
        <v>21</v>
      </c>
      <c r="S168">
        <v>355</v>
      </c>
      <c r="T168">
        <v>1</v>
      </c>
      <c r="U168" t="s">
        <v>552</v>
      </c>
      <c r="AF168" t="b">
        <v>0</v>
      </c>
      <c r="AG168">
        <f t="shared" si="267"/>
        <v>4</v>
      </c>
      <c r="AH168" t="s">
        <v>100</v>
      </c>
      <c r="AI168" t="str">
        <f t="shared" si="268"/>
        <v>ALL_SOC_HVQK_K_STRESS_TITO_SAN_MAX_LFM_SAN</v>
      </c>
      <c r="AJ168" t="str">
        <f t="shared" si="269"/>
        <v>ALL_SOC_HVQK_K_STRESS_TITO_SAN_MAX_LFM_SAN</v>
      </c>
      <c r="AK168" t="str">
        <f t="shared" si="270"/>
        <v>ALL_SOC_HVQK_K_STRESS_TITO_SAN_MAX_LFM_SAN</v>
      </c>
      <c r="AL168" t="str">
        <f t="shared" si="271"/>
        <v>ALL_SOC_HVQK_K_STRESS_TITO_SAN_MAX_LFM_SAN</v>
      </c>
    </row>
    <row r="169" spans="1:44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6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541</v>
      </c>
      <c r="K169" t="s">
        <v>55</v>
      </c>
      <c r="L169" t="s">
        <v>35</v>
      </c>
      <c r="M169" t="s">
        <v>541</v>
      </c>
      <c r="N169" t="s">
        <v>883</v>
      </c>
      <c r="O169" t="s">
        <v>880</v>
      </c>
      <c r="P169" s="30" t="s">
        <v>812</v>
      </c>
      <c r="Q169">
        <v>17</v>
      </c>
      <c r="R169">
        <v>61</v>
      </c>
      <c r="S169">
        <v>356</v>
      </c>
      <c r="T169">
        <v>1</v>
      </c>
      <c r="U169" t="s">
        <v>234</v>
      </c>
      <c r="AF169" t="b">
        <v>0</v>
      </c>
      <c r="AG169">
        <f t="shared" si="267"/>
        <v>4</v>
      </c>
      <c r="AH169" t="s">
        <v>100</v>
      </c>
      <c r="AI169" t="str">
        <f t="shared" si="268"/>
        <v>ALL_SOC_HVQK_K_STRESS_TITO_SAN_MAX_LFM_SAN_SBCLK</v>
      </c>
      <c r="AJ169" t="str">
        <f t="shared" si="269"/>
        <v>ALL_SOC_HVQK_K_STRESS_TITO_SAN_MAX_LFM_SAN_SBCLK</v>
      </c>
      <c r="AK169" t="str">
        <f t="shared" si="270"/>
        <v>ALL_SOC_HVQK_K_STRESS_TITO_SAN_MAX_LFM_SAN_SBCLK</v>
      </c>
      <c r="AL169" t="str">
        <f t="shared" si="271"/>
        <v>ALL_SOC_HVQK_K_STRESS_TITO_SAN_MAX_LFM_SAN_SBCLK</v>
      </c>
    </row>
    <row r="170" spans="1:44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6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541</v>
      </c>
      <c r="K170" t="s">
        <v>55</v>
      </c>
      <c r="L170" t="s">
        <v>35</v>
      </c>
      <c r="M170" t="s">
        <v>813</v>
      </c>
      <c r="N170" t="s">
        <v>883</v>
      </c>
      <c r="O170" t="s">
        <v>880</v>
      </c>
      <c r="P170" s="31" t="s">
        <v>555</v>
      </c>
      <c r="Q170">
        <v>17</v>
      </c>
      <c r="R170">
        <v>61</v>
      </c>
      <c r="S170">
        <v>357</v>
      </c>
      <c r="T170">
        <v>1</v>
      </c>
      <c r="U170" t="s">
        <v>234</v>
      </c>
      <c r="AF170" t="b">
        <v>0</v>
      </c>
      <c r="AG170">
        <f t="shared" si="267"/>
        <v>4</v>
      </c>
      <c r="AH170" t="s">
        <v>100</v>
      </c>
      <c r="AI170" t="str">
        <f t="shared" si="268"/>
        <v>ALL_SOC_HVQK_K_STRESS_TITO_SAN_MAX_LFM_ONDD</v>
      </c>
      <c r="AJ170" t="str">
        <f t="shared" si="269"/>
        <v>ALL_SOC_HVQK_K_STRESS_TITO_SAN_MAX_LFM_ONDD</v>
      </c>
      <c r="AK170" t="str">
        <f t="shared" si="270"/>
        <v>ALL_SOC_HVQK_K_STRESS_TITO_SAN_MAX_LFM_ONDD</v>
      </c>
      <c r="AL170" t="str">
        <f t="shared" si="271"/>
        <v>ALL_SOC_HVQK_K_STRESS_TITO_SAN_MAX_LFM_ONDD</v>
      </c>
    </row>
    <row r="171" spans="1:44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6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541</v>
      </c>
      <c r="K171" t="s">
        <v>55</v>
      </c>
      <c r="L171" t="s">
        <v>35</v>
      </c>
      <c r="M171" t="s">
        <v>576</v>
      </c>
      <c r="N171" t="s">
        <v>883</v>
      </c>
      <c r="O171" t="s">
        <v>880</v>
      </c>
      <c r="P171" s="30" t="s">
        <v>556</v>
      </c>
      <c r="Q171">
        <v>17</v>
      </c>
      <c r="R171">
        <v>61</v>
      </c>
      <c r="S171">
        <v>358</v>
      </c>
      <c r="T171">
        <v>1</v>
      </c>
      <c r="U171" t="s">
        <v>234</v>
      </c>
      <c r="AF171" t="b">
        <v>0</v>
      </c>
      <c r="AG171">
        <f t="shared" si="267"/>
        <v>4</v>
      </c>
      <c r="AH171" t="s">
        <v>100</v>
      </c>
      <c r="AI171" t="str">
        <f t="shared" si="268"/>
        <v>LSA_SOC_HVQK_E_STRESS_TITO_SAN_MAX_LFM_ARU_EDC</v>
      </c>
      <c r="AJ171" t="str">
        <f t="shared" si="269"/>
        <v>LSA_SOC_HVQK_E_STRESS_TITO_SAN_MAX_LFM_ARU_EDC</v>
      </c>
      <c r="AK171" t="str">
        <f t="shared" si="270"/>
        <v>LSA_SOC_HVQK_E_STRESS_TITO_SAN_MAX_LFM_ARU_EDC</v>
      </c>
      <c r="AL171" t="str">
        <f t="shared" si="271"/>
        <v>LSA_SOC_HVQK_E_STRESS_TITO_SAN_MAX_LFM_ARU_EDC</v>
      </c>
    </row>
    <row r="172" spans="1:44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6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541</v>
      </c>
      <c r="K172" t="s">
        <v>55</v>
      </c>
      <c r="L172" t="s">
        <v>35</v>
      </c>
      <c r="M172" t="s">
        <v>807</v>
      </c>
      <c r="N172" t="s">
        <v>883</v>
      </c>
      <c r="O172" t="s">
        <v>880</v>
      </c>
      <c r="P172" s="30" t="s">
        <v>557</v>
      </c>
      <c r="Q172">
        <v>17</v>
      </c>
      <c r="R172">
        <v>21</v>
      </c>
      <c r="S172">
        <v>359</v>
      </c>
      <c r="T172">
        <v>1</v>
      </c>
      <c r="U172" t="s">
        <v>234</v>
      </c>
      <c r="AF172" t="b">
        <v>0</v>
      </c>
      <c r="AG172">
        <f t="shared" si="267"/>
        <v>4</v>
      </c>
      <c r="AH172" t="s">
        <v>100</v>
      </c>
      <c r="AI172">
        <v>1</v>
      </c>
      <c r="AJ172">
        <v>1</v>
      </c>
      <c r="AK172">
        <v>1</v>
      </c>
      <c r="AL172">
        <v>1</v>
      </c>
    </row>
    <row r="173" spans="1:44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72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540</v>
      </c>
      <c r="K175" t="s">
        <v>54</v>
      </c>
      <c r="L175" t="s">
        <v>35</v>
      </c>
      <c r="M175" t="s">
        <v>770</v>
      </c>
      <c r="N175" t="s">
        <v>883</v>
      </c>
      <c r="O175" t="s">
        <v>880</v>
      </c>
      <c r="P175" s="30" t="s">
        <v>771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X175" t="s">
        <v>548</v>
      </c>
      <c r="Z175" t="s">
        <v>887</v>
      </c>
      <c r="AF175" t="b">
        <v>0</v>
      </c>
      <c r="AG175">
        <f t="shared" ref="AG175:AG184" si="273">COUNTA(AI175:AR175)</f>
        <v>2</v>
      </c>
      <c r="AH175">
        <v>1</v>
      </c>
      <c r="AI175" t="str">
        <f>D176</f>
        <v>ALL_SOC_VMIN_K_POSTHVQK_TITO_SAQ_MIN_LFM_SBCLK</v>
      </c>
      <c r="AJ175" t="str">
        <f>D176</f>
        <v>ALL_SOC_VMIN_K_POSTHVQK_TITO_SAQ_MIN_LFM_SBCLK</v>
      </c>
    </row>
    <row r="176" spans="1:44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72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540</v>
      </c>
      <c r="K176" t="s">
        <v>54</v>
      </c>
      <c r="L176" t="s">
        <v>35</v>
      </c>
      <c r="M176" t="s">
        <v>443</v>
      </c>
      <c r="N176" t="s">
        <v>883</v>
      </c>
      <c r="O176" t="s">
        <v>880</v>
      </c>
      <c r="P176" s="30" t="s">
        <v>549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X176" t="s">
        <v>548</v>
      </c>
      <c r="Z176" t="s">
        <v>887</v>
      </c>
      <c r="AF176" t="b">
        <v>0</v>
      </c>
      <c r="AG176">
        <f t="shared" si="273"/>
        <v>2</v>
      </c>
      <c r="AH176">
        <v>1</v>
      </c>
      <c r="AI176" t="str">
        <f t="shared" ref="AI176:AI183" si="274">D177</f>
        <v>LSA_SOC_VMIN_K_POSTHVQK_TITO_SAQ_MIN_LFM_FUSE</v>
      </c>
      <c r="AJ176" t="str">
        <f t="shared" ref="AJ176:AJ183" si="275">D177</f>
        <v>LSA_SOC_VMIN_K_POSTHVQK_TITO_SAQ_MIN_LFM_FUSE</v>
      </c>
    </row>
    <row r="177" spans="1:44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72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540</v>
      </c>
      <c r="K177" t="s">
        <v>54</v>
      </c>
      <c r="L177" t="s">
        <v>35</v>
      </c>
      <c r="M177" t="s">
        <v>550</v>
      </c>
      <c r="N177" t="s">
        <v>883</v>
      </c>
      <c r="O177" t="s">
        <v>880</v>
      </c>
      <c r="P177" s="30" t="s">
        <v>551</v>
      </c>
      <c r="Q177">
        <v>26</v>
      </c>
      <c r="R177">
        <v>21</v>
      </c>
      <c r="S177">
        <v>362</v>
      </c>
      <c r="T177">
        <v>-1</v>
      </c>
      <c r="U177" t="s">
        <v>552</v>
      </c>
      <c r="V177">
        <v>2542</v>
      </c>
      <c r="X177" t="s">
        <v>548</v>
      </c>
      <c r="Z177" t="s">
        <v>887</v>
      </c>
      <c r="AF177" t="b">
        <v>0</v>
      </c>
      <c r="AG177">
        <f t="shared" si="273"/>
        <v>2</v>
      </c>
      <c r="AH177">
        <v>1</v>
      </c>
      <c r="AI177" t="str">
        <f t="shared" si="274"/>
        <v>ALL_SOC_VMIN_K_POSTHVQK_TITO_SAN_MIN_LFM_SAN</v>
      </c>
      <c r="AJ177" t="str">
        <f t="shared" si="275"/>
        <v>ALL_SOC_VMIN_K_POSTHVQK_TITO_SAN_MIN_LFM_SAN</v>
      </c>
    </row>
    <row r="178" spans="1:44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72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541</v>
      </c>
      <c r="K178" t="s">
        <v>54</v>
      </c>
      <c r="L178" t="s">
        <v>35</v>
      </c>
      <c r="M178" t="s">
        <v>541</v>
      </c>
      <c r="N178" t="s">
        <v>883</v>
      </c>
      <c r="O178" t="s">
        <v>880</v>
      </c>
      <c r="P178" s="30" t="s">
        <v>794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X178" t="s">
        <v>548</v>
      </c>
      <c r="Z178" t="s">
        <v>887</v>
      </c>
      <c r="AF178" t="b">
        <v>0</v>
      </c>
      <c r="AG178">
        <f t="shared" si="273"/>
        <v>2</v>
      </c>
      <c r="AH178">
        <v>1</v>
      </c>
      <c r="AI178" t="str">
        <f t="shared" si="274"/>
        <v>SSA_SOC_VMIN_K_POSTHVQK_TITO_SAN_MIN_LFM_SBCLK_CEN1</v>
      </c>
      <c r="AJ178" t="str">
        <f t="shared" si="275"/>
        <v>SSA_SOC_VMIN_K_POSTHVQK_TITO_SAN_MIN_LFM_SBCLK_CEN1</v>
      </c>
    </row>
    <row r="179" spans="1:44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72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541</v>
      </c>
      <c r="K179" t="s">
        <v>54</v>
      </c>
      <c r="L179" t="s">
        <v>35</v>
      </c>
      <c r="M179" t="s">
        <v>800</v>
      </c>
      <c r="N179" t="s">
        <v>883</v>
      </c>
      <c r="O179" t="s">
        <v>880</v>
      </c>
      <c r="P179" s="30" t="s">
        <v>801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X179" t="s">
        <v>548</v>
      </c>
      <c r="Z179" t="s">
        <v>887</v>
      </c>
      <c r="AF179" t="b">
        <v>0</v>
      </c>
      <c r="AG179">
        <f t="shared" si="273"/>
        <v>2</v>
      </c>
      <c r="AH179">
        <v>1</v>
      </c>
      <c r="AI179" t="str">
        <f t="shared" si="274"/>
        <v>SSA_SOC_VMIN_K_POSTHVQK_TITO_SAN_MIN_LFM_SBCLK_GT</v>
      </c>
      <c r="AJ179" t="str">
        <f t="shared" si="275"/>
        <v>SSA_SOC_VMIN_K_POSTHVQK_TITO_SAN_MIN_LFM_SBCLK_GT</v>
      </c>
    </row>
    <row r="180" spans="1:44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72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541</v>
      </c>
      <c r="K180" t="s">
        <v>54</v>
      </c>
      <c r="L180" t="s">
        <v>35</v>
      </c>
      <c r="M180" t="s">
        <v>802</v>
      </c>
      <c r="N180" t="s">
        <v>883</v>
      </c>
      <c r="O180" t="s">
        <v>880</v>
      </c>
      <c r="P180" s="30" t="s">
        <v>803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X180" t="s">
        <v>548</v>
      </c>
      <c r="Z180" t="s">
        <v>887</v>
      </c>
      <c r="AF180" t="b">
        <v>0</v>
      </c>
      <c r="AG180">
        <f t="shared" si="273"/>
        <v>2</v>
      </c>
      <c r="AH180">
        <v>1</v>
      </c>
      <c r="AI180" t="str">
        <f t="shared" si="274"/>
        <v>ROM_SOC_VMIN_K_POSTHVQK_TITO_SAN_MIN_LFM_SBCLK_CEN1</v>
      </c>
      <c r="AJ180" t="str">
        <f t="shared" si="275"/>
        <v>ROM_SOC_VMIN_K_POSTHVQK_TITO_SAN_MIN_LFM_SBCLK_CEN1</v>
      </c>
    </row>
    <row r="181" spans="1:44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72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541</v>
      </c>
      <c r="K181" t="s">
        <v>54</v>
      </c>
      <c r="L181" t="s">
        <v>35</v>
      </c>
      <c r="M181" t="s">
        <v>800</v>
      </c>
      <c r="N181" t="s">
        <v>883</v>
      </c>
      <c r="O181" t="s">
        <v>880</v>
      </c>
      <c r="P181" s="30" t="s">
        <v>804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X181" t="s">
        <v>548</v>
      </c>
      <c r="Z181" t="s">
        <v>887</v>
      </c>
      <c r="AF181" t="b">
        <v>0</v>
      </c>
      <c r="AG181">
        <f t="shared" si="273"/>
        <v>2</v>
      </c>
      <c r="AH181">
        <v>1</v>
      </c>
      <c r="AI181" t="str">
        <f t="shared" si="274"/>
        <v>ROM_SOC_VMIN_K_POSTHVQK_TITO_SAN_MIN_LFM_SBCLK_GT</v>
      </c>
      <c r="AJ181" t="str">
        <f t="shared" si="275"/>
        <v>ROM_SOC_VMIN_K_POSTHVQK_TITO_SAN_MIN_LFM_SBCLK_GT</v>
      </c>
    </row>
    <row r="182" spans="1:44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72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541</v>
      </c>
      <c r="K182" t="s">
        <v>54</v>
      </c>
      <c r="L182" t="s">
        <v>35</v>
      </c>
      <c r="M182" t="s">
        <v>802</v>
      </c>
      <c r="N182" t="s">
        <v>883</v>
      </c>
      <c r="O182" t="s">
        <v>880</v>
      </c>
      <c r="P182" s="30" t="s">
        <v>805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X182" t="s">
        <v>548</v>
      </c>
      <c r="Z182" t="s">
        <v>887</v>
      </c>
      <c r="AF182" t="b">
        <v>0</v>
      </c>
      <c r="AG182">
        <f t="shared" si="273"/>
        <v>2</v>
      </c>
      <c r="AH182">
        <v>1</v>
      </c>
      <c r="AI182" t="str">
        <f t="shared" si="274"/>
        <v>LSA_SOC_VMIN_K_POSTHVQK_TITO_SAN_MIN_LFM_ONDD</v>
      </c>
      <c r="AJ182" t="str">
        <f t="shared" si="275"/>
        <v>LSA_SOC_VMIN_K_POSTHVQK_TITO_SAN_MIN_LFM_ONDD</v>
      </c>
    </row>
    <row r="183" spans="1:44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72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541</v>
      </c>
      <c r="K183" t="s">
        <v>54</v>
      </c>
      <c r="L183" t="s">
        <v>35</v>
      </c>
      <c r="M183" t="s">
        <v>576</v>
      </c>
      <c r="N183" t="s">
        <v>883</v>
      </c>
      <c r="O183" t="s">
        <v>880</v>
      </c>
      <c r="P183" s="30" t="s">
        <v>806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X183" t="s">
        <v>548</v>
      </c>
      <c r="Z183" t="s">
        <v>887</v>
      </c>
      <c r="AF183" t="b">
        <v>0</v>
      </c>
      <c r="AG183">
        <f t="shared" si="273"/>
        <v>2</v>
      </c>
      <c r="AH183">
        <v>1</v>
      </c>
      <c r="AI183" t="str">
        <f t="shared" si="274"/>
        <v>ALL_SOC_VMIN_E_POSTHVQK_TITO_SAN_MIN_LFM_ARU_EDC</v>
      </c>
      <c r="AJ183" t="str">
        <f t="shared" si="275"/>
        <v>ALL_SOC_VMIN_E_POSTHVQK_TITO_SAN_MIN_LFM_ARU_EDC</v>
      </c>
    </row>
    <row r="184" spans="1:44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72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541</v>
      </c>
      <c r="K184" t="s">
        <v>54</v>
      </c>
      <c r="L184" t="s">
        <v>35</v>
      </c>
      <c r="M184" t="s">
        <v>807</v>
      </c>
      <c r="N184" t="s">
        <v>883</v>
      </c>
      <c r="O184" t="s">
        <v>880</v>
      </c>
      <c r="P184" s="30" t="s">
        <v>808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X184" t="s">
        <v>548</v>
      </c>
      <c r="Z184" t="s">
        <v>887</v>
      </c>
      <c r="AF184" t="b">
        <v>0</v>
      </c>
      <c r="AG184">
        <f t="shared" si="273"/>
        <v>2</v>
      </c>
      <c r="AH184">
        <v>1</v>
      </c>
      <c r="AI184">
        <v>1</v>
      </c>
      <c r="AJ184">
        <v>1</v>
      </c>
    </row>
    <row r="185" spans="1:44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G187">
        <f t="shared" ref="AG187:AG201" si="276">COUNTA(AI187:AR187)</f>
        <v>2</v>
      </c>
      <c r="AH187">
        <v>1</v>
      </c>
      <c r="AI187" t="str">
        <f>D233</f>
        <v>VMAX</v>
      </c>
      <c r="AJ187" t="str">
        <f>D233</f>
        <v>VMAX</v>
      </c>
    </row>
    <row r="188" spans="1:44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30" t="str">
        <f t="shared" ref="D188" si="277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540</v>
      </c>
      <c r="K188" t="s">
        <v>141</v>
      </c>
      <c r="L188" t="s">
        <v>35</v>
      </c>
      <c r="M188" t="s">
        <v>814</v>
      </c>
      <c r="N188" t="s">
        <v>883</v>
      </c>
      <c r="O188" t="s">
        <v>880</v>
      </c>
      <c r="P188" s="30" t="s">
        <v>815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X188" t="s">
        <v>559</v>
      </c>
      <c r="Z188" t="s">
        <v>887</v>
      </c>
      <c r="AF188" t="b">
        <v>0</v>
      </c>
      <c r="AG188">
        <f>COUNTA(AI188:AR188)</f>
        <v>2</v>
      </c>
      <c r="AH188">
        <v>1</v>
      </c>
      <c r="AI188" t="str">
        <f t="shared" ref="AI188" si="278">D189</f>
        <v>KS_SSA_HBO</v>
      </c>
      <c r="AJ188" t="str">
        <f>D193</f>
        <v>SSA_SOC_VMIN_K_END_TITO_SAQ_NOM_LFM_SBCLK_CCSR</v>
      </c>
    </row>
    <row r="189" spans="1:44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816</v>
      </c>
      <c r="F189" t="s">
        <v>88</v>
      </c>
      <c r="AG189">
        <f t="shared" si="276"/>
        <v>2</v>
      </c>
      <c r="AH189">
        <v>1</v>
      </c>
      <c r="AI189" t="str">
        <f>D193</f>
        <v>SSA_SOC_VMIN_K_END_TITO_SAQ_NOM_LFM_SBCLK_CCSR</v>
      </c>
      <c r="AJ189" t="str">
        <f>D193</f>
        <v>SSA_SOC_VMIN_K_END_TITO_SAQ_NOM_LFM_SBCLK_CCSR</v>
      </c>
    </row>
    <row r="190" spans="1:44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30" t="str">
        <f t="shared" ref="D190:D198" si="279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540</v>
      </c>
      <c r="K190" t="s">
        <v>141</v>
      </c>
      <c r="L190" t="s">
        <v>35</v>
      </c>
      <c r="M190" t="s">
        <v>542</v>
      </c>
      <c r="N190" t="s">
        <v>883</v>
      </c>
      <c r="O190" t="s">
        <v>880</v>
      </c>
      <c r="P190" s="30" t="s">
        <v>817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X190" t="s">
        <v>559</v>
      </c>
      <c r="Z190" t="s">
        <v>887</v>
      </c>
      <c r="AF190" t="b">
        <v>0</v>
      </c>
      <c r="AG190">
        <f t="shared" si="276"/>
        <v>2</v>
      </c>
      <c r="AH190">
        <v>1</v>
      </c>
      <c r="AI190" t="str">
        <f t="shared" ref="AI190:AI200" si="280">D191</f>
        <v>SSA_SOC_VMIN_K_END_TITO_SAQ_NOM_LFM_HBO1</v>
      </c>
      <c r="AJ190" t="str">
        <f>D191</f>
        <v>SSA_SOC_VMIN_K_END_TITO_SAQ_NOM_LFM_HBO1</v>
      </c>
    </row>
    <row r="191" spans="1:44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30" t="str">
        <f t="shared" si="279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540</v>
      </c>
      <c r="K191" t="s">
        <v>141</v>
      </c>
      <c r="L191" t="s">
        <v>35</v>
      </c>
      <c r="M191" t="s">
        <v>543</v>
      </c>
      <c r="N191" t="s">
        <v>883</v>
      </c>
      <c r="O191" t="s">
        <v>880</v>
      </c>
      <c r="P191" s="30" t="s">
        <v>818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X191" t="s">
        <v>559</v>
      </c>
      <c r="Z191" t="s">
        <v>887</v>
      </c>
      <c r="AF191" t="b">
        <v>0</v>
      </c>
      <c r="AG191">
        <f t="shared" si="276"/>
        <v>2</v>
      </c>
      <c r="AH191">
        <v>1</v>
      </c>
      <c r="AI191">
        <v>1</v>
      </c>
      <c r="AJ191">
        <v>1</v>
      </c>
    </row>
    <row r="192" spans="1:44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6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9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540</v>
      </c>
      <c r="K193" t="s">
        <v>141</v>
      </c>
      <c r="L193" t="s">
        <v>35</v>
      </c>
      <c r="M193" t="s">
        <v>819</v>
      </c>
      <c r="N193" t="s">
        <v>883</v>
      </c>
      <c r="O193" t="s">
        <v>880</v>
      </c>
      <c r="P193" s="30" t="s">
        <v>820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X193" t="s">
        <v>559</v>
      </c>
      <c r="Z193" t="s">
        <v>887</v>
      </c>
      <c r="AF193" t="b">
        <v>0</v>
      </c>
      <c r="AG193">
        <f t="shared" si="276"/>
        <v>2</v>
      </c>
      <c r="AH193">
        <v>1</v>
      </c>
      <c r="AI193" t="str">
        <f t="shared" si="280"/>
        <v>SSA_SOC_VMIN_K_END_TITO_SAQ_NOM_LFM_DDXR</v>
      </c>
      <c r="AJ193" t="str">
        <f>D194</f>
        <v>SSA_SOC_VMIN_K_END_TITO_SAQ_NOM_LFM_DDXR</v>
      </c>
    </row>
    <row r="194" spans="1:36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30" t="str">
        <f t="shared" si="279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540</v>
      </c>
      <c r="K194" t="s">
        <v>141</v>
      </c>
      <c r="L194" t="s">
        <v>35</v>
      </c>
      <c r="M194" t="s">
        <v>561</v>
      </c>
      <c r="N194" t="s">
        <v>883</v>
      </c>
      <c r="O194" t="s">
        <v>880</v>
      </c>
      <c r="P194" s="30" t="s">
        <v>821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X194" t="s">
        <v>559</v>
      </c>
      <c r="Z194" t="s">
        <v>887</v>
      </c>
      <c r="AF194" t="b">
        <v>0</v>
      </c>
      <c r="AG194">
        <f t="shared" si="276"/>
        <v>2</v>
      </c>
      <c r="AH194">
        <v>1</v>
      </c>
      <c r="AI194" t="str">
        <f t="shared" si="280"/>
        <v>SSA_SOC_VMIN_K_END_TITO_SAQ_NOM_LFM_DDHY</v>
      </c>
      <c r="AJ194" t="str">
        <f>D195</f>
        <v>SSA_SOC_VMIN_K_END_TITO_SAQ_NOM_LFM_DDHY</v>
      </c>
    </row>
    <row r="195" spans="1:36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30" t="str">
        <f t="shared" si="279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540</v>
      </c>
      <c r="K195" t="s">
        <v>141</v>
      </c>
      <c r="L195" t="s">
        <v>35</v>
      </c>
      <c r="M195" t="s">
        <v>562</v>
      </c>
      <c r="N195" t="s">
        <v>883</v>
      </c>
      <c r="O195" t="s">
        <v>880</v>
      </c>
      <c r="P195" s="30" t="s">
        <v>822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X195" t="s">
        <v>559</v>
      </c>
      <c r="Z195" t="s">
        <v>887</v>
      </c>
      <c r="AF195" t="b">
        <v>0</v>
      </c>
      <c r="AG195">
        <f t="shared" si="276"/>
        <v>2</v>
      </c>
      <c r="AH195">
        <v>1</v>
      </c>
      <c r="AI195" t="str">
        <f t="shared" si="280"/>
        <v>SSA_SOC_VMIN_K_END_TITO_SAN_NOM_LFM_PUNIT</v>
      </c>
      <c r="AJ195" t="str">
        <f t="shared" ref="AJ195:AJ200" si="281">D196</f>
        <v>SSA_SOC_VMIN_K_END_TITO_SAN_NOM_LFM_PUNIT</v>
      </c>
    </row>
    <row r="196" spans="1:36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30" t="str">
        <f t="shared" si="279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541</v>
      </c>
      <c r="K196" t="s">
        <v>141</v>
      </c>
      <c r="L196" t="s">
        <v>35</v>
      </c>
      <c r="M196" t="s">
        <v>564</v>
      </c>
      <c r="N196" t="s">
        <v>883</v>
      </c>
      <c r="O196" t="s">
        <v>880</v>
      </c>
      <c r="P196" s="30" t="s">
        <v>823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X196" t="s">
        <v>559</v>
      </c>
      <c r="Z196" t="s">
        <v>887</v>
      </c>
      <c r="AF196" t="b">
        <v>0</v>
      </c>
      <c r="AG196">
        <f t="shared" si="276"/>
        <v>2</v>
      </c>
      <c r="AH196">
        <v>1</v>
      </c>
      <c r="AI196" t="str">
        <f t="shared" si="280"/>
        <v>SSA_SOC_VMIN_E_END_TITO_SAN_NOM_LFM_ARU_EDC</v>
      </c>
      <c r="AJ196" t="str">
        <f t="shared" si="281"/>
        <v>SSA_SOC_VMIN_E_END_TITO_SAN_NOM_LFM_ARU_EDC</v>
      </c>
    </row>
    <row r="197" spans="1:36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9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541</v>
      </c>
      <c r="K197" t="s">
        <v>141</v>
      </c>
      <c r="L197" t="s">
        <v>35</v>
      </c>
      <c r="M197" t="s">
        <v>807</v>
      </c>
      <c r="N197" t="s">
        <v>883</v>
      </c>
      <c r="O197" t="s">
        <v>880</v>
      </c>
      <c r="P197" s="30" t="s">
        <v>824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X197" t="s">
        <v>559</v>
      </c>
      <c r="Z197" t="s">
        <v>887</v>
      </c>
      <c r="AF197" t="b">
        <v>0</v>
      </c>
      <c r="AG197">
        <f t="shared" si="276"/>
        <v>2</v>
      </c>
      <c r="AH197">
        <v>1</v>
      </c>
      <c r="AI197" t="str">
        <f t="shared" si="280"/>
        <v>SSA_SOC_VMIN_K_END_TITO_SAN_NOM_LFM_SBCLK</v>
      </c>
      <c r="AJ197" t="str">
        <f t="shared" si="281"/>
        <v>SSA_SOC_VMIN_K_END_TITO_SAN_NOM_LFM_SBCLK</v>
      </c>
    </row>
    <row r="198" spans="1:36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9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541</v>
      </c>
      <c r="K198" t="s">
        <v>141</v>
      </c>
      <c r="L198" t="s">
        <v>35</v>
      </c>
      <c r="M198" t="s">
        <v>443</v>
      </c>
      <c r="N198" t="s">
        <v>883</v>
      </c>
      <c r="O198" t="s">
        <v>880</v>
      </c>
      <c r="P198" s="30" t="s">
        <v>825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X198" t="s">
        <v>559</v>
      </c>
      <c r="Z198" t="s">
        <v>887</v>
      </c>
      <c r="AF198" t="b">
        <v>0</v>
      </c>
      <c r="AG198">
        <f t="shared" si="276"/>
        <v>2</v>
      </c>
      <c r="AH198">
        <v>1</v>
      </c>
      <c r="AI198" t="str">
        <f t="shared" si="280"/>
        <v>KS_SSA_SAN_SBCLK</v>
      </c>
      <c r="AJ198" t="str">
        <f>D203</f>
        <v>LSA_SOC_VMIN_K_END_TITO_SAQ_NOM_LFM_ALL_SAQ</v>
      </c>
    </row>
    <row r="199" spans="1:36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826</v>
      </c>
      <c r="F199" t="s">
        <v>88</v>
      </c>
      <c r="AG199">
        <f t="shared" si="276"/>
        <v>2</v>
      </c>
      <c r="AH199">
        <v>1</v>
      </c>
      <c r="AI199" t="str">
        <f>D203</f>
        <v>LSA_SOC_VMIN_K_END_TITO_SAQ_NOM_LFM_ALL_SAQ</v>
      </c>
      <c r="AJ199" t="str">
        <f>D203</f>
        <v>LSA_SOC_VMIN_K_END_TITO_SAQ_NOM_LFM_ALL_SAQ</v>
      </c>
    </row>
    <row r="200" spans="1:36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82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541</v>
      </c>
      <c r="K200" t="s">
        <v>141</v>
      </c>
      <c r="L200" t="s">
        <v>35</v>
      </c>
      <c r="M200" t="s">
        <v>565</v>
      </c>
      <c r="N200" t="s">
        <v>883</v>
      </c>
      <c r="O200" t="s">
        <v>880</v>
      </c>
      <c r="P200" s="30" t="s">
        <v>827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X200" t="s">
        <v>559</v>
      </c>
      <c r="Z200" t="s">
        <v>887</v>
      </c>
      <c r="AF200" t="b">
        <v>0</v>
      </c>
      <c r="AG200">
        <f t="shared" si="276"/>
        <v>2</v>
      </c>
      <c r="AH200">
        <v>1</v>
      </c>
      <c r="AI200" t="str">
        <f t="shared" si="280"/>
        <v>SSA_SOC_VMIN_K_END_TITO_SAN_NOM_LFM_ARU_SBCLK</v>
      </c>
      <c r="AJ200" t="str">
        <f t="shared" si="281"/>
        <v>SSA_SOC_VMIN_K_END_TITO_SAN_NOM_LFM_ARU_SBCLK</v>
      </c>
    </row>
    <row r="201" spans="1:36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82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541</v>
      </c>
      <c r="K201" t="s">
        <v>141</v>
      </c>
      <c r="L201" t="s">
        <v>35</v>
      </c>
      <c r="M201" t="s">
        <v>828</v>
      </c>
      <c r="N201" t="s">
        <v>883</v>
      </c>
      <c r="O201" t="s">
        <v>880</v>
      </c>
      <c r="P201" s="30" t="s">
        <v>829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X201" t="s">
        <v>559</v>
      </c>
      <c r="Z201" t="s">
        <v>887</v>
      </c>
      <c r="AF201" t="b">
        <v>0</v>
      </c>
      <c r="AG201">
        <f t="shared" si="276"/>
        <v>2</v>
      </c>
      <c r="AH201">
        <v>1</v>
      </c>
      <c r="AI201">
        <v>1</v>
      </c>
      <c r="AJ201">
        <v>1</v>
      </c>
    </row>
    <row r="202" spans="1:36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6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30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540</v>
      </c>
      <c r="K203" t="s">
        <v>141</v>
      </c>
      <c r="L203" t="s">
        <v>35</v>
      </c>
      <c r="M203" t="s">
        <v>558</v>
      </c>
      <c r="N203" t="s">
        <v>883</v>
      </c>
      <c r="O203" t="s">
        <v>880</v>
      </c>
      <c r="P203" s="30" t="s">
        <v>830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X203" t="s">
        <v>559</v>
      </c>
      <c r="Z203" t="s">
        <v>887</v>
      </c>
      <c r="AF203" t="b">
        <v>0</v>
      </c>
      <c r="AG203">
        <f>COUNTA(AI203:AR203)</f>
        <v>2</v>
      </c>
      <c r="AH203">
        <v>1</v>
      </c>
      <c r="AI203" t="str">
        <f>D204</f>
        <v>KS_LSA_SAQ</v>
      </c>
      <c r="AJ203" t="str">
        <f>D217</f>
        <v>LSA_SOC_VMIN_K_END_TITO_SAQ_NOM_LFM_FUSE</v>
      </c>
    </row>
    <row r="204" spans="1:36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831</v>
      </c>
      <c r="F204" t="s">
        <v>88</v>
      </c>
      <c r="AG204">
        <f t="shared" ref="AG204:AG230" si="283">COUNTA(AI204:AR204)</f>
        <v>2</v>
      </c>
      <c r="AH204">
        <v>1</v>
      </c>
      <c r="AI204" t="str">
        <f>D217</f>
        <v>LSA_SOC_VMIN_K_END_TITO_SAQ_NOM_LFM_FUSE</v>
      </c>
      <c r="AJ204" t="str">
        <f>D217</f>
        <v>LSA_SOC_VMIN_K_END_TITO_SAQ_NOM_LFM_FUSE</v>
      </c>
    </row>
    <row r="205" spans="1:36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30" t="str">
        <f t="shared" ref="D205:D230" si="284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540</v>
      </c>
      <c r="K205" t="s">
        <v>141</v>
      </c>
      <c r="L205" t="s">
        <v>35</v>
      </c>
      <c r="M205" t="s">
        <v>566</v>
      </c>
      <c r="N205" t="s">
        <v>883</v>
      </c>
      <c r="O205" t="s">
        <v>880</v>
      </c>
      <c r="P205" s="30" t="s">
        <v>832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X205" t="s">
        <v>559</v>
      </c>
      <c r="Z205" t="s">
        <v>887</v>
      </c>
      <c r="AF205" t="b">
        <v>0</v>
      </c>
      <c r="AG205">
        <f t="shared" si="283"/>
        <v>2</v>
      </c>
      <c r="AH205">
        <v>1</v>
      </c>
      <c r="AI205" t="str">
        <f t="shared" ref="AI205:AI221" si="285">D206</f>
        <v>LSA_SOC_VMIN_K_END_TITO_SAQ_NOM_LFM_CCE1</v>
      </c>
      <c r="AJ205" t="str">
        <f t="shared" ref="AJ205:AJ217" si="286">D206</f>
        <v>LSA_SOC_VMIN_K_END_TITO_SAQ_NOM_LFM_CCE1</v>
      </c>
    </row>
    <row r="206" spans="1:36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30" t="str">
        <f t="shared" si="284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540</v>
      </c>
      <c r="K206" t="s">
        <v>141</v>
      </c>
      <c r="L206" t="s">
        <v>35</v>
      </c>
      <c r="M206" t="s">
        <v>567</v>
      </c>
      <c r="N206" t="s">
        <v>883</v>
      </c>
      <c r="O206" t="s">
        <v>880</v>
      </c>
      <c r="P206" s="30" t="s">
        <v>833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X206" t="s">
        <v>559</v>
      </c>
      <c r="Z206" t="s">
        <v>887</v>
      </c>
      <c r="AF206" t="b">
        <v>0</v>
      </c>
      <c r="AG206">
        <f t="shared" si="283"/>
        <v>2</v>
      </c>
      <c r="AH206">
        <v>1</v>
      </c>
      <c r="AI206" t="str">
        <f t="shared" si="285"/>
        <v>LSA_SOC_VMIN_K_END_TITO_SAQ_NOM_LFM_HBO0</v>
      </c>
      <c r="AJ206" t="str">
        <f t="shared" si="286"/>
        <v>LSA_SOC_VMIN_K_END_TITO_SAQ_NOM_LFM_HBO0</v>
      </c>
    </row>
    <row r="207" spans="1:36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30" t="str">
        <f t="shared" si="284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540</v>
      </c>
      <c r="K207" t="s">
        <v>141</v>
      </c>
      <c r="L207" t="s">
        <v>35</v>
      </c>
      <c r="M207" t="s">
        <v>542</v>
      </c>
      <c r="N207" t="s">
        <v>883</v>
      </c>
      <c r="O207" t="s">
        <v>880</v>
      </c>
      <c r="P207" s="30" t="s">
        <v>834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X207" t="s">
        <v>559</v>
      </c>
      <c r="Z207" t="s">
        <v>887</v>
      </c>
      <c r="AF207" t="b">
        <v>0</v>
      </c>
      <c r="AG207">
        <f t="shared" si="283"/>
        <v>2</v>
      </c>
      <c r="AH207">
        <v>1</v>
      </c>
      <c r="AI207" t="str">
        <f t="shared" si="285"/>
        <v>LSA_SOC_VMIN_K_END_TITO_SAQ_NOM_LFM_HBO1</v>
      </c>
      <c r="AJ207" t="str">
        <f t="shared" si="286"/>
        <v>LSA_SOC_VMIN_K_END_TITO_SAQ_NOM_LFM_HBO1</v>
      </c>
    </row>
    <row r="208" spans="1:36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30" t="str">
        <f t="shared" si="284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540</v>
      </c>
      <c r="K208" t="s">
        <v>141</v>
      </c>
      <c r="L208" t="s">
        <v>35</v>
      </c>
      <c r="M208" t="s">
        <v>543</v>
      </c>
      <c r="N208" t="s">
        <v>883</v>
      </c>
      <c r="O208" t="s">
        <v>880</v>
      </c>
      <c r="P208" s="30" t="s">
        <v>835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X208" t="s">
        <v>559</v>
      </c>
      <c r="Z208" t="s">
        <v>887</v>
      </c>
      <c r="AF208" t="b">
        <v>0</v>
      </c>
      <c r="AG208">
        <f t="shared" si="283"/>
        <v>2</v>
      </c>
      <c r="AH208">
        <v>1</v>
      </c>
      <c r="AI208" t="str">
        <f t="shared" si="285"/>
        <v>LSA_SOC_VMIN_K_END_TITO_SAQ_NOM_LFM_BEC0</v>
      </c>
      <c r="AJ208" t="str">
        <f t="shared" si="286"/>
        <v>LSA_SOC_VMIN_K_END_TITO_SAQ_NOM_LFM_BEC0</v>
      </c>
    </row>
    <row r="209" spans="1:36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30" t="str">
        <f t="shared" si="284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540</v>
      </c>
      <c r="K209" t="s">
        <v>141</v>
      </c>
      <c r="L209" t="s">
        <v>35</v>
      </c>
      <c r="M209" t="s">
        <v>568</v>
      </c>
      <c r="N209" t="s">
        <v>883</v>
      </c>
      <c r="O209" t="s">
        <v>880</v>
      </c>
      <c r="P209" s="30" t="s">
        <v>836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X209" t="s">
        <v>559</v>
      </c>
      <c r="Z209" t="s">
        <v>887</v>
      </c>
      <c r="AF209" t="b">
        <v>0</v>
      </c>
      <c r="AG209">
        <f t="shared" si="283"/>
        <v>2</v>
      </c>
      <c r="AH209">
        <v>1</v>
      </c>
      <c r="AI209" t="str">
        <f t="shared" si="285"/>
        <v>LSA_SOC_VMIN_K_END_TITO_SAQ_NOM_LFM_BEC1</v>
      </c>
      <c r="AJ209" t="str">
        <f t="shared" si="286"/>
        <v>LSA_SOC_VMIN_K_END_TITO_SAQ_NOM_LFM_BEC1</v>
      </c>
    </row>
    <row r="210" spans="1:36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30" t="str">
        <f t="shared" si="284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540</v>
      </c>
      <c r="K210" t="s">
        <v>141</v>
      </c>
      <c r="L210" t="s">
        <v>35</v>
      </c>
      <c r="M210" t="s">
        <v>569</v>
      </c>
      <c r="N210" t="s">
        <v>883</v>
      </c>
      <c r="O210" t="s">
        <v>880</v>
      </c>
      <c r="P210" s="30" t="s">
        <v>837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X210" t="s">
        <v>559</v>
      </c>
      <c r="Z210" t="s">
        <v>887</v>
      </c>
      <c r="AF210" t="b">
        <v>0</v>
      </c>
      <c r="AG210">
        <f t="shared" si="283"/>
        <v>2</v>
      </c>
      <c r="AH210">
        <v>1</v>
      </c>
      <c r="AI210" t="str">
        <f t="shared" si="285"/>
        <v>LSA_SOC_VMIN_K_END_TITO_SAQ_NOM_LFM_MC00</v>
      </c>
      <c r="AJ210" t="str">
        <f t="shared" si="286"/>
        <v>LSA_SOC_VMIN_K_END_TITO_SAQ_NOM_LFM_MC00</v>
      </c>
    </row>
    <row r="211" spans="1:36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30" t="str">
        <f t="shared" si="284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540</v>
      </c>
      <c r="K211" t="s">
        <v>141</v>
      </c>
      <c r="L211" t="s">
        <v>35</v>
      </c>
      <c r="M211" t="s">
        <v>570</v>
      </c>
      <c r="N211" t="s">
        <v>883</v>
      </c>
      <c r="O211" t="s">
        <v>880</v>
      </c>
      <c r="P211" s="30" t="s">
        <v>838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X211" t="s">
        <v>559</v>
      </c>
      <c r="Z211" t="s">
        <v>887</v>
      </c>
      <c r="AF211" t="b">
        <v>0</v>
      </c>
      <c r="AG211">
        <f t="shared" si="283"/>
        <v>2</v>
      </c>
      <c r="AH211">
        <v>1</v>
      </c>
      <c r="AI211" t="str">
        <f t="shared" si="285"/>
        <v>LSA_SOC_VMIN_K_END_TITO_SAQ_NOM_LFM_MC01</v>
      </c>
      <c r="AJ211" t="str">
        <f t="shared" si="286"/>
        <v>LSA_SOC_VMIN_K_END_TITO_SAQ_NOM_LFM_MC01</v>
      </c>
    </row>
    <row r="212" spans="1:36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30" t="str">
        <f t="shared" si="284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540</v>
      </c>
      <c r="K212" t="s">
        <v>141</v>
      </c>
      <c r="L212" t="s">
        <v>35</v>
      </c>
      <c r="M212" t="s">
        <v>571</v>
      </c>
      <c r="N212" t="s">
        <v>883</v>
      </c>
      <c r="O212" t="s">
        <v>880</v>
      </c>
      <c r="P212" s="30" t="s">
        <v>839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X212" t="s">
        <v>559</v>
      </c>
      <c r="Z212" t="s">
        <v>887</v>
      </c>
      <c r="AF212" t="b">
        <v>0</v>
      </c>
      <c r="AG212">
        <f t="shared" si="283"/>
        <v>2</v>
      </c>
      <c r="AH212">
        <v>1</v>
      </c>
      <c r="AI212" t="str">
        <f t="shared" si="285"/>
        <v>LSA_SOC_VMIN_K_END_TITO_SAQ_NOM_LFM_MC10</v>
      </c>
      <c r="AJ212" t="str">
        <f t="shared" si="286"/>
        <v>LSA_SOC_VMIN_K_END_TITO_SAQ_NOM_LFM_MC10</v>
      </c>
    </row>
    <row r="213" spans="1:36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30" t="str">
        <f t="shared" si="284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540</v>
      </c>
      <c r="K213" t="s">
        <v>141</v>
      </c>
      <c r="L213" t="s">
        <v>35</v>
      </c>
      <c r="M213" t="s">
        <v>572</v>
      </c>
      <c r="N213" t="s">
        <v>883</v>
      </c>
      <c r="O213" t="s">
        <v>880</v>
      </c>
      <c r="P213" s="30" t="s">
        <v>840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X213" t="s">
        <v>559</v>
      </c>
      <c r="Z213" t="s">
        <v>887</v>
      </c>
      <c r="AF213" t="b">
        <v>0</v>
      </c>
      <c r="AG213">
        <f t="shared" si="283"/>
        <v>2</v>
      </c>
      <c r="AH213">
        <v>1</v>
      </c>
      <c r="AI213" t="str">
        <f t="shared" si="285"/>
        <v>LSA_SOC_VMIN_K_END_TITO_SAQ_NOM_LFM_MC11</v>
      </c>
      <c r="AJ213" t="str">
        <f t="shared" si="286"/>
        <v>LSA_SOC_VMIN_K_END_TITO_SAQ_NOM_LFM_MC11</v>
      </c>
    </row>
    <row r="214" spans="1:36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30" t="str">
        <f t="shared" si="284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540</v>
      </c>
      <c r="K214" t="s">
        <v>141</v>
      </c>
      <c r="L214" t="s">
        <v>35</v>
      </c>
      <c r="M214" t="s">
        <v>573</v>
      </c>
      <c r="N214" t="s">
        <v>883</v>
      </c>
      <c r="O214" t="s">
        <v>880</v>
      </c>
      <c r="P214" s="30" t="s">
        <v>841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X214" t="s">
        <v>559</v>
      </c>
      <c r="Z214" t="s">
        <v>887</v>
      </c>
      <c r="AF214" t="b">
        <v>0</v>
      </c>
      <c r="AG214">
        <f t="shared" si="283"/>
        <v>2</v>
      </c>
      <c r="AH214">
        <v>1</v>
      </c>
      <c r="AI214" t="str">
        <f t="shared" si="285"/>
        <v>LSA_SOC_VMIN_K_END_TITO_SAQ_NOM_LFM_MMM</v>
      </c>
      <c r="AJ214" t="str">
        <f t="shared" si="286"/>
        <v>LSA_SOC_VMIN_K_END_TITO_SAQ_NOM_LFM_MMM</v>
      </c>
    </row>
    <row r="215" spans="1:36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30" t="str">
        <f t="shared" si="284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540</v>
      </c>
      <c r="K215" t="s">
        <v>141</v>
      </c>
      <c r="L215" t="s">
        <v>35</v>
      </c>
      <c r="M215" t="s">
        <v>574</v>
      </c>
      <c r="N215" t="s">
        <v>883</v>
      </c>
      <c r="O215" t="s">
        <v>880</v>
      </c>
      <c r="P215" s="30" t="s">
        <v>842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X215" t="s">
        <v>559</v>
      </c>
      <c r="Z215" t="s">
        <v>887</v>
      </c>
      <c r="AF215" t="b">
        <v>0</v>
      </c>
      <c r="AG215">
        <f t="shared" si="283"/>
        <v>2</v>
      </c>
      <c r="AH215">
        <v>1</v>
      </c>
      <c r="AI215">
        <v>1</v>
      </c>
      <c r="AJ215">
        <v>1</v>
      </c>
    </row>
    <row r="216" spans="1:36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6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4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540</v>
      </c>
      <c r="K217" t="s">
        <v>141</v>
      </c>
      <c r="L217" t="s">
        <v>35</v>
      </c>
      <c r="M217" t="s">
        <v>550</v>
      </c>
      <c r="N217" t="s">
        <v>883</v>
      </c>
      <c r="O217" t="s">
        <v>880</v>
      </c>
      <c r="P217" s="30" t="s">
        <v>843</v>
      </c>
      <c r="Q217">
        <v>21</v>
      </c>
      <c r="R217">
        <v>42</v>
      </c>
      <c r="S217">
        <v>532</v>
      </c>
      <c r="T217">
        <v>-1</v>
      </c>
      <c r="U217" t="s">
        <v>552</v>
      </c>
      <c r="V217">
        <v>2574</v>
      </c>
      <c r="X217" t="s">
        <v>559</v>
      </c>
      <c r="Z217" t="s">
        <v>887</v>
      </c>
      <c r="AF217" t="b">
        <v>0</v>
      </c>
      <c r="AG217">
        <f t="shared" si="283"/>
        <v>2</v>
      </c>
      <c r="AH217">
        <v>1</v>
      </c>
      <c r="AI217" t="str">
        <f t="shared" si="285"/>
        <v>LSA_SOC_VMIN_K_END_TITO_SAQ_NOM_LFM_DDXR</v>
      </c>
      <c r="AJ217" t="str">
        <f t="shared" si="286"/>
        <v>LSA_SOC_VMIN_K_END_TITO_SAQ_NOM_LFM_DDXR</v>
      </c>
    </row>
    <row r="218" spans="1:36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30" t="str">
        <f t="shared" si="284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540</v>
      </c>
      <c r="K218" t="s">
        <v>141</v>
      </c>
      <c r="L218" t="s">
        <v>35</v>
      </c>
      <c r="M218" t="s">
        <v>561</v>
      </c>
      <c r="N218" t="s">
        <v>883</v>
      </c>
      <c r="O218" t="s">
        <v>880</v>
      </c>
      <c r="P218" s="30" t="s">
        <v>844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X218" t="s">
        <v>559</v>
      </c>
      <c r="Z218" t="s">
        <v>887</v>
      </c>
      <c r="AF218" t="b">
        <v>0</v>
      </c>
      <c r="AG218">
        <f t="shared" si="283"/>
        <v>2</v>
      </c>
      <c r="AH218">
        <v>1</v>
      </c>
      <c r="AI218" t="str">
        <f>D219</f>
        <v>LSA_SOC_VMIN_K_END_TITO_SAN_NOM_LFM_ALL_SAN</v>
      </c>
      <c r="AJ218" t="str">
        <f>D219</f>
        <v>LSA_SOC_VMIN_K_END_TITO_SAN_NOM_LFM_ALL_SAN</v>
      </c>
    </row>
    <row r="219" spans="1:36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4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541</v>
      </c>
      <c r="K219" t="s">
        <v>141</v>
      </c>
      <c r="L219" t="s">
        <v>35</v>
      </c>
      <c r="M219" t="s">
        <v>563</v>
      </c>
      <c r="N219" t="s">
        <v>883</v>
      </c>
      <c r="O219" t="s">
        <v>880</v>
      </c>
      <c r="P219" s="30" t="s">
        <v>845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X219" t="s">
        <v>559</v>
      </c>
      <c r="Z219" t="s">
        <v>887</v>
      </c>
      <c r="AF219" t="b">
        <v>0</v>
      </c>
      <c r="AG219">
        <f t="shared" si="283"/>
        <v>2</v>
      </c>
      <c r="AH219">
        <v>1</v>
      </c>
      <c r="AI219" t="str">
        <f>D220</f>
        <v>KS_LSA_SAN</v>
      </c>
      <c r="AJ219" t="str">
        <f>D224</f>
        <v>LSA_SOC_VMIN_K_END_TITO_SAN_NOM_LFM_ONDD</v>
      </c>
    </row>
    <row r="220" spans="1:36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846</v>
      </c>
      <c r="F220" t="s">
        <v>88</v>
      </c>
      <c r="AG220">
        <f t="shared" si="283"/>
        <v>2</v>
      </c>
      <c r="AH220">
        <v>1</v>
      </c>
      <c r="AI220" t="str">
        <f>D224</f>
        <v>LSA_SOC_VMIN_K_END_TITO_SAN_NOM_LFM_ONDD</v>
      </c>
      <c r="AJ220" t="str">
        <f>D224</f>
        <v>LSA_SOC_VMIN_K_END_TITO_SAN_NOM_LFM_ONDD</v>
      </c>
    </row>
    <row r="221" spans="1:36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4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541</v>
      </c>
      <c r="K221" t="s">
        <v>141</v>
      </c>
      <c r="L221" t="s">
        <v>35</v>
      </c>
      <c r="M221" t="s">
        <v>544</v>
      </c>
      <c r="N221" t="s">
        <v>883</v>
      </c>
      <c r="O221" t="s">
        <v>880</v>
      </c>
      <c r="P221" s="30" t="s">
        <v>847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X221" t="s">
        <v>559</v>
      </c>
      <c r="Z221" t="s">
        <v>887</v>
      </c>
      <c r="AF221" t="b">
        <v>0</v>
      </c>
      <c r="AG221">
        <f t="shared" si="283"/>
        <v>2</v>
      </c>
      <c r="AH221">
        <v>1</v>
      </c>
      <c r="AI221" t="str">
        <f t="shared" si="285"/>
        <v>LSA_SOC_VMIN_K_END_TITO_SAN_NOM_LFM_VTU</v>
      </c>
      <c r="AJ221" t="str">
        <f>D222</f>
        <v>LSA_SOC_VMIN_K_END_TITO_SAN_NOM_LFM_VTU</v>
      </c>
    </row>
    <row r="222" spans="1:36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4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541</v>
      </c>
      <c r="K222" t="s">
        <v>141</v>
      </c>
      <c r="L222" t="s">
        <v>35</v>
      </c>
      <c r="M222" t="s">
        <v>575</v>
      </c>
      <c r="N222" t="s">
        <v>883</v>
      </c>
      <c r="O222" t="s">
        <v>880</v>
      </c>
      <c r="P222" s="30" t="s">
        <v>848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X222" t="s">
        <v>559</v>
      </c>
      <c r="Z222" t="s">
        <v>887</v>
      </c>
      <c r="AF222" t="b">
        <v>0</v>
      </c>
      <c r="AG222">
        <f t="shared" si="283"/>
        <v>2</v>
      </c>
      <c r="AH222">
        <v>1</v>
      </c>
      <c r="AI222">
        <v>1</v>
      </c>
      <c r="AJ222">
        <v>1</v>
      </c>
    </row>
    <row r="223" spans="1:36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6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4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541</v>
      </c>
      <c r="K224" t="s">
        <v>141</v>
      </c>
      <c r="L224" t="s">
        <v>35</v>
      </c>
      <c r="M224" t="s">
        <v>576</v>
      </c>
      <c r="N224" t="s">
        <v>883</v>
      </c>
      <c r="O224" t="s">
        <v>880</v>
      </c>
      <c r="P224" s="30" t="s">
        <v>849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X224" t="s">
        <v>559</v>
      </c>
      <c r="Z224" t="s">
        <v>887</v>
      </c>
      <c r="AF224" t="b">
        <v>0</v>
      </c>
      <c r="AG224">
        <f t="shared" si="283"/>
        <v>2</v>
      </c>
      <c r="AH224">
        <v>1</v>
      </c>
      <c r="AI224" t="str">
        <f>D225</f>
        <v>ROM_SOC_VMIN_K_END_TITO_SAQ_NOM_LFM_CCSR</v>
      </c>
      <c r="AJ224" t="str">
        <f>D225</f>
        <v>ROM_SOC_VMIN_K_END_TITO_SAQ_NOM_LFM_CCSR</v>
      </c>
    </row>
    <row r="225" spans="1:36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30" t="str">
        <f t="shared" si="284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540</v>
      </c>
      <c r="K225" t="s">
        <v>141</v>
      </c>
      <c r="L225" t="s">
        <v>35</v>
      </c>
      <c r="M225" t="s">
        <v>560</v>
      </c>
      <c r="N225" t="s">
        <v>883</v>
      </c>
      <c r="O225" t="s">
        <v>880</v>
      </c>
      <c r="P225" s="30" t="s">
        <v>850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X225" t="s">
        <v>559</v>
      </c>
      <c r="Z225" t="s">
        <v>887</v>
      </c>
      <c r="AF225" t="b">
        <v>0</v>
      </c>
      <c r="AG225">
        <f t="shared" si="283"/>
        <v>2</v>
      </c>
      <c r="AH225">
        <v>1</v>
      </c>
      <c r="AI225" t="str">
        <f t="shared" ref="AI225:AI227" si="287">D226</f>
        <v>ROM_SOC_VMIN_K_END_TITO_SAQ_NOM_LFM_DDHY</v>
      </c>
      <c r="AJ225" t="str">
        <f t="shared" ref="AJ225:AJ226" si="288">D226</f>
        <v>ROM_SOC_VMIN_K_END_TITO_SAQ_NOM_LFM_DDHY</v>
      </c>
    </row>
    <row r="226" spans="1:36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30" t="str">
        <f t="shared" si="284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540</v>
      </c>
      <c r="K226" t="s">
        <v>141</v>
      </c>
      <c r="L226" t="s">
        <v>35</v>
      </c>
      <c r="M226" t="s">
        <v>562</v>
      </c>
      <c r="N226" t="s">
        <v>883</v>
      </c>
      <c r="O226" t="s">
        <v>880</v>
      </c>
      <c r="P226" s="30" t="s">
        <v>851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X226" t="s">
        <v>559</v>
      </c>
      <c r="Z226" t="s">
        <v>887</v>
      </c>
      <c r="AF226" t="b">
        <v>0</v>
      </c>
      <c r="AG226">
        <f t="shared" si="283"/>
        <v>2</v>
      </c>
      <c r="AH226">
        <v>1</v>
      </c>
      <c r="AI226" t="str">
        <f t="shared" si="287"/>
        <v>ROM_SOC_VMIN_K_END_TITO_SAN_NOM_LFM_ALL_SAN</v>
      </c>
      <c r="AJ226" t="str">
        <f t="shared" si="288"/>
        <v>ROM_SOC_VMIN_K_END_TITO_SAN_NOM_LFM_ALL_SAN</v>
      </c>
    </row>
    <row r="227" spans="1:36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4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541</v>
      </c>
      <c r="K227" t="s">
        <v>141</v>
      </c>
      <c r="L227" t="s">
        <v>35</v>
      </c>
      <c r="M227" t="s">
        <v>563</v>
      </c>
      <c r="N227" t="s">
        <v>883</v>
      </c>
      <c r="O227" t="s">
        <v>880</v>
      </c>
      <c r="P227" s="30" t="s">
        <v>852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X227" t="s">
        <v>559</v>
      </c>
      <c r="Z227" t="s">
        <v>887</v>
      </c>
      <c r="AF227" t="b">
        <v>0</v>
      </c>
      <c r="AG227">
        <f t="shared" si="283"/>
        <v>2</v>
      </c>
      <c r="AH227">
        <v>1</v>
      </c>
      <c r="AI227" t="str">
        <f t="shared" si="287"/>
        <v>KS_ROM_SAN</v>
      </c>
      <c r="AJ227">
        <v>1</v>
      </c>
    </row>
    <row r="228" spans="1:36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853</v>
      </c>
      <c r="F228" t="s">
        <v>88</v>
      </c>
      <c r="AG228">
        <f t="shared" si="283"/>
        <v>2</v>
      </c>
      <c r="AH228">
        <v>1</v>
      </c>
      <c r="AI228">
        <v>1</v>
      </c>
      <c r="AJ228">
        <v>1</v>
      </c>
    </row>
    <row r="229" spans="1:36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4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541</v>
      </c>
      <c r="K229" t="s">
        <v>141</v>
      </c>
      <c r="L229" t="s">
        <v>35</v>
      </c>
      <c r="M229" t="s">
        <v>577</v>
      </c>
      <c r="N229" t="s">
        <v>883</v>
      </c>
      <c r="O229" t="s">
        <v>880</v>
      </c>
      <c r="P229" s="30" t="s">
        <v>854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X229" t="s">
        <v>559</v>
      </c>
      <c r="Z229" t="s">
        <v>887</v>
      </c>
      <c r="AF229" t="b">
        <v>0</v>
      </c>
      <c r="AG229">
        <f t="shared" si="283"/>
        <v>2</v>
      </c>
      <c r="AH229">
        <v>1</v>
      </c>
      <c r="AI229" t="str">
        <f>D230</f>
        <v>ROM_SOC_VMIN_K_END_TITO_SAN_NOM_LFM_GT</v>
      </c>
      <c r="AJ229" t="str">
        <f>D230</f>
        <v>ROM_SOC_VMIN_K_END_TITO_SAN_NOM_LFM_GT</v>
      </c>
    </row>
    <row r="230" spans="1:36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4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541</v>
      </c>
      <c r="K230" t="s">
        <v>141</v>
      </c>
      <c r="L230" t="s">
        <v>35</v>
      </c>
      <c r="M230" t="s">
        <v>578</v>
      </c>
      <c r="N230" t="s">
        <v>883</v>
      </c>
      <c r="O230" t="s">
        <v>880</v>
      </c>
      <c r="P230" s="30" t="s">
        <v>855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X230" t="s">
        <v>559</v>
      </c>
      <c r="Z230" t="s">
        <v>887</v>
      </c>
      <c r="AF230" t="b">
        <v>0</v>
      </c>
      <c r="AG230">
        <f t="shared" si="283"/>
        <v>2</v>
      </c>
      <c r="AH230">
        <v>1</v>
      </c>
      <c r="AI230">
        <v>1</v>
      </c>
      <c r="AJ230">
        <v>1</v>
      </c>
    </row>
    <row r="231" spans="1:36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6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6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G233">
        <f t="shared" ref="AG233:AG240" si="289">COUNTA(AI233:AR233)</f>
        <v>2</v>
      </c>
      <c r="AH233">
        <v>1</v>
      </c>
      <c r="AI233" t="str">
        <f>D242</f>
        <v>PMOVI</v>
      </c>
      <c r="AJ233" t="str">
        <f>D242</f>
        <v>PMOVI</v>
      </c>
    </row>
    <row r="234" spans="1:36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90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540</v>
      </c>
      <c r="K234" t="s">
        <v>55</v>
      </c>
      <c r="L234" t="s">
        <v>35</v>
      </c>
      <c r="M234" t="s">
        <v>809</v>
      </c>
      <c r="N234" t="s">
        <v>883</v>
      </c>
      <c r="O234" t="s">
        <v>880</v>
      </c>
      <c r="P234" s="30" t="s">
        <v>810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X234" t="s">
        <v>559</v>
      </c>
      <c r="Z234" t="s">
        <v>887</v>
      </c>
      <c r="AF234" t="b">
        <v>0</v>
      </c>
      <c r="AG234">
        <f t="shared" si="289"/>
        <v>2</v>
      </c>
      <c r="AH234">
        <v>1</v>
      </c>
      <c r="AI234" t="str">
        <f>D235</f>
        <v>ALL_SOC_SB_K_END_TITO_SAQ_MAX_LFM_SAQ_SBCLK</v>
      </c>
      <c r="AJ234" t="str">
        <f>D235</f>
        <v>ALL_SOC_SB_K_END_TITO_SAQ_MAX_LFM_SAQ_SBCLK</v>
      </c>
    </row>
    <row r="235" spans="1:36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90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540</v>
      </c>
      <c r="K235" t="s">
        <v>55</v>
      </c>
      <c r="L235" t="s">
        <v>35</v>
      </c>
      <c r="M235" t="s">
        <v>811</v>
      </c>
      <c r="N235" t="s">
        <v>883</v>
      </c>
      <c r="O235" t="s">
        <v>880</v>
      </c>
      <c r="P235" s="30" t="s">
        <v>553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X235" t="s">
        <v>559</v>
      </c>
      <c r="Z235" t="s">
        <v>887</v>
      </c>
      <c r="AF235" t="b">
        <v>0</v>
      </c>
      <c r="AG235">
        <f t="shared" si="289"/>
        <v>2</v>
      </c>
      <c r="AH235">
        <v>1</v>
      </c>
      <c r="AI235" t="str">
        <f t="shared" ref="AI235:AI239" si="291">D236</f>
        <v>LSA_SOC_SB_K_END_TITO_SAQ_MAX_LFM_FUSE</v>
      </c>
      <c r="AJ235" t="str">
        <f t="shared" ref="AJ235:AJ239" si="292">D236</f>
        <v>LSA_SOC_SB_K_END_TITO_SAQ_MAX_LFM_FUSE</v>
      </c>
    </row>
    <row r="236" spans="1:36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90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540</v>
      </c>
      <c r="K236" t="s">
        <v>55</v>
      </c>
      <c r="L236" t="s">
        <v>35</v>
      </c>
      <c r="M236" t="s">
        <v>550</v>
      </c>
      <c r="N236" t="s">
        <v>883</v>
      </c>
      <c r="O236" t="s">
        <v>880</v>
      </c>
      <c r="P236" s="30" t="s">
        <v>554</v>
      </c>
      <c r="Q236">
        <v>17</v>
      </c>
      <c r="R236">
        <v>21</v>
      </c>
      <c r="S236">
        <v>547</v>
      </c>
      <c r="T236">
        <v>1</v>
      </c>
      <c r="U236" t="s">
        <v>552</v>
      </c>
      <c r="V236">
        <v>2587</v>
      </c>
      <c r="X236" t="s">
        <v>559</v>
      </c>
      <c r="Z236" t="s">
        <v>887</v>
      </c>
      <c r="AF236" t="b">
        <v>0</v>
      </c>
      <c r="AG236">
        <f t="shared" si="289"/>
        <v>2</v>
      </c>
      <c r="AH236">
        <v>1</v>
      </c>
      <c r="AI236" t="str">
        <f t="shared" si="291"/>
        <v>ALL_SOC_SB_K_END_TITO_SAN_MAX_LFM_SAN</v>
      </c>
      <c r="AJ236" t="str">
        <f t="shared" si="292"/>
        <v>ALL_SOC_SB_K_END_TITO_SAN_MAX_LFM_SAN</v>
      </c>
    </row>
    <row r="237" spans="1:36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90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541</v>
      </c>
      <c r="K237" t="s">
        <v>55</v>
      </c>
      <c r="L237" t="s">
        <v>35</v>
      </c>
      <c r="M237" t="s">
        <v>541</v>
      </c>
      <c r="N237" t="s">
        <v>883</v>
      </c>
      <c r="O237" t="s">
        <v>880</v>
      </c>
      <c r="P237" s="30" t="s">
        <v>812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X237" t="s">
        <v>559</v>
      </c>
      <c r="Z237" t="s">
        <v>887</v>
      </c>
      <c r="AF237" t="b">
        <v>0</v>
      </c>
      <c r="AG237">
        <f t="shared" si="289"/>
        <v>2</v>
      </c>
      <c r="AH237">
        <v>1</v>
      </c>
      <c r="AI237" t="str">
        <f t="shared" si="291"/>
        <v>ALL_SOC_SB_K_END_TITO_SAN_MAX_LFM_SAN_SBCLK</v>
      </c>
      <c r="AJ237" t="str">
        <f t="shared" si="292"/>
        <v>ALL_SOC_SB_K_END_TITO_SAN_MAX_LFM_SAN_SBCLK</v>
      </c>
    </row>
    <row r="238" spans="1:36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90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541</v>
      </c>
      <c r="K238" t="s">
        <v>55</v>
      </c>
      <c r="L238" t="s">
        <v>35</v>
      </c>
      <c r="M238" t="s">
        <v>813</v>
      </c>
      <c r="N238" t="s">
        <v>883</v>
      </c>
      <c r="O238" t="s">
        <v>880</v>
      </c>
      <c r="P238" s="31" t="s">
        <v>555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X238" t="s">
        <v>559</v>
      </c>
      <c r="Z238" t="s">
        <v>887</v>
      </c>
      <c r="AF238" t="b">
        <v>0</v>
      </c>
      <c r="AG238">
        <f t="shared" si="289"/>
        <v>2</v>
      </c>
      <c r="AH238">
        <v>1</v>
      </c>
      <c r="AI238" t="str">
        <f t="shared" si="291"/>
        <v>ALL_SOC_SB_K_END_TITO_SAN_MAX_LFM_ONDD</v>
      </c>
      <c r="AJ238" t="str">
        <f t="shared" si="292"/>
        <v>ALL_SOC_SB_K_END_TITO_SAN_MAX_LFM_ONDD</v>
      </c>
    </row>
    <row r="239" spans="1:36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90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541</v>
      </c>
      <c r="K239" t="s">
        <v>55</v>
      </c>
      <c r="L239" t="s">
        <v>35</v>
      </c>
      <c r="M239" t="s">
        <v>576</v>
      </c>
      <c r="N239" t="s">
        <v>883</v>
      </c>
      <c r="O239" t="s">
        <v>880</v>
      </c>
      <c r="P239" s="30" t="s">
        <v>556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X239" t="s">
        <v>559</v>
      </c>
      <c r="Z239" t="s">
        <v>887</v>
      </c>
      <c r="AF239" t="b">
        <v>0</v>
      </c>
      <c r="AG239">
        <f t="shared" si="289"/>
        <v>2</v>
      </c>
      <c r="AH239">
        <v>1</v>
      </c>
      <c r="AI239" t="str">
        <f t="shared" si="291"/>
        <v>LSA_SOC_SB_E_END_TITO_SAN_MAX_LFM_ARU_EDC</v>
      </c>
      <c r="AJ239" t="str">
        <f t="shared" si="292"/>
        <v>LSA_SOC_SB_E_END_TITO_SAN_MAX_LFM_ARU_EDC</v>
      </c>
    </row>
    <row r="240" spans="1:36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90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541</v>
      </c>
      <c r="K240" t="s">
        <v>55</v>
      </c>
      <c r="L240" t="s">
        <v>35</v>
      </c>
      <c r="M240" t="s">
        <v>807</v>
      </c>
      <c r="N240" t="s">
        <v>883</v>
      </c>
      <c r="O240" t="s">
        <v>880</v>
      </c>
      <c r="P240" s="30" t="s">
        <v>557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X240" t="s">
        <v>559</v>
      </c>
      <c r="Z240" t="s">
        <v>887</v>
      </c>
      <c r="AF240" t="b">
        <v>0</v>
      </c>
      <c r="AG240">
        <f t="shared" si="289"/>
        <v>2</v>
      </c>
      <c r="AH240">
        <v>1</v>
      </c>
      <c r="AI240">
        <v>1</v>
      </c>
      <c r="AJ240">
        <v>1</v>
      </c>
    </row>
    <row r="241" spans="1:36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6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G242">
        <f>COUNTA(AI242:AR242)</f>
        <v>2</v>
      </c>
      <c r="AH242">
        <v>1</v>
      </c>
      <c r="AI242">
        <v>1</v>
      </c>
      <c r="AJ242">
        <v>1</v>
      </c>
    </row>
    <row r="243" spans="1:36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93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540</v>
      </c>
      <c r="K243" t="s">
        <v>141</v>
      </c>
      <c r="L243" t="s">
        <v>35</v>
      </c>
      <c r="M243" t="s">
        <v>856</v>
      </c>
      <c r="N243" t="s">
        <v>883</v>
      </c>
      <c r="O243" t="s">
        <v>880</v>
      </c>
      <c r="P243" s="30" t="s">
        <v>771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X243" t="s">
        <v>548</v>
      </c>
      <c r="Z243" t="s">
        <v>887</v>
      </c>
      <c r="AF243" t="b">
        <v>0</v>
      </c>
      <c r="AG243">
        <f t="shared" ref="AG243:AG257" si="294">COUNTA(AI243:AR243)</f>
        <v>2</v>
      </c>
      <c r="AH243">
        <v>1</v>
      </c>
      <c r="AI243" t="str">
        <f>D259</f>
        <v>ALL_SOC_SB_K_END_TITO_SAQ_NOM_LFM_PMOVI_SBCLK</v>
      </c>
      <c r="AJ243" t="str">
        <f>D259</f>
        <v>ALL_SOC_SB_K_END_TITO_SAQ_NOM_LFM_PMOVI_SBCLK</v>
      </c>
    </row>
    <row r="244" spans="1:36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857</v>
      </c>
      <c r="F244" t="s">
        <v>88</v>
      </c>
      <c r="AG244">
        <f t="shared" si="294"/>
        <v>2</v>
      </c>
      <c r="AH244">
        <v>1</v>
      </c>
      <c r="AI244" t="str">
        <f>D259</f>
        <v>ALL_SOC_SB_K_END_TITO_SAQ_NOM_LFM_PMOVI_SBCLK</v>
      </c>
      <c r="AJ244" t="str">
        <f>D259</f>
        <v>ALL_SOC_SB_K_END_TITO_SAQ_NOM_LFM_PMOVI_SBCLK</v>
      </c>
    </row>
    <row r="245" spans="1:36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5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540</v>
      </c>
      <c r="K245" t="s">
        <v>141</v>
      </c>
      <c r="L245" t="s">
        <v>35</v>
      </c>
      <c r="M245" t="s">
        <v>858</v>
      </c>
      <c r="N245" t="s">
        <v>883</v>
      </c>
      <c r="O245" t="s">
        <v>880</v>
      </c>
      <c r="P245" s="30" t="s">
        <v>773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X245" t="s">
        <v>548</v>
      </c>
      <c r="Z245" t="s">
        <v>887</v>
      </c>
      <c r="AF245" t="b">
        <v>0</v>
      </c>
      <c r="AG245">
        <f t="shared" si="294"/>
        <v>2</v>
      </c>
      <c r="AH245">
        <v>1</v>
      </c>
      <c r="AI245" t="str">
        <f t="shared" ref="AI245:AI256" si="296">D246</f>
        <v>SSA_SOC_SB_K_END_TITO_SAQ_NOM_LFM_PMOVI_HBO1</v>
      </c>
      <c r="AJ245" t="str">
        <f t="shared" ref="AJ245:AJ256" si="297">D246</f>
        <v>SSA_SOC_SB_K_END_TITO_SAQ_NOM_LFM_PMOVI_HBO1</v>
      </c>
    </row>
    <row r="246" spans="1:36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5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540</v>
      </c>
      <c r="K246" t="s">
        <v>141</v>
      </c>
      <c r="L246" t="s">
        <v>35</v>
      </c>
      <c r="M246" t="s">
        <v>859</v>
      </c>
      <c r="N246" t="s">
        <v>883</v>
      </c>
      <c r="O246" t="s">
        <v>880</v>
      </c>
      <c r="P246" s="30" t="s">
        <v>774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X246" t="s">
        <v>548</v>
      </c>
      <c r="Z246" t="s">
        <v>887</v>
      </c>
      <c r="AF246" t="b">
        <v>0</v>
      </c>
      <c r="AG246">
        <f t="shared" si="294"/>
        <v>2</v>
      </c>
      <c r="AH246">
        <v>1</v>
      </c>
      <c r="AI246" t="str">
        <f t="shared" si="296"/>
        <v>LSA_SOC_SB_K_END_TITO_SAQ_NOM_LFM_PMOVI_CCE0</v>
      </c>
      <c r="AJ246" t="str">
        <f t="shared" si="297"/>
        <v>LSA_SOC_SB_K_END_TITO_SAQ_NOM_LFM_PMOVI_CCE0</v>
      </c>
    </row>
    <row r="247" spans="1:36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5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540</v>
      </c>
      <c r="K247" t="s">
        <v>141</v>
      </c>
      <c r="L247" t="s">
        <v>35</v>
      </c>
      <c r="M247" t="s">
        <v>860</v>
      </c>
      <c r="N247" t="s">
        <v>883</v>
      </c>
      <c r="O247" t="s">
        <v>880</v>
      </c>
      <c r="P247" s="30" t="s">
        <v>775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X247" t="s">
        <v>548</v>
      </c>
      <c r="Z247" t="s">
        <v>887</v>
      </c>
      <c r="AF247" t="b">
        <v>0</v>
      </c>
      <c r="AG247">
        <f t="shared" si="294"/>
        <v>2</v>
      </c>
      <c r="AH247">
        <v>1</v>
      </c>
      <c r="AI247" t="str">
        <f t="shared" si="296"/>
        <v>LSA_SOC_SB_K_END_TITO_SAQ_NOM_LFM_PMOVI_CCE1</v>
      </c>
      <c r="AJ247" t="str">
        <f t="shared" si="297"/>
        <v>LSA_SOC_SB_K_END_TITO_SAQ_NOM_LFM_PMOVI_CCE1</v>
      </c>
    </row>
    <row r="248" spans="1:36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5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540</v>
      </c>
      <c r="K248" t="s">
        <v>141</v>
      </c>
      <c r="L248" t="s">
        <v>35</v>
      </c>
      <c r="M248" t="s">
        <v>861</v>
      </c>
      <c r="N248" t="s">
        <v>883</v>
      </c>
      <c r="O248" t="s">
        <v>880</v>
      </c>
      <c r="P248" s="30" t="s">
        <v>776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X248" t="s">
        <v>548</v>
      </c>
      <c r="Z248" t="s">
        <v>887</v>
      </c>
      <c r="AF248" t="b">
        <v>0</v>
      </c>
      <c r="AG248">
        <f t="shared" si="294"/>
        <v>2</v>
      </c>
      <c r="AH248">
        <v>1</v>
      </c>
      <c r="AI248" t="str">
        <f t="shared" si="296"/>
        <v>LSA_SOC_SB_K_END_TITO_SAQ_NOM_LFM_PMOVI_HBO0</v>
      </c>
      <c r="AJ248" t="str">
        <f t="shared" si="297"/>
        <v>LSA_SOC_SB_K_END_TITO_SAQ_NOM_LFM_PMOVI_HBO0</v>
      </c>
    </row>
    <row r="249" spans="1:36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5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540</v>
      </c>
      <c r="K249" t="s">
        <v>141</v>
      </c>
      <c r="L249" t="s">
        <v>35</v>
      </c>
      <c r="M249" t="s">
        <v>858</v>
      </c>
      <c r="N249" t="s">
        <v>883</v>
      </c>
      <c r="O249" t="s">
        <v>880</v>
      </c>
      <c r="P249" s="30" t="s">
        <v>777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X249" t="s">
        <v>548</v>
      </c>
      <c r="Z249" t="s">
        <v>887</v>
      </c>
      <c r="AF249" t="b">
        <v>0</v>
      </c>
      <c r="AG249">
        <f t="shared" si="294"/>
        <v>2</v>
      </c>
      <c r="AH249">
        <v>1</v>
      </c>
      <c r="AI249" t="str">
        <f t="shared" si="296"/>
        <v>LSA_SOC_SB_K_END_TITO_SAQ_NOM_LFM_PMOVI_HBO1</v>
      </c>
      <c r="AJ249" t="str">
        <f t="shared" si="297"/>
        <v>LSA_SOC_SB_K_END_TITO_SAQ_NOM_LFM_PMOVI_HBO1</v>
      </c>
    </row>
    <row r="250" spans="1:36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5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540</v>
      </c>
      <c r="K250" t="s">
        <v>141</v>
      </c>
      <c r="L250" t="s">
        <v>35</v>
      </c>
      <c r="M250" t="s">
        <v>859</v>
      </c>
      <c r="N250" t="s">
        <v>883</v>
      </c>
      <c r="O250" t="s">
        <v>880</v>
      </c>
      <c r="P250" s="30" t="s">
        <v>778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X250" t="s">
        <v>548</v>
      </c>
      <c r="Z250" t="s">
        <v>887</v>
      </c>
      <c r="AF250" t="b">
        <v>0</v>
      </c>
      <c r="AG250">
        <f t="shared" si="294"/>
        <v>2</v>
      </c>
      <c r="AH250">
        <v>1</v>
      </c>
      <c r="AI250" t="str">
        <f t="shared" si="296"/>
        <v>LSA_SOC_SB_K_END_TITO_SAQ_NOM_LFM_PMOVI_BEC0</v>
      </c>
      <c r="AJ250" t="str">
        <f t="shared" si="297"/>
        <v>LSA_SOC_SB_K_END_TITO_SAQ_NOM_LFM_PMOVI_BEC0</v>
      </c>
    </row>
    <row r="251" spans="1:36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5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540</v>
      </c>
      <c r="K251" t="s">
        <v>141</v>
      </c>
      <c r="L251" t="s">
        <v>35</v>
      </c>
      <c r="M251" t="s">
        <v>862</v>
      </c>
      <c r="N251" t="s">
        <v>883</v>
      </c>
      <c r="O251" t="s">
        <v>880</v>
      </c>
      <c r="P251" s="30" t="s">
        <v>779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X251" t="s">
        <v>548</v>
      </c>
      <c r="Z251" t="s">
        <v>887</v>
      </c>
      <c r="AF251" t="b">
        <v>0</v>
      </c>
      <c r="AG251">
        <f t="shared" si="294"/>
        <v>2</v>
      </c>
      <c r="AH251">
        <v>1</v>
      </c>
      <c r="AI251" t="str">
        <f t="shared" si="296"/>
        <v>LSA_SOC_SB_K_END_TITO_SAQ_NOM_LFM_PMOVI_BEC1</v>
      </c>
      <c r="AJ251" t="str">
        <f t="shared" si="297"/>
        <v>LSA_SOC_SB_K_END_TITO_SAQ_NOM_LFM_PMOVI_BEC1</v>
      </c>
    </row>
    <row r="252" spans="1:36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5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540</v>
      </c>
      <c r="K252" t="s">
        <v>141</v>
      </c>
      <c r="L252" t="s">
        <v>35</v>
      </c>
      <c r="M252" t="s">
        <v>863</v>
      </c>
      <c r="N252" t="s">
        <v>883</v>
      </c>
      <c r="O252" t="s">
        <v>880</v>
      </c>
      <c r="P252" s="30" t="s">
        <v>780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X252" t="s">
        <v>548</v>
      </c>
      <c r="Z252" t="s">
        <v>887</v>
      </c>
      <c r="AF252" t="b">
        <v>0</v>
      </c>
      <c r="AG252">
        <f t="shared" si="294"/>
        <v>2</v>
      </c>
      <c r="AH252">
        <v>1</v>
      </c>
      <c r="AI252" t="str">
        <f t="shared" si="296"/>
        <v>LSA_SOC_SB_K_END_TITO_SAQ_NOM_LFM_PMOVI_MC00</v>
      </c>
      <c r="AJ252" t="str">
        <f t="shared" si="297"/>
        <v>LSA_SOC_SB_K_END_TITO_SAQ_NOM_LFM_PMOVI_MC00</v>
      </c>
    </row>
    <row r="253" spans="1:36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5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540</v>
      </c>
      <c r="K253" t="s">
        <v>141</v>
      </c>
      <c r="L253" t="s">
        <v>35</v>
      </c>
      <c r="M253" t="s">
        <v>864</v>
      </c>
      <c r="N253" t="s">
        <v>883</v>
      </c>
      <c r="O253" t="s">
        <v>880</v>
      </c>
      <c r="P253" s="30" t="s">
        <v>781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X253" t="s">
        <v>548</v>
      </c>
      <c r="Z253" t="s">
        <v>887</v>
      </c>
      <c r="AF253" t="b">
        <v>0</v>
      </c>
      <c r="AG253">
        <f t="shared" si="294"/>
        <v>2</v>
      </c>
      <c r="AH253">
        <v>1</v>
      </c>
      <c r="AI253" t="str">
        <f t="shared" si="296"/>
        <v>LSA_SOC_SB_K_END_TITO_SAQ_NOM_LFM_PMOVI_MC01</v>
      </c>
      <c r="AJ253" t="str">
        <f t="shared" si="297"/>
        <v>LSA_SOC_SB_K_END_TITO_SAQ_NOM_LFM_PMOVI_MC01</v>
      </c>
    </row>
    <row r="254" spans="1:36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5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540</v>
      </c>
      <c r="K254" t="s">
        <v>141</v>
      </c>
      <c r="L254" t="s">
        <v>35</v>
      </c>
      <c r="M254" t="s">
        <v>865</v>
      </c>
      <c r="N254" t="s">
        <v>883</v>
      </c>
      <c r="O254" t="s">
        <v>880</v>
      </c>
      <c r="P254" s="30" t="s">
        <v>782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X254" t="s">
        <v>548</v>
      </c>
      <c r="Z254" t="s">
        <v>887</v>
      </c>
      <c r="AF254" t="b">
        <v>0</v>
      </c>
      <c r="AG254">
        <f t="shared" si="294"/>
        <v>2</v>
      </c>
      <c r="AH254">
        <v>1</v>
      </c>
      <c r="AI254" t="str">
        <f t="shared" si="296"/>
        <v>LSA_SOC_SB_K_END_TITO_SAQ_NOM_LFM_PMOVI_MC10</v>
      </c>
      <c r="AJ254" t="str">
        <f t="shared" si="297"/>
        <v>LSA_SOC_SB_K_END_TITO_SAQ_NOM_LFM_PMOVI_MC10</v>
      </c>
    </row>
    <row r="255" spans="1:36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5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540</v>
      </c>
      <c r="K255" t="s">
        <v>141</v>
      </c>
      <c r="L255" t="s">
        <v>35</v>
      </c>
      <c r="M255" t="s">
        <v>866</v>
      </c>
      <c r="N255" t="s">
        <v>883</v>
      </c>
      <c r="O255" t="s">
        <v>880</v>
      </c>
      <c r="P255" s="30" t="s">
        <v>783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X255" t="s">
        <v>548</v>
      </c>
      <c r="Z255" t="s">
        <v>887</v>
      </c>
      <c r="AF255" t="b">
        <v>0</v>
      </c>
      <c r="AG255">
        <f t="shared" si="294"/>
        <v>2</v>
      </c>
      <c r="AH255">
        <v>1</v>
      </c>
      <c r="AI255" t="str">
        <f t="shared" si="296"/>
        <v>LSA_SOC_SB_K_END_TITO_SAQ_NOM_LFM_PMOVI_MC11</v>
      </c>
      <c r="AJ255" t="str">
        <f t="shared" si="297"/>
        <v>LSA_SOC_SB_K_END_TITO_SAQ_NOM_LFM_PMOVI_MC11</v>
      </c>
    </row>
    <row r="256" spans="1:36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5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540</v>
      </c>
      <c r="K256" t="s">
        <v>141</v>
      </c>
      <c r="L256" t="s">
        <v>35</v>
      </c>
      <c r="M256" t="s">
        <v>867</v>
      </c>
      <c r="N256" t="s">
        <v>883</v>
      </c>
      <c r="O256" t="s">
        <v>880</v>
      </c>
      <c r="P256" s="30" t="s">
        <v>784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X256" t="s">
        <v>548</v>
      </c>
      <c r="Z256" t="s">
        <v>887</v>
      </c>
      <c r="AF256" t="b">
        <v>0</v>
      </c>
      <c r="AG256">
        <f t="shared" si="294"/>
        <v>2</v>
      </c>
      <c r="AH256">
        <v>1</v>
      </c>
      <c r="AI256" t="str">
        <f t="shared" si="296"/>
        <v>LSA_SOC_SB_K_END_TITO_SAQ_NOM_LFM_PMOVI_MMM</v>
      </c>
      <c r="AJ256" t="str">
        <f t="shared" si="297"/>
        <v>LSA_SOC_SB_K_END_TITO_SAQ_NOM_LFM_PMOVI_MMM</v>
      </c>
    </row>
    <row r="257" spans="1:36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5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540</v>
      </c>
      <c r="K257" t="s">
        <v>141</v>
      </c>
      <c r="L257" t="s">
        <v>35</v>
      </c>
      <c r="M257" t="s">
        <v>868</v>
      </c>
      <c r="N257" t="s">
        <v>883</v>
      </c>
      <c r="O257" t="s">
        <v>880</v>
      </c>
      <c r="P257" s="30" t="s">
        <v>785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X257" t="s">
        <v>548</v>
      </c>
      <c r="Z257" t="s">
        <v>887</v>
      </c>
      <c r="AF257" t="b">
        <v>0</v>
      </c>
      <c r="AG257">
        <f t="shared" si="294"/>
        <v>2</v>
      </c>
      <c r="AH257">
        <v>1</v>
      </c>
      <c r="AI257">
        <v>1</v>
      </c>
      <c r="AJ257">
        <v>1</v>
      </c>
    </row>
    <row r="258" spans="1:36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6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8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540</v>
      </c>
      <c r="K259" t="s">
        <v>141</v>
      </c>
      <c r="L259" t="s">
        <v>35</v>
      </c>
      <c r="M259" t="s">
        <v>579</v>
      </c>
      <c r="N259" t="s">
        <v>883</v>
      </c>
      <c r="O259" t="s">
        <v>880</v>
      </c>
      <c r="P259" s="30" t="s">
        <v>549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X259" t="s">
        <v>548</v>
      </c>
      <c r="Z259" t="s">
        <v>887</v>
      </c>
      <c r="AF259" t="b">
        <v>0</v>
      </c>
      <c r="AG259">
        <f t="shared" ref="AG259:AG266" si="299">COUNTA(AI259:AR259)</f>
        <v>2</v>
      </c>
      <c r="AH259">
        <v>1</v>
      </c>
      <c r="AI259" t="str">
        <f>D268</f>
        <v>LSA_SOC_SB_K_END_TITO_SAQ_NOM_LFM_PMOVI_FUSE</v>
      </c>
      <c r="AJ259" t="str">
        <f>D268</f>
        <v>LSA_SOC_SB_K_END_TITO_SAQ_NOM_LFM_PMOVI_FUSE</v>
      </c>
    </row>
    <row r="260" spans="1:36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869</v>
      </c>
      <c r="F260" t="s">
        <v>88</v>
      </c>
      <c r="AG260">
        <f t="shared" si="299"/>
        <v>2</v>
      </c>
      <c r="AH260">
        <v>1</v>
      </c>
      <c r="AI260" t="str">
        <f>D268</f>
        <v>LSA_SOC_SB_K_END_TITO_SAQ_NOM_LFM_PMOVI_FUSE</v>
      </c>
      <c r="AJ260" t="str">
        <f>D268</f>
        <v>LSA_SOC_SB_K_END_TITO_SAQ_NOM_LFM_PMOVI_FUSE</v>
      </c>
    </row>
    <row r="261" spans="1:36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300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540</v>
      </c>
      <c r="K261" t="s">
        <v>141</v>
      </c>
      <c r="L261" t="s">
        <v>35</v>
      </c>
      <c r="M261" t="s">
        <v>870</v>
      </c>
      <c r="N261" t="s">
        <v>883</v>
      </c>
      <c r="O261" t="s">
        <v>880</v>
      </c>
      <c r="P261" s="30" t="s">
        <v>787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X261" t="s">
        <v>548</v>
      </c>
      <c r="Z261" t="s">
        <v>887</v>
      </c>
      <c r="AF261" t="b">
        <v>0</v>
      </c>
      <c r="AG261">
        <f t="shared" si="299"/>
        <v>2</v>
      </c>
      <c r="AH261">
        <v>1</v>
      </c>
      <c r="AI261" t="str">
        <f>D262</f>
        <v>SSA_SOC_SB_K_END_TITO_SAQ_NOM_LFM_PMOVI_DDXT</v>
      </c>
      <c r="AJ261" t="str">
        <f>D262</f>
        <v>SSA_SOC_SB_K_END_TITO_SAQ_NOM_LFM_PMOVI_DDXT</v>
      </c>
    </row>
    <row r="262" spans="1:36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300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540</v>
      </c>
      <c r="K262" t="s">
        <v>141</v>
      </c>
      <c r="L262" t="s">
        <v>35</v>
      </c>
      <c r="M262" t="s">
        <v>871</v>
      </c>
      <c r="N262" t="s">
        <v>883</v>
      </c>
      <c r="O262" t="s">
        <v>880</v>
      </c>
      <c r="P262" s="30" t="s">
        <v>789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X262" t="s">
        <v>548</v>
      </c>
      <c r="Z262" t="s">
        <v>887</v>
      </c>
      <c r="AF262" t="b">
        <v>0</v>
      </c>
      <c r="AG262">
        <f t="shared" si="299"/>
        <v>2</v>
      </c>
      <c r="AH262">
        <v>1</v>
      </c>
      <c r="AI262" t="str">
        <f t="shared" ref="AI262:AI265" si="301">D263</f>
        <v>SSA_SOC_SB_K_END_TITO_SAQ_NOM_LFM_PMOVI_DDHY</v>
      </c>
      <c r="AJ262" t="str">
        <f t="shared" ref="AJ262:AJ265" si="302">D263</f>
        <v>SSA_SOC_SB_K_END_TITO_SAQ_NOM_LFM_PMOVI_DDHY</v>
      </c>
    </row>
    <row r="263" spans="1:36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300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540</v>
      </c>
      <c r="K263" t="s">
        <v>141</v>
      </c>
      <c r="L263" t="s">
        <v>35</v>
      </c>
      <c r="M263" t="s">
        <v>872</v>
      </c>
      <c r="N263" t="s">
        <v>883</v>
      </c>
      <c r="O263" t="s">
        <v>880</v>
      </c>
      <c r="P263" s="30" t="s">
        <v>790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X263" t="s">
        <v>548</v>
      </c>
      <c r="Z263" t="s">
        <v>887</v>
      </c>
      <c r="AF263" t="b">
        <v>0</v>
      </c>
      <c r="AG263">
        <f t="shared" si="299"/>
        <v>2</v>
      </c>
      <c r="AH263">
        <v>1</v>
      </c>
      <c r="AI263" t="str">
        <f t="shared" si="301"/>
        <v>LSA_SOC_SB_K_END_TITO_SAQ_NOM_LFM_PMOVI_DDXT</v>
      </c>
      <c r="AJ263" t="str">
        <f t="shared" si="302"/>
        <v>LSA_SOC_SB_K_END_TITO_SAQ_NOM_LFM_PMOVI_DDXT</v>
      </c>
    </row>
    <row r="264" spans="1:36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300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540</v>
      </c>
      <c r="K264" t="s">
        <v>141</v>
      </c>
      <c r="L264" t="s">
        <v>35</v>
      </c>
      <c r="M264" t="s">
        <v>871</v>
      </c>
      <c r="N264" t="s">
        <v>883</v>
      </c>
      <c r="O264" t="s">
        <v>880</v>
      </c>
      <c r="P264" s="30" t="s">
        <v>791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X264" t="s">
        <v>548</v>
      </c>
      <c r="Z264" t="s">
        <v>887</v>
      </c>
      <c r="AF264" t="b">
        <v>0</v>
      </c>
      <c r="AG264">
        <f t="shared" si="299"/>
        <v>2</v>
      </c>
      <c r="AH264">
        <v>1</v>
      </c>
      <c r="AI264" t="str">
        <f t="shared" si="301"/>
        <v>ROM_SOC_SB_K_END_TITO_SAQ_NOM_LFM_PMOVI_CCSR</v>
      </c>
      <c r="AJ264" t="str">
        <f t="shared" si="302"/>
        <v>ROM_SOC_SB_K_END_TITO_SAQ_NOM_LFM_PMOVI_CCSR</v>
      </c>
    </row>
    <row r="265" spans="1:36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300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540</v>
      </c>
      <c r="K265" t="s">
        <v>141</v>
      </c>
      <c r="L265" t="s">
        <v>35</v>
      </c>
      <c r="M265" t="s">
        <v>870</v>
      </c>
      <c r="N265" t="s">
        <v>883</v>
      </c>
      <c r="O265" t="s">
        <v>880</v>
      </c>
      <c r="P265" s="30" t="s">
        <v>792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X265" t="s">
        <v>548</v>
      </c>
      <c r="Z265" t="s">
        <v>887</v>
      </c>
      <c r="AF265" t="b">
        <v>0</v>
      </c>
      <c r="AG265">
        <f t="shared" si="299"/>
        <v>2</v>
      </c>
      <c r="AH265">
        <v>1</v>
      </c>
      <c r="AI265" t="str">
        <f t="shared" si="301"/>
        <v>ROM_SOC_SB_K_END_TITO_SAQ_NOM_LFM_PMOVI_DDHY</v>
      </c>
      <c r="AJ265" t="str">
        <f t="shared" si="302"/>
        <v>ROM_SOC_SB_K_END_TITO_SAQ_NOM_LFM_PMOVI_DDHY</v>
      </c>
    </row>
    <row r="266" spans="1:36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300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540</v>
      </c>
      <c r="K266" t="s">
        <v>141</v>
      </c>
      <c r="L266" t="s">
        <v>35</v>
      </c>
      <c r="M266" t="s">
        <v>872</v>
      </c>
      <c r="N266" t="s">
        <v>883</v>
      </c>
      <c r="O266" t="s">
        <v>880</v>
      </c>
      <c r="P266" s="30" t="s">
        <v>793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X266" t="s">
        <v>548</v>
      </c>
      <c r="Z266" t="s">
        <v>887</v>
      </c>
      <c r="AF266" t="b">
        <v>0</v>
      </c>
      <c r="AG266">
        <f t="shared" si="299"/>
        <v>2</v>
      </c>
      <c r="AH266">
        <v>1</v>
      </c>
      <c r="AI266">
        <v>1</v>
      </c>
      <c r="AJ266">
        <v>1</v>
      </c>
    </row>
    <row r="267" spans="1:36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6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303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540</v>
      </c>
      <c r="K268" t="s">
        <v>141</v>
      </c>
      <c r="L268" t="s">
        <v>35</v>
      </c>
      <c r="M268" t="s">
        <v>580</v>
      </c>
      <c r="N268" t="s">
        <v>883</v>
      </c>
      <c r="O268" t="s">
        <v>880</v>
      </c>
      <c r="P268" s="30" t="s">
        <v>551</v>
      </c>
      <c r="Q268">
        <v>21</v>
      </c>
      <c r="R268">
        <v>41</v>
      </c>
      <c r="S268">
        <v>579</v>
      </c>
      <c r="T268">
        <v>-1</v>
      </c>
      <c r="U268" t="s">
        <v>552</v>
      </c>
      <c r="V268">
        <v>8075</v>
      </c>
      <c r="X268" t="s">
        <v>548</v>
      </c>
      <c r="Z268" t="s">
        <v>887</v>
      </c>
      <c r="AF268" t="b">
        <v>0</v>
      </c>
      <c r="AG268">
        <f t="shared" ref="AG268:AG273" si="304">COUNTA(AI268:AR268)</f>
        <v>2</v>
      </c>
      <c r="AH268">
        <v>1</v>
      </c>
      <c r="AI268" t="str">
        <f t="shared" ref="AI268" si="305">D269</f>
        <v>ALL_SOC_SB_K_END_TITO_SAN_NOM_LFM_PMOVI_SAN</v>
      </c>
      <c r="AJ268" t="str">
        <f t="shared" ref="AJ268" si="306">D269</f>
        <v>ALL_SOC_SB_K_END_TITO_SAN_NOM_LFM_PMOVI_SAN</v>
      </c>
    </row>
    <row r="269" spans="1:36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303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541</v>
      </c>
      <c r="K269" t="s">
        <v>141</v>
      </c>
      <c r="L269" t="s">
        <v>35</v>
      </c>
      <c r="M269" t="s">
        <v>873</v>
      </c>
      <c r="N269" t="s">
        <v>883</v>
      </c>
      <c r="O269" t="s">
        <v>880</v>
      </c>
      <c r="P269" s="30" t="s">
        <v>794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X269" t="s">
        <v>548</v>
      </c>
      <c r="Z269" t="s">
        <v>887</v>
      </c>
      <c r="AF269" t="b">
        <v>0</v>
      </c>
      <c r="AG269">
        <f t="shared" si="304"/>
        <v>2</v>
      </c>
      <c r="AH269">
        <v>1</v>
      </c>
      <c r="AI269" t="str">
        <f>D275</f>
        <v>SSA_SOC_SB_K_END_TITO_SAN_NOM_LFM_PMOVI_SBCLK_CEN1</v>
      </c>
      <c r="AJ269" t="str">
        <f>D275</f>
        <v>SSA_SOC_SB_K_END_TITO_SAN_NOM_LFM_PMOVI_SBCLK_CEN1</v>
      </c>
    </row>
    <row r="270" spans="1:36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873</v>
      </c>
      <c r="F270" t="s">
        <v>88</v>
      </c>
      <c r="AG270">
        <f t="shared" si="304"/>
        <v>2</v>
      </c>
      <c r="AH270">
        <v>1</v>
      </c>
      <c r="AI270" t="str">
        <f>D275</f>
        <v>SSA_SOC_SB_K_END_TITO_SAN_NOM_LFM_PMOVI_SBCLK_CEN1</v>
      </c>
      <c r="AJ270" t="str">
        <f>D275</f>
        <v>SSA_SOC_SB_K_END_TITO_SAN_NOM_LFM_PMOVI_SBCLK_CEN1</v>
      </c>
    </row>
    <row r="271" spans="1:36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7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541</v>
      </c>
      <c r="K271" t="s">
        <v>141</v>
      </c>
      <c r="L271" t="s">
        <v>35</v>
      </c>
      <c r="M271" t="s">
        <v>874</v>
      </c>
      <c r="N271" t="s">
        <v>883</v>
      </c>
      <c r="O271" t="s">
        <v>880</v>
      </c>
      <c r="P271" s="30" t="s">
        <v>796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X271" t="s">
        <v>548</v>
      </c>
      <c r="Z271" t="s">
        <v>887</v>
      </c>
      <c r="AF271" t="b">
        <v>0</v>
      </c>
      <c r="AG271">
        <f t="shared" si="304"/>
        <v>2</v>
      </c>
      <c r="AH271">
        <v>1</v>
      </c>
      <c r="AI271" t="str">
        <f>D272</f>
        <v>LSA_SOC_SB_K_END_TITO_SAN_NOM_LFM_PMOVI_WES1</v>
      </c>
      <c r="AJ271" t="str">
        <f>D272</f>
        <v>LSA_SOC_SB_K_END_TITO_SAN_NOM_LFM_PMOVI_WES1</v>
      </c>
    </row>
    <row r="272" spans="1:36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7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541</v>
      </c>
      <c r="K272" t="s">
        <v>141</v>
      </c>
      <c r="L272" t="s">
        <v>35</v>
      </c>
      <c r="M272" t="s">
        <v>875</v>
      </c>
      <c r="N272" t="s">
        <v>883</v>
      </c>
      <c r="O272" t="s">
        <v>880</v>
      </c>
      <c r="P272" s="30" t="s">
        <v>798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X272" t="s">
        <v>548</v>
      </c>
      <c r="Z272" t="s">
        <v>887</v>
      </c>
      <c r="AF272" t="b">
        <v>0</v>
      </c>
      <c r="AG272">
        <f t="shared" si="304"/>
        <v>2</v>
      </c>
      <c r="AH272">
        <v>1</v>
      </c>
      <c r="AI272" t="str">
        <f>D273</f>
        <v>SSA_SOC_SB_K_END_TITO_SAN_NOM_LFM_PMOVI_WES1</v>
      </c>
      <c r="AJ272" t="str">
        <f>D273</f>
        <v>SSA_SOC_SB_K_END_TITO_SAN_NOM_LFM_PMOVI_WES1</v>
      </c>
    </row>
    <row r="273" spans="1:36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7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541</v>
      </c>
      <c r="K273" t="s">
        <v>141</v>
      </c>
      <c r="L273" t="s">
        <v>35</v>
      </c>
      <c r="M273" t="s">
        <v>875</v>
      </c>
      <c r="N273" t="s">
        <v>883</v>
      </c>
      <c r="O273" t="s">
        <v>880</v>
      </c>
      <c r="P273" s="30" t="s">
        <v>799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X273" t="s">
        <v>548</v>
      </c>
      <c r="Z273" t="s">
        <v>887</v>
      </c>
      <c r="AF273" t="b">
        <v>0</v>
      </c>
      <c r="AG273">
        <f t="shared" si="304"/>
        <v>2</v>
      </c>
      <c r="AH273">
        <v>1</v>
      </c>
      <c r="AI273">
        <v>1</v>
      </c>
      <c r="AJ273">
        <v>1</v>
      </c>
    </row>
    <row r="274" spans="1:36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36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8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541</v>
      </c>
      <c r="K275" t="s">
        <v>141</v>
      </c>
      <c r="L275" t="s">
        <v>35</v>
      </c>
      <c r="M275" t="s">
        <v>876</v>
      </c>
      <c r="N275" t="s">
        <v>883</v>
      </c>
      <c r="O275" t="s">
        <v>880</v>
      </c>
      <c r="P275" s="30" t="s">
        <v>801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X275" t="s">
        <v>548</v>
      </c>
      <c r="Z275" t="s">
        <v>887</v>
      </c>
      <c r="AF275" t="b">
        <v>0</v>
      </c>
      <c r="AG275">
        <f t="shared" ref="AG275:AG280" si="309">COUNTA(AI275:AR275)</f>
        <v>2</v>
      </c>
      <c r="AH275">
        <v>1</v>
      </c>
      <c r="AI275" t="str">
        <f>D276</f>
        <v>SSA_SOC_SB_K_END_TITO_SAN_NOM_LFM_PMOVI_SBCLK_GT</v>
      </c>
      <c r="AJ275" t="str">
        <f>D276</f>
        <v>SSA_SOC_SB_K_END_TITO_SAN_NOM_LFM_PMOVI_SBCLK_GT</v>
      </c>
    </row>
    <row r="276" spans="1:36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8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541</v>
      </c>
      <c r="K276" t="s">
        <v>141</v>
      </c>
      <c r="L276" t="s">
        <v>35</v>
      </c>
      <c r="M276" t="s">
        <v>877</v>
      </c>
      <c r="N276" t="s">
        <v>883</v>
      </c>
      <c r="O276" t="s">
        <v>880</v>
      </c>
      <c r="P276" s="30" t="s">
        <v>803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X276" t="s">
        <v>548</v>
      </c>
      <c r="Z276" t="s">
        <v>887</v>
      </c>
      <c r="AF276" t="b">
        <v>0</v>
      </c>
      <c r="AG276">
        <f t="shared" si="309"/>
        <v>2</v>
      </c>
      <c r="AH276">
        <v>1</v>
      </c>
      <c r="AI276" t="str">
        <f t="shared" ref="AI276:AI279" si="310">D277</f>
        <v>ROM_SOC_SB_K_END_TITO_SAN_NOM_LFM_PMOVI_SBCLK_CEN1</v>
      </c>
      <c r="AJ276" t="str">
        <f t="shared" ref="AJ276:AJ279" si="311">D277</f>
        <v>ROM_SOC_SB_K_END_TITO_SAN_NOM_LFM_PMOVI_SBCLK_CEN1</v>
      </c>
    </row>
    <row r="277" spans="1:36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8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541</v>
      </c>
      <c r="K277" t="s">
        <v>141</v>
      </c>
      <c r="L277" t="s">
        <v>35</v>
      </c>
      <c r="M277" t="s">
        <v>876</v>
      </c>
      <c r="N277" t="s">
        <v>883</v>
      </c>
      <c r="O277" t="s">
        <v>880</v>
      </c>
      <c r="P277" s="30" t="s">
        <v>804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X277" t="s">
        <v>548</v>
      </c>
      <c r="Z277" t="s">
        <v>887</v>
      </c>
      <c r="AF277" t="b">
        <v>0</v>
      </c>
      <c r="AG277">
        <f t="shared" si="309"/>
        <v>2</v>
      </c>
      <c r="AH277">
        <v>1</v>
      </c>
      <c r="AI277" t="str">
        <f t="shared" si="310"/>
        <v>ROM_SOC_SB_K_END_TITO_SAN_NOM_LFM_PMOVI_SBCLK_GT</v>
      </c>
      <c r="AJ277" t="str">
        <f t="shared" si="311"/>
        <v>ROM_SOC_SB_K_END_TITO_SAN_NOM_LFM_PMOVI_SBCLK_GT</v>
      </c>
    </row>
    <row r="278" spans="1:36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8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541</v>
      </c>
      <c r="K278" t="s">
        <v>141</v>
      </c>
      <c r="L278" t="s">
        <v>35</v>
      </c>
      <c r="M278" t="s">
        <v>877</v>
      </c>
      <c r="N278" t="s">
        <v>883</v>
      </c>
      <c r="O278" t="s">
        <v>880</v>
      </c>
      <c r="P278" s="30" t="s">
        <v>805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X278" t="s">
        <v>548</v>
      </c>
      <c r="Z278" t="s">
        <v>887</v>
      </c>
      <c r="AF278" t="b">
        <v>0</v>
      </c>
      <c r="AG278">
        <f t="shared" si="309"/>
        <v>2</v>
      </c>
      <c r="AH278">
        <v>1</v>
      </c>
      <c r="AI278" t="str">
        <f t="shared" si="310"/>
        <v>LSA_SOC_SB_K_END_TITO_SAN_NOM_LFM_PMOVI_ONDD</v>
      </c>
      <c r="AJ278" t="str">
        <f t="shared" si="311"/>
        <v>LSA_SOC_SB_K_END_TITO_SAN_NOM_LFM_PMOVI_ONDD</v>
      </c>
    </row>
    <row r="279" spans="1:36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8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541</v>
      </c>
      <c r="K279" t="s">
        <v>141</v>
      </c>
      <c r="L279" t="s">
        <v>35</v>
      </c>
      <c r="M279" t="s">
        <v>878</v>
      </c>
      <c r="N279" t="s">
        <v>883</v>
      </c>
      <c r="O279" t="s">
        <v>880</v>
      </c>
      <c r="P279" s="30" t="s">
        <v>806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X279" t="s">
        <v>548</v>
      </c>
      <c r="Z279" t="s">
        <v>887</v>
      </c>
      <c r="AF279" t="b">
        <v>0</v>
      </c>
      <c r="AG279">
        <f t="shared" si="309"/>
        <v>2</v>
      </c>
      <c r="AH279">
        <v>1</v>
      </c>
      <c r="AI279" t="str">
        <f t="shared" si="310"/>
        <v>ALL_SOC_SB_E_END_TITO_SAN_NOM_LFM_PMOVI_ARU_EDC</v>
      </c>
      <c r="AJ279" t="str">
        <f t="shared" si="311"/>
        <v>ALL_SOC_SB_E_END_TITO_SAN_NOM_LFM_PMOVI_ARU_EDC</v>
      </c>
    </row>
    <row r="280" spans="1:36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8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541</v>
      </c>
      <c r="K280" t="s">
        <v>141</v>
      </c>
      <c r="L280" t="s">
        <v>35</v>
      </c>
      <c r="M280" t="s">
        <v>879</v>
      </c>
      <c r="N280" t="s">
        <v>883</v>
      </c>
      <c r="O280" t="s">
        <v>880</v>
      </c>
      <c r="P280" s="30" t="s">
        <v>808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X280" t="s">
        <v>548</v>
      </c>
      <c r="Z280" t="s">
        <v>887</v>
      </c>
      <c r="AF280" t="b">
        <v>0</v>
      </c>
      <c r="AG280">
        <f t="shared" si="309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35" t="s">
        <v>59</v>
      </c>
      <c r="B282" s="35" t="s">
        <v>27</v>
      </c>
      <c r="C282" s="35" t="str">
        <f>VLOOKUP(B282,templateLookup!A:B,2,0)</f>
        <v>COMPOSITE</v>
      </c>
      <c r="D282" t="s">
        <v>1281</v>
      </c>
      <c r="F282" t="s">
        <v>88</v>
      </c>
      <c r="AG282">
        <f t="shared" ref="AG282" si="312">COUNTA(AI282:AR282)</f>
        <v>2</v>
      </c>
      <c r="AH282">
        <v>1</v>
      </c>
      <c r="AI282">
        <f>D328</f>
        <v>0</v>
      </c>
      <c r="AJ282">
        <f>D328</f>
        <v>0</v>
      </c>
    </row>
    <row r="283" spans="1:36" x14ac:dyDescent="0.25">
      <c r="A283" s="35" t="s">
        <v>59</v>
      </c>
      <c r="B283" s="35" t="s">
        <v>1278</v>
      </c>
      <c r="C283" s="35" t="str">
        <f>VLOOKUP(B283,templateLookup!A:B,2,0)</f>
        <v>PrimeShmooTestMethod</v>
      </c>
      <c r="D283" s="12" t="str">
        <f t="shared" ref="D283" si="313">E283&amp;"_"&amp;F283&amp;"_"&amp;G283&amp;"_"&amp;H283&amp;"_"&amp;A283&amp;"_"&amp;I283&amp;"_"&amp;J283&amp;"_"&amp;K283&amp;"_"&amp;L283&amp;"_"&amp;M283</f>
        <v>SSA_SOC_SHMOO_E_END_TITO_SAQ_NOM_LFM_HBO</v>
      </c>
      <c r="E283" t="s">
        <v>31</v>
      </c>
      <c r="F283" t="s">
        <v>88</v>
      </c>
      <c r="G283" t="s">
        <v>1281</v>
      </c>
      <c r="H283" t="s">
        <v>34</v>
      </c>
      <c r="I283" t="s">
        <v>104</v>
      </c>
      <c r="J283" t="s">
        <v>540</v>
      </c>
      <c r="K283" t="s">
        <v>141</v>
      </c>
      <c r="L283" t="s">
        <v>35</v>
      </c>
      <c r="M283" t="s">
        <v>814</v>
      </c>
      <c r="N283" t="s">
        <v>883</v>
      </c>
      <c r="O283" t="s">
        <v>880</v>
      </c>
      <c r="P283" s="30" t="s">
        <v>815</v>
      </c>
      <c r="Q283">
        <v>61</v>
      </c>
      <c r="R283">
        <v>42</v>
      </c>
      <c r="S283">
        <v>600</v>
      </c>
      <c r="T283">
        <v>-1</v>
      </c>
      <c r="U283" t="s">
        <v>234</v>
      </c>
      <c r="W283" t="s">
        <v>1284</v>
      </c>
      <c r="AF283" t="b">
        <v>0</v>
      </c>
      <c r="AG283">
        <f>COUNTA(AI283:AR283)</f>
        <v>2</v>
      </c>
      <c r="AH283">
        <v>1</v>
      </c>
      <c r="AI283" t="str">
        <f t="shared" ref="AI283" si="314">D284</f>
        <v>SHMOO_SSA_HBO</v>
      </c>
      <c r="AJ283" t="str">
        <f>D288</f>
        <v>SSA_SOC_SHMOO_E_END_TITO_SAQ_NOM_LFM_SBCLK_CCSR</v>
      </c>
    </row>
    <row r="284" spans="1:36" x14ac:dyDescent="0.25">
      <c r="A284" s="35" t="s">
        <v>59</v>
      </c>
      <c r="B284" s="35" t="s">
        <v>27</v>
      </c>
      <c r="C284" s="35" t="str">
        <f>VLOOKUP(B284,templateLookup!A:B,2,0)</f>
        <v>COMPOSITE</v>
      </c>
      <c r="D284" t="s">
        <v>1288</v>
      </c>
      <c r="F284" t="s">
        <v>88</v>
      </c>
      <c r="AG284">
        <f t="shared" ref="AG284:AG286" si="315">COUNTA(AI284:AR284)</f>
        <v>2</v>
      </c>
      <c r="AH284">
        <v>1</v>
      </c>
      <c r="AI284" t="str">
        <f>D288</f>
        <v>SSA_SOC_SHMOO_E_END_TITO_SAQ_NOM_LFM_SBCLK_CCSR</v>
      </c>
      <c r="AJ284" t="str">
        <f>D288</f>
        <v>SSA_SOC_SHMOO_E_END_TITO_SAQ_NOM_LFM_SBCLK_CCSR</v>
      </c>
    </row>
    <row r="285" spans="1:36" x14ac:dyDescent="0.25">
      <c r="A285" s="35" t="s">
        <v>59</v>
      </c>
      <c r="B285" s="35" t="s">
        <v>1278</v>
      </c>
      <c r="C285" s="35" t="str">
        <f>VLOOKUP(B285,templateLookup!A:B,2,0)</f>
        <v>PrimeShmooTestMethod</v>
      </c>
      <c r="D285" s="12" t="str">
        <f t="shared" ref="D285:D286" si="316">E285&amp;"_"&amp;F285&amp;"_"&amp;G285&amp;"_"&amp;H285&amp;"_"&amp;A285&amp;"_"&amp;I285&amp;"_"&amp;J285&amp;"_"&amp;K285&amp;"_"&amp;L285&amp;"_"&amp;M285</f>
        <v>SSA_SOC_SHMOO_E_END_TITO_SAQ_NOM_LFM_HBO0</v>
      </c>
      <c r="E285" t="s">
        <v>31</v>
      </c>
      <c r="F285" t="s">
        <v>88</v>
      </c>
      <c r="G285" t="s">
        <v>1281</v>
      </c>
      <c r="H285" t="s">
        <v>34</v>
      </c>
      <c r="I285" t="s">
        <v>104</v>
      </c>
      <c r="J285" t="s">
        <v>540</v>
      </c>
      <c r="K285" t="s">
        <v>141</v>
      </c>
      <c r="L285" t="s">
        <v>35</v>
      </c>
      <c r="M285" t="s">
        <v>542</v>
      </c>
      <c r="N285" t="s">
        <v>883</v>
      </c>
      <c r="O285" t="s">
        <v>880</v>
      </c>
      <c r="P285" s="30" t="s">
        <v>817</v>
      </c>
      <c r="Q285">
        <v>61</v>
      </c>
      <c r="R285">
        <v>42</v>
      </c>
      <c r="S285">
        <v>601</v>
      </c>
      <c r="T285">
        <v>-1</v>
      </c>
      <c r="U285" t="s">
        <v>234</v>
      </c>
      <c r="W285" t="s">
        <v>1284</v>
      </c>
      <c r="AF285" t="b">
        <v>0</v>
      </c>
      <c r="AG285">
        <f t="shared" si="315"/>
        <v>2</v>
      </c>
      <c r="AH285">
        <v>1</v>
      </c>
      <c r="AI285" t="str">
        <f t="shared" ref="AI285" si="317">D286</f>
        <v>SSA_SOC_SHMOO_E_END_TITO_SAQ_NOM_LFM_HBO1</v>
      </c>
      <c r="AJ285" t="str">
        <f>D286</f>
        <v>SSA_SOC_SHMOO_E_END_TITO_SAQ_NOM_LFM_HBO1</v>
      </c>
    </row>
    <row r="286" spans="1:36" x14ac:dyDescent="0.25">
      <c r="A286" s="35" t="s">
        <v>59</v>
      </c>
      <c r="B286" s="35" t="s">
        <v>1278</v>
      </c>
      <c r="C286" s="35" t="str">
        <f>VLOOKUP(B286,templateLookup!A:B,2,0)</f>
        <v>PrimeShmooTestMethod</v>
      </c>
      <c r="D286" s="12" t="str">
        <f t="shared" si="316"/>
        <v>SSA_SOC_SHMOO_E_END_TITO_SAQ_NOM_LFM_HBO1</v>
      </c>
      <c r="E286" t="s">
        <v>31</v>
      </c>
      <c r="F286" t="s">
        <v>88</v>
      </c>
      <c r="G286" t="s">
        <v>1281</v>
      </c>
      <c r="H286" t="s">
        <v>34</v>
      </c>
      <c r="I286" t="s">
        <v>104</v>
      </c>
      <c r="J286" t="s">
        <v>540</v>
      </c>
      <c r="K286" t="s">
        <v>141</v>
      </c>
      <c r="L286" t="s">
        <v>35</v>
      </c>
      <c r="M286" t="s">
        <v>543</v>
      </c>
      <c r="N286" t="s">
        <v>883</v>
      </c>
      <c r="O286" t="s">
        <v>880</v>
      </c>
      <c r="P286" s="30" t="s">
        <v>818</v>
      </c>
      <c r="Q286">
        <v>61</v>
      </c>
      <c r="R286">
        <v>42</v>
      </c>
      <c r="S286">
        <v>602</v>
      </c>
      <c r="T286">
        <v>-1</v>
      </c>
      <c r="U286" t="s">
        <v>234</v>
      </c>
      <c r="W286" t="s">
        <v>1284</v>
      </c>
      <c r="AF286" t="b">
        <v>0</v>
      </c>
      <c r="AG286">
        <f t="shared" si="315"/>
        <v>2</v>
      </c>
      <c r="AH286">
        <v>1</v>
      </c>
      <c r="AI286">
        <v>1</v>
      </c>
      <c r="AJ286">
        <v>1</v>
      </c>
    </row>
    <row r="287" spans="1:36" x14ac:dyDescent="0.25">
      <c r="A287" s="35" t="s">
        <v>59</v>
      </c>
      <c r="B287" s="35" t="s">
        <v>41</v>
      </c>
      <c r="C287" s="35" t="str">
        <f>VLOOKUP(B287,templateLookup!A:B,2,0)</f>
        <v>COMPOSITE</v>
      </c>
    </row>
    <row r="288" spans="1:36" x14ac:dyDescent="0.25">
      <c r="A288" s="35" t="s">
        <v>59</v>
      </c>
      <c r="B288" s="35" t="s">
        <v>1278</v>
      </c>
      <c r="C288" s="35" t="str">
        <f>VLOOKUP(B288,templateLookup!A:B,2,0)</f>
        <v>PrimeShmooTestMethod</v>
      </c>
      <c r="D288" s="12" t="str">
        <f t="shared" ref="D288:D293" si="318">E288&amp;"_"&amp;F288&amp;"_"&amp;G288&amp;"_"&amp;H288&amp;"_"&amp;A288&amp;"_"&amp;I288&amp;"_"&amp;J288&amp;"_"&amp;K288&amp;"_"&amp;L288&amp;"_"&amp;M288</f>
        <v>SSA_SOC_SHMOO_E_END_TITO_SAQ_NOM_LFM_SBCLK_CCSR</v>
      </c>
      <c r="E288" t="s">
        <v>31</v>
      </c>
      <c r="F288" t="s">
        <v>88</v>
      </c>
      <c r="G288" t="s">
        <v>1281</v>
      </c>
      <c r="H288" t="s">
        <v>34</v>
      </c>
      <c r="I288" t="s">
        <v>104</v>
      </c>
      <c r="J288" t="s">
        <v>540</v>
      </c>
      <c r="K288" t="s">
        <v>141</v>
      </c>
      <c r="L288" t="s">
        <v>35</v>
      </c>
      <c r="M288" t="s">
        <v>819</v>
      </c>
      <c r="N288" t="s">
        <v>883</v>
      </c>
      <c r="O288" t="s">
        <v>880</v>
      </c>
      <c r="P288" s="30" t="s">
        <v>820</v>
      </c>
      <c r="Q288">
        <v>61</v>
      </c>
      <c r="R288">
        <v>42</v>
      </c>
      <c r="S288">
        <v>603</v>
      </c>
      <c r="T288">
        <v>-1</v>
      </c>
      <c r="U288" t="s">
        <v>234</v>
      </c>
      <c r="W288" t="s">
        <v>1284</v>
      </c>
      <c r="AF288" t="b">
        <v>0</v>
      </c>
      <c r="AG288">
        <f t="shared" ref="AG288:AG296" si="319">COUNTA(AI288:AR288)</f>
        <v>2</v>
      </c>
      <c r="AH288">
        <v>1</v>
      </c>
      <c r="AI288" t="str">
        <f t="shared" ref="AI288:AI293" si="320">D289</f>
        <v>SSA_SOC_SHMOO_E_END_TITO_SAQ_NOM_LFM_DDXR</v>
      </c>
      <c r="AJ288" t="str">
        <f>D289</f>
        <v>SSA_SOC_SHMOO_E_END_TITO_SAQ_NOM_LFM_DDXR</v>
      </c>
    </row>
    <row r="289" spans="1:36" x14ac:dyDescent="0.25">
      <c r="A289" s="35" t="s">
        <v>59</v>
      </c>
      <c r="B289" s="35" t="s">
        <v>1278</v>
      </c>
      <c r="C289" s="35" t="str">
        <f>VLOOKUP(B289,templateLookup!A:B,2,0)</f>
        <v>PrimeShmooTestMethod</v>
      </c>
      <c r="D289" s="12" t="str">
        <f t="shared" si="318"/>
        <v>SSA_SOC_SHMOO_E_END_TITO_SAQ_NOM_LFM_DDXR</v>
      </c>
      <c r="E289" t="s">
        <v>31</v>
      </c>
      <c r="F289" t="s">
        <v>88</v>
      </c>
      <c r="G289" t="s">
        <v>1281</v>
      </c>
      <c r="H289" t="s">
        <v>34</v>
      </c>
      <c r="I289" t="s">
        <v>104</v>
      </c>
      <c r="J289" t="s">
        <v>540</v>
      </c>
      <c r="K289" t="s">
        <v>141</v>
      </c>
      <c r="L289" t="s">
        <v>35</v>
      </c>
      <c r="M289" t="s">
        <v>561</v>
      </c>
      <c r="N289" t="s">
        <v>883</v>
      </c>
      <c r="O289" t="s">
        <v>880</v>
      </c>
      <c r="P289" s="30" t="s">
        <v>821</v>
      </c>
      <c r="Q289">
        <v>61</v>
      </c>
      <c r="R289">
        <v>42</v>
      </c>
      <c r="S289">
        <v>604</v>
      </c>
      <c r="T289">
        <v>-1</v>
      </c>
      <c r="U289" t="s">
        <v>234</v>
      </c>
      <c r="W289" t="s">
        <v>1284</v>
      </c>
      <c r="AF289" t="b">
        <v>0</v>
      </c>
      <c r="AG289">
        <f t="shared" si="319"/>
        <v>2</v>
      </c>
      <c r="AH289">
        <v>1</v>
      </c>
      <c r="AI289" t="str">
        <f t="shared" si="320"/>
        <v>SSA_SOC_SHMOO_E_END_TITO_SAQ_NOM_LFM_DDHY</v>
      </c>
      <c r="AJ289" t="str">
        <f>D290</f>
        <v>SSA_SOC_SHMOO_E_END_TITO_SAQ_NOM_LFM_DDHY</v>
      </c>
    </row>
    <row r="290" spans="1:36" x14ac:dyDescent="0.25">
      <c r="A290" s="35" t="s">
        <v>59</v>
      </c>
      <c r="B290" s="35" t="s">
        <v>1278</v>
      </c>
      <c r="C290" s="35" t="str">
        <f>VLOOKUP(B290,templateLookup!A:B,2,0)</f>
        <v>PrimeShmooTestMethod</v>
      </c>
      <c r="D290" s="12" t="str">
        <f t="shared" si="318"/>
        <v>SSA_SOC_SHMOO_E_END_TITO_SAQ_NOM_LFM_DDHY</v>
      </c>
      <c r="E290" t="s">
        <v>31</v>
      </c>
      <c r="F290" t="s">
        <v>88</v>
      </c>
      <c r="G290" t="s">
        <v>1281</v>
      </c>
      <c r="H290" t="s">
        <v>34</v>
      </c>
      <c r="I290" t="s">
        <v>104</v>
      </c>
      <c r="J290" t="s">
        <v>540</v>
      </c>
      <c r="K290" t="s">
        <v>141</v>
      </c>
      <c r="L290" t="s">
        <v>35</v>
      </c>
      <c r="M290" t="s">
        <v>562</v>
      </c>
      <c r="N290" t="s">
        <v>883</v>
      </c>
      <c r="O290" t="s">
        <v>880</v>
      </c>
      <c r="P290" s="30" t="s">
        <v>822</v>
      </c>
      <c r="Q290">
        <v>61</v>
      </c>
      <c r="R290">
        <v>42</v>
      </c>
      <c r="S290">
        <v>606</v>
      </c>
      <c r="T290">
        <v>-1</v>
      </c>
      <c r="U290" t="s">
        <v>234</v>
      </c>
      <c r="W290" t="s">
        <v>1284</v>
      </c>
      <c r="AF290" t="b">
        <v>0</v>
      </c>
      <c r="AG290">
        <f t="shared" si="319"/>
        <v>2</v>
      </c>
      <c r="AH290">
        <v>1</v>
      </c>
      <c r="AI290" t="str">
        <f t="shared" si="320"/>
        <v>SSA_SOC_SHMOO_E_END_TITO_SAN_NOM_LFM_PUNIT</v>
      </c>
      <c r="AJ290" t="str">
        <f t="shared" ref="AJ290:AJ292" si="321">D291</f>
        <v>SSA_SOC_SHMOO_E_END_TITO_SAN_NOM_LFM_PUNIT</v>
      </c>
    </row>
    <row r="291" spans="1:36" x14ac:dyDescent="0.25">
      <c r="A291" s="35" t="s">
        <v>59</v>
      </c>
      <c r="B291" s="35" t="s">
        <v>1278</v>
      </c>
      <c r="C291" s="35" t="str">
        <f>VLOOKUP(B291,templateLookup!A:B,2,0)</f>
        <v>PrimeShmooTestMethod</v>
      </c>
      <c r="D291" s="13" t="str">
        <f t="shared" si="318"/>
        <v>SSA_SOC_SHMOO_E_END_TITO_SAN_NOM_LFM_PUNIT</v>
      </c>
      <c r="E291" t="s">
        <v>31</v>
      </c>
      <c r="F291" t="s">
        <v>88</v>
      </c>
      <c r="G291" t="s">
        <v>1281</v>
      </c>
      <c r="H291" t="s">
        <v>34</v>
      </c>
      <c r="I291" t="s">
        <v>104</v>
      </c>
      <c r="J291" t="s">
        <v>541</v>
      </c>
      <c r="K291" t="s">
        <v>141</v>
      </c>
      <c r="L291" t="s">
        <v>35</v>
      </c>
      <c r="M291" t="s">
        <v>564</v>
      </c>
      <c r="N291" t="s">
        <v>883</v>
      </c>
      <c r="O291" t="s">
        <v>880</v>
      </c>
      <c r="P291" s="30" t="s">
        <v>823</v>
      </c>
      <c r="Q291">
        <v>61</v>
      </c>
      <c r="R291">
        <v>42</v>
      </c>
      <c r="S291">
        <v>607</v>
      </c>
      <c r="T291">
        <v>-1</v>
      </c>
      <c r="U291" t="s">
        <v>234</v>
      </c>
      <c r="W291" t="s">
        <v>1284</v>
      </c>
      <c r="AF291" t="b">
        <v>0</v>
      </c>
      <c r="AG291">
        <f t="shared" si="319"/>
        <v>2</v>
      </c>
      <c r="AH291">
        <v>1</v>
      </c>
      <c r="AI291" t="str">
        <f t="shared" si="320"/>
        <v>SSA_SOC_SHMOO_E_END_TITO_SAN_NOM_LFM_ARU_EDC</v>
      </c>
      <c r="AJ291" t="str">
        <f t="shared" si="321"/>
        <v>SSA_SOC_SHMOO_E_END_TITO_SAN_NOM_LFM_ARU_EDC</v>
      </c>
    </row>
    <row r="292" spans="1:36" x14ac:dyDescent="0.25">
      <c r="A292" s="35" t="s">
        <v>59</v>
      </c>
      <c r="B292" s="35" t="s">
        <v>1278</v>
      </c>
      <c r="C292" s="35" t="str">
        <f>VLOOKUP(B292,templateLookup!A:B,2,0)</f>
        <v>PrimeShmooTestMethod</v>
      </c>
      <c r="D292" s="13" t="str">
        <f t="shared" si="318"/>
        <v>SSA_SOC_SHMOO_E_END_TITO_SAN_NOM_LFM_ARU_EDC</v>
      </c>
      <c r="E292" t="s">
        <v>31</v>
      </c>
      <c r="F292" t="s">
        <v>88</v>
      </c>
      <c r="G292" t="s">
        <v>1281</v>
      </c>
      <c r="H292" t="s">
        <v>34</v>
      </c>
      <c r="I292" t="s">
        <v>104</v>
      </c>
      <c r="J292" t="s">
        <v>541</v>
      </c>
      <c r="K292" t="s">
        <v>141</v>
      </c>
      <c r="L292" t="s">
        <v>35</v>
      </c>
      <c r="M292" t="s">
        <v>807</v>
      </c>
      <c r="N292" t="s">
        <v>883</v>
      </c>
      <c r="O292" t="s">
        <v>880</v>
      </c>
      <c r="P292" s="30" t="s">
        <v>824</v>
      </c>
      <c r="Q292">
        <v>61</v>
      </c>
      <c r="R292">
        <v>42</v>
      </c>
      <c r="S292">
        <v>608</v>
      </c>
      <c r="T292">
        <v>-1</v>
      </c>
      <c r="U292" t="s">
        <v>234</v>
      </c>
      <c r="W292" t="s">
        <v>1284</v>
      </c>
      <c r="AF292" t="b">
        <v>0</v>
      </c>
      <c r="AG292">
        <f t="shared" si="319"/>
        <v>2</v>
      </c>
      <c r="AH292">
        <v>1</v>
      </c>
      <c r="AI292" t="str">
        <f t="shared" si="320"/>
        <v>SSA_SOC_SHMOO_E_END_TITO_SAN_NOM_LFM_SBCLK</v>
      </c>
      <c r="AJ292" t="str">
        <f t="shared" si="321"/>
        <v>SSA_SOC_SHMOO_E_END_TITO_SAN_NOM_LFM_SBCLK</v>
      </c>
    </row>
    <row r="293" spans="1:36" x14ac:dyDescent="0.25">
      <c r="A293" s="35" t="s">
        <v>59</v>
      </c>
      <c r="B293" s="35" t="s">
        <v>1278</v>
      </c>
      <c r="C293" s="35" t="str">
        <f>VLOOKUP(B293,templateLookup!A:B,2,0)</f>
        <v>PrimeShmooTestMethod</v>
      </c>
      <c r="D293" s="13" t="str">
        <f t="shared" si="318"/>
        <v>SSA_SOC_SHMOO_E_END_TITO_SAN_NOM_LFM_SBCLK</v>
      </c>
      <c r="E293" t="s">
        <v>31</v>
      </c>
      <c r="F293" t="s">
        <v>88</v>
      </c>
      <c r="G293" t="s">
        <v>1281</v>
      </c>
      <c r="H293" t="s">
        <v>34</v>
      </c>
      <c r="I293" t="s">
        <v>104</v>
      </c>
      <c r="J293" t="s">
        <v>541</v>
      </c>
      <c r="K293" t="s">
        <v>141</v>
      </c>
      <c r="L293" t="s">
        <v>35</v>
      </c>
      <c r="M293" t="s">
        <v>443</v>
      </c>
      <c r="N293" t="s">
        <v>883</v>
      </c>
      <c r="O293" t="s">
        <v>880</v>
      </c>
      <c r="P293" s="30" t="s">
        <v>825</v>
      </c>
      <c r="Q293">
        <v>61</v>
      </c>
      <c r="R293">
        <v>42</v>
      </c>
      <c r="S293">
        <v>609</v>
      </c>
      <c r="T293">
        <v>-1</v>
      </c>
      <c r="U293" t="s">
        <v>234</v>
      </c>
      <c r="W293" t="s">
        <v>1284</v>
      </c>
      <c r="AF293" t="b">
        <v>0</v>
      </c>
      <c r="AG293">
        <f t="shared" si="319"/>
        <v>2</v>
      </c>
      <c r="AH293">
        <v>1</v>
      </c>
      <c r="AI293" t="str">
        <f t="shared" si="320"/>
        <v>SHMOO_SSA_SAN_SBCLK</v>
      </c>
      <c r="AJ293" t="str">
        <f>D298</f>
        <v>LSA_SOC_SHMOO_E_END_TITO_SAQ_NOM_LFM_ALL_SAQ</v>
      </c>
    </row>
    <row r="294" spans="1:36" x14ac:dyDescent="0.25">
      <c r="A294" s="35" t="s">
        <v>59</v>
      </c>
      <c r="B294" s="35" t="s">
        <v>27</v>
      </c>
      <c r="C294" s="35" t="str">
        <f>VLOOKUP(B294,templateLookup!A:B,2,0)</f>
        <v>COMPOSITE</v>
      </c>
      <c r="D294" t="s">
        <v>1289</v>
      </c>
      <c r="F294" t="s">
        <v>88</v>
      </c>
      <c r="AG294">
        <f t="shared" si="319"/>
        <v>2</v>
      </c>
      <c r="AH294">
        <v>1</v>
      </c>
      <c r="AI294" t="str">
        <f>D298</f>
        <v>LSA_SOC_SHMOO_E_END_TITO_SAQ_NOM_LFM_ALL_SAQ</v>
      </c>
      <c r="AJ294" t="str">
        <f>D298</f>
        <v>LSA_SOC_SHMOO_E_END_TITO_SAQ_NOM_LFM_ALL_SAQ</v>
      </c>
    </row>
    <row r="295" spans="1:36" x14ac:dyDescent="0.25">
      <c r="A295" s="35" t="s">
        <v>59</v>
      </c>
      <c r="B295" s="35" t="s">
        <v>1278</v>
      </c>
      <c r="C295" s="35" t="str">
        <f>VLOOKUP(B295,templateLookup!A:B,2,0)</f>
        <v>PrimeShmooTestMethod</v>
      </c>
      <c r="D295" s="13" t="str">
        <f t="shared" ref="D295:D296" si="322">E295&amp;"_"&amp;F295&amp;"_"&amp;G295&amp;"_"&amp;H295&amp;"_"&amp;A295&amp;"_"&amp;I295&amp;"_"&amp;J295&amp;"_"&amp;K295&amp;"_"&amp;L295&amp;"_"&amp;M295</f>
        <v>SSA_SOC_SHMOO_E_END_TITO_SAN_NOM_LFM_GT_SBCLK</v>
      </c>
      <c r="E295" t="s">
        <v>31</v>
      </c>
      <c r="F295" t="s">
        <v>88</v>
      </c>
      <c r="G295" t="s">
        <v>1281</v>
      </c>
      <c r="H295" t="s">
        <v>34</v>
      </c>
      <c r="I295" t="s">
        <v>104</v>
      </c>
      <c r="J295" t="s">
        <v>541</v>
      </c>
      <c r="K295" t="s">
        <v>141</v>
      </c>
      <c r="L295" t="s">
        <v>35</v>
      </c>
      <c r="M295" t="s">
        <v>565</v>
      </c>
      <c r="N295" t="s">
        <v>883</v>
      </c>
      <c r="O295" t="s">
        <v>880</v>
      </c>
      <c r="P295" s="30" t="s">
        <v>827</v>
      </c>
      <c r="Q295">
        <v>61</v>
      </c>
      <c r="R295">
        <v>42</v>
      </c>
      <c r="S295">
        <v>610</v>
      </c>
      <c r="T295">
        <v>-1</v>
      </c>
      <c r="U295" t="s">
        <v>234</v>
      </c>
      <c r="W295" t="s">
        <v>1284</v>
      </c>
      <c r="AF295" t="b">
        <v>0</v>
      </c>
      <c r="AG295">
        <f t="shared" si="319"/>
        <v>2</v>
      </c>
      <c r="AH295">
        <v>1</v>
      </c>
      <c r="AI295" t="str">
        <f t="shared" ref="AI295" si="323">D296</f>
        <v>SSA_SOC_SHMOO_E_END_TITO_SAN_NOM_LFM_ARU_SBCLK</v>
      </c>
      <c r="AJ295" t="str">
        <f t="shared" ref="AJ295" si="324">D296</f>
        <v>SSA_SOC_SHMOO_E_END_TITO_SAN_NOM_LFM_ARU_SBCLK</v>
      </c>
    </row>
    <row r="296" spans="1:36" x14ac:dyDescent="0.25">
      <c r="A296" s="35" t="s">
        <v>59</v>
      </c>
      <c r="B296" s="35" t="s">
        <v>1278</v>
      </c>
      <c r="C296" s="35" t="str">
        <f>VLOOKUP(B296,templateLookup!A:B,2,0)</f>
        <v>PrimeShmooTestMethod</v>
      </c>
      <c r="D296" s="13" t="str">
        <f t="shared" si="322"/>
        <v>SSA_SOC_SHMOO_E_END_TITO_SAN_NOM_LFM_ARU_SBCLK</v>
      </c>
      <c r="E296" t="s">
        <v>31</v>
      </c>
      <c r="F296" t="s">
        <v>88</v>
      </c>
      <c r="G296" t="s">
        <v>1281</v>
      </c>
      <c r="H296" t="s">
        <v>34</v>
      </c>
      <c r="I296" t="s">
        <v>104</v>
      </c>
      <c r="J296" t="s">
        <v>541</v>
      </c>
      <c r="K296" t="s">
        <v>141</v>
      </c>
      <c r="L296" t="s">
        <v>35</v>
      </c>
      <c r="M296" t="s">
        <v>828</v>
      </c>
      <c r="N296" t="s">
        <v>883</v>
      </c>
      <c r="O296" t="s">
        <v>880</v>
      </c>
      <c r="P296" s="30" t="s">
        <v>829</v>
      </c>
      <c r="Q296">
        <v>61</v>
      </c>
      <c r="R296">
        <v>42</v>
      </c>
      <c r="S296">
        <v>611</v>
      </c>
      <c r="T296">
        <v>-1</v>
      </c>
      <c r="U296" t="s">
        <v>234</v>
      </c>
      <c r="W296" t="s">
        <v>1284</v>
      </c>
      <c r="AF296" t="b">
        <v>0</v>
      </c>
      <c r="AG296">
        <f t="shared" si="319"/>
        <v>2</v>
      </c>
      <c r="AH296">
        <v>1</v>
      </c>
      <c r="AI296">
        <v>1</v>
      </c>
      <c r="AJ296">
        <v>1</v>
      </c>
    </row>
    <row r="297" spans="1:36" x14ac:dyDescent="0.25">
      <c r="A297" s="35" t="s">
        <v>59</v>
      </c>
      <c r="B297" s="35" t="s">
        <v>41</v>
      </c>
      <c r="C297" s="35" t="str">
        <f>VLOOKUP(B297,templateLookup!A:B,2,0)</f>
        <v>COMPOSITE</v>
      </c>
    </row>
    <row r="298" spans="1:36" x14ac:dyDescent="0.25">
      <c r="A298" s="35" t="s">
        <v>59</v>
      </c>
      <c r="B298" s="35" t="s">
        <v>1278</v>
      </c>
      <c r="C298" s="35" t="str">
        <f>VLOOKUP(B298,templateLookup!A:B,2,0)</f>
        <v>PrimeShmooTestMethod</v>
      </c>
      <c r="D298" s="12" t="str">
        <f>E298&amp;"_"&amp;F298&amp;"_"&amp;G298&amp;"_"&amp;H298&amp;"_"&amp;A298&amp;"_"&amp;I298&amp;"_"&amp;J298&amp;"_"&amp;K298&amp;"_"&amp;L298&amp;"_"&amp;M298</f>
        <v>LSA_SOC_SHMOO_E_END_TITO_SAQ_NOM_LFM_ALL_SAQ</v>
      </c>
      <c r="E298" t="s">
        <v>56</v>
      </c>
      <c r="F298" t="s">
        <v>88</v>
      </c>
      <c r="G298" t="s">
        <v>1281</v>
      </c>
      <c r="H298" t="s">
        <v>34</v>
      </c>
      <c r="I298" t="s">
        <v>104</v>
      </c>
      <c r="J298" t="s">
        <v>540</v>
      </c>
      <c r="K298" t="s">
        <v>141</v>
      </c>
      <c r="L298" t="s">
        <v>35</v>
      </c>
      <c r="M298" t="s">
        <v>558</v>
      </c>
      <c r="N298" t="s">
        <v>883</v>
      </c>
      <c r="O298" t="s">
        <v>880</v>
      </c>
      <c r="P298" s="30" t="s">
        <v>830</v>
      </c>
      <c r="Q298">
        <v>21</v>
      </c>
      <c r="R298">
        <v>42</v>
      </c>
      <c r="S298">
        <v>620</v>
      </c>
      <c r="T298">
        <v>-1</v>
      </c>
      <c r="U298" t="s">
        <v>234</v>
      </c>
      <c r="W298" t="s">
        <v>1284</v>
      </c>
      <c r="AF298" t="b">
        <v>0</v>
      </c>
      <c r="AG298">
        <f>COUNTA(AI298:AR298)</f>
        <v>2</v>
      </c>
      <c r="AH298">
        <v>1</v>
      </c>
      <c r="AI298" t="str">
        <f>D299</f>
        <v>SHMOO_LSA_SAQ</v>
      </c>
      <c r="AJ298" t="str">
        <f>D312</f>
        <v>LSA_SOC_SHMOO_E_END_TITO_SAQ_NOM_LFM_FUSE</v>
      </c>
    </row>
    <row r="299" spans="1:36" x14ac:dyDescent="0.25">
      <c r="A299" s="35" t="s">
        <v>59</v>
      </c>
      <c r="B299" s="35" t="s">
        <v>27</v>
      </c>
      <c r="C299" s="35" t="str">
        <f>VLOOKUP(B299,templateLookup!A:B,2,0)</f>
        <v>COMPOSITE</v>
      </c>
      <c r="D299" t="s">
        <v>1290</v>
      </c>
      <c r="F299" t="s">
        <v>88</v>
      </c>
      <c r="AG299">
        <f t="shared" ref="AG299:AG310" si="325">COUNTA(AI299:AR299)</f>
        <v>2</v>
      </c>
      <c r="AH299">
        <v>1</v>
      </c>
      <c r="AI299" t="str">
        <f>D312</f>
        <v>LSA_SOC_SHMOO_E_END_TITO_SAQ_NOM_LFM_FUSE</v>
      </c>
      <c r="AJ299" t="str">
        <f>D312</f>
        <v>LSA_SOC_SHMOO_E_END_TITO_SAQ_NOM_LFM_FUSE</v>
      </c>
    </row>
    <row r="300" spans="1:36" x14ac:dyDescent="0.25">
      <c r="A300" s="35" t="s">
        <v>59</v>
      </c>
      <c r="B300" s="35" t="s">
        <v>1278</v>
      </c>
      <c r="C300" s="35" t="str">
        <f>VLOOKUP(B300,templateLookup!A:B,2,0)</f>
        <v>PrimeShmooTestMethod</v>
      </c>
      <c r="D300" s="12" t="str">
        <f t="shared" ref="D300:D310" si="326">E300&amp;"_"&amp;F300&amp;"_"&amp;G300&amp;"_"&amp;H300&amp;"_"&amp;A300&amp;"_"&amp;I300&amp;"_"&amp;J300&amp;"_"&amp;K300&amp;"_"&amp;L300&amp;"_"&amp;M300</f>
        <v>LSA_SOC_SHMOO_E_END_TITO_SAQ_NOM_LFM_CCE0</v>
      </c>
      <c r="E300" t="s">
        <v>56</v>
      </c>
      <c r="F300" t="s">
        <v>88</v>
      </c>
      <c r="G300" t="s">
        <v>1281</v>
      </c>
      <c r="H300" t="s">
        <v>34</v>
      </c>
      <c r="I300" t="s">
        <v>104</v>
      </c>
      <c r="J300" t="s">
        <v>540</v>
      </c>
      <c r="K300" t="s">
        <v>141</v>
      </c>
      <c r="L300" t="s">
        <v>35</v>
      </c>
      <c r="M300" t="s">
        <v>566</v>
      </c>
      <c r="N300" t="s">
        <v>883</v>
      </c>
      <c r="O300" t="s">
        <v>880</v>
      </c>
      <c r="P300" s="30" t="s">
        <v>832</v>
      </c>
      <c r="Q300">
        <v>21</v>
      </c>
      <c r="R300">
        <v>42</v>
      </c>
      <c r="S300">
        <v>621</v>
      </c>
      <c r="T300">
        <v>-1</v>
      </c>
      <c r="U300" t="s">
        <v>234</v>
      </c>
      <c r="W300" t="s">
        <v>1284</v>
      </c>
      <c r="AF300" t="b">
        <v>0</v>
      </c>
      <c r="AG300">
        <f t="shared" si="325"/>
        <v>2</v>
      </c>
      <c r="AH300">
        <v>1</v>
      </c>
      <c r="AI300" t="str">
        <f t="shared" ref="AI300:AI309" si="327">D301</f>
        <v>LSA_SOC_SHMOO_E_END_TITO_SAQ_NOM_LFM_CCE1</v>
      </c>
      <c r="AJ300" t="str">
        <f t="shared" ref="AJ300:AJ309" si="328">D301</f>
        <v>LSA_SOC_SHMOO_E_END_TITO_SAQ_NOM_LFM_CCE1</v>
      </c>
    </row>
    <row r="301" spans="1:36" x14ac:dyDescent="0.25">
      <c r="A301" s="35" t="s">
        <v>59</v>
      </c>
      <c r="B301" s="35" t="s">
        <v>1278</v>
      </c>
      <c r="C301" s="35" t="str">
        <f>VLOOKUP(B301,templateLookup!A:B,2,0)</f>
        <v>PrimeShmooTestMethod</v>
      </c>
      <c r="D301" s="12" t="str">
        <f t="shared" si="326"/>
        <v>LSA_SOC_SHMOO_E_END_TITO_SAQ_NOM_LFM_CCE1</v>
      </c>
      <c r="E301" t="s">
        <v>56</v>
      </c>
      <c r="F301" t="s">
        <v>88</v>
      </c>
      <c r="G301" t="s">
        <v>1281</v>
      </c>
      <c r="H301" t="s">
        <v>34</v>
      </c>
      <c r="I301" t="s">
        <v>104</v>
      </c>
      <c r="J301" t="s">
        <v>540</v>
      </c>
      <c r="K301" t="s">
        <v>141</v>
      </c>
      <c r="L301" t="s">
        <v>35</v>
      </c>
      <c r="M301" t="s">
        <v>567</v>
      </c>
      <c r="N301" t="s">
        <v>883</v>
      </c>
      <c r="O301" t="s">
        <v>880</v>
      </c>
      <c r="P301" s="30" t="s">
        <v>833</v>
      </c>
      <c r="Q301">
        <v>21</v>
      </c>
      <c r="R301">
        <v>42</v>
      </c>
      <c r="S301">
        <v>622</v>
      </c>
      <c r="T301">
        <v>-1</v>
      </c>
      <c r="U301" t="s">
        <v>234</v>
      </c>
      <c r="W301" t="s">
        <v>1284</v>
      </c>
      <c r="AF301" t="b">
        <v>0</v>
      </c>
      <c r="AG301">
        <f t="shared" si="325"/>
        <v>2</v>
      </c>
      <c r="AH301">
        <v>1</v>
      </c>
      <c r="AI301" t="str">
        <f t="shared" si="327"/>
        <v>LSA_SOC_SHMOO_E_END_TITO_SAQ_NOM_LFM_HBO0</v>
      </c>
      <c r="AJ301" t="str">
        <f t="shared" si="328"/>
        <v>LSA_SOC_SHMOO_E_END_TITO_SAQ_NOM_LFM_HBO0</v>
      </c>
    </row>
    <row r="302" spans="1:36" x14ac:dyDescent="0.25">
      <c r="A302" s="35" t="s">
        <v>59</v>
      </c>
      <c r="B302" s="35" t="s">
        <v>1278</v>
      </c>
      <c r="C302" s="35" t="str">
        <f>VLOOKUP(B302,templateLookup!A:B,2,0)</f>
        <v>PrimeShmooTestMethod</v>
      </c>
      <c r="D302" s="12" t="str">
        <f t="shared" si="326"/>
        <v>LSA_SOC_SHMOO_E_END_TITO_SAQ_NOM_LFM_HBO0</v>
      </c>
      <c r="E302" t="s">
        <v>56</v>
      </c>
      <c r="F302" t="s">
        <v>88</v>
      </c>
      <c r="G302" t="s">
        <v>1281</v>
      </c>
      <c r="H302" t="s">
        <v>34</v>
      </c>
      <c r="I302" t="s">
        <v>104</v>
      </c>
      <c r="J302" t="s">
        <v>540</v>
      </c>
      <c r="K302" t="s">
        <v>141</v>
      </c>
      <c r="L302" t="s">
        <v>35</v>
      </c>
      <c r="M302" t="s">
        <v>542</v>
      </c>
      <c r="N302" t="s">
        <v>883</v>
      </c>
      <c r="O302" t="s">
        <v>880</v>
      </c>
      <c r="P302" s="30" t="s">
        <v>834</v>
      </c>
      <c r="Q302">
        <v>21</v>
      </c>
      <c r="R302">
        <v>42</v>
      </c>
      <c r="S302">
        <v>623</v>
      </c>
      <c r="T302">
        <v>-1</v>
      </c>
      <c r="U302" t="s">
        <v>234</v>
      </c>
      <c r="W302" t="s">
        <v>1284</v>
      </c>
      <c r="AF302" t="b">
        <v>0</v>
      </c>
      <c r="AG302">
        <f t="shared" si="325"/>
        <v>2</v>
      </c>
      <c r="AH302">
        <v>1</v>
      </c>
      <c r="AI302" t="str">
        <f t="shared" si="327"/>
        <v>LSA_SOC_SHMOO_E_END_TITO_SAQ_NOM_LFM_HBO1</v>
      </c>
      <c r="AJ302" t="str">
        <f t="shared" si="328"/>
        <v>LSA_SOC_SHMOO_E_END_TITO_SAQ_NOM_LFM_HBO1</v>
      </c>
    </row>
    <row r="303" spans="1:36" x14ac:dyDescent="0.25">
      <c r="A303" s="35" t="s">
        <v>59</v>
      </c>
      <c r="B303" s="35" t="s">
        <v>1278</v>
      </c>
      <c r="C303" s="35" t="str">
        <f>VLOOKUP(B303,templateLookup!A:B,2,0)</f>
        <v>PrimeShmooTestMethod</v>
      </c>
      <c r="D303" s="12" t="str">
        <f t="shared" si="326"/>
        <v>LSA_SOC_SHMOO_E_END_TITO_SAQ_NOM_LFM_HBO1</v>
      </c>
      <c r="E303" t="s">
        <v>56</v>
      </c>
      <c r="F303" t="s">
        <v>88</v>
      </c>
      <c r="G303" t="s">
        <v>1281</v>
      </c>
      <c r="H303" t="s">
        <v>34</v>
      </c>
      <c r="I303" t="s">
        <v>104</v>
      </c>
      <c r="J303" t="s">
        <v>540</v>
      </c>
      <c r="K303" t="s">
        <v>141</v>
      </c>
      <c r="L303" t="s">
        <v>35</v>
      </c>
      <c r="M303" t="s">
        <v>543</v>
      </c>
      <c r="N303" t="s">
        <v>883</v>
      </c>
      <c r="O303" t="s">
        <v>880</v>
      </c>
      <c r="P303" s="30" t="s">
        <v>835</v>
      </c>
      <c r="Q303">
        <v>21</v>
      </c>
      <c r="R303">
        <v>42</v>
      </c>
      <c r="S303">
        <v>624</v>
      </c>
      <c r="T303">
        <v>-1</v>
      </c>
      <c r="U303" t="s">
        <v>234</v>
      </c>
      <c r="W303" t="s">
        <v>1284</v>
      </c>
      <c r="AF303" t="b">
        <v>0</v>
      </c>
      <c r="AG303">
        <f t="shared" si="325"/>
        <v>2</v>
      </c>
      <c r="AH303">
        <v>1</v>
      </c>
      <c r="AI303" t="str">
        <f t="shared" si="327"/>
        <v>LSA_SOC_SHMOO_E_END_TITO_SAQ_NOM_LFM_BEC0</v>
      </c>
      <c r="AJ303" t="str">
        <f t="shared" si="328"/>
        <v>LSA_SOC_SHMOO_E_END_TITO_SAQ_NOM_LFM_BEC0</v>
      </c>
    </row>
    <row r="304" spans="1:36" x14ac:dyDescent="0.25">
      <c r="A304" s="35" t="s">
        <v>59</v>
      </c>
      <c r="B304" s="35" t="s">
        <v>1278</v>
      </c>
      <c r="C304" s="35" t="str">
        <f>VLOOKUP(B304,templateLookup!A:B,2,0)</f>
        <v>PrimeShmooTestMethod</v>
      </c>
      <c r="D304" s="12" t="str">
        <f t="shared" si="326"/>
        <v>LSA_SOC_SHMOO_E_END_TITO_SAQ_NOM_LFM_BEC0</v>
      </c>
      <c r="E304" t="s">
        <v>56</v>
      </c>
      <c r="F304" t="s">
        <v>88</v>
      </c>
      <c r="G304" t="s">
        <v>1281</v>
      </c>
      <c r="H304" t="s">
        <v>34</v>
      </c>
      <c r="I304" t="s">
        <v>104</v>
      </c>
      <c r="J304" t="s">
        <v>540</v>
      </c>
      <c r="K304" t="s">
        <v>141</v>
      </c>
      <c r="L304" t="s">
        <v>35</v>
      </c>
      <c r="M304" t="s">
        <v>568</v>
      </c>
      <c r="N304" t="s">
        <v>883</v>
      </c>
      <c r="O304" t="s">
        <v>880</v>
      </c>
      <c r="P304" s="30" t="s">
        <v>836</v>
      </c>
      <c r="Q304">
        <v>21</v>
      </c>
      <c r="R304">
        <v>42</v>
      </c>
      <c r="S304">
        <v>625</v>
      </c>
      <c r="T304">
        <v>-1</v>
      </c>
      <c r="U304" t="s">
        <v>234</v>
      </c>
      <c r="W304" t="s">
        <v>1284</v>
      </c>
      <c r="AF304" t="b">
        <v>0</v>
      </c>
      <c r="AG304">
        <f t="shared" si="325"/>
        <v>2</v>
      </c>
      <c r="AH304">
        <v>1</v>
      </c>
      <c r="AI304" t="str">
        <f t="shared" si="327"/>
        <v>LSA_SOC_SHMOO_E_END_TITO_SAQ_NOM_LFM_BEC1</v>
      </c>
      <c r="AJ304" t="str">
        <f t="shared" si="328"/>
        <v>LSA_SOC_SHMOO_E_END_TITO_SAQ_NOM_LFM_BEC1</v>
      </c>
    </row>
    <row r="305" spans="1:36" x14ac:dyDescent="0.25">
      <c r="A305" s="35" t="s">
        <v>59</v>
      </c>
      <c r="B305" s="35" t="s">
        <v>1278</v>
      </c>
      <c r="C305" s="35" t="str">
        <f>VLOOKUP(B305,templateLookup!A:B,2,0)</f>
        <v>PrimeShmooTestMethod</v>
      </c>
      <c r="D305" s="12" t="str">
        <f t="shared" si="326"/>
        <v>LSA_SOC_SHMOO_E_END_TITO_SAQ_NOM_LFM_BEC1</v>
      </c>
      <c r="E305" t="s">
        <v>56</v>
      </c>
      <c r="F305" t="s">
        <v>88</v>
      </c>
      <c r="G305" t="s">
        <v>1281</v>
      </c>
      <c r="H305" t="s">
        <v>34</v>
      </c>
      <c r="I305" t="s">
        <v>104</v>
      </c>
      <c r="J305" t="s">
        <v>540</v>
      </c>
      <c r="K305" t="s">
        <v>141</v>
      </c>
      <c r="L305" t="s">
        <v>35</v>
      </c>
      <c r="M305" t="s">
        <v>569</v>
      </c>
      <c r="N305" t="s">
        <v>883</v>
      </c>
      <c r="O305" t="s">
        <v>880</v>
      </c>
      <c r="P305" s="30" t="s">
        <v>837</v>
      </c>
      <c r="Q305">
        <v>21</v>
      </c>
      <c r="R305">
        <v>42</v>
      </c>
      <c r="S305">
        <v>626</v>
      </c>
      <c r="T305">
        <v>-1</v>
      </c>
      <c r="U305" t="s">
        <v>234</v>
      </c>
      <c r="W305" t="s">
        <v>1284</v>
      </c>
      <c r="AF305" t="b">
        <v>0</v>
      </c>
      <c r="AG305">
        <f t="shared" si="325"/>
        <v>2</v>
      </c>
      <c r="AH305">
        <v>1</v>
      </c>
      <c r="AI305" t="str">
        <f t="shared" si="327"/>
        <v>LSA_SOC_SHMOO_E_END_TITO_SAQ_NOM_LFM_MC00</v>
      </c>
      <c r="AJ305" t="str">
        <f t="shared" si="328"/>
        <v>LSA_SOC_SHMOO_E_END_TITO_SAQ_NOM_LFM_MC00</v>
      </c>
    </row>
    <row r="306" spans="1:36" x14ac:dyDescent="0.25">
      <c r="A306" s="35" t="s">
        <v>59</v>
      </c>
      <c r="B306" s="35" t="s">
        <v>1278</v>
      </c>
      <c r="C306" s="35" t="str">
        <f>VLOOKUP(B306,templateLookup!A:B,2,0)</f>
        <v>PrimeShmooTestMethod</v>
      </c>
      <c r="D306" s="12" t="str">
        <f t="shared" si="326"/>
        <v>LSA_SOC_SHMOO_E_END_TITO_SAQ_NOM_LFM_MC00</v>
      </c>
      <c r="E306" t="s">
        <v>56</v>
      </c>
      <c r="F306" t="s">
        <v>88</v>
      </c>
      <c r="G306" t="s">
        <v>1281</v>
      </c>
      <c r="H306" t="s">
        <v>34</v>
      </c>
      <c r="I306" t="s">
        <v>104</v>
      </c>
      <c r="J306" t="s">
        <v>540</v>
      </c>
      <c r="K306" t="s">
        <v>141</v>
      </c>
      <c r="L306" t="s">
        <v>35</v>
      </c>
      <c r="M306" t="s">
        <v>570</v>
      </c>
      <c r="N306" t="s">
        <v>883</v>
      </c>
      <c r="O306" t="s">
        <v>880</v>
      </c>
      <c r="P306" s="30" t="s">
        <v>838</v>
      </c>
      <c r="Q306">
        <v>21</v>
      </c>
      <c r="R306">
        <v>42</v>
      </c>
      <c r="S306">
        <v>627</v>
      </c>
      <c r="T306">
        <v>-1</v>
      </c>
      <c r="U306" t="s">
        <v>234</v>
      </c>
      <c r="W306" t="s">
        <v>1284</v>
      </c>
      <c r="AF306" t="b">
        <v>0</v>
      </c>
      <c r="AG306">
        <f t="shared" si="325"/>
        <v>2</v>
      </c>
      <c r="AH306">
        <v>1</v>
      </c>
      <c r="AI306" t="str">
        <f t="shared" si="327"/>
        <v>LSA_SOC_SHMOO_E_END_TITO_SAQ_NOM_LFM_MC01</v>
      </c>
      <c r="AJ306" t="str">
        <f t="shared" si="328"/>
        <v>LSA_SOC_SHMOO_E_END_TITO_SAQ_NOM_LFM_MC01</v>
      </c>
    </row>
    <row r="307" spans="1:36" x14ac:dyDescent="0.25">
      <c r="A307" s="35" t="s">
        <v>59</v>
      </c>
      <c r="B307" s="35" t="s">
        <v>1278</v>
      </c>
      <c r="C307" s="35" t="str">
        <f>VLOOKUP(B307,templateLookup!A:B,2,0)</f>
        <v>PrimeShmooTestMethod</v>
      </c>
      <c r="D307" s="12" t="str">
        <f t="shared" si="326"/>
        <v>LSA_SOC_SHMOO_E_END_TITO_SAQ_NOM_LFM_MC01</v>
      </c>
      <c r="E307" t="s">
        <v>56</v>
      </c>
      <c r="F307" t="s">
        <v>88</v>
      </c>
      <c r="G307" t="s">
        <v>1281</v>
      </c>
      <c r="H307" t="s">
        <v>34</v>
      </c>
      <c r="I307" t="s">
        <v>104</v>
      </c>
      <c r="J307" t="s">
        <v>540</v>
      </c>
      <c r="K307" t="s">
        <v>141</v>
      </c>
      <c r="L307" t="s">
        <v>35</v>
      </c>
      <c r="M307" t="s">
        <v>571</v>
      </c>
      <c r="N307" t="s">
        <v>883</v>
      </c>
      <c r="O307" t="s">
        <v>880</v>
      </c>
      <c r="P307" s="30" t="s">
        <v>839</v>
      </c>
      <c r="Q307">
        <v>21</v>
      </c>
      <c r="R307">
        <v>42</v>
      </c>
      <c r="S307">
        <v>628</v>
      </c>
      <c r="T307">
        <v>-1</v>
      </c>
      <c r="U307" t="s">
        <v>234</v>
      </c>
      <c r="W307" t="s">
        <v>1284</v>
      </c>
      <c r="AF307" t="b">
        <v>0</v>
      </c>
      <c r="AG307">
        <f t="shared" si="325"/>
        <v>2</v>
      </c>
      <c r="AH307">
        <v>1</v>
      </c>
      <c r="AI307" t="str">
        <f t="shared" si="327"/>
        <v>LSA_SOC_SHMOO_E_END_TITO_SAQ_NOM_LFM_MC10</v>
      </c>
      <c r="AJ307" t="str">
        <f t="shared" si="328"/>
        <v>LSA_SOC_SHMOO_E_END_TITO_SAQ_NOM_LFM_MC10</v>
      </c>
    </row>
    <row r="308" spans="1:36" x14ac:dyDescent="0.25">
      <c r="A308" s="35" t="s">
        <v>59</v>
      </c>
      <c r="B308" s="35" t="s">
        <v>1278</v>
      </c>
      <c r="C308" s="35" t="str">
        <f>VLOOKUP(B308,templateLookup!A:B,2,0)</f>
        <v>PrimeShmooTestMethod</v>
      </c>
      <c r="D308" s="12" t="str">
        <f t="shared" si="326"/>
        <v>LSA_SOC_SHMOO_E_END_TITO_SAQ_NOM_LFM_MC10</v>
      </c>
      <c r="E308" t="s">
        <v>56</v>
      </c>
      <c r="F308" t="s">
        <v>88</v>
      </c>
      <c r="G308" t="s">
        <v>1281</v>
      </c>
      <c r="H308" t="s">
        <v>34</v>
      </c>
      <c r="I308" t="s">
        <v>104</v>
      </c>
      <c r="J308" t="s">
        <v>540</v>
      </c>
      <c r="K308" t="s">
        <v>141</v>
      </c>
      <c r="L308" t="s">
        <v>35</v>
      </c>
      <c r="M308" t="s">
        <v>572</v>
      </c>
      <c r="N308" t="s">
        <v>883</v>
      </c>
      <c r="O308" t="s">
        <v>880</v>
      </c>
      <c r="P308" s="30" t="s">
        <v>840</v>
      </c>
      <c r="Q308">
        <v>21</v>
      </c>
      <c r="R308">
        <v>42</v>
      </c>
      <c r="S308">
        <v>629</v>
      </c>
      <c r="T308">
        <v>-1</v>
      </c>
      <c r="U308" t="s">
        <v>234</v>
      </c>
      <c r="W308" t="s">
        <v>1284</v>
      </c>
      <c r="AF308" t="b">
        <v>0</v>
      </c>
      <c r="AG308">
        <f t="shared" si="325"/>
        <v>2</v>
      </c>
      <c r="AH308">
        <v>1</v>
      </c>
      <c r="AI308" t="str">
        <f t="shared" si="327"/>
        <v>LSA_SOC_SHMOO_E_END_TITO_SAQ_NOM_LFM_MC11</v>
      </c>
      <c r="AJ308" t="str">
        <f t="shared" si="328"/>
        <v>LSA_SOC_SHMOO_E_END_TITO_SAQ_NOM_LFM_MC11</v>
      </c>
    </row>
    <row r="309" spans="1:36" x14ac:dyDescent="0.25">
      <c r="A309" s="35" t="s">
        <v>59</v>
      </c>
      <c r="B309" s="35" t="s">
        <v>1278</v>
      </c>
      <c r="C309" s="35" t="str">
        <f>VLOOKUP(B309,templateLookup!A:B,2,0)</f>
        <v>PrimeShmooTestMethod</v>
      </c>
      <c r="D309" s="12" t="str">
        <f t="shared" si="326"/>
        <v>LSA_SOC_SHMOO_E_END_TITO_SAQ_NOM_LFM_MC11</v>
      </c>
      <c r="E309" t="s">
        <v>56</v>
      </c>
      <c r="F309" t="s">
        <v>88</v>
      </c>
      <c r="G309" t="s">
        <v>1281</v>
      </c>
      <c r="H309" t="s">
        <v>34</v>
      </c>
      <c r="I309" t="s">
        <v>104</v>
      </c>
      <c r="J309" t="s">
        <v>540</v>
      </c>
      <c r="K309" t="s">
        <v>141</v>
      </c>
      <c r="L309" t="s">
        <v>35</v>
      </c>
      <c r="M309" t="s">
        <v>573</v>
      </c>
      <c r="N309" t="s">
        <v>883</v>
      </c>
      <c r="O309" t="s">
        <v>880</v>
      </c>
      <c r="P309" s="30" t="s">
        <v>841</v>
      </c>
      <c r="Q309">
        <v>21</v>
      </c>
      <c r="R309">
        <v>42</v>
      </c>
      <c r="S309">
        <v>630</v>
      </c>
      <c r="T309">
        <v>-1</v>
      </c>
      <c r="U309" t="s">
        <v>234</v>
      </c>
      <c r="W309" t="s">
        <v>1284</v>
      </c>
      <c r="AF309" t="b">
        <v>0</v>
      </c>
      <c r="AG309">
        <f t="shared" si="325"/>
        <v>2</v>
      </c>
      <c r="AH309">
        <v>1</v>
      </c>
      <c r="AI309" t="str">
        <f t="shared" si="327"/>
        <v>LSA_SOC_SHMOO_E_END_TITO_SAQ_NOM_LFM_MMM</v>
      </c>
      <c r="AJ309" t="str">
        <f t="shared" si="328"/>
        <v>LSA_SOC_SHMOO_E_END_TITO_SAQ_NOM_LFM_MMM</v>
      </c>
    </row>
    <row r="310" spans="1:36" x14ac:dyDescent="0.25">
      <c r="A310" s="35" t="s">
        <v>59</v>
      </c>
      <c r="B310" s="35" t="s">
        <v>1278</v>
      </c>
      <c r="C310" s="35" t="str">
        <f>VLOOKUP(B310,templateLookup!A:B,2,0)</f>
        <v>PrimeShmooTestMethod</v>
      </c>
      <c r="D310" s="12" t="str">
        <f t="shared" si="326"/>
        <v>LSA_SOC_SHMOO_E_END_TITO_SAQ_NOM_LFM_MMM</v>
      </c>
      <c r="E310" t="s">
        <v>56</v>
      </c>
      <c r="F310" t="s">
        <v>88</v>
      </c>
      <c r="G310" t="s">
        <v>1281</v>
      </c>
      <c r="H310" t="s">
        <v>34</v>
      </c>
      <c r="I310" t="s">
        <v>104</v>
      </c>
      <c r="J310" t="s">
        <v>540</v>
      </c>
      <c r="K310" t="s">
        <v>141</v>
      </c>
      <c r="L310" t="s">
        <v>35</v>
      </c>
      <c r="M310" t="s">
        <v>574</v>
      </c>
      <c r="N310" t="s">
        <v>883</v>
      </c>
      <c r="O310" t="s">
        <v>880</v>
      </c>
      <c r="P310" s="30" t="s">
        <v>842</v>
      </c>
      <c r="Q310">
        <v>21</v>
      </c>
      <c r="R310">
        <v>42</v>
      </c>
      <c r="S310">
        <v>631</v>
      </c>
      <c r="T310">
        <v>-1</v>
      </c>
      <c r="U310" t="s">
        <v>234</v>
      </c>
      <c r="W310" t="s">
        <v>1284</v>
      </c>
      <c r="AF310" t="b">
        <v>0</v>
      </c>
      <c r="AG310">
        <f t="shared" si="325"/>
        <v>2</v>
      </c>
      <c r="AH310">
        <v>1</v>
      </c>
      <c r="AI310">
        <v>1</v>
      </c>
      <c r="AJ310">
        <v>1</v>
      </c>
    </row>
    <row r="311" spans="1:36" x14ac:dyDescent="0.25">
      <c r="A311" s="35" t="s">
        <v>59</v>
      </c>
      <c r="B311" s="35" t="s">
        <v>41</v>
      </c>
      <c r="C311" s="35" t="str">
        <f>VLOOKUP(B311,templateLookup!A:B,2,0)</f>
        <v>COMPOSITE</v>
      </c>
    </row>
    <row r="312" spans="1:36" x14ac:dyDescent="0.25">
      <c r="A312" s="35" t="s">
        <v>59</v>
      </c>
      <c r="B312" s="35" t="s">
        <v>1278</v>
      </c>
      <c r="C312" s="35" t="str">
        <f>VLOOKUP(B312,templateLookup!A:B,2,0)</f>
        <v>PrimeShmooTestMethod</v>
      </c>
      <c r="D312" s="12" t="str">
        <f t="shared" ref="D312:D314" si="329">E312&amp;"_"&amp;F312&amp;"_"&amp;G312&amp;"_"&amp;H312&amp;"_"&amp;A312&amp;"_"&amp;I312&amp;"_"&amp;J312&amp;"_"&amp;K312&amp;"_"&amp;L312&amp;"_"&amp;M312</f>
        <v>LSA_SOC_SHMOO_E_END_TITO_SAQ_NOM_LFM_FUSE</v>
      </c>
      <c r="E312" t="s">
        <v>56</v>
      </c>
      <c r="F312" t="s">
        <v>88</v>
      </c>
      <c r="G312" t="s">
        <v>1281</v>
      </c>
      <c r="H312" t="s">
        <v>34</v>
      </c>
      <c r="I312" t="s">
        <v>104</v>
      </c>
      <c r="J312" t="s">
        <v>540</v>
      </c>
      <c r="K312" t="s">
        <v>141</v>
      </c>
      <c r="L312" t="s">
        <v>35</v>
      </c>
      <c r="M312" t="s">
        <v>550</v>
      </c>
      <c r="N312" t="s">
        <v>1302</v>
      </c>
      <c r="O312" t="s">
        <v>880</v>
      </c>
      <c r="P312" s="30" t="s">
        <v>843</v>
      </c>
      <c r="Q312">
        <v>21</v>
      </c>
      <c r="R312">
        <v>42</v>
      </c>
      <c r="S312">
        <v>632</v>
      </c>
      <c r="T312">
        <v>-1</v>
      </c>
      <c r="U312" t="s">
        <v>552</v>
      </c>
      <c r="W312" t="s">
        <v>1287</v>
      </c>
      <c r="AF312" t="b">
        <v>0</v>
      </c>
      <c r="AG312">
        <f t="shared" ref="AG312:AG317" si="330">COUNTA(AI312:AR312)</f>
        <v>2</v>
      </c>
      <c r="AH312">
        <v>1</v>
      </c>
      <c r="AI312" t="str">
        <f t="shared" ref="AI312" si="331">D313</f>
        <v>LSA_SOC_SHMOO_E_END_TITO_SAQ_NOM_LFM_DDXR</v>
      </c>
      <c r="AJ312" t="str">
        <f t="shared" ref="AJ312" si="332">D313</f>
        <v>LSA_SOC_SHMOO_E_END_TITO_SAQ_NOM_LFM_DDXR</v>
      </c>
    </row>
    <row r="313" spans="1:36" x14ac:dyDescent="0.25">
      <c r="A313" s="35" t="s">
        <v>59</v>
      </c>
      <c r="B313" s="35" t="s">
        <v>1278</v>
      </c>
      <c r="C313" s="35" t="str">
        <f>VLOOKUP(B313,templateLookup!A:B,2,0)</f>
        <v>PrimeShmooTestMethod</v>
      </c>
      <c r="D313" s="12" t="str">
        <f t="shared" si="329"/>
        <v>LSA_SOC_SHMOO_E_END_TITO_SAQ_NOM_LFM_DDXR</v>
      </c>
      <c r="E313" t="s">
        <v>56</v>
      </c>
      <c r="F313" t="s">
        <v>88</v>
      </c>
      <c r="G313" t="s">
        <v>1281</v>
      </c>
      <c r="H313" t="s">
        <v>34</v>
      </c>
      <c r="I313" t="s">
        <v>104</v>
      </c>
      <c r="J313" t="s">
        <v>540</v>
      </c>
      <c r="K313" t="s">
        <v>141</v>
      </c>
      <c r="L313" t="s">
        <v>35</v>
      </c>
      <c r="M313" t="s">
        <v>561</v>
      </c>
      <c r="N313" t="s">
        <v>1302</v>
      </c>
      <c r="O313" t="s">
        <v>880</v>
      </c>
      <c r="P313" s="30" t="s">
        <v>844</v>
      </c>
      <c r="Q313">
        <v>21</v>
      </c>
      <c r="R313">
        <v>42</v>
      </c>
      <c r="S313">
        <v>633</v>
      </c>
      <c r="T313">
        <v>-1</v>
      </c>
      <c r="U313" t="s">
        <v>234</v>
      </c>
      <c r="W313" t="s">
        <v>1284</v>
      </c>
      <c r="AF313" t="b">
        <v>0</v>
      </c>
      <c r="AG313">
        <f t="shared" si="330"/>
        <v>2</v>
      </c>
      <c r="AH313">
        <v>1</v>
      </c>
      <c r="AI313" t="str">
        <f>D314</f>
        <v>LSA_SOC_SHMOO_E_END_TITO_SAN_NOM_LFM_ALL_SAN</v>
      </c>
      <c r="AJ313" t="str">
        <f>D314</f>
        <v>LSA_SOC_SHMOO_E_END_TITO_SAN_NOM_LFM_ALL_SAN</v>
      </c>
    </row>
    <row r="314" spans="1:36" x14ac:dyDescent="0.25">
      <c r="A314" s="35" t="s">
        <v>59</v>
      </c>
      <c r="B314" s="35" t="s">
        <v>1278</v>
      </c>
      <c r="C314" s="35" t="str">
        <f>VLOOKUP(B314,templateLookup!A:B,2,0)</f>
        <v>PrimeShmooTestMethod</v>
      </c>
      <c r="D314" s="13" t="str">
        <f t="shared" si="329"/>
        <v>LSA_SOC_SHMOO_E_END_TITO_SAN_NOM_LFM_ALL_SAN</v>
      </c>
      <c r="E314" t="s">
        <v>56</v>
      </c>
      <c r="F314" t="s">
        <v>88</v>
      </c>
      <c r="G314" t="s">
        <v>1281</v>
      </c>
      <c r="H314" t="s">
        <v>34</v>
      </c>
      <c r="I314" t="s">
        <v>104</v>
      </c>
      <c r="J314" t="s">
        <v>541</v>
      </c>
      <c r="K314" t="s">
        <v>141</v>
      </c>
      <c r="L314" t="s">
        <v>35</v>
      </c>
      <c r="M314" t="s">
        <v>563</v>
      </c>
      <c r="N314" t="s">
        <v>1302</v>
      </c>
      <c r="O314" t="s">
        <v>880</v>
      </c>
      <c r="P314" s="30" t="s">
        <v>845</v>
      </c>
      <c r="Q314">
        <v>21</v>
      </c>
      <c r="R314">
        <v>42</v>
      </c>
      <c r="S314">
        <v>634</v>
      </c>
      <c r="T314">
        <v>-1</v>
      </c>
      <c r="U314" t="s">
        <v>234</v>
      </c>
      <c r="W314" t="s">
        <v>1284</v>
      </c>
      <c r="AF314" t="b">
        <v>0</v>
      </c>
      <c r="AG314">
        <f t="shared" si="330"/>
        <v>2</v>
      </c>
      <c r="AH314">
        <v>1</v>
      </c>
      <c r="AI314" t="str">
        <f>D315</f>
        <v>SHMOO_LSA_SAN</v>
      </c>
      <c r="AJ314" t="str">
        <f>D319</f>
        <v>LSA_SOC_SHMOO_E_END_TITO_SAN_NOM_LFM_ONDD</v>
      </c>
    </row>
    <row r="315" spans="1:36" x14ac:dyDescent="0.25">
      <c r="A315" s="35" t="s">
        <v>59</v>
      </c>
      <c r="B315" s="35" t="s">
        <v>27</v>
      </c>
      <c r="C315" s="35" t="str">
        <f>VLOOKUP(B315,templateLookup!A:B,2,0)</f>
        <v>COMPOSITE</v>
      </c>
      <c r="D315" t="s">
        <v>1291</v>
      </c>
      <c r="F315" t="s">
        <v>88</v>
      </c>
      <c r="AG315">
        <f t="shared" si="330"/>
        <v>2</v>
      </c>
      <c r="AH315">
        <v>1</v>
      </c>
      <c r="AI315" t="str">
        <f>D319</f>
        <v>LSA_SOC_SHMOO_E_END_TITO_SAN_NOM_LFM_ONDD</v>
      </c>
      <c r="AJ315" t="str">
        <f>D319</f>
        <v>LSA_SOC_SHMOO_E_END_TITO_SAN_NOM_LFM_ONDD</v>
      </c>
    </row>
    <row r="316" spans="1:36" x14ac:dyDescent="0.25">
      <c r="A316" s="35" t="s">
        <v>59</v>
      </c>
      <c r="B316" s="35" t="s">
        <v>1278</v>
      </c>
      <c r="C316" s="35" t="str">
        <f>VLOOKUP(B316,templateLookup!A:B,2,0)</f>
        <v>PrimeShmooTestMethod</v>
      </c>
      <c r="D316" s="13" t="str">
        <f t="shared" ref="D316:D317" si="333">E316&amp;"_"&amp;F316&amp;"_"&amp;G316&amp;"_"&amp;H316&amp;"_"&amp;A316&amp;"_"&amp;I316&amp;"_"&amp;J316&amp;"_"&amp;K316&amp;"_"&amp;L316&amp;"_"&amp;M316</f>
        <v>LSA_SOC_SHMOO_E_END_TITO_SAN_NOM_LFM_IAX</v>
      </c>
      <c r="E316" t="s">
        <v>56</v>
      </c>
      <c r="F316" t="s">
        <v>88</v>
      </c>
      <c r="G316" t="s">
        <v>1281</v>
      </c>
      <c r="H316" t="s">
        <v>34</v>
      </c>
      <c r="I316" t="s">
        <v>104</v>
      </c>
      <c r="J316" t="s">
        <v>541</v>
      </c>
      <c r="K316" t="s">
        <v>141</v>
      </c>
      <c r="L316" t="s">
        <v>35</v>
      </c>
      <c r="M316" t="s">
        <v>544</v>
      </c>
      <c r="N316" t="s">
        <v>1302</v>
      </c>
      <c r="O316" t="s">
        <v>880</v>
      </c>
      <c r="P316" s="30" t="s">
        <v>847</v>
      </c>
      <c r="Q316">
        <v>21</v>
      </c>
      <c r="R316">
        <v>42</v>
      </c>
      <c r="S316">
        <v>635</v>
      </c>
      <c r="T316">
        <v>-1</v>
      </c>
      <c r="U316" t="s">
        <v>234</v>
      </c>
      <c r="W316" t="s">
        <v>1284</v>
      </c>
      <c r="AF316" t="b">
        <v>0</v>
      </c>
      <c r="AG316">
        <f t="shared" si="330"/>
        <v>2</v>
      </c>
      <c r="AH316">
        <v>1</v>
      </c>
      <c r="AI316" t="str">
        <f t="shared" ref="AI316" si="334">D317</f>
        <v>LSA_SOC_SHMOO_E_END_TITO_SAN_NOM_LFM_VTU</v>
      </c>
      <c r="AJ316" t="str">
        <f>D317</f>
        <v>LSA_SOC_SHMOO_E_END_TITO_SAN_NOM_LFM_VTU</v>
      </c>
    </row>
    <row r="317" spans="1:36" x14ac:dyDescent="0.25">
      <c r="A317" s="35" t="s">
        <v>59</v>
      </c>
      <c r="B317" s="35" t="s">
        <v>1278</v>
      </c>
      <c r="C317" s="35" t="str">
        <f>VLOOKUP(B317,templateLookup!A:B,2,0)</f>
        <v>PrimeShmooTestMethod</v>
      </c>
      <c r="D317" s="13" t="str">
        <f t="shared" si="333"/>
        <v>LSA_SOC_SHMOO_E_END_TITO_SAN_NOM_LFM_VTU</v>
      </c>
      <c r="E317" t="s">
        <v>56</v>
      </c>
      <c r="F317" t="s">
        <v>88</v>
      </c>
      <c r="G317" t="s">
        <v>1281</v>
      </c>
      <c r="H317" t="s">
        <v>34</v>
      </c>
      <c r="I317" t="s">
        <v>104</v>
      </c>
      <c r="J317" t="s">
        <v>541</v>
      </c>
      <c r="K317" t="s">
        <v>141</v>
      </c>
      <c r="L317" t="s">
        <v>35</v>
      </c>
      <c r="M317" t="s">
        <v>575</v>
      </c>
      <c r="N317" t="s">
        <v>1302</v>
      </c>
      <c r="O317" t="s">
        <v>880</v>
      </c>
      <c r="P317" s="30" t="s">
        <v>848</v>
      </c>
      <c r="Q317">
        <v>21</v>
      </c>
      <c r="R317">
        <v>42</v>
      </c>
      <c r="S317">
        <v>636</v>
      </c>
      <c r="T317">
        <v>-1</v>
      </c>
      <c r="U317" t="s">
        <v>234</v>
      </c>
      <c r="W317" t="s">
        <v>1284</v>
      </c>
      <c r="AF317" t="b">
        <v>0</v>
      </c>
      <c r="AG317">
        <f t="shared" si="330"/>
        <v>2</v>
      </c>
      <c r="AH317">
        <v>1</v>
      </c>
      <c r="AI317">
        <v>1</v>
      </c>
      <c r="AJ317">
        <v>1</v>
      </c>
    </row>
    <row r="318" spans="1:36" x14ac:dyDescent="0.25">
      <c r="A318" s="35" t="s">
        <v>59</v>
      </c>
      <c r="B318" s="35" t="s">
        <v>41</v>
      </c>
      <c r="C318" s="35" t="str">
        <f>VLOOKUP(B318,templateLookup!A:B,2,0)</f>
        <v>COMPOSITE</v>
      </c>
    </row>
    <row r="319" spans="1:36" x14ac:dyDescent="0.25">
      <c r="A319" s="35" t="s">
        <v>59</v>
      </c>
      <c r="B319" s="35" t="s">
        <v>1278</v>
      </c>
      <c r="C319" s="35" t="str">
        <f>VLOOKUP(B319,templateLookup!A:B,2,0)</f>
        <v>PrimeShmooTestMethod</v>
      </c>
      <c r="D319" s="13" t="str">
        <f t="shared" ref="D319:D322" si="335">E319&amp;"_"&amp;F319&amp;"_"&amp;G319&amp;"_"&amp;H319&amp;"_"&amp;A319&amp;"_"&amp;I319&amp;"_"&amp;J319&amp;"_"&amp;K319&amp;"_"&amp;L319&amp;"_"&amp;M319</f>
        <v>LSA_SOC_SHMOO_E_END_TITO_SAN_NOM_LFM_ONDD</v>
      </c>
      <c r="E319" t="s">
        <v>56</v>
      </c>
      <c r="F319" t="s">
        <v>88</v>
      </c>
      <c r="G319" t="s">
        <v>1281</v>
      </c>
      <c r="H319" t="s">
        <v>34</v>
      </c>
      <c r="I319" t="s">
        <v>104</v>
      </c>
      <c r="J319" t="s">
        <v>541</v>
      </c>
      <c r="K319" t="s">
        <v>141</v>
      </c>
      <c r="L319" t="s">
        <v>35</v>
      </c>
      <c r="M319" t="s">
        <v>576</v>
      </c>
      <c r="N319" t="s">
        <v>1302</v>
      </c>
      <c r="O319" t="s">
        <v>880</v>
      </c>
      <c r="P319" s="30" t="s">
        <v>849</v>
      </c>
      <c r="Q319">
        <v>21</v>
      </c>
      <c r="R319">
        <v>42</v>
      </c>
      <c r="S319">
        <v>637</v>
      </c>
      <c r="T319">
        <v>-1</v>
      </c>
      <c r="U319" t="s">
        <v>234</v>
      </c>
      <c r="W319" t="s">
        <v>1284</v>
      </c>
      <c r="AF319" t="b">
        <v>0</v>
      </c>
      <c r="AG319">
        <f t="shared" ref="AG319:AG325" si="336">COUNTA(AI319:AR319)</f>
        <v>2</v>
      </c>
      <c r="AH319">
        <v>1</v>
      </c>
      <c r="AI319" t="str">
        <f>D320</f>
        <v>ROM_SOC_SHMOO_E_END_TITO_SAQ_NOM_LFM_CCSR</v>
      </c>
      <c r="AJ319" t="str">
        <f>D320</f>
        <v>ROM_SOC_SHMOO_E_END_TITO_SAQ_NOM_LFM_CCSR</v>
      </c>
    </row>
    <row r="320" spans="1:36" x14ac:dyDescent="0.25">
      <c r="A320" s="35" t="s">
        <v>59</v>
      </c>
      <c r="B320" s="35" t="s">
        <v>1278</v>
      </c>
      <c r="C320" s="35" t="str">
        <f>VLOOKUP(B320,templateLookup!A:B,2,0)</f>
        <v>PrimeShmooTestMethod</v>
      </c>
      <c r="D320" s="12" t="str">
        <f t="shared" si="335"/>
        <v>ROM_SOC_SHMOO_E_END_TITO_SAQ_NOM_LFM_CCSR</v>
      </c>
      <c r="E320" t="s">
        <v>57</v>
      </c>
      <c r="F320" t="s">
        <v>88</v>
      </c>
      <c r="G320" t="s">
        <v>1281</v>
      </c>
      <c r="H320" t="s">
        <v>34</v>
      </c>
      <c r="I320" t="s">
        <v>104</v>
      </c>
      <c r="J320" t="s">
        <v>540</v>
      </c>
      <c r="K320" t="s">
        <v>141</v>
      </c>
      <c r="L320" t="s">
        <v>35</v>
      </c>
      <c r="M320" t="s">
        <v>560</v>
      </c>
      <c r="N320" t="s">
        <v>1302</v>
      </c>
      <c r="O320" t="s">
        <v>880</v>
      </c>
      <c r="P320" s="30" t="s">
        <v>850</v>
      </c>
      <c r="Q320">
        <v>21</v>
      </c>
      <c r="R320">
        <v>42</v>
      </c>
      <c r="S320">
        <v>640</v>
      </c>
      <c r="T320">
        <v>-1</v>
      </c>
      <c r="U320" t="s">
        <v>234</v>
      </c>
      <c r="W320" t="s">
        <v>1284</v>
      </c>
      <c r="AF320" t="b">
        <v>0</v>
      </c>
      <c r="AG320">
        <f t="shared" si="336"/>
        <v>2</v>
      </c>
      <c r="AH320">
        <v>1</v>
      </c>
      <c r="AI320" t="str">
        <f t="shared" ref="AI320:AI322" si="337">D321</f>
        <v>ROM_SOC_SHMOO_E_END_TITO_SAQ_NOM_LFM_DDHY</v>
      </c>
      <c r="AJ320" t="str">
        <f t="shared" ref="AJ320:AJ321" si="338">D321</f>
        <v>ROM_SOC_SHMOO_E_END_TITO_SAQ_NOM_LFM_DDHY</v>
      </c>
    </row>
    <row r="321" spans="1:44" x14ac:dyDescent="0.25">
      <c r="A321" s="35" t="s">
        <v>59</v>
      </c>
      <c r="B321" s="35" t="s">
        <v>1278</v>
      </c>
      <c r="C321" s="35" t="str">
        <f>VLOOKUP(B321,templateLookup!A:B,2,0)</f>
        <v>PrimeShmooTestMethod</v>
      </c>
      <c r="D321" s="12" t="str">
        <f t="shared" si="335"/>
        <v>ROM_SOC_SHMOO_E_END_TITO_SAQ_NOM_LFM_DDHY</v>
      </c>
      <c r="E321" t="s">
        <v>57</v>
      </c>
      <c r="F321" t="s">
        <v>88</v>
      </c>
      <c r="G321" t="s">
        <v>1281</v>
      </c>
      <c r="H321" t="s">
        <v>34</v>
      </c>
      <c r="I321" t="s">
        <v>104</v>
      </c>
      <c r="J321" t="s">
        <v>540</v>
      </c>
      <c r="K321" t="s">
        <v>141</v>
      </c>
      <c r="L321" t="s">
        <v>35</v>
      </c>
      <c r="M321" t="s">
        <v>562</v>
      </c>
      <c r="N321" t="s">
        <v>1302</v>
      </c>
      <c r="O321" t="s">
        <v>880</v>
      </c>
      <c r="P321" s="30" t="s">
        <v>851</v>
      </c>
      <c r="Q321">
        <v>21</v>
      </c>
      <c r="R321">
        <v>42</v>
      </c>
      <c r="S321">
        <v>641</v>
      </c>
      <c r="T321">
        <v>-1</v>
      </c>
      <c r="U321" t="s">
        <v>234</v>
      </c>
      <c r="W321" t="s">
        <v>1284</v>
      </c>
      <c r="AF321" t="b">
        <v>0</v>
      </c>
      <c r="AG321">
        <f t="shared" si="336"/>
        <v>2</v>
      </c>
      <c r="AH321">
        <v>1</v>
      </c>
      <c r="AI321" t="str">
        <f t="shared" si="337"/>
        <v>ROM_SOC_SHMOO_E_END_TITO_SAN_NOM_LFM_ALL_SAN</v>
      </c>
      <c r="AJ321" t="str">
        <f t="shared" si="338"/>
        <v>ROM_SOC_SHMOO_E_END_TITO_SAN_NOM_LFM_ALL_SAN</v>
      </c>
    </row>
    <row r="322" spans="1:44" x14ac:dyDescent="0.25">
      <c r="A322" s="35" t="s">
        <v>59</v>
      </c>
      <c r="B322" s="35" t="s">
        <v>1278</v>
      </c>
      <c r="C322" s="35" t="str">
        <f>VLOOKUP(B322,templateLookup!A:B,2,0)</f>
        <v>PrimeShmooTestMethod</v>
      </c>
      <c r="D322" s="13" t="str">
        <f t="shared" si="335"/>
        <v>ROM_SOC_SHMOO_E_END_TITO_SAN_NOM_LFM_ALL_SAN</v>
      </c>
      <c r="E322" t="s">
        <v>57</v>
      </c>
      <c r="F322" t="s">
        <v>88</v>
      </c>
      <c r="G322" t="s">
        <v>1281</v>
      </c>
      <c r="H322" t="s">
        <v>34</v>
      </c>
      <c r="I322" t="s">
        <v>104</v>
      </c>
      <c r="J322" t="s">
        <v>541</v>
      </c>
      <c r="K322" t="s">
        <v>141</v>
      </c>
      <c r="L322" t="s">
        <v>35</v>
      </c>
      <c r="M322" t="s">
        <v>563</v>
      </c>
      <c r="N322" t="s">
        <v>1302</v>
      </c>
      <c r="O322" t="s">
        <v>880</v>
      </c>
      <c r="P322" s="30" t="s">
        <v>852</v>
      </c>
      <c r="Q322">
        <v>21</v>
      </c>
      <c r="R322">
        <v>42</v>
      </c>
      <c r="S322">
        <v>642</v>
      </c>
      <c r="T322">
        <v>-1</v>
      </c>
      <c r="U322" t="s">
        <v>234</v>
      </c>
      <c r="W322" t="s">
        <v>1284</v>
      </c>
      <c r="AF322" t="b">
        <v>0</v>
      </c>
      <c r="AG322">
        <f t="shared" si="336"/>
        <v>2</v>
      </c>
      <c r="AH322">
        <v>1</v>
      </c>
      <c r="AI322" t="str">
        <f t="shared" si="337"/>
        <v>SHMOO_ROM_SAN</v>
      </c>
      <c r="AJ322">
        <v>1</v>
      </c>
    </row>
    <row r="323" spans="1:44" x14ac:dyDescent="0.25">
      <c r="A323" s="35" t="s">
        <v>59</v>
      </c>
      <c r="B323" s="35" t="s">
        <v>27</v>
      </c>
      <c r="C323" s="35" t="str">
        <f>VLOOKUP(B323,templateLookup!A:B,2,0)</f>
        <v>COMPOSITE</v>
      </c>
      <c r="D323" t="s">
        <v>1292</v>
      </c>
      <c r="F323" t="s">
        <v>88</v>
      </c>
      <c r="AG323">
        <f t="shared" si="336"/>
        <v>2</v>
      </c>
      <c r="AH323">
        <v>1</v>
      </c>
      <c r="AI323">
        <v>1</v>
      </c>
      <c r="AJ323">
        <v>1</v>
      </c>
    </row>
    <row r="324" spans="1:44" x14ac:dyDescent="0.25">
      <c r="A324" s="35" t="s">
        <v>59</v>
      </c>
      <c r="B324" s="35" t="s">
        <v>1278</v>
      </c>
      <c r="C324" s="35" t="str">
        <f>VLOOKUP(B324,templateLookup!A:B,2,0)</f>
        <v>PrimeShmooTestMethod</v>
      </c>
      <c r="D324" s="13" t="str">
        <f t="shared" ref="D324:D325" si="339">E324&amp;"_"&amp;F324&amp;"_"&amp;G324&amp;"_"&amp;H324&amp;"_"&amp;A324&amp;"_"&amp;I324&amp;"_"&amp;J324&amp;"_"&amp;K324&amp;"_"&amp;L324&amp;"_"&amp;M324</f>
        <v>ROM_SOC_SHMOO_E_END_TITO_SAN_NOM_LFM_CEN1</v>
      </c>
      <c r="E324" t="s">
        <v>57</v>
      </c>
      <c r="F324" t="s">
        <v>88</v>
      </c>
      <c r="G324" t="s">
        <v>1281</v>
      </c>
      <c r="H324" t="s">
        <v>34</v>
      </c>
      <c r="I324" t="s">
        <v>104</v>
      </c>
      <c r="J324" t="s">
        <v>541</v>
      </c>
      <c r="K324" t="s">
        <v>141</v>
      </c>
      <c r="L324" t="s">
        <v>35</v>
      </c>
      <c r="M324" t="s">
        <v>577</v>
      </c>
      <c r="N324" t="s">
        <v>1302</v>
      </c>
      <c r="O324" t="s">
        <v>880</v>
      </c>
      <c r="P324" s="30" t="s">
        <v>854</v>
      </c>
      <c r="Q324">
        <v>21</v>
      </c>
      <c r="R324">
        <v>42</v>
      </c>
      <c r="S324">
        <v>643</v>
      </c>
      <c r="T324">
        <v>-1</v>
      </c>
      <c r="U324" t="s">
        <v>234</v>
      </c>
      <c r="W324" t="s">
        <v>1284</v>
      </c>
      <c r="AF324" t="b">
        <v>0</v>
      </c>
      <c r="AG324">
        <f t="shared" si="336"/>
        <v>2</v>
      </c>
      <c r="AH324">
        <v>1</v>
      </c>
      <c r="AI324" t="str">
        <f>D325</f>
        <v>ROM_SOC_SHMOO_E_END_TITO_SAN_NOM_LFM_GT</v>
      </c>
      <c r="AJ324" t="str">
        <f>D325</f>
        <v>ROM_SOC_SHMOO_E_END_TITO_SAN_NOM_LFM_GT</v>
      </c>
    </row>
    <row r="325" spans="1:44" x14ac:dyDescent="0.25">
      <c r="A325" s="35" t="s">
        <v>59</v>
      </c>
      <c r="B325" s="35" t="s">
        <v>1278</v>
      </c>
      <c r="C325" s="35" t="str">
        <f>VLOOKUP(B325,templateLookup!A:B,2,0)</f>
        <v>PrimeShmooTestMethod</v>
      </c>
      <c r="D325" s="13" t="str">
        <f t="shared" si="339"/>
        <v>ROM_SOC_SHMOO_E_END_TITO_SAN_NOM_LFM_GT</v>
      </c>
      <c r="E325" t="s">
        <v>57</v>
      </c>
      <c r="F325" t="s">
        <v>88</v>
      </c>
      <c r="G325" t="s">
        <v>1281</v>
      </c>
      <c r="H325" t="s">
        <v>34</v>
      </c>
      <c r="I325" t="s">
        <v>104</v>
      </c>
      <c r="J325" t="s">
        <v>541</v>
      </c>
      <c r="K325" t="s">
        <v>141</v>
      </c>
      <c r="L325" t="s">
        <v>35</v>
      </c>
      <c r="M325" t="s">
        <v>578</v>
      </c>
      <c r="N325" t="s">
        <v>1302</v>
      </c>
      <c r="O325" t="s">
        <v>880</v>
      </c>
      <c r="P325" s="30" t="s">
        <v>855</v>
      </c>
      <c r="Q325">
        <v>21</v>
      </c>
      <c r="R325">
        <v>42</v>
      </c>
      <c r="S325">
        <v>644</v>
      </c>
      <c r="T325">
        <v>-1</v>
      </c>
      <c r="U325" t="s">
        <v>234</v>
      </c>
      <c r="W325" t="s">
        <v>1284</v>
      </c>
      <c r="AF325" t="b">
        <v>0</v>
      </c>
      <c r="AG325">
        <f t="shared" si="336"/>
        <v>2</v>
      </c>
      <c r="AH325">
        <v>1</v>
      </c>
      <c r="AI325">
        <v>1</v>
      </c>
      <c r="AJ325">
        <v>1</v>
      </c>
    </row>
    <row r="326" spans="1:44" x14ac:dyDescent="0.25">
      <c r="A326" s="35" t="s">
        <v>59</v>
      </c>
      <c r="B326" s="35" t="s">
        <v>41</v>
      </c>
      <c r="C326" s="35" t="str">
        <f>VLOOKUP(B326,templateLookup!A:B,2,0)</f>
        <v>COMPOSITE</v>
      </c>
    </row>
    <row r="327" spans="1:44" x14ac:dyDescent="0.25">
      <c r="A327" s="35" t="s">
        <v>59</v>
      </c>
      <c r="B327" s="35" t="s">
        <v>41</v>
      </c>
      <c r="C327" s="35" t="str">
        <f>VLOOKUP(B327,templateLookup!A:B,2,0)</f>
        <v>COMPOSITE</v>
      </c>
    </row>
    <row r="328" spans="1:44" x14ac:dyDescent="0.25">
      <c r="A328" s="7" t="s">
        <v>59</v>
      </c>
      <c r="B328" s="7" t="s">
        <v>41</v>
      </c>
      <c r="C328" s="7" t="str">
        <f>VLOOKUP(B328,templateLookup!A:B,2,0)</f>
        <v>COMPOSITE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x14ac:dyDescent="0.25">
      <c r="A329" t="s">
        <v>72</v>
      </c>
      <c r="B329" t="s">
        <v>73</v>
      </c>
      <c r="C329" t="str">
        <f>VLOOKUP(B329,templateLookup!A:B,2,0)</f>
        <v>COMPOSITE</v>
      </c>
      <c r="D329" t="s">
        <v>72</v>
      </c>
    </row>
  </sheetData>
  <autoFilter ref="A1:AR329" xr:uid="{9B5B5114-9EFB-40C3-87F2-B31088A4DC05}"/>
  <conditionalFormatting sqref="X1">
    <cfRule type="duplicateValues" dxfId="9" priority="9"/>
  </conditionalFormatting>
  <conditionalFormatting sqref="V281:X281 V328:X329">
    <cfRule type="duplicateValues" dxfId="8" priority="6"/>
  </conditionalFormatting>
  <conditionalFormatting sqref="S281 S328:S329">
    <cfRule type="duplicateValues" dxfId="7" priority="5"/>
  </conditionalFormatting>
  <conditionalFormatting sqref="V281:W281 V328:W329">
    <cfRule type="duplicateValues" dxfId="6" priority="4"/>
  </conditionalFormatting>
  <conditionalFormatting sqref="U124:U125">
    <cfRule type="duplicateValues" dxfId="5" priority="3"/>
  </conditionalFormatting>
  <conditionalFormatting sqref="V1:W280">
    <cfRule type="duplicateValues" dxfId="4" priority="582"/>
  </conditionalFormatting>
  <conditionalFormatting sqref="S1:S280">
    <cfRule type="duplicateValues" dxfId="3" priority="584"/>
  </conditionalFormatting>
  <conditionalFormatting sqref="V282:W327">
    <cfRule type="duplicateValues" dxfId="2" priority="1"/>
  </conditionalFormatting>
  <conditionalFormatting sqref="S282:S327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S155"/>
  <sheetViews>
    <sheetView topLeftCell="J1" workbookViewId="0">
      <pane ySplit="1" topLeftCell="A89" activePane="bottomLeft" state="frozen"/>
      <selection activeCell="I1" sqref="I1"/>
      <selection pane="bottomLeft" activeCell="AA1" sqref="AA1:AA1048576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customWidth="1"/>
    <col min="16" max="16" width="49.140625" customWidth="1"/>
    <col min="22" max="22" width="12.28515625" customWidth="1"/>
    <col min="24" max="24" width="18" customWidth="1"/>
    <col min="26" max="26" width="14.140625" customWidth="1"/>
    <col min="27" max="27" width="21" customWidth="1"/>
    <col min="28" max="30" width="22.42578125" customWidth="1"/>
    <col min="31" max="32" width="14.140625" customWidth="1"/>
    <col min="36" max="36" width="65.28515625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539</v>
      </c>
      <c r="V1" t="s">
        <v>120</v>
      </c>
      <c r="W1" t="s">
        <v>205</v>
      </c>
      <c r="X1" t="s">
        <v>1282</v>
      </c>
      <c r="Y1" t="s">
        <v>210</v>
      </c>
      <c r="Z1" t="s">
        <v>230</v>
      </c>
      <c r="AA1" t="s">
        <v>884</v>
      </c>
      <c r="AB1" t="s">
        <v>885</v>
      </c>
      <c r="AC1" t="s">
        <v>1228</v>
      </c>
      <c r="AD1" t="s">
        <v>1229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>
        <f>COUNTA(AJ4:AS4)</f>
        <v>2</v>
      </c>
      <c r="AI4" s="16" t="s">
        <v>100</v>
      </c>
      <c r="AJ4" s="16" t="str">
        <f>D51</f>
        <v>VFDM</v>
      </c>
      <c r="AK4" s="16" t="str">
        <f>D51</f>
        <v>VFDM</v>
      </c>
      <c r="AL4" s="16"/>
      <c r="AM4" s="16"/>
      <c r="AN4" s="16"/>
      <c r="AO4" s="16"/>
      <c r="AP4" s="16"/>
      <c r="AQ4" s="16"/>
      <c r="AR4" s="16"/>
      <c r="AS4" s="16"/>
    </row>
    <row r="5" spans="1:45" x14ac:dyDescent="0.25">
      <c r="A5" s="6" t="s">
        <v>26</v>
      </c>
      <c r="B5" s="6" t="s">
        <v>1297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934</v>
      </c>
      <c r="N5" s="6" t="s">
        <v>883</v>
      </c>
      <c r="O5" s="6" t="s">
        <v>882</v>
      </c>
      <c r="P5" s="6" t="s">
        <v>940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/>
      <c r="Y5" s="6">
        <v>1</v>
      </c>
      <c r="Z5" s="6" t="s">
        <v>234</v>
      </c>
      <c r="AA5" s="6"/>
      <c r="AB5" s="6"/>
      <c r="AC5" s="6"/>
      <c r="AD5" s="6"/>
      <c r="AE5" s="6" t="s">
        <v>33</v>
      </c>
      <c r="AF5" s="6" t="s">
        <v>1299</v>
      </c>
      <c r="AG5" s="6" t="b">
        <v>0</v>
      </c>
      <c r="AH5" s="6">
        <f t="shared" ref="AH5:AH7" si="1">COUNTA(AJ5:AS5)</f>
        <v>10</v>
      </c>
      <c r="AI5" s="6" t="s">
        <v>38</v>
      </c>
      <c r="AJ5" s="6" t="str">
        <f t="shared" ref="AJ5:AJ48" si="2">$D6</f>
        <v>LSA_VPU_HRY_E_BEGIN_TITO_VCCSA_NOM_LFM_BUTTRESS_BISR_VBTR_BT3</v>
      </c>
      <c r="AK5" s="6" t="str">
        <f>$D8</f>
        <v>SSA_VPU_HRY_E_BEGIN_TITO_VCCSA_NOM_LFM_VCPU_BHRY_VBTR_BT4</v>
      </c>
      <c r="AL5" s="6" t="str">
        <f>$D6</f>
        <v>LSA_VPU_HRY_E_BEGIN_TITO_VCCSA_NOM_LFM_BUTTRESS_BISR_VBTR_BT3</v>
      </c>
      <c r="AM5" s="6" t="str">
        <f t="shared" ref="AM5:AS7" si="3">$D6</f>
        <v>LSA_VPU_HRY_E_BEGIN_TITO_VCCSA_NOM_LFM_BUTTRESS_BISR_VBTR_BT3</v>
      </c>
      <c r="AN5" s="6" t="str">
        <f t="shared" si="3"/>
        <v>LSA_VPU_HRY_E_BEGIN_TITO_VCCSA_NOM_LFM_BUTTRESS_BISR_VBTR_BT3</v>
      </c>
      <c r="AO5" s="6" t="str">
        <f t="shared" si="3"/>
        <v>LSA_VPU_HRY_E_BEGIN_TITO_VCCSA_NOM_LFM_BUTTRESS_BISR_VBTR_BT3</v>
      </c>
      <c r="AP5" s="6" t="str">
        <f t="shared" si="3"/>
        <v>LSA_VPU_HRY_E_BEGIN_TITO_VCCSA_NOM_LFM_BUTTRESS_BISR_VBTR_BT3</v>
      </c>
      <c r="AQ5" s="6" t="str">
        <f t="shared" si="3"/>
        <v>LSA_VPU_HRY_E_BEGIN_TITO_VCCSA_NOM_LFM_BUTTRESS_BISR_VBTR_BT3</v>
      </c>
      <c r="AR5" s="6" t="str">
        <f t="shared" si="3"/>
        <v>LSA_VPU_HRY_E_BEGIN_TITO_VCCSA_NOM_LFM_BUTTRESS_BISR_VBTR_BT3</v>
      </c>
      <c r="AS5" s="6" t="str">
        <f t="shared" si="3"/>
        <v>LSA_VPU_HRY_E_BEGIN_TITO_VCCSA_NOM_LFM_BUTTRESS_BISR_VBTR_BT3</v>
      </c>
    </row>
    <row r="6" spans="1:45" x14ac:dyDescent="0.25">
      <c r="A6" s="6" t="s">
        <v>26</v>
      </c>
      <c r="B6" s="6" t="s">
        <v>1297</v>
      </c>
      <c r="C6" s="6" t="str">
        <f>VLOOKUP(B6,templateLookup!A:B,2,0)</f>
        <v>PrimeMbistVminSearchTestMethod</v>
      </c>
      <c r="D6" s="6" t="str">
        <f t="shared" ref="D6" si="4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1071</v>
      </c>
      <c r="N6" s="6" t="s">
        <v>883</v>
      </c>
      <c r="O6" s="6" t="s">
        <v>882</v>
      </c>
      <c r="P6" s="6" t="s">
        <v>941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/>
      <c r="Y6" s="6">
        <v>1</v>
      </c>
      <c r="Z6" s="6" t="s">
        <v>234</v>
      </c>
      <c r="AA6" s="6"/>
      <c r="AB6" s="6"/>
      <c r="AC6" s="6"/>
      <c r="AD6" s="6"/>
      <c r="AE6" s="6" t="s">
        <v>418</v>
      </c>
      <c r="AF6" s="6" t="s">
        <v>1299</v>
      </c>
      <c r="AG6" s="6" t="b">
        <v>0</v>
      </c>
      <c r="AH6" s="6">
        <f t="shared" ref="AH6" si="5">COUNTA(AJ6:AS6)</f>
        <v>10</v>
      </c>
      <c r="AI6" s="6" t="s">
        <v>38</v>
      </c>
      <c r="AJ6" s="6" t="str">
        <f t="shared" si="2"/>
        <v>LSA_VPU_RASTER_E_BEGIN_TITO_VCCSA_NOM_LFM_BUTTRESS_RASTER_VBTR_BT3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>$D8</f>
        <v>SSA_VPU_HRY_E_BEGIN_TITO_VCCSA_NOM_LFM_VCPU_BHRY_VBTR_BT4</v>
      </c>
      <c r="AO6" s="6" t="str">
        <f t="shared" si="3"/>
        <v>LSA_VPU_RASTER_E_BEGIN_TITO_VCCSA_NOM_LFM_BUTTRESS_RASTER_VBTR_BT3</v>
      </c>
      <c r="AP6" s="6" t="str">
        <f t="shared" si="3"/>
        <v>LSA_VPU_RASTER_E_BEGIN_TITO_VCCSA_NOM_LFM_BUTTRESS_RASTER_VBTR_BT3</v>
      </c>
      <c r="AQ6" s="6" t="str">
        <f t="shared" si="3"/>
        <v>LSA_VPU_RASTER_E_BEGIN_TITO_VCCSA_NOM_LFM_BUTTRESS_RASTER_VBTR_BT3</v>
      </c>
      <c r="AR6" s="6" t="str">
        <f t="shared" si="3"/>
        <v>LSA_VPU_RASTER_E_BEGIN_TITO_VCCSA_NOM_LFM_BUTTRESS_RASTER_VBTR_BT3</v>
      </c>
      <c r="AS6" s="6" t="str">
        <f t="shared" si="3"/>
        <v>LSA_VPU_RASTER_E_BEGIN_TITO_VCCSA_NOM_LFM_BUTTRESS_RASTER_VBTR_BT3</v>
      </c>
    </row>
    <row r="7" spans="1:45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6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935</v>
      </c>
      <c r="N7" s="6" t="s">
        <v>883</v>
      </c>
      <c r="O7" s="6" t="s">
        <v>882</v>
      </c>
      <c r="P7" s="6" t="s">
        <v>910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>
        <v>1</v>
      </c>
      <c r="Z7" s="6" t="s">
        <v>234</v>
      </c>
      <c r="AA7" s="6"/>
      <c r="AB7" s="6"/>
      <c r="AC7" s="6"/>
      <c r="AD7" s="6"/>
      <c r="AE7" s="6"/>
      <c r="AF7" s="6"/>
      <c r="AG7" s="6" t="b">
        <v>0</v>
      </c>
      <c r="AH7" s="6">
        <f t="shared" si="1"/>
        <v>6</v>
      </c>
      <c r="AI7" s="6">
        <v>1</v>
      </c>
      <c r="AJ7" s="6" t="str">
        <f t="shared" si="2"/>
        <v>SSA_VPU_HRY_E_BEGIN_TITO_VCCSA_NOM_LFM_VCPU_BHRY_VBTR_BT4</v>
      </c>
      <c r="AK7" s="6" t="str">
        <f t="shared" ref="AK7:AN8" si="7">$D8</f>
        <v>SSA_VPU_HRY_E_BEGIN_TITO_VCCSA_NOM_LFM_VCPU_BHRY_VBTR_BT4</v>
      </c>
      <c r="AL7" s="6" t="str">
        <f t="shared" si="7"/>
        <v>SSA_VPU_HRY_E_BEGIN_TITO_VCCSA_NOM_LFM_VCPU_BHRY_VBTR_BT4</v>
      </c>
      <c r="AM7" s="6" t="str">
        <f t="shared" si="7"/>
        <v>SSA_VPU_HRY_E_BEGIN_TITO_VCCSA_NOM_LFM_VCPU_BHRY_VBTR_BT4</v>
      </c>
      <c r="AN7" s="6" t="str">
        <f t="shared" si="7"/>
        <v>SSA_VPU_HRY_E_BEGIN_TITO_VCCSA_NOM_LFM_VCPU_BHRY_VBTR_BT4</v>
      </c>
      <c r="AO7" s="6" t="str">
        <f t="shared" si="3"/>
        <v>SSA_VPU_HRY_E_BEGIN_TITO_VCCSA_NOM_LFM_VCPU_BHRY_VBTR_BT4</v>
      </c>
      <c r="AP7" s="6"/>
      <c r="AQ7" s="6"/>
      <c r="AR7" s="6"/>
      <c r="AS7" s="6"/>
    </row>
    <row r="8" spans="1:45" x14ac:dyDescent="0.25">
      <c r="A8" s="6" t="s">
        <v>26</v>
      </c>
      <c r="B8" s="6" t="s">
        <v>1297</v>
      </c>
      <c r="C8" s="6" t="str">
        <f>VLOOKUP(B8,templateLookup!A:B,2,0)</f>
        <v>PrimeMbistVminSearchTestMethod</v>
      </c>
      <c r="D8" s="6" t="str">
        <f t="shared" si="6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936</v>
      </c>
      <c r="N8" s="6" t="s">
        <v>883</v>
      </c>
      <c r="O8" s="6" t="s">
        <v>882</v>
      </c>
      <c r="P8" s="6" t="s">
        <v>942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/>
      <c r="Y8" s="6">
        <v>1</v>
      </c>
      <c r="Z8" s="6" t="s">
        <v>234</v>
      </c>
      <c r="AA8" s="6"/>
      <c r="AB8" s="6"/>
      <c r="AC8" s="6"/>
      <c r="AD8" s="6"/>
      <c r="AE8" s="6" t="s">
        <v>33</v>
      </c>
      <c r="AF8" s="6" t="s">
        <v>1299</v>
      </c>
      <c r="AG8" s="6" t="b">
        <v>0</v>
      </c>
      <c r="AH8" s="6">
        <f t="shared" ref="AH8:AH10" si="8">COUNTA(AJ8:AS8)</f>
        <v>10</v>
      </c>
      <c r="AI8" s="6" t="s">
        <v>38</v>
      </c>
      <c r="AJ8" s="6" t="str">
        <f t="shared" si="2"/>
        <v>SSA_VPU_HRY_E_BEGIN_TITO_VCCSA_NOM_LFM_VCPU_BISR_VBTR_BT4</v>
      </c>
      <c r="AK8" s="6" t="str">
        <f>$D11</f>
        <v>LSA_VPU_HRY_E_BEGIN_TITO_VCCSA_NOM_LFM_VCPU_BHRY_VBTR_BT4</v>
      </c>
      <c r="AL8" s="6" t="str">
        <f>$D9</f>
        <v>SSA_VPU_HRY_E_BEGIN_TITO_VCCSA_NOM_LFM_VCPU_BISR_VBTR_BT4</v>
      </c>
      <c r="AM8" s="6" t="str">
        <f t="shared" si="7"/>
        <v>SSA_VPU_HRY_E_BEGIN_TITO_VCCSA_NOM_LFM_VCPU_BISR_VBTR_BT4</v>
      </c>
      <c r="AN8" s="6" t="str">
        <f t="shared" si="7"/>
        <v>SSA_VPU_HRY_E_BEGIN_TITO_VCCSA_NOM_LFM_VCPU_BISR_VBTR_BT4</v>
      </c>
      <c r="AO8" s="6" t="str">
        <f t="shared" ref="AO8:AO48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  <c r="AS8" s="6" t="str">
        <f t="shared" ref="AS8:AS9" si="13">$D9</f>
        <v>SSA_VPU_HRY_E_BEGIN_TITO_VCCSA_NOM_LFM_VCPU_BISR_VBTR_BT4</v>
      </c>
    </row>
    <row r="9" spans="1:45" x14ac:dyDescent="0.25">
      <c r="A9" s="6" t="s">
        <v>26</v>
      </c>
      <c r="B9" s="6" t="s">
        <v>1297</v>
      </c>
      <c r="C9" s="6" t="str">
        <f>VLOOKUP(B9,templateLookup!A:B,2,0)</f>
        <v>PrimeMbistVminSearchTestMethod</v>
      </c>
      <c r="D9" s="6" t="str">
        <f t="shared" si="6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1072</v>
      </c>
      <c r="N9" s="6" t="s">
        <v>883</v>
      </c>
      <c r="O9" s="6" t="s">
        <v>882</v>
      </c>
      <c r="P9" s="6" t="s">
        <v>943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>
        <v>1</v>
      </c>
      <c r="Z9" s="6" t="s">
        <v>234</v>
      </c>
      <c r="AA9" s="6"/>
      <c r="AB9" s="6"/>
      <c r="AC9" s="6"/>
      <c r="AD9" s="6"/>
      <c r="AE9" s="6" t="s">
        <v>418</v>
      </c>
      <c r="AF9" s="6" t="s">
        <v>1299</v>
      </c>
      <c r="AG9" s="6" t="b">
        <v>0</v>
      </c>
      <c r="AH9" s="6">
        <f t="shared" si="8"/>
        <v>10</v>
      </c>
      <c r="AI9" s="6" t="s">
        <v>38</v>
      </c>
      <c r="AJ9" s="6" t="str">
        <f t="shared" si="2"/>
        <v>SSA_VPU_RASTER_E_BEGIN_TITO_VCCSA_NOM_LFM_VCPU_RASTER_VBTR_BT4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>$D11</f>
        <v>LSA_VPU_HRY_E_BEGIN_TITO_VCCSA_NOM_LFM_VCPU_BHRY_VBTR_BT4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  <c r="AS9" s="6" t="str">
        <f t="shared" si="13"/>
        <v>SSA_VPU_RASTER_E_BEGIN_TITO_VCCSA_NOM_LFM_VCPU_RASTER_VBTR_BT4</v>
      </c>
    </row>
    <row r="10" spans="1:45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4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939</v>
      </c>
      <c r="N10" s="6" t="s">
        <v>883</v>
      </c>
      <c r="O10" s="6" t="s">
        <v>882</v>
      </c>
      <c r="P10" s="6" t="s">
        <v>910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>
        <v>1</v>
      </c>
      <c r="Z10" s="6" t="s">
        <v>234</v>
      </c>
      <c r="AA10" s="6"/>
      <c r="AB10" s="6"/>
      <c r="AC10" s="6"/>
      <c r="AD10" s="6"/>
      <c r="AE10" s="6"/>
      <c r="AF10" s="6"/>
      <c r="AG10" s="6" t="b">
        <v>0</v>
      </c>
      <c r="AH10" s="6">
        <f t="shared" si="8"/>
        <v>6</v>
      </c>
      <c r="AI10" s="6">
        <v>1</v>
      </c>
      <c r="AJ10" s="6" t="str">
        <f t="shared" si="2"/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ref="AN10:AN11" si="18">$D11</f>
        <v>LSA_VPU_HRY_E_BEGIN_TITO_VCCSA_NOM_LFM_VCPU_BHRY_VBTR_BT4</v>
      </c>
      <c r="AO10" s="6" t="str">
        <f t="shared" si="9"/>
        <v>LSA_VPU_HRY_E_BEGIN_TITO_VCCSA_NOM_LFM_VCPU_BHRY_VBTR_BT4</v>
      </c>
      <c r="AP10" s="6"/>
      <c r="AQ10" s="6"/>
      <c r="AR10" s="6"/>
      <c r="AS10" s="6"/>
    </row>
    <row r="11" spans="1:45" x14ac:dyDescent="0.25">
      <c r="A11" s="6" t="s">
        <v>26</v>
      </c>
      <c r="B11" s="6" t="s">
        <v>1297</v>
      </c>
      <c r="C11" s="6" t="str">
        <f>VLOOKUP(B11,templateLookup!A:B,2,0)</f>
        <v>PrimeMbistVminSearchTestMethod</v>
      </c>
      <c r="D11" s="6" t="str">
        <f t="shared" si="14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936</v>
      </c>
      <c r="N11" s="6" t="s">
        <v>883</v>
      </c>
      <c r="O11" s="6" t="s">
        <v>882</v>
      </c>
      <c r="P11" s="6" t="s">
        <v>937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>
        <v>1</v>
      </c>
      <c r="Z11" s="6" t="s">
        <v>234</v>
      </c>
      <c r="AA11" s="6"/>
      <c r="AB11" s="6"/>
      <c r="AC11" s="6"/>
      <c r="AD11" s="6"/>
      <c r="AE11" s="6" t="s">
        <v>33</v>
      </c>
      <c r="AF11" s="6" t="s">
        <v>1299</v>
      </c>
      <c r="AG11" s="6" t="b">
        <v>0</v>
      </c>
      <c r="AH11" s="6">
        <f t="shared" ref="AH11:AH16" si="19">COUNTA(AJ11:AS11)</f>
        <v>10</v>
      </c>
      <c r="AI11" s="6" t="s">
        <v>38</v>
      </c>
      <c r="AJ11" s="6" t="str">
        <f t="shared" si="2"/>
        <v>LSA_VPU_HRY_E_BEGIN_TITO_VCCSA_NOM_LFM_VCPU_BISR_VBTR_BT4</v>
      </c>
      <c r="AK11" s="6" t="str">
        <f>$D14</f>
        <v>SSA_VPU_HRY_E_BEGIN_TITO_VCCSA_NOM_LFM_TILE0_BHRY_VBTR_BT5</v>
      </c>
      <c r="AL11" s="6" t="str">
        <f>$D12</f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18"/>
        <v>LSA_VPU_HRY_E_BEGIN_TITO_VCCSA_NOM_LFM_VCPU_BISR_VBTR_BT4</v>
      </c>
      <c r="AO11" s="6" t="str">
        <f t="shared" si="9"/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  <c r="AS11" s="6" t="str">
        <f t="shared" ref="AS11:AS12" si="23">$D12</f>
        <v>LSA_VPU_HRY_E_BEGIN_TITO_VCCSA_NOM_LFM_VCPU_BISR_VBTR_BT4</v>
      </c>
    </row>
    <row r="12" spans="1:45" x14ac:dyDescent="0.25">
      <c r="A12" s="6" t="s">
        <v>26</v>
      </c>
      <c r="B12" s="6" t="s">
        <v>1297</v>
      </c>
      <c r="C12" s="6" t="str">
        <f>VLOOKUP(B12,templateLookup!A:B,2,0)</f>
        <v>PrimeMbistVminSearchTestMethod</v>
      </c>
      <c r="D12" s="6" t="str">
        <f t="shared" si="14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1072</v>
      </c>
      <c r="N12" s="6" t="s">
        <v>883</v>
      </c>
      <c r="O12" s="6" t="s">
        <v>882</v>
      </c>
      <c r="P12" s="6" t="s">
        <v>938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>
        <v>1</v>
      </c>
      <c r="Z12" s="6" t="s">
        <v>234</v>
      </c>
      <c r="AA12" s="6"/>
      <c r="AB12" s="6"/>
      <c r="AC12" s="6"/>
      <c r="AD12" s="6"/>
      <c r="AE12" s="6" t="s">
        <v>418</v>
      </c>
      <c r="AF12" s="6" t="s">
        <v>1299</v>
      </c>
      <c r="AG12" s="6" t="b">
        <v>0</v>
      </c>
      <c r="AH12" s="6">
        <f t="shared" si="19"/>
        <v>10</v>
      </c>
      <c r="AI12" s="6" t="s">
        <v>38</v>
      </c>
      <c r="AJ12" s="6" t="str">
        <f t="shared" si="2"/>
        <v>LSA_VPU_RASTER_E_BEGIN_TITO_VCCSA_NOM_LFM_VCPU_RASTER_VBTR_BT4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>$D14</f>
        <v>SSA_VPU_HRY_E_BEGIN_TITO_VCCSA_NOM_LFM_TILE0_BHRY_VBTR_BT5</v>
      </c>
      <c r="AO12" s="6" t="str">
        <f t="shared" si="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  <c r="AS12" s="6" t="str">
        <f t="shared" si="23"/>
        <v>LSA_VPU_RASTER_E_BEGIN_TITO_VCCSA_NOM_LFM_VCPU_RASTER_VBTR_BT4</v>
      </c>
    </row>
    <row r="13" spans="1:45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4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939</v>
      </c>
      <c r="N13" s="6" t="s">
        <v>883</v>
      </c>
      <c r="O13" s="6" t="s">
        <v>882</v>
      </c>
      <c r="P13" s="6" t="s">
        <v>910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/>
      <c r="Y13" s="6">
        <v>1</v>
      </c>
      <c r="Z13" s="6" t="s">
        <v>234</v>
      </c>
      <c r="AA13" s="6"/>
      <c r="AB13" s="6"/>
      <c r="AC13" s="6"/>
      <c r="AD13" s="6"/>
      <c r="AE13" s="6"/>
      <c r="AF13" s="6"/>
      <c r="AG13" s="6" t="b">
        <v>0</v>
      </c>
      <c r="AH13" s="6">
        <f t="shared" si="19"/>
        <v>6</v>
      </c>
      <c r="AI13" s="6">
        <v>1</v>
      </c>
      <c r="AJ13" s="6" t="str">
        <f t="shared" si="2"/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ref="AN13:AN14" si="28">$D14</f>
        <v>SSA_VPU_HRY_E_BEGIN_TITO_VCCSA_NOM_LFM_TILE0_BHRY_VBTR_BT5</v>
      </c>
      <c r="AO13" s="6" t="str">
        <f t="shared" si="9"/>
        <v>SSA_VPU_HRY_E_BEGIN_TITO_VCCSA_NOM_LFM_TILE0_BHRY_VBTR_BT5</v>
      </c>
      <c r="AP13" s="6"/>
      <c r="AQ13" s="6"/>
      <c r="AR13" s="6"/>
      <c r="AS13" s="6"/>
    </row>
    <row r="14" spans="1:45" x14ac:dyDescent="0.25">
      <c r="A14" s="6" t="s">
        <v>26</v>
      </c>
      <c r="B14" s="6" t="s">
        <v>1297</v>
      </c>
      <c r="C14" s="6" t="str">
        <f>VLOOKUP(B14,templateLookup!A:B,2,0)</f>
        <v>PrimeMbistVminSearchTestMethod</v>
      </c>
      <c r="D14" s="6" t="str">
        <f t="shared" si="24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944</v>
      </c>
      <c r="N14" s="6" t="s">
        <v>883</v>
      </c>
      <c r="O14" s="6" t="s">
        <v>882</v>
      </c>
      <c r="P14" s="6" t="s">
        <v>948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>
        <v>1</v>
      </c>
      <c r="Z14" s="6" t="s">
        <v>234</v>
      </c>
      <c r="AA14" s="6"/>
      <c r="AB14" s="6"/>
      <c r="AC14" s="6"/>
      <c r="AD14" s="6"/>
      <c r="AE14" s="6" t="s">
        <v>33</v>
      </c>
      <c r="AF14" s="6" t="s">
        <v>1299</v>
      </c>
      <c r="AG14" s="6" t="b">
        <v>0</v>
      </c>
      <c r="AH14" s="6">
        <f t="shared" si="19"/>
        <v>10</v>
      </c>
      <c r="AI14" s="6" t="s">
        <v>38</v>
      </c>
      <c r="AJ14" s="6" t="str">
        <f t="shared" si="2"/>
        <v>SSA_VPU_HRY_E_BEGIN_TITO_VCCSA_NOM_LFM_TILE0_BISR_VBTR_BT5</v>
      </c>
      <c r="AK14" s="6" t="str">
        <f>$D17</f>
        <v>LSA_VPU_HRY_E_BEGIN_TITO_VCCSA_NOM_LFM_TILE0_BHRY_VBTR_BT5</v>
      </c>
      <c r="AL14" s="6" t="str">
        <f>$D15</f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28"/>
        <v>SSA_VPU_HRY_E_BEGIN_TITO_VCCSA_NOM_LFM_TILE0_BISR_VBTR_BT5</v>
      </c>
      <c r="AO14" s="6" t="str">
        <f t="shared" si="9"/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  <c r="AS14" s="6" t="str">
        <f t="shared" ref="AS14:AS15" si="32">$D15</f>
        <v>SSA_VPU_HRY_E_BEGIN_TITO_VCCSA_NOM_LFM_TILE0_BISR_VBTR_BT5</v>
      </c>
    </row>
    <row r="15" spans="1:45" x14ac:dyDescent="0.25">
      <c r="A15" s="6" t="s">
        <v>26</v>
      </c>
      <c r="B15" s="6" t="s">
        <v>1297</v>
      </c>
      <c r="C15" s="6" t="str">
        <f>VLOOKUP(B15,templateLookup!A:B,2,0)</f>
        <v>PrimeMbistVminSearchTestMethod</v>
      </c>
      <c r="D15" s="6" t="str">
        <f t="shared" si="24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1073</v>
      </c>
      <c r="N15" s="6" t="s">
        <v>883</v>
      </c>
      <c r="O15" s="6" t="s">
        <v>882</v>
      </c>
      <c r="P15" s="6" t="s">
        <v>949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/>
      <c r="Y15" s="6">
        <v>1</v>
      </c>
      <c r="Z15" s="6" t="s">
        <v>234</v>
      </c>
      <c r="AA15" s="6"/>
      <c r="AB15" s="6"/>
      <c r="AC15" s="6"/>
      <c r="AD15" s="6"/>
      <c r="AE15" s="6" t="s">
        <v>418</v>
      </c>
      <c r="AF15" s="6" t="s">
        <v>1299</v>
      </c>
      <c r="AG15" s="6" t="b">
        <v>0</v>
      </c>
      <c r="AH15" s="6">
        <f t="shared" si="19"/>
        <v>10</v>
      </c>
      <c r="AI15" s="6" t="s">
        <v>38</v>
      </c>
      <c r="AJ15" s="6" t="str">
        <f t="shared" si="2"/>
        <v>SSA_VPU_RASTER_E_BEGIN_TITO_VCCSA_NOM_LFM_TILE0_RASTER_VBTR_BT5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>$D17</f>
        <v>LSA_VPU_HRY_E_BEGIN_TITO_VCCSA_NOM_LFM_TILE0_BHRY_VBTR_BT5</v>
      </c>
      <c r="AO15" s="6" t="str">
        <f t="shared" si="9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  <c r="AS15" s="6" t="str">
        <f t="shared" si="32"/>
        <v>SSA_VPU_RASTER_E_BEGIN_TITO_VCCSA_NOM_LFM_TILE0_RASTER_VBTR_BT5</v>
      </c>
    </row>
    <row r="16" spans="1:45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4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945</v>
      </c>
      <c r="N16" s="6" t="s">
        <v>883</v>
      </c>
      <c r="O16" s="6" t="s">
        <v>882</v>
      </c>
      <c r="P16" s="6" t="s">
        <v>910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/>
      <c r="Y16" s="6">
        <v>1</v>
      </c>
      <c r="Z16" s="6" t="s">
        <v>234</v>
      </c>
      <c r="AA16" s="6"/>
      <c r="AB16" s="6"/>
      <c r="AC16" s="6"/>
      <c r="AD16" s="6"/>
      <c r="AE16" s="6"/>
      <c r="AF16" s="6"/>
      <c r="AG16" s="6" t="b">
        <v>0</v>
      </c>
      <c r="AH16" s="6">
        <f t="shared" si="19"/>
        <v>6</v>
      </c>
      <c r="AI16" s="6">
        <v>1</v>
      </c>
      <c r="AJ16" s="6" t="str">
        <f t="shared" si="2"/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ref="AN16:AN17" si="36">$D17</f>
        <v>LSA_VPU_HRY_E_BEGIN_TITO_VCCSA_NOM_LFM_TILE0_BHRY_VBTR_BT5</v>
      </c>
      <c r="AO16" s="6" t="str">
        <f t="shared" si="9"/>
        <v>LSA_VPU_HRY_E_BEGIN_TITO_VCCSA_NOM_LFM_TILE0_BHRY_VBTR_BT5</v>
      </c>
      <c r="AP16" s="6"/>
      <c r="AQ16" s="6"/>
      <c r="AR16" s="6"/>
      <c r="AS16" s="6"/>
    </row>
    <row r="17" spans="1:45" x14ac:dyDescent="0.25">
      <c r="A17" s="6" t="s">
        <v>26</v>
      </c>
      <c r="B17" s="6" t="s">
        <v>1297</v>
      </c>
      <c r="C17" s="6" t="str">
        <f>VLOOKUP(B17,templateLookup!A:B,2,0)</f>
        <v>PrimeMbistVminSearchTestMethod</v>
      </c>
      <c r="D17" s="6" t="str">
        <f t="shared" si="24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944</v>
      </c>
      <c r="N17" s="6" t="s">
        <v>883</v>
      </c>
      <c r="O17" s="6" t="s">
        <v>882</v>
      </c>
      <c r="P17" s="6" t="s">
        <v>950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/>
      <c r="Y17" s="6">
        <v>1</v>
      </c>
      <c r="Z17" s="6" t="s">
        <v>234</v>
      </c>
      <c r="AA17" s="6"/>
      <c r="AB17" s="6"/>
      <c r="AC17" s="6"/>
      <c r="AD17" s="6"/>
      <c r="AE17" s="6" t="s">
        <v>33</v>
      </c>
      <c r="AF17" s="6" t="s">
        <v>1299</v>
      </c>
      <c r="AG17" s="6" t="b">
        <v>0</v>
      </c>
      <c r="AH17" s="6">
        <f t="shared" ref="AH17:AH22" si="37">COUNTA(AJ17:AS17)</f>
        <v>10</v>
      </c>
      <c r="AI17" s="6" t="s">
        <v>38</v>
      </c>
      <c r="AJ17" s="6" t="str">
        <f t="shared" si="2"/>
        <v>LSA_VPU_HRY_E_BEGIN_TITO_VCCSA_NOM_LFM_TILE0_BISR_VBTR_BT5</v>
      </c>
      <c r="AK17" s="6" t="str">
        <f>$D20</f>
        <v>SSA_VPU_HRY_E_BEGIN_TITO_VCCSA_NOM_LFM_TILE1_BHRY_VBTR_BT6</v>
      </c>
      <c r="AL17" s="6" t="str">
        <f>$D18</f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36"/>
        <v>LSA_VPU_HRY_E_BEGIN_TITO_VCCSA_NOM_LFM_TILE0_BISR_VBTR_BT5</v>
      </c>
      <c r="AO17" s="6" t="str">
        <f t="shared" si="9"/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  <c r="AS17" s="6" t="str">
        <f t="shared" ref="AS17:AS18" si="41">$D18</f>
        <v>LSA_VPU_HRY_E_BEGIN_TITO_VCCSA_NOM_LFM_TILE0_BISR_VBTR_BT5</v>
      </c>
    </row>
    <row r="18" spans="1:45" x14ac:dyDescent="0.25">
      <c r="A18" s="6" t="s">
        <v>26</v>
      </c>
      <c r="B18" s="6" t="s">
        <v>1297</v>
      </c>
      <c r="C18" s="6" t="str">
        <f>VLOOKUP(B18,templateLookup!A:B,2,0)</f>
        <v>PrimeMbistVminSearchTestMethod</v>
      </c>
      <c r="D18" s="6" t="str">
        <f t="shared" si="24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1073</v>
      </c>
      <c r="N18" s="6" t="s">
        <v>883</v>
      </c>
      <c r="O18" s="6" t="s">
        <v>882</v>
      </c>
      <c r="P18" s="6" t="s">
        <v>951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/>
      <c r="Y18" s="6">
        <v>1</v>
      </c>
      <c r="Z18" s="6" t="s">
        <v>234</v>
      </c>
      <c r="AA18" s="6"/>
      <c r="AB18" s="6"/>
      <c r="AC18" s="6"/>
      <c r="AD18" s="6"/>
      <c r="AE18" s="6" t="s">
        <v>418</v>
      </c>
      <c r="AF18" s="6" t="s">
        <v>1299</v>
      </c>
      <c r="AG18" s="6" t="b">
        <v>0</v>
      </c>
      <c r="AH18" s="6">
        <f t="shared" si="37"/>
        <v>10</v>
      </c>
      <c r="AI18" s="6" t="s">
        <v>38</v>
      </c>
      <c r="AJ18" s="6" t="str">
        <f t="shared" si="2"/>
        <v>LSA_VPU_RASTER_E_BEGIN_TITO_VCCSA_NOM_LFM_TILE0_RASTER_VBTR_BT5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>$D20</f>
        <v>SSA_VPU_HRY_E_BEGIN_TITO_VCCSA_NOM_LFM_TILE1_BHRY_VBTR_BT6</v>
      </c>
      <c r="AO18" s="6" t="str">
        <f t="shared" si="9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  <c r="AS18" s="6" t="str">
        <f t="shared" si="41"/>
        <v>LSA_VPU_RASTER_E_BEGIN_TITO_VCCSA_NOM_LFM_TILE0_RASTER_VBTR_BT5</v>
      </c>
    </row>
    <row r="19" spans="1:45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2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945</v>
      </c>
      <c r="N19" s="6" t="s">
        <v>883</v>
      </c>
      <c r="O19" s="6" t="s">
        <v>882</v>
      </c>
      <c r="P19" s="6" t="s">
        <v>910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>
        <v>1</v>
      </c>
      <c r="Z19" s="6" t="s">
        <v>234</v>
      </c>
      <c r="AA19" s="6"/>
      <c r="AB19" s="6"/>
      <c r="AC19" s="6"/>
      <c r="AD19" s="6"/>
      <c r="AE19" s="6"/>
      <c r="AF19" s="6"/>
      <c r="AG19" s="6" t="b">
        <v>0</v>
      </c>
      <c r="AH19" s="6">
        <f t="shared" si="37"/>
        <v>6</v>
      </c>
      <c r="AI19" s="6">
        <v>1</v>
      </c>
      <c r="AJ19" s="6" t="str">
        <f t="shared" si="2"/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ref="AN19:AN20" si="46">$D20</f>
        <v>SSA_VPU_HRY_E_BEGIN_TITO_VCCSA_NOM_LFM_TILE1_BHRY_VBTR_BT6</v>
      </c>
      <c r="AO19" s="6" t="str">
        <f t="shared" si="9"/>
        <v>SSA_VPU_HRY_E_BEGIN_TITO_VCCSA_NOM_LFM_TILE1_BHRY_VBTR_BT6</v>
      </c>
      <c r="AP19" s="6"/>
      <c r="AQ19" s="6"/>
      <c r="AR19" s="6"/>
      <c r="AS19" s="6"/>
    </row>
    <row r="20" spans="1:45" x14ac:dyDescent="0.25">
      <c r="A20" s="6" t="s">
        <v>26</v>
      </c>
      <c r="B20" s="6" t="s">
        <v>1297</v>
      </c>
      <c r="C20" s="6" t="str">
        <f>VLOOKUP(B20,templateLookup!A:B,2,0)</f>
        <v>PrimeMbistVminSearchTestMethod</v>
      </c>
      <c r="D20" s="6" t="str">
        <f t="shared" si="42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946</v>
      </c>
      <c r="N20" s="6" t="s">
        <v>883</v>
      </c>
      <c r="O20" s="6" t="s">
        <v>882</v>
      </c>
      <c r="P20" s="6" t="s">
        <v>960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/>
      <c r="Y20" s="6">
        <v>1</v>
      </c>
      <c r="Z20" s="6" t="s">
        <v>234</v>
      </c>
      <c r="AA20" s="6"/>
      <c r="AB20" s="6"/>
      <c r="AC20" s="6"/>
      <c r="AD20" s="6"/>
      <c r="AE20" s="6" t="s">
        <v>33</v>
      </c>
      <c r="AF20" s="6" t="s">
        <v>1299</v>
      </c>
      <c r="AG20" s="6" t="b">
        <v>0</v>
      </c>
      <c r="AH20" s="6">
        <f t="shared" si="37"/>
        <v>10</v>
      </c>
      <c r="AI20" s="6" t="s">
        <v>38</v>
      </c>
      <c r="AJ20" s="6" t="str">
        <f t="shared" si="2"/>
        <v>SSA_VPU_HRY_E_BEGIN_TITO_VCCSA_NOM_LFM_TILE1_BISR_VBTR_BT6</v>
      </c>
      <c r="AK20" s="6" t="str">
        <f>$D23</f>
        <v>LSA_VPU_HRY_E_BEGIN_TITO_VCCSA_NOM_LFM_TILE1_BHRY_VBTR_BT6</v>
      </c>
      <c r="AL20" s="6" t="str">
        <f>$D21</f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46"/>
        <v>SSA_VPU_HRY_E_BEGIN_TITO_VCCSA_NOM_LFM_TILE1_BISR_VBTR_BT6</v>
      </c>
      <c r="AO20" s="6" t="str">
        <f t="shared" si="9"/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  <c r="AS20" s="6" t="str">
        <f t="shared" ref="AS20:AS21" si="50">$D21</f>
        <v>SSA_VPU_HRY_E_BEGIN_TITO_VCCSA_NOM_LFM_TILE1_BISR_VBTR_BT6</v>
      </c>
    </row>
    <row r="21" spans="1:45" x14ac:dyDescent="0.25">
      <c r="A21" s="6" t="s">
        <v>26</v>
      </c>
      <c r="B21" s="6" t="s">
        <v>1297</v>
      </c>
      <c r="C21" s="6" t="str">
        <f>VLOOKUP(B21,templateLookup!A:B,2,0)</f>
        <v>PrimeMbistVminSearchTestMethod</v>
      </c>
      <c r="D21" s="6" t="str">
        <f t="shared" si="42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1074</v>
      </c>
      <c r="N21" s="6" t="s">
        <v>883</v>
      </c>
      <c r="O21" s="6" t="s">
        <v>882</v>
      </c>
      <c r="P21" s="6" t="s">
        <v>961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>
        <v>1</v>
      </c>
      <c r="Z21" s="6" t="s">
        <v>234</v>
      </c>
      <c r="AA21" s="6"/>
      <c r="AB21" s="6"/>
      <c r="AC21" s="6"/>
      <c r="AD21" s="6"/>
      <c r="AE21" s="6" t="s">
        <v>418</v>
      </c>
      <c r="AF21" s="6" t="s">
        <v>1299</v>
      </c>
      <c r="AG21" s="6" t="b">
        <v>0</v>
      </c>
      <c r="AH21" s="6">
        <f t="shared" si="37"/>
        <v>10</v>
      </c>
      <c r="AI21" s="6" t="s">
        <v>38</v>
      </c>
      <c r="AJ21" s="6" t="str">
        <f t="shared" si="2"/>
        <v>SSA_VPU_RASTER_E_BEGIN_TITO_VCCSA_NOM_LFM_TILE1_RASTER_VBTR_BT6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>$D23</f>
        <v>LSA_VPU_HRY_E_BEGIN_TITO_VCCSA_NOM_LFM_TILE1_BHRY_VBTR_BT6</v>
      </c>
      <c r="AO21" s="6" t="str">
        <f t="shared" si="9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  <c r="AS21" s="6" t="str">
        <f t="shared" si="50"/>
        <v>SSA_VPU_RASTER_E_BEGIN_TITO_VCCSA_NOM_LFM_TILE1_RASTER_VBTR_BT6</v>
      </c>
    </row>
    <row r="22" spans="1:45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2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947</v>
      </c>
      <c r="N22" s="6" t="s">
        <v>883</v>
      </c>
      <c r="O22" s="6" t="s">
        <v>882</v>
      </c>
      <c r="P22" s="6" t="s">
        <v>910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>
        <v>1</v>
      </c>
      <c r="Z22" s="6" t="s">
        <v>234</v>
      </c>
      <c r="AA22" s="6"/>
      <c r="AB22" s="6"/>
      <c r="AC22" s="6"/>
      <c r="AD22" s="6"/>
      <c r="AE22" s="6"/>
      <c r="AF22" s="6"/>
      <c r="AG22" s="6" t="b">
        <v>0</v>
      </c>
      <c r="AH22" s="6">
        <f t="shared" si="37"/>
        <v>6</v>
      </c>
      <c r="AI22" s="6">
        <v>1</v>
      </c>
      <c r="AJ22" s="6" t="str">
        <f t="shared" si="2"/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ref="AN22:AN23" si="54">$D23</f>
        <v>LSA_VPU_HRY_E_BEGIN_TITO_VCCSA_NOM_LFM_TILE1_BHRY_VBTR_BT6</v>
      </c>
      <c r="AO22" s="6" t="str">
        <f t="shared" si="9"/>
        <v>LSA_VPU_HRY_E_BEGIN_TITO_VCCSA_NOM_LFM_TILE1_BHRY_VBTR_BT6</v>
      </c>
      <c r="AP22" s="6"/>
      <c r="AQ22" s="6"/>
      <c r="AR22" s="6"/>
      <c r="AS22" s="6"/>
    </row>
    <row r="23" spans="1:45" x14ac:dyDescent="0.25">
      <c r="A23" s="6" t="s">
        <v>26</v>
      </c>
      <c r="B23" s="6" t="s">
        <v>1297</v>
      </c>
      <c r="C23" s="6" t="str">
        <f>VLOOKUP(B23,templateLookup!A:B,2,0)</f>
        <v>PrimeMbistVminSearchTestMethod</v>
      </c>
      <c r="D23" s="6" t="str">
        <f t="shared" si="42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946</v>
      </c>
      <c r="N23" s="6" t="s">
        <v>883</v>
      </c>
      <c r="O23" s="6" t="s">
        <v>882</v>
      </c>
      <c r="P23" s="6" t="s">
        <v>962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>
        <v>1</v>
      </c>
      <c r="Z23" s="6" t="s">
        <v>234</v>
      </c>
      <c r="AA23" s="6"/>
      <c r="AB23" s="6"/>
      <c r="AC23" s="6"/>
      <c r="AD23" s="6"/>
      <c r="AE23" s="6" t="s">
        <v>33</v>
      </c>
      <c r="AF23" s="6" t="s">
        <v>1299</v>
      </c>
      <c r="AG23" s="6" t="b">
        <v>0</v>
      </c>
      <c r="AH23" s="6">
        <f t="shared" ref="AH23:AH34" si="55">COUNTA(AJ23:AS23)</f>
        <v>10</v>
      </c>
      <c r="AI23" s="6" t="s">
        <v>38</v>
      </c>
      <c r="AJ23" s="6" t="str">
        <f t="shared" si="2"/>
        <v>LSA_VPU_HRY_E_BEGIN_TITO_VCCSA_NOM_LFM_TILE1_BISR_VBTR_BT6</v>
      </c>
      <c r="AK23" s="6" t="str">
        <f>$D26</f>
        <v>SSA_VPU_HRY_E_BEGIN_TITO_VCCSA_NOM_LFM_TILE2_BHRY_VBTR_BT7</v>
      </c>
      <c r="AL23" s="6" t="str">
        <f>$D24</f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54"/>
        <v>LSA_VPU_HRY_E_BEGIN_TITO_VCCSA_NOM_LFM_TILE1_BISR_VBTR_BT6</v>
      </c>
      <c r="AO23" s="6" t="str">
        <f t="shared" si="9"/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  <c r="AS23" s="6" t="str">
        <f t="shared" ref="AS23:AS24" si="59">$D24</f>
        <v>LSA_VPU_HRY_E_BEGIN_TITO_VCCSA_NOM_LFM_TILE1_BISR_VBTR_BT6</v>
      </c>
    </row>
    <row r="24" spans="1:45" x14ac:dyDescent="0.25">
      <c r="A24" s="6" t="s">
        <v>26</v>
      </c>
      <c r="B24" s="6" t="s">
        <v>1297</v>
      </c>
      <c r="C24" s="6" t="str">
        <f>VLOOKUP(B24,templateLookup!A:B,2,0)</f>
        <v>PrimeMbistVminSearchTestMethod</v>
      </c>
      <c r="D24" s="6" t="str">
        <f t="shared" si="42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1074</v>
      </c>
      <c r="N24" s="6" t="s">
        <v>883</v>
      </c>
      <c r="O24" s="6" t="s">
        <v>882</v>
      </c>
      <c r="P24" s="6" t="s">
        <v>963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>
        <v>1</v>
      </c>
      <c r="Z24" s="6" t="s">
        <v>234</v>
      </c>
      <c r="AA24" s="6"/>
      <c r="AB24" s="6"/>
      <c r="AC24" s="6"/>
      <c r="AD24" s="6"/>
      <c r="AE24" s="6" t="s">
        <v>418</v>
      </c>
      <c r="AF24" s="6" t="s">
        <v>1299</v>
      </c>
      <c r="AG24" s="6" t="b">
        <v>0</v>
      </c>
      <c r="AH24" s="6">
        <f t="shared" si="55"/>
        <v>10</v>
      </c>
      <c r="AI24" s="6" t="s">
        <v>38</v>
      </c>
      <c r="AJ24" s="6" t="str">
        <f t="shared" si="2"/>
        <v>LSA_VPU_RASTER_E_BEGIN_TITO_VCCSA_NOM_LFM_TILE1_RASTER_VBTR_BT6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>$D26</f>
        <v>SSA_VPU_HRY_E_BEGIN_TITO_VCCSA_NOM_LFM_TILE2_BHRY_VBTR_BT7</v>
      </c>
      <c r="AO24" s="6" t="str">
        <f t="shared" si="9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  <c r="AS24" s="6" t="str">
        <f t="shared" si="59"/>
        <v>LSA_VPU_RASTER_E_BEGIN_TITO_VCCSA_NOM_LFM_TILE1_RASTER_VBTR_BT6</v>
      </c>
    </row>
    <row r="25" spans="1:45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60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947</v>
      </c>
      <c r="N25" s="6" t="s">
        <v>883</v>
      </c>
      <c r="O25" s="6" t="s">
        <v>882</v>
      </c>
      <c r="P25" s="6" t="s">
        <v>910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/>
      <c r="Y25" s="6">
        <v>1</v>
      </c>
      <c r="Z25" s="6" t="s">
        <v>234</v>
      </c>
      <c r="AA25" s="6"/>
      <c r="AB25" s="6"/>
      <c r="AC25" s="6"/>
      <c r="AD25" s="6"/>
      <c r="AE25" s="6"/>
      <c r="AF25" s="6"/>
      <c r="AG25" s="6" t="b">
        <v>0</v>
      </c>
      <c r="AH25" s="6">
        <f t="shared" si="55"/>
        <v>6</v>
      </c>
      <c r="AI25" s="6">
        <v>1</v>
      </c>
      <c r="AJ25" s="6" t="str">
        <f t="shared" si="2"/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ref="AN25:AN26" si="64">$D26</f>
        <v>SSA_VPU_HRY_E_BEGIN_TITO_VCCSA_NOM_LFM_TILE2_BHRY_VBTR_BT7</v>
      </c>
      <c r="AO25" s="6" t="str">
        <f t="shared" si="9"/>
        <v>SSA_VPU_HRY_E_BEGIN_TITO_VCCSA_NOM_LFM_TILE2_BHRY_VBTR_BT7</v>
      </c>
      <c r="AP25" s="6"/>
      <c r="AQ25" s="6"/>
      <c r="AR25" s="6"/>
      <c r="AS25" s="6"/>
    </row>
    <row r="26" spans="1:45" x14ac:dyDescent="0.25">
      <c r="A26" s="6" t="s">
        <v>26</v>
      </c>
      <c r="B26" s="6" t="s">
        <v>1297</v>
      </c>
      <c r="C26" s="6" t="str">
        <f>VLOOKUP(B26,templateLookup!A:B,2,0)</f>
        <v>PrimeMbistVminSearchTestMethod</v>
      </c>
      <c r="D26" s="6" t="str">
        <f t="shared" si="60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952</v>
      </c>
      <c r="N26" s="6" t="s">
        <v>883</v>
      </c>
      <c r="O26" s="6" t="s">
        <v>882</v>
      </c>
      <c r="P26" s="6" t="s">
        <v>964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>
        <v>1</v>
      </c>
      <c r="Z26" s="6" t="s">
        <v>234</v>
      </c>
      <c r="AA26" s="6"/>
      <c r="AB26" s="6"/>
      <c r="AC26" s="6"/>
      <c r="AD26" s="6"/>
      <c r="AE26" s="6" t="s">
        <v>33</v>
      </c>
      <c r="AF26" s="6" t="s">
        <v>1299</v>
      </c>
      <c r="AG26" s="6" t="b">
        <v>0</v>
      </c>
      <c r="AH26" s="6">
        <f t="shared" si="55"/>
        <v>10</v>
      </c>
      <c r="AI26" s="6" t="s">
        <v>38</v>
      </c>
      <c r="AJ26" s="6" t="str">
        <f t="shared" si="2"/>
        <v>SSA_VPU_HRY_E_BEGIN_TITO_VCCSA_NOM_LFM_TILE2_BISR_VBTR_BT7</v>
      </c>
      <c r="AK26" s="6" t="str">
        <f>$D29</f>
        <v>LSA_VPU_HRY_E_BEGIN_TITO_VCCSA_NOM_LFM_TILE2_BHRY_VBTR_BT7</v>
      </c>
      <c r="AL26" s="6" t="str">
        <f>$D27</f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64"/>
        <v>SSA_VPU_HRY_E_BEGIN_TITO_VCCSA_NOM_LFM_TILE2_BISR_VBTR_BT7</v>
      </c>
      <c r="AO26" s="6" t="str">
        <f t="shared" si="9"/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  <c r="AS26" s="6" t="str">
        <f t="shared" ref="AS26:AS27" si="68">$D27</f>
        <v>SSA_VPU_HRY_E_BEGIN_TITO_VCCSA_NOM_LFM_TILE2_BISR_VBTR_BT7</v>
      </c>
    </row>
    <row r="27" spans="1:45" x14ac:dyDescent="0.25">
      <c r="A27" s="6" t="s">
        <v>26</v>
      </c>
      <c r="B27" s="6" t="s">
        <v>1297</v>
      </c>
      <c r="C27" s="6" t="str">
        <f>VLOOKUP(B27,templateLookup!A:B,2,0)</f>
        <v>PrimeMbistVminSearchTestMethod</v>
      </c>
      <c r="D27" s="6" t="str">
        <f t="shared" si="60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1075</v>
      </c>
      <c r="N27" s="6" t="s">
        <v>883</v>
      </c>
      <c r="O27" s="6" t="s">
        <v>882</v>
      </c>
      <c r="P27" s="6" t="s">
        <v>965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/>
      <c r="Y27" s="6">
        <v>1</v>
      </c>
      <c r="Z27" s="6" t="s">
        <v>234</v>
      </c>
      <c r="AA27" s="6"/>
      <c r="AB27" s="6"/>
      <c r="AC27" s="6"/>
      <c r="AD27" s="6"/>
      <c r="AE27" s="6" t="s">
        <v>418</v>
      </c>
      <c r="AF27" s="6" t="s">
        <v>1299</v>
      </c>
      <c r="AG27" s="6" t="b">
        <v>0</v>
      </c>
      <c r="AH27" s="6">
        <f t="shared" si="55"/>
        <v>10</v>
      </c>
      <c r="AI27" s="6" t="s">
        <v>38</v>
      </c>
      <c r="AJ27" s="6" t="str">
        <f t="shared" si="2"/>
        <v>SSA_VPU_RASTER_E_BEGIN_TITO_VCCSA_NOM_LFM_TILE2_RASTER_VBTR_BT7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>$D29</f>
        <v>LSA_VPU_HRY_E_BEGIN_TITO_VCCSA_NOM_LFM_TILE2_BHRY_VBTR_BT7</v>
      </c>
      <c r="AO27" s="6" t="str">
        <f t="shared" si="9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  <c r="AS27" s="6" t="str">
        <f t="shared" si="68"/>
        <v>SSA_VPU_RASTER_E_BEGIN_TITO_VCCSA_NOM_LFM_TILE2_RASTER_VBTR_BT7</v>
      </c>
    </row>
    <row r="28" spans="1:45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60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953</v>
      </c>
      <c r="N28" s="6" t="s">
        <v>883</v>
      </c>
      <c r="O28" s="6" t="s">
        <v>882</v>
      </c>
      <c r="P28" s="6" t="s">
        <v>910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/>
      <c r="Y28" s="6">
        <v>1</v>
      </c>
      <c r="Z28" s="6" t="s">
        <v>234</v>
      </c>
      <c r="AA28" s="6"/>
      <c r="AB28" s="6"/>
      <c r="AC28" s="6"/>
      <c r="AD28" s="6"/>
      <c r="AE28" s="6"/>
      <c r="AF28" s="6"/>
      <c r="AG28" s="6" t="b">
        <v>0</v>
      </c>
      <c r="AH28" s="6">
        <f t="shared" si="55"/>
        <v>6</v>
      </c>
      <c r="AI28" s="6">
        <v>1</v>
      </c>
      <c r="AJ28" s="6" t="str">
        <f t="shared" si="2"/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ref="AN28:AN29" si="72">$D29</f>
        <v>LSA_VPU_HRY_E_BEGIN_TITO_VCCSA_NOM_LFM_TILE2_BHRY_VBTR_BT7</v>
      </c>
      <c r="AO28" s="6" t="str">
        <f t="shared" si="9"/>
        <v>LSA_VPU_HRY_E_BEGIN_TITO_VCCSA_NOM_LFM_TILE2_BHRY_VBTR_BT7</v>
      </c>
      <c r="AP28" s="6"/>
      <c r="AQ28" s="6"/>
      <c r="AR28" s="6"/>
      <c r="AS28" s="6"/>
    </row>
    <row r="29" spans="1:45" x14ac:dyDescent="0.25">
      <c r="A29" s="6" t="s">
        <v>26</v>
      </c>
      <c r="B29" s="6" t="s">
        <v>1297</v>
      </c>
      <c r="C29" s="6" t="str">
        <f>VLOOKUP(B29,templateLookup!A:B,2,0)</f>
        <v>PrimeMbistVminSearchTestMethod</v>
      </c>
      <c r="D29" s="6" t="str">
        <f t="shared" si="60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952</v>
      </c>
      <c r="N29" s="6" t="s">
        <v>883</v>
      </c>
      <c r="O29" s="6" t="s">
        <v>882</v>
      </c>
      <c r="P29" s="6" t="s">
        <v>966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/>
      <c r="Y29" s="6">
        <v>1</v>
      </c>
      <c r="Z29" s="6" t="s">
        <v>234</v>
      </c>
      <c r="AA29" s="6"/>
      <c r="AB29" s="6"/>
      <c r="AC29" s="6"/>
      <c r="AD29" s="6"/>
      <c r="AE29" s="6" t="s">
        <v>33</v>
      </c>
      <c r="AF29" s="6" t="s">
        <v>1299</v>
      </c>
      <c r="AG29" s="6" t="b">
        <v>0</v>
      </c>
      <c r="AH29" s="6">
        <f t="shared" si="55"/>
        <v>10</v>
      </c>
      <c r="AI29" s="6" t="s">
        <v>38</v>
      </c>
      <c r="AJ29" s="6" t="str">
        <f t="shared" si="2"/>
        <v>LSA_VPU_HRY_E_BEGIN_TITO_VCCSA_NOM_LFM_TILE2_BISR_VBTR_BT7</v>
      </c>
      <c r="AK29" s="6" t="str">
        <f>$D32</f>
        <v>SSA_VPU_HRY_E_BEGIN_TITO_VCCSA_NOM_LFM_TILE3_BHRY_VBTR_BT8</v>
      </c>
      <c r="AL29" s="6" t="str">
        <f>$D30</f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72"/>
        <v>LSA_VPU_HRY_E_BEGIN_TITO_VCCSA_NOM_LFM_TILE2_BISR_VBTR_BT7</v>
      </c>
      <c r="AO29" s="6" t="str">
        <f t="shared" si="9"/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  <c r="AS29" s="6" t="str">
        <f t="shared" ref="AS29:AS30" si="76">$D30</f>
        <v>LSA_VPU_HRY_E_BEGIN_TITO_VCCSA_NOM_LFM_TILE2_BISR_VBTR_BT7</v>
      </c>
    </row>
    <row r="30" spans="1:45" x14ac:dyDescent="0.25">
      <c r="A30" s="6" t="s">
        <v>26</v>
      </c>
      <c r="B30" s="6" t="s">
        <v>1297</v>
      </c>
      <c r="C30" s="6" t="str">
        <f>VLOOKUP(B30,templateLookup!A:B,2,0)</f>
        <v>PrimeMbistVminSearchTestMethod</v>
      </c>
      <c r="D30" s="6" t="str">
        <f t="shared" si="60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1075</v>
      </c>
      <c r="N30" s="6" t="s">
        <v>883</v>
      </c>
      <c r="O30" s="6" t="s">
        <v>882</v>
      </c>
      <c r="P30" s="6" t="s">
        <v>967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/>
      <c r="Y30" s="6">
        <v>1</v>
      </c>
      <c r="Z30" s="6" t="s">
        <v>234</v>
      </c>
      <c r="AA30" s="6"/>
      <c r="AB30" s="6"/>
      <c r="AC30" s="6"/>
      <c r="AD30" s="6"/>
      <c r="AE30" s="6" t="s">
        <v>418</v>
      </c>
      <c r="AF30" s="6" t="s">
        <v>1299</v>
      </c>
      <c r="AG30" s="6" t="b">
        <v>0</v>
      </c>
      <c r="AH30" s="6">
        <f t="shared" si="55"/>
        <v>10</v>
      </c>
      <c r="AI30" s="6" t="s">
        <v>38</v>
      </c>
      <c r="AJ30" s="6" t="str">
        <f t="shared" si="2"/>
        <v>LSA_VPU_RASTER_E_BEGIN_TITO_VCCSA_NOM_LFM_TILE2_RASTER_VBTR_BT7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>$D32</f>
        <v>SSA_VPU_HRY_E_BEGIN_TITO_VCCSA_NOM_LFM_TILE3_BHRY_VBTR_BT8</v>
      </c>
      <c r="AO30" s="6" t="str">
        <f t="shared" si="9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  <c r="AS30" s="6" t="str">
        <f t="shared" si="76"/>
        <v>LSA_VPU_RASTER_E_BEGIN_TITO_VCCSA_NOM_LFM_TILE2_RASTER_VBTR_BT7</v>
      </c>
    </row>
    <row r="31" spans="1:45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60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953</v>
      </c>
      <c r="N31" s="6" t="s">
        <v>883</v>
      </c>
      <c r="O31" s="6" t="s">
        <v>882</v>
      </c>
      <c r="P31" s="6" t="s">
        <v>910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>
        <v>1</v>
      </c>
      <c r="Z31" s="6" t="s">
        <v>234</v>
      </c>
      <c r="AA31" s="6"/>
      <c r="AB31" s="6"/>
      <c r="AC31" s="6"/>
      <c r="AD31" s="6"/>
      <c r="AE31" s="6"/>
      <c r="AF31" s="6"/>
      <c r="AG31" s="6" t="b">
        <v>0</v>
      </c>
      <c r="AH31" s="6">
        <f t="shared" si="55"/>
        <v>6</v>
      </c>
      <c r="AI31" s="6">
        <v>1</v>
      </c>
      <c r="AJ31" s="6" t="str">
        <f t="shared" si="2"/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ref="AN31:AN32" si="80">$D32</f>
        <v>SSA_VPU_HRY_E_BEGIN_TITO_VCCSA_NOM_LFM_TILE3_BHRY_VBTR_BT8</v>
      </c>
      <c r="AO31" s="6" t="str">
        <f t="shared" si="9"/>
        <v>SSA_VPU_HRY_E_BEGIN_TITO_VCCSA_NOM_LFM_TILE3_BHRY_VBTR_BT8</v>
      </c>
      <c r="AP31" s="6"/>
      <c r="AQ31" s="6"/>
      <c r="AR31" s="6"/>
      <c r="AS31" s="6"/>
    </row>
    <row r="32" spans="1:45" x14ac:dyDescent="0.25">
      <c r="A32" s="6" t="s">
        <v>26</v>
      </c>
      <c r="B32" s="6" t="s">
        <v>1297</v>
      </c>
      <c r="C32" s="6" t="str">
        <f>VLOOKUP(B32,templateLookup!A:B,2,0)</f>
        <v>PrimeMbistVminSearchTestMethod</v>
      </c>
      <c r="D32" s="6" t="str">
        <f t="shared" si="60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954</v>
      </c>
      <c r="N32" s="6" t="s">
        <v>883</v>
      </c>
      <c r="O32" s="6" t="s">
        <v>882</v>
      </c>
      <c r="P32" s="6" t="s">
        <v>968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/>
      <c r="Y32" s="6">
        <v>1</v>
      </c>
      <c r="Z32" s="6" t="s">
        <v>234</v>
      </c>
      <c r="AA32" s="6"/>
      <c r="AB32" s="6"/>
      <c r="AC32" s="6"/>
      <c r="AD32" s="6"/>
      <c r="AE32" s="6" t="s">
        <v>33</v>
      </c>
      <c r="AF32" s="6" t="s">
        <v>1299</v>
      </c>
      <c r="AG32" s="6" t="b">
        <v>0</v>
      </c>
      <c r="AH32" s="6">
        <f t="shared" si="55"/>
        <v>10</v>
      </c>
      <c r="AI32" s="6" t="s">
        <v>38</v>
      </c>
      <c r="AJ32" s="6" t="str">
        <f t="shared" si="2"/>
        <v>SSA_VPU_HRY_E_BEGIN_TITO_VCCSA_NOM_LFM_TILE3_BISR_VBTR_BT8</v>
      </c>
      <c r="AK32" s="6" t="str">
        <f>$D35</f>
        <v>LSA_VPU_HRY_E_BEGIN_TITO_VCCSA_NOM_LFM_TILE3_BHRY_VBTR_BT8</v>
      </c>
      <c r="AL32" s="6" t="str">
        <f>$D33</f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0"/>
        <v>SSA_VPU_HRY_E_BEGIN_TITO_VCCSA_NOM_LFM_TILE3_BISR_VBTR_BT8</v>
      </c>
      <c r="AO32" s="6" t="str">
        <f t="shared" si="9"/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  <c r="AS32" s="6" t="str">
        <f t="shared" ref="AS32:AS33" si="84">$D33</f>
        <v>SSA_VPU_HRY_E_BEGIN_TITO_VCCSA_NOM_LFM_TILE3_BISR_VBTR_BT8</v>
      </c>
    </row>
    <row r="33" spans="1:45" x14ac:dyDescent="0.25">
      <c r="A33" s="6" t="s">
        <v>26</v>
      </c>
      <c r="B33" s="6" t="s">
        <v>1297</v>
      </c>
      <c r="C33" s="6" t="str">
        <f>VLOOKUP(B33,templateLookup!A:B,2,0)</f>
        <v>PrimeMbistVminSearchTestMethod</v>
      </c>
      <c r="D33" s="6" t="str">
        <f t="shared" si="60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1076</v>
      </c>
      <c r="N33" s="6" t="s">
        <v>883</v>
      </c>
      <c r="O33" s="6" t="s">
        <v>882</v>
      </c>
      <c r="P33" s="6" t="s">
        <v>969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>
        <v>1</v>
      </c>
      <c r="Z33" s="6" t="s">
        <v>234</v>
      </c>
      <c r="AA33" s="6"/>
      <c r="AB33" s="6"/>
      <c r="AC33" s="6"/>
      <c r="AD33" s="6"/>
      <c r="AE33" s="6" t="s">
        <v>418</v>
      </c>
      <c r="AF33" s="6" t="s">
        <v>1299</v>
      </c>
      <c r="AG33" s="6" t="b">
        <v>0</v>
      </c>
      <c r="AH33" s="6">
        <f t="shared" si="55"/>
        <v>10</v>
      </c>
      <c r="AI33" s="6" t="s">
        <v>38</v>
      </c>
      <c r="AJ33" s="6" t="str">
        <f t="shared" si="2"/>
        <v>SSA_VPU_RASTER_E_BEGIN_TITO_VCCSA_NOM_LFM_TILE3_RASTER_VBTR_BT8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>$D35</f>
        <v>LSA_VPU_HRY_E_BEGIN_TITO_VCCSA_NOM_LFM_TILE3_BHRY_VBTR_BT8</v>
      </c>
      <c r="AO33" s="6" t="str">
        <f t="shared" si="9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  <c r="AS33" s="6" t="str">
        <f t="shared" si="84"/>
        <v>SSA_VPU_RASTER_E_BEGIN_TITO_VCCSA_NOM_LFM_TILE3_RASTER_VBTR_BT8</v>
      </c>
    </row>
    <row r="34" spans="1:45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60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955</v>
      </c>
      <c r="N34" s="6" t="s">
        <v>883</v>
      </c>
      <c r="O34" s="6" t="s">
        <v>882</v>
      </c>
      <c r="P34" s="6" t="s">
        <v>910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>
        <v>1</v>
      </c>
      <c r="Z34" s="6" t="s">
        <v>234</v>
      </c>
      <c r="AA34" s="6"/>
      <c r="AB34" s="6"/>
      <c r="AC34" s="6"/>
      <c r="AD34" s="6"/>
      <c r="AE34" s="6"/>
      <c r="AF34" s="6"/>
      <c r="AG34" s="6" t="b">
        <v>0</v>
      </c>
      <c r="AH34" s="6">
        <f t="shared" si="55"/>
        <v>6</v>
      </c>
      <c r="AI34" s="6">
        <v>1</v>
      </c>
      <c r="AJ34" s="6" t="str">
        <f t="shared" si="2"/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ref="AN34:AN35" si="88">$D35</f>
        <v>LSA_VPU_HRY_E_BEGIN_TITO_VCCSA_NOM_LFM_TILE3_BHRY_VBTR_BT8</v>
      </c>
      <c r="AO34" s="6" t="str">
        <f t="shared" si="9"/>
        <v>LSA_VPU_HRY_E_BEGIN_TITO_VCCSA_NOM_LFM_TILE3_BHRY_VBTR_BT8</v>
      </c>
      <c r="AP34" s="6"/>
      <c r="AQ34" s="6"/>
      <c r="AR34" s="6"/>
      <c r="AS34" s="6"/>
    </row>
    <row r="35" spans="1:45" x14ac:dyDescent="0.25">
      <c r="A35" s="6" t="s">
        <v>26</v>
      </c>
      <c r="B35" s="6" t="s">
        <v>1297</v>
      </c>
      <c r="C35" s="6" t="str">
        <f>VLOOKUP(B35,templateLookup!A:B,2,0)</f>
        <v>PrimeMbistVminSearchTestMethod</v>
      </c>
      <c r="D35" s="6" t="str">
        <f t="shared" si="60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954</v>
      </c>
      <c r="N35" s="6" t="s">
        <v>883</v>
      </c>
      <c r="O35" s="6" t="s">
        <v>882</v>
      </c>
      <c r="P35" s="6" t="s">
        <v>970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>
        <v>1</v>
      </c>
      <c r="Z35" s="6" t="s">
        <v>234</v>
      </c>
      <c r="AA35" s="6"/>
      <c r="AB35" s="6"/>
      <c r="AC35" s="6"/>
      <c r="AD35" s="6"/>
      <c r="AE35" s="6" t="s">
        <v>33</v>
      </c>
      <c r="AF35" s="6" t="s">
        <v>1299</v>
      </c>
      <c r="AG35" s="6" t="b">
        <v>0</v>
      </c>
      <c r="AH35" s="6">
        <f t="shared" ref="AH35:AH46" si="89">COUNTA(AJ35:AS35)</f>
        <v>10</v>
      </c>
      <c r="AI35" s="6" t="s">
        <v>38</v>
      </c>
      <c r="AJ35" s="6" t="str">
        <f t="shared" si="2"/>
        <v>LSA_VPU_HRY_E_BEGIN_TITO_VCCSA_NOM_LFM_TILE3_BISR_VBTR_BT8</v>
      </c>
      <c r="AK35" s="6" t="str">
        <f>$D38</f>
        <v>SSA_VPU_HRY_E_BEGIN_TITO_VCCSA_NOM_LFM_TILE4_BHRY_VBTR_BT9</v>
      </c>
      <c r="AL35" s="6" t="str">
        <f>$D36</f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8"/>
        <v>LSA_VPU_HRY_E_BEGIN_TITO_VCCSA_NOM_LFM_TILE3_BISR_VBTR_BT8</v>
      </c>
      <c r="AO35" s="6" t="str">
        <f t="shared" si="9"/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  <c r="AS35" s="6" t="str">
        <f t="shared" ref="AS35:AS36" si="93">$D36</f>
        <v>LSA_VPU_HRY_E_BEGIN_TITO_VCCSA_NOM_LFM_TILE3_BISR_VBTR_BT8</v>
      </c>
    </row>
    <row r="36" spans="1:45" x14ac:dyDescent="0.25">
      <c r="A36" s="6" t="s">
        <v>26</v>
      </c>
      <c r="B36" s="6" t="s">
        <v>1297</v>
      </c>
      <c r="C36" s="6" t="str">
        <f>VLOOKUP(B36,templateLookup!A:B,2,0)</f>
        <v>PrimeMbistVminSearchTestMethod</v>
      </c>
      <c r="D36" s="6" t="str">
        <f t="shared" si="60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1076</v>
      </c>
      <c r="N36" s="6" t="s">
        <v>883</v>
      </c>
      <c r="O36" s="6" t="s">
        <v>882</v>
      </c>
      <c r="P36" s="6" t="s">
        <v>971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>
        <v>1</v>
      </c>
      <c r="Z36" s="6" t="s">
        <v>234</v>
      </c>
      <c r="AA36" s="6"/>
      <c r="AB36" s="6"/>
      <c r="AC36" s="6"/>
      <c r="AD36" s="6"/>
      <c r="AE36" s="6" t="s">
        <v>418</v>
      </c>
      <c r="AF36" s="6" t="s">
        <v>1299</v>
      </c>
      <c r="AG36" s="6" t="b">
        <v>0</v>
      </c>
      <c r="AH36" s="6">
        <f t="shared" si="89"/>
        <v>10</v>
      </c>
      <c r="AI36" s="6" t="s">
        <v>38</v>
      </c>
      <c r="AJ36" s="6" t="str">
        <f t="shared" si="2"/>
        <v>LSA_VPU_RASTER_E_BEGIN_TITO_VCCSA_NOM_LFM_TILE3_RASTER_VBTR_BT8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>$D38</f>
        <v>SSA_VPU_HRY_E_BEGIN_TITO_VCCSA_NOM_LFM_TILE4_BHRY_VBTR_BT9</v>
      </c>
      <c r="AO36" s="6" t="str">
        <f t="shared" si="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  <c r="AS36" s="6" t="str">
        <f t="shared" si="93"/>
        <v>LSA_VPU_RASTER_E_BEGIN_TITO_VCCSA_NOM_LFM_TILE3_RASTER_VBTR_BT8</v>
      </c>
    </row>
    <row r="37" spans="1:45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4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955</v>
      </c>
      <c r="N37" s="6" t="s">
        <v>883</v>
      </c>
      <c r="O37" s="6" t="s">
        <v>882</v>
      </c>
      <c r="P37" s="6" t="s">
        <v>910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/>
      <c r="Y37" s="6">
        <v>1</v>
      </c>
      <c r="Z37" s="6" t="s">
        <v>234</v>
      </c>
      <c r="AA37" s="6"/>
      <c r="AB37" s="6"/>
      <c r="AC37" s="6"/>
      <c r="AD37" s="6"/>
      <c r="AE37" s="6"/>
      <c r="AF37" s="6"/>
      <c r="AG37" s="6" t="b">
        <v>0</v>
      </c>
      <c r="AH37" s="6">
        <f t="shared" si="89"/>
        <v>6</v>
      </c>
      <c r="AI37" s="6">
        <v>1</v>
      </c>
      <c r="AJ37" s="6" t="str">
        <f t="shared" si="2"/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ref="AN37:AN38" si="98">$D38</f>
        <v>SSA_VPU_HRY_E_BEGIN_TITO_VCCSA_NOM_LFM_TILE4_BHRY_VBTR_BT9</v>
      </c>
      <c r="AO37" s="6" t="str">
        <f t="shared" si="9"/>
        <v>SSA_VPU_HRY_E_BEGIN_TITO_VCCSA_NOM_LFM_TILE4_BHRY_VBTR_BT9</v>
      </c>
      <c r="AP37" s="6"/>
      <c r="AQ37" s="6"/>
      <c r="AR37" s="6"/>
      <c r="AS37" s="6"/>
    </row>
    <row r="38" spans="1:45" x14ac:dyDescent="0.25">
      <c r="A38" s="6" t="s">
        <v>26</v>
      </c>
      <c r="B38" s="6" t="s">
        <v>1297</v>
      </c>
      <c r="C38" s="6" t="str">
        <f>VLOOKUP(B38,templateLookup!A:B,2,0)</f>
        <v>PrimeMbistVminSearchTestMethod</v>
      </c>
      <c r="D38" s="6" t="str">
        <f t="shared" si="94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956</v>
      </c>
      <c r="N38" s="6" t="s">
        <v>883</v>
      </c>
      <c r="O38" s="6" t="s">
        <v>882</v>
      </c>
      <c r="P38" s="6" t="s">
        <v>972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/>
      <c r="Y38" s="6">
        <v>1</v>
      </c>
      <c r="Z38" s="6" t="s">
        <v>234</v>
      </c>
      <c r="AA38" s="6"/>
      <c r="AB38" s="6"/>
      <c r="AC38" s="6"/>
      <c r="AD38" s="6"/>
      <c r="AE38" s="6" t="s">
        <v>33</v>
      </c>
      <c r="AF38" s="6" t="s">
        <v>1299</v>
      </c>
      <c r="AG38" s="6" t="b">
        <v>0</v>
      </c>
      <c r="AH38" s="6">
        <f t="shared" si="89"/>
        <v>10</v>
      </c>
      <c r="AI38" s="6" t="s">
        <v>38</v>
      </c>
      <c r="AJ38" s="6" t="str">
        <f t="shared" si="2"/>
        <v>SSA_VPU_HRY_E_BEGIN_TITO_VCCSA_NOM_LFM_TILE4_BISR_VBTR_BT9</v>
      </c>
      <c r="AK38" s="6" t="str">
        <f>$D41</f>
        <v>LSA_VPU_HRY_E_BEGIN_TITO_VCCSA_NOM_LFM_TILE4_BHRY_VBTR_BT9</v>
      </c>
      <c r="AL38" s="6" t="str">
        <f>$D39</f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98"/>
        <v>SSA_VPU_HRY_E_BEGIN_TITO_VCCSA_NOM_LFM_TILE4_BISR_VBTR_BT9</v>
      </c>
      <c r="AO38" s="6" t="str">
        <f t="shared" si="9"/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  <c r="AS38" s="6" t="str">
        <f t="shared" ref="AS38:AS39" si="102">$D39</f>
        <v>SSA_VPU_HRY_E_BEGIN_TITO_VCCSA_NOM_LFM_TILE4_BISR_VBTR_BT9</v>
      </c>
    </row>
    <row r="39" spans="1:45" x14ac:dyDescent="0.25">
      <c r="A39" s="6" t="s">
        <v>26</v>
      </c>
      <c r="B39" s="6" t="s">
        <v>1297</v>
      </c>
      <c r="C39" s="6" t="str">
        <f>VLOOKUP(B39,templateLookup!A:B,2,0)</f>
        <v>PrimeMbistVminSearchTestMethod</v>
      </c>
      <c r="D39" s="6" t="str">
        <f t="shared" si="94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1077</v>
      </c>
      <c r="N39" s="6" t="s">
        <v>883</v>
      </c>
      <c r="O39" s="6" t="s">
        <v>882</v>
      </c>
      <c r="P39" s="6" t="s">
        <v>973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/>
      <c r="Y39" s="6">
        <v>1</v>
      </c>
      <c r="Z39" s="6" t="s">
        <v>234</v>
      </c>
      <c r="AA39" s="6"/>
      <c r="AB39" s="6"/>
      <c r="AC39" s="6"/>
      <c r="AD39" s="6"/>
      <c r="AE39" s="6" t="s">
        <v>418</v>
      </c>
      <c r="AF39" s="6" t="s">
        <v>1299</v>
      </c>
      <c r="AG39" s="6" t="b">
        <v>0</v>
      </c>
      <c r="AH39" s="6">
        <f t="shared" si="89"/>
        <v>10</v>
      </c>
      <c r="AI39" s="6" t="s">
        <v>38</v>
      </c>
      <c r="AJ39" s="6" t="str">
        <f t="shared" si="2"/>
        <v>SSA_VPU_RASTER_E_BEGIN_TITO_VCCSA_NOM_LFM_TILE4_RASTER_VBTR_BT9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>$D41</f>
        <v>LSA_VPU_HRY_E_BEGIN_TITO_VCCSA_NOM_LFM_TILE4_BHRY_VBTR_BT9</v>
      </c>
      <c r="AO39" s="6" t="str">
        <f t="shared" si="9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  <c r="AS39" s="6" t="str">
        <f t="shared" si="102"/>
        <v>SSA_VPU_RASTER_E_BEGIN_TITO_VCCSA_NOM_LFM_TILE4_RASTER_VBTR_BT9</v>
      </c>
    </row>
    <row r="40" spans="1:45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4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957</v>
      </c>
      <c r="N40" s="6" t="s">
        <v>883</v>
      </c>
      <c r="O40" s="6" t="s">
        <v>882</v>
      </c>
      <c r="P40" s="6" t="s">
        <v>910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/>
      <c r="Y40" s="6">
        <v>1</v>
      </c>
      <c r="Z40" s="6" t="s">
        <v>234</v>
      </c>
      <c r="AA40" s="6"/>
      <c r="AB40" s="6"/>
      <c r="AC40" s="6"/>
      <c r="AD40" s="6"/>
      <c r="AE40" s="6"/>
      <c r="AF40" s="6"/>
      <c r="AG40" s="6" t="b">
        <v>0</v>
      </c>
      <c r="AH40" s="6">
        <f t="shared" si="89"/>
        <v>6</v>
      </c>
      <c r="AI40" s="6">
        <v>1</v>
      </c>
      <c r="AJ40" s="6" t="str">
        <f t="shared" si="2"/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ref="AN40:AN41" si="106">$D41</f>
        <v>LSA_VPU_HRY_E_BEGIN_TITO_VCCSA_NOM_LFM_TILE4_BHRY_VBTR_BT9</v>
      </c>
      <c r="AO40" s="6" t="str">
        <f t="shared" si="9"/>
        <v>LSA_VPU_HRY_E_BEGIN_TITO_VCCSA_NOM_LFM_TILE4_BHRY_VBTR_BT9</v>
      </c>
      <c r="AP40" s="6"/>
      <c r="AQ40" s="6"/>
      <c r="AR40" s="6"/>
      <c r="AS40" s="6"/>
    </row>
    <row r="41" spans="1:45" x14ac:dyDescent="0.25">
      <c r="A41" s="6" t="s">
        <v>26</v>
      </c>
      <c r="B41" s="6" t="s">
        <v>1297</v>
      </c>
      <c r="C41" s="6" t="str">
        <f>VLOOKUP(B41,templateLookup!A:B,2,0)</f>
        <v>PrimeMbistVminSearchTestMethod</v>
      </c>
      <c r="D41" s="6" t="str">
        <f t="shared" si="94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956</v>
      </c>
      <c r="N41" s="6" t="s">
        <v>883</v>
      </c>
      <c r="O41" s="6" t="s">
        <v>882</v>
      </c>
      <c r="P41" s="6" t="s">
        <v>974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/>
      <c r="Y41" s="6">
        <v>1</v>
      </c>
      <c r="Z41" s="6" t="s">
        <v>234</v>
      </c>
      <c r="AA41" s="6"/>
      <c r="AB41" s="6"/>
      <c r="AC41" s="6"/>
      <c r="AD41" s="6"/>
      <c r="AE41" s="6" t="s">
        <v>33</v>
      </c>
      <c r="AF41" s="6" t="s">
        <v>1299</v>
      </c>
      <c r="AG41" s="6" t="b">
        <v>0</v>
      </c>
      <c r="AH41" s="6">
        <f t="shared" si="89"/>
        <v>10</v>
      </c>
      <c r="AI41" s="6" t="s">
        <v>38</v>
      </c>
      <c r="AJ41" s="6" t="str">
        <f t="shared" si="2"/>
        <v>LSA_VPU_HRY_E_BEGIN_TITO_VCCSA_NOM_LFM_TILE4_BISR_VBTR_BT9</v>
      </c>
      <c r="AK41" s="6" t="str">
        <f>$D44</f>
        <v>SSA_VPU_HRY_E_BEGIN_TITO_VCCSA_NOM_LFM_TILE5_BHRY_VBTR_BT10</v>
      </c>
      <c r="AL41" s="6" t="str">
        <f>$D42</f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106"/>
        <v>LSA_VPU_HRY_E_BEGIN_TITO_VCCSA_NOM_LFM_TILE4_BISR_VBTR_BT9</v>
      </c>
      <c r="AO41" s="6" t="str">
        <f t="shared" si="9"/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  <c r="AS41" s="6" t="str">
        <f t="shared" ref="AS41:AS42" si="110">$D42</f>
        <v>LSA_VPU_HRY_E_BEGIN_TITO_VCCSA_NOM_LFM_TILE4_BISR_VBTR_BT9</v>
      </c>
    </row>
    <row r="42" spans="1:45" x14ac:dyDescent="0.25">
      <c r="A42" s="6" t="s">
        <v>26</v>
      </c>
      <c r="B42" s="6" t="s">
        <v>1297</v>
      </c>
      <c r="C42" s="6" t="str">
        <f>VLOOKUP(B42,templateLookup!A:B,2,0)</f>
        <v>PrimeMbistVminSearchTestMethod</v>
      </c>
      <c r="D42" s="6" t="str">
        <f t="shared" si="94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1077</v>
      </c>
      <c r="N42" s="6" t="s">
        <v>883</v>
      </c>
      <c r="O42" s="6" t="s">
        <v>882</v>
      </c>
      <c r="P42" s="6" t="s">
        <v>975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/>
      <c r="Y42" s="6">
        <v>1</v>
      </c>
      <c r="Z42" s="6" t="s">
        <v>234</v>
      </c>
      <c r="AA42" s="6"/>
      <c r="AB42" s="6"/>
      <c r="AC42" s="6"/>
      <c r="AD42" s="6"/>
      <c r="AE42" s="6" t="s">
        <v>418</v>
      </c>
      <c r="AF42" s="6" t="s">
        <v>1299</v>
      </c>
      <c r="AG42" s="6" t="b">
        <v>0</v>
      </c>
      <c r="AH42" s="6">
        <f t="shared" si="89"/>
        <v>10</v>
      </c>
      <c r="AI42" s="6" t="s">
        <v>38</v>
      </c>
      <c r="AJ42" s="6" t="str">
        <f t="shared" si="2"/>
        <v>LSA_VPU_RASTER_E_BEGIN_TITO_VCCSA_NOM_LFM_TILE4_RASTER_VBTR_BT9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>$D44</f>
        <v>SSA_VPU_HRY_E_BEGIN_TITO_VCCSA_NOM_LFM_TILE5_BHRY_VBTR_BT10</v>
      </c>
      <c r="AO42" s="6" t="str">
        <f t="shared" si="9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  <c r="AS42" s="6" t="str">
        <f t="shared" si="110"/>
        <v>LSA_VPU_RASTER_E_BEGIN_TITO_VCCSA_NOM_LFM_TILE4_RASTER_VBTR_BT9</v>
      </c>
    </row>
    <row r="43" spans="1:45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4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957</v>
      </c>
      <c r="N43" s="6" t="s">
        <v>883</v>
      </c>
      <c r="O43" s="6" t="s">
        <v>882</v>
      </c>
      <c r="P43" s="6" t="s">
        <v>910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/>
      <c r="Y43" s="6">
        <v>1</v>
      </c>
      <c r="Z43" s="6" t="s">
        <v>234</v>
      </c>
      <c r="AA43" s="6"/>
      <c r="AB43" s="6"/>
      <c r="AC43" s="6"/>
      <c r="AD43" s="6"/>
      <c r="AE43" s="6"/>
      <c r="AF43" s="6"/>
      <c r="AG43" s="6" t="b">
        <v>0</v>
      </c>
      <c r="AH43" s="6">
        <f t="shared" si="89"/>
        <v>6</v>
      </c>
      <c r="AI43" s="6">
        <v>1</v>
      </c>
      <c r="AJ43" s="6" t="str">
        <f t="shared" si="2"/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ref="AN43:AN44" si="114">$D44</f>
        <v>SSA_VPU_HRY_E_BEGIN_TITO_VCCSA_NOM_LFM_TILE5_BHRY_VBTR_BT10</v>
      </c>
      <c r="AO43" s="6" t="str">
        <f t="shared" si="9"/>
        <v>SSA_VPU_HRY_E_BEGIN_TITO_VCCSA_NOM_LFM_TILE5_BHRY_VBTR_BT10</v>
      </c>
      <c r="AP43" s="6"/>
      <c r="AQ43" s="6"/>
      <c r="AR43" s="6"/>
      <c r="AS43" s="6"/>
    </row>
    <row r="44" spans="1:45" x14ac:dyDescent="0.25">
      <c r="A44" s="6" t="s">
        <v>26</v>
      </c>
      <c r="B44" s="6" t="s">
        <v>1297</v>
      </c>
      <c r="C44" s="6" t="str">
        <f>VLOOKUP(B44,templateLookup!A:B,2,0)</f>
        <v>PrimeMbistVminSearchTestMethod</v>
      </c>
      <c r="D44" s="6" t="str">
        <f t="shared" si="94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958</v>
      </c>
      <c r="N44" s="6" t="s">
        <v>883</v>
      </c>
      <c r="O44" s="6" t="s">
        <v>882</v>
      </c>
      <c r="P44" s="6" t="s">
        <v>976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/>
      <c r="Y44" s="6">
        <v>1</v>
      </c>
      <c r="Z44" s="6" t="s">
        <v>234</v>
      </c>
      <c r="AA44" s="6"/>
      <c r="AB44" s="6"/>
      <c r="AC44" s="6"/>
      <c r="AD44" s="6"/>
      <c r="AE44" s="6" t="s">
        <v>33</v>
      </c>
      <c r="AF44" s="6" t="s">
        <v>1299</v>
      </c>
      <c r="AG44" s="6" t="b">
        <v>0</v>
      </c>
      <c r="AH44" s="6">
        <f t="shared" si="89"/>
        <v>10</v>
      </c>
      <c r="AI44" s="6" t="s">
        <v>38</v>
      </c>
      <c r="AJ44" s="6" t="str">
        <f t="shared" si="2"/>
        <v>SSA_VPU_HRY_E_BEGIN_TITO_VCCSA_NOM_LFM_TILE5_BISR_VBTR_BT10</v>
      </c>
      <c r="AK44" s="6" t="str">
        <f>$D47</f>
        <v>LSA_VPU_HRY_E_BEGIN_TITO_VCCSA_NOM_LFM_TILE5_BHRY_VBTR_BT10</v>
      </c>
      <c r="AL44" s="6" t="str">
        <f>$D45</f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114"/>
        <v>SSA_VPU_HRY_E_BEGIN_TITO_VCCSA_NOM_LFM_TILE5_BISR_VBTR_BT10</v>
      </c>
      <c r="AO44" s="6" t="str">
        <f t="shared" si="9"/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  <c r="AS44" s="6" t="str">
        <f t="shared" ref="AS44:AS45" si="118">$D45</f>
        <v>SSA_VPU_HRY_E_BEGIN_TITO_VCCSA_NOM_LFM_TILE5_BISR_VBTR_BT10</v>
      </c>
    </row>
    <row r="45" spans="1:45" x14ac:dyDescent="0.25">
      <c r="A45" s="6" t="s">
        <v>26</v>
      </c>
      <c r="B45" s="6" t="s">
        <v>1297</v>
      </c>
      <c r="C45" s="6" t="str">
        <f>VLOOKUP(B45,templateLookup!A:B,2,0)</f>
        <v>PrimeMbistVminSearchTestMethod</v>
      </c>
      <c r="D45" s="6" t="str">
        <f t="shared" si="94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1078</v>
      </c>
      <c r="N45" s="6" t="s">
        <v>883</v>
      </c>
      <c r="O45" s="6" t="s">
        <v>882</v>
      </c>
      <c r="P45" s="6" t="s">
        <v>977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/>
      <c r="Y45" s="6">
        <v>1</v>
      </c>
      <c r="Z45" s="6" t="s">
        <v>234</v>
      </c>
      <c r="AA45" s="6"/>
      <c r="AB45" s="6"/>
      <c r="AC45" s="6"/>
      <c r="AD45" s="6"/>
      <c r="AE45" s="6" t="s">
        <v>418</v>
      </c>
      <c r="AF45" s="6" t="s">
        <v>1299</v>
      </c>
      <c r="AG45" s="6" t="b">
        <v>0</v>
      </c>
      <c r="AH45" s="6">
        <f t="shared" si="89"/>
        <v>10</v>
      </c>
      <c r="AI45" s="6" t="s">
        <v>38</v>
      </c>
      <c r="AJ45" s="6" t="str">
        <f t="shared" si="2"/>
        <v>SSA_VPU_RASTER_E_BEGIN_TITO_VCCSA_NOM_LFM_TILE5_RASTER_VBTR_BT10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>$D47</f>
        <v>LSA_VPU_HRY_E_BEGIN_TITO_VCCSA_NOM_LFM_TILE5_BHRY_VBTR_BT10</v>
      </c>
      <c r="AO45" s="6" t="str">
        <f t="shared" si="9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  <c r="AS45" s="6" t="str">
        <f t="shared" si="118"/>
        <v>SSA_VPU_RASTER_E_BEGIN_TITO_VCCSA_NOM_LFM_TILE5_RASTER_VBTR_BT10</v>
      </c>
    </row>
    <row r="46" spans="1:45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4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959</v>
      </c>
      <c r="N46" s="6" t="s">
        <v>883</v>
      </c>
      <c r="O46" s="6" t="s">
        <v>882</v>
      </c>
      <c r="P46" s="6" t="s">
        <v>910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/>
      <c r="Y46" s="6">
        <v>1</v>
      </c>
      <c r="Z46" s="6" t="s">
        <v>234</v>
      </c>
      <c r="AA46" s="6"/>
      <c r="AB46" s="6"/>
      <c r="AC46" s="6"/>
      <c r="AD46" s="6"/>
      <c r="AE46" s="6"/>
      <c r="AF46" s="6"/>
      <c r="AG46" s="6" t="b">
        <v>0</v>
      </c>
      <c r="AH46" s="6">
        <f t="shared" si="89"/>
        <v>6</v>
      </c>
      <c r="AI46" s="6">
        <v>1</v>
      </c>
      <c r="AJ46" s="6" t="str">
        <f t="shared" si="2"/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ref="AN46:AN47" si="122">$D47</f>
        <v>LSA_VPU_HRY_E_BEGIN_TITO_VCCSA_NOM_LFM_TILE5_BHRY_VBTR_BT10</v>
      </c>
      <c r="AO46" s="6" t="str">
        <f t="shared" si="9"/>
        <v>LSA_VPU_HRY_E_BEGIN_TITO_VCCSA_NOM_LFM_TILE5_BHRY_VBTR_BT10</v>
      </c>
      <c r="AP46" s="6"/>
      <c r="AQ46" s="6"/>
      <c r="AR46" s="6"/>
      <c r="AS46" s="6"/>
    </row>
    <row r="47" spans="1:45" x14ac:dyDescent="0.25">
      <c r="A47" s="6" t="s">
        <v>26</v>
      </c>
      <c r="B47" s="6" t="s">
        <v>1297</v>
      </c>
      <c r="C47" s="6" t="str">
        <f>VLOOKUP(B47,templateLookup!A:B,2,0)</f>
        <v>PrimeMbistVminSearchTestMethod</v>
      </c>
      <c r="D47" s="6" t="str">
        <f t="shared" si="94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958</v>
      </c>
      <c r="N47" s="6" t="s">
        <v>883</v>
      </c>
      <c r="O47" s="6" t="s">
        <v>882</v>
      </c>
      <c r="P47" s="6" t="s">
        <v>978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/>
      <c r="Y47" s="6">
        <v>1</v>
      </c>
      <c r="Z47" s="6" t="s">
        <v>234</v>
      </c>
      <c r="AA47" s="6"/>
      <c r="AB47" s="6"/>
      <c r="AC47" s="6"/>
      <c r="AD47" s="6"/>
      <c r="AE47" s="6" t="s">
        <v>33</v>
      </c>
      <c r="AF47" s="6" t="s">
        <v>1299</v>
      </c>
      <c r="AG47" s="6" t="b">
        <v>0</v>
      </c>
      <c r="AH47" s="6">
        <f t="shared" ref="AH47:AH49" si="123">COUNTA(AJ47:AS47)</f>
        <v>10</v>
      </c>
      <c r="AI47" s="6" t="s">
        <v>38</v>
      </c>
      <c r="AJ47" s="6" t="str">
        <f t="shared" si="2"/>
        <v>LSA_VPU_HRY_E_BEGIN_TITO_VCCSA_NOM_LFM_TILE5_BISR_VBTR_BT10</v>
      </c>
      <c r="AK47" s="6">
        <v>1</v>
      </c>
      <c r="AL47" s="6" t="str">
        <f>$D48</f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122"/>
        <v>LSA_VPU_HRY_E_BEGIN_TITO_VCCSA_NOM_LFM_TILE5_BISR_VBTR_BT10</v>
      </c>
      <c r="AO47" s="6" t="str">
        <f t="shared" si="9"/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  <c r="AS47" s="6" t="str">
        <f t="shared" ref="AS47:AS48" si="127">$D48</f>
        <v>LSA_VPU_HRY_E_BEGIN_TITO_VCCSA_NOM_LFM_TILE5_BISR_VBTR_BT10</v>
      </c>
    </row>
    <row r="48" spans="1:45" x14ac:dyDescent="0.25">
      <c r="A48" s="6" t="s">
        <v>26</v>
      </c>
      <c r="B48" s="6" t="s">
        <v>1297</v>
      </c>
      <c r="C48" s="6" t="str">
        <f>VLOOKUP(B48,templateLookup!A:B,2,0)</f>
        <v>PrimeMbistVminSearchTestMethod</v>
      </c>
      <c r="D48" s="6" t="str">
        <f t="shared" si="94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1078</v>
      </c>
      <c r="N48" s="6" t="s">
        <v>883</v>
      </c>
      <c r="O48" s="6" t="s">
        <v>882</v>
      </c>
      <c r="P48" s="6" t="s">
        <v>979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/>
      <c r="Y48" s="6">
        <v>1</v>
      </c>
      <c r="Z48" s="6" t="s">
        <v>234</v>
      </c>
      <c r="AA48" s="6"/>
      <c r="AB48" s="6"/>
      <c r="AC48" s="6"/>
      <c r="AD48" s="6"/>
      <c r="AE48" s="6" t="s">
        <v>418</v>
      </c>
      <c r="AF48" s="6" t="s">
        <v>1299</v>
      </c>
      <c r="AG48" s="6" t="b">
        <v>0</v>
      </c>
      <c r="AH48" s="6">
        <f t="shared" si="123"/>
        <v>10</v>
      </c>
      <c r="AI48" s="6" t="s">
        <v>38</v>
      </c>
      <c r="AJ48" s="6" t="str">
        <f t="shared" si="2"/>
        <v>LSA_VPU_RASTER_E_BEGIN_TITO_VCCSA_NOM_LFM_TILE5_RASTER_VBTR_BT10</v>
      </c>
      <c r="AK48" s="6">
        <v>1</v>
      </c>
      <c r="AL48" s="6">
        <v>1</v>
      </c>
      <c r="AM48" s="6">
        <v>1</v>
      </c>
      <c r="AN48" s="6">
        <v>1</v>
      </c>
      <c r="AO48" s="6" t="str">
        <f t="shared" si="9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  <c r="AS48" s="6" t="str">
        <f t="shared" si="127"/>
        <v>LSA_VPU_RASTER_E_BEGIN_TITO_VCCSA_NOM_LFM_TILE5_RASTER_VBTR_BT10</v>
      </c>
    </row>
    <row r="49" spans="1:45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8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959</v>
      </c>
      <c r="N49" s="6" t="s">
        <v>883</v>
      </c>
      <c r="O49" s="6" t="s">
        <v>882</v>
      </c>
      <c r="P49" s="6" t="s">
        <v>910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/>
      <c r="Y49" s="6">
        <v>1</v>
      </c>
      <c r="Z49" s="6" t="s">
        <v>234</v>
      </c>
      <c r="AA49" s="6"/>
      <c r="AB49" s="6"/>
      <c r="AC49" s="6"/>
      <c r="AD49" s="6"/>
      <c r="AE49" s="6"/>
      <c r="AF49" s="6"/>
      <c r="AG49" s="6" t="b">
        <v>0</v>
      </c>
      <c r="AH49" s="6">
        <f t="shared" si="123"/>
        <v>6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/>
      <c r="AQ49" s="6"/>
      <c r="AR49" s="6"/>
      <c r="AS49" s="6"/>
    </row>
    <row r="50" spans="1:45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>
        <f t="shared" ref="AH51:AH55" si="129">COUNTA(AJ51:AS51)</f>
        <v>2</v>
      </c>
      <c r="AI51" s="16" t="s">
        <v>100</v>
      </c>
      <c r="AJ51" s="16" t="str">
        <f>D57</f>
        <v>POSTREPAIR</v>
      </c>
      <c r="AK51" s="16" t="str">
        <f>D57</f>
        <v>POSTREPAIR</v>
      </c>
      <c r="AL51" s="16"/>
      <c r="AM51" s="16"/>
      <c r="AN51" s="16"/>
      <c r="AO51" s="16"/>
      <c r="AP51" s="16"/>
      <c r="AQ51" s="16"/>
      <c r="AR51" s="16"/>
      <c r="AS51" s="16"/>
    </row>
    <row r="52" spans="1:45" x14ac:dyDescent="0.25">
      <c r="A52" s="17" t="s">
        <v>26</v>
      </c>
      <c r="B52" s="17" t="s">
        <v>1225</v>
      </c>
      <c r="C52" s="17" t="str">
        <f>VLOOKUP(B52,templateLookup!A:B,2,0)</f>
        <v>iCScreenTest</v>
      </c>
      <c r="D52" s="17" t="str">
        <f t="shared" ref="D52" si="130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1227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1232</v>
      </c>
      <c r="N52" s="17" t="s">
        <v>883</v>
      </c>
      <c r="O52" s="17" t="s">
        <v>882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/>
      <c r="Y52" s="17">
        <v>1</v>
      </c>
      <c r="Z52" s="17" t="s">
        <v>234</v>
      </c>
      <c r="AA52" s="17"/>
      <c r="AB52" s="17"/>
      <c r="AC52" s="17" t="s">
        <v>1230</v>
      </c>
      <c r="AD52" s="17" t="s">
        <v>1231</v>
      </c>
      <c r="AE52" s="17"/>
      <c r="AF52" s="17"/>
      <c r="AG52" s="17" t="b">
        <v>0</v>
      </c>
      <c r="AH52" s="17">
        <f t="shared" ref="AH52" si="131">COUNTA(AJ52:AS52)</f>
        <v>3</v>
      </c>
      <c r="AI52" s="17">
        <v>1</v>
      </c>
      <c r="AJ52" s="17" t="str">
        <f t="shared" ref="AJ52:AL53" si="132">$D53</f>
        <v>XSA_VPU_VFDM_E_BEGIN_TITO_VCCSA_NOM_LFM_ALL</v>
      </c>
      <c r="AK52" s="17" t="str">
        <f t="shared" si="132"/>
        <v>XSA_VPU_VFDM_E_BEGIN_TITO_VCCSA_NOM_LFM_ALL</v>
      </c>
      <c r="AL52" s="17" t="str">
        <f t="shared" si="132"/>
        <v>XSA_VPU_VFDM_E_BEGIN_TITO_VCCSA_NOM_LFM_ALL</v>
      </c>
      <c r="AM52" s="17"/>
      <c r="AN52" s="17"/>
      <c r="AO52" s="17"/>
      <c r="AP52" s="17"/>
      <c r="AQ52" s="17"/>
      <c r="AR52" s="17"/>
      <c r="AS52" s="17"/>
    </row>
    <row r="53" spans="1:45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3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883</v>
      </c>
      <c r="O53" s="17" t="s">
        <v>882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/>
      <c r="Y53" s="17">
        <v>1</v>
      </c>
      <c r="Z53" s="17" t="s">
        <v>234</v>
      </c>
      <c r="AA53" s="17"/>
      <c r="AB53" s="17"/>
      <c r="AC53" s="17"/>
      <c r="AD53" s="17"/>
      <c r="AE53" s="17"/>
      <c r="AF53" s="17"/>
      <c r="AG53" s="17" t="b">
        <v>0</v>
      </c>
      <c r="AH53" s="17">
        <f t="shared" si="129"/>
        <v>3</v>
      </c>
      <c r="AI53" s="17" t="s">
        <v>100</v>
      </c>
      <c r="AJ53" s="17" t="str">
        <f t="shared" si="132"/>
        <v>XSA_VPU_UF_E_BEGIN_TITO_VCCSA_NOM_LFM_VFDM_UF</v>
      </c>
      <c r="AK53" s="17" t="str">
        <f t="shared" si="132"/>
        <v>XSA_VPU_UF_E_BEGIN_TITO_VCCSA_NOM_LFM_VFDM_UF</v>
      </c>
      <c r="AL53" s="17" t="str">
        <f t="shared" si="132"/>
        <v>XSA_VPU_UF_E_BEGIN_TITO_VCCSA_NOM_LFM_VFDM_UF</v>
      </c>
      <c r="AM53" s="17"/>
      <c r="AN53" s="17"/>
      <c r="AO53" s="17"/>
      <c r="AP53" s="17"/>
      <c r="AQ53" s="17"/>
      <c r="AR53" s="17"/>
      <c r="AS53" s="17"/>
    </row>
    <row r="54" spans="1:45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3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883</v>
      </c>
      <c r="O54" s="17" t="s">
        <v>882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/>
      <c r="Y54" s="17">
        <v>1</v>
      </c>
      <c r="Z54" s="17" t="s">
        <v>234</v>
      </c>
      <c r="AA54" s="17"/>
      <c r="AB54" s="17"/>
      <c r="AC54" s="17"/>
      <c r="AD54" s="17"/>
      <c r="AE54" s="17"/>
      <c r="AF54" s="17"/>
      <c r="AG54" s="17" t="b">
        <v>0</v>
      </c>
      <c r="AH54" s="17">
        <f t="shared" si="129"/>
        <v>3</v>
      </c>
      <c r="AI54" s="17" t="s">
        <v>100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 t="str">
        <f>D55</f>
        <v>XSA_VPU_FUSECONFIG_E_BEGIN_TITO_VCCSA_NOM_LFM_REPAIR</v>
      </c>
      <c r="AM54" s="17"/>
      <c r="AN54" s="17"/>
      <c r="AO54" s="17"/>
      <c r="AP54" s="17"/>
      <c r="AQ54" s="17"/>
      <c r="AR54" s="17"/>
      <c r="AS54" s="17"/>
    </row>
    <row r="55" spans="1:45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3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883</v>
      </c>
      <c r="O55" s="17" t="s">
        <v>882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/>
      <c r="Y55" s="17">
        <v>1</v>
      </c>
      <c r="Z55" s="17" t="s">
        <v>234</v>
      </c>
      <c r="AA55" s="17"/>
      <c r="AB55" s="17"/>
      <c r="AC55" s="17"/>
      <c r="AD55" s="17"/>
      <c r="AE55" s="17"/>
      <c r="AF55" s="17"/>
      <c r="AG55" s="17" t="b">
        <v>0</v>
      </c>
      <c r="AH55" s="17">
        <f t="shared" si="129"/>
        <v>3</v>
      </c>
      <c r="AI55" s="17" t="s">
        <v>100</v>
      </c>
      <c r="AJ55" s="17">
        <v>1</v>
      </c>
      <c r="AK55" s="17">
        <v>1</v>
      </c>
      <c r="AL55" s="17">
        <v>1</v>
      </c>
      <c r="AM55" s="17"/>
      <c r="AN55" s="17"/>
      <c r="AO55" s="17"/>
      <c r="AP55" s="17"/>
      <c r="AQ55" s="17"/>
      <c r="AR55" s="17"/>
      <c r="AS55" s="17"/>
    </row>
    <row r="56" spans="1:45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>
        <f>COUNTA(AJ57:AS57)</f>
        <v>2</v>
      </c>
      <c r="AI57" s="16" t="s">
        <v>100</v>
      </c>
      <c r="AJ57" s="16">
        <v>1</v>
      </c>
      <c r="AK57" s="16">
        <v>1</v>
      </c>
      <c r="AL57" s="16"/>
      <c r="AM57" s="16"/>
      <c r="AN57" s="16"/>
      <c r="AO57" s="16"/>
      <c r="AP57" s="16"/>
      <c r="AQ57" s="16"/>
      <c r="AR57" s="16"/>
      <c r="AS57" s="16"/>
    </row>
    <row r="58" spans="1:45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4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980</v>
      </c>
      <c r="N58" s="12" t="s">
        <v>883</v>
      </c>
      <c r="O58" s="12" t="s">
        <v>882</v>
      </c>
      <c r="P58" s="12" t="s">
        <v>940</v>
      </c>
      <c r="Q58" s="12">
        <v>21</v>
      </c>
      <c r="R58" s="12">
        <v>30</v>
      </c>
      <c r="S58" s="12">
        <v>60</v>
      </c>
      <c r="Y58" s="12">
        <v>1</v>
      </c>
      <c r="Z58" s="12" t="s">
        <v>234</v>
      </c>
      <c r="AE58" s="12" t="s">
        <v>423</v>
      </c>
      <c r="AF58" s="12" t="s">
        <v>1299</v>
      </c>
      <c r="AG58" s="12" t="b">
        <v>0</v>
      </c>
      <c r="AH58" s="12">
        <f t="shared" ref="AH58:AH72" si="135">COUNTA(AJ58:AS58)</f>
        <v>10</v>
      </c>
      <c r="AI58" s="12" t="s">
        <v>38</v>
      </c>
      <c r="AJ58" s="12" t="str">
        <f t="shared" ref="AJ58:AJ71" si="136">D59</f>
        <v>SSA_VPU_HRY_E_BEGIN_TITO_VCCSA_NOM_LFM_POSTHRY_SPINE_VBTR_BT4</v>
      </c>
      <c r="AK58" s="12" t="str">
        <f t="shared" ref="AK58:AK71" si="137">D59</f>
        <v>SSA_VPU_HRY_E_BEGIN_TITO_VCCSA_NOM_LFM_POSTHRY_SPINE_VBTR_BT4</v>
      </c>
      <c r="AL58" s="12" t="str">
        <f t="shared" ref="AL58:AL71" si="138">D59</f>
        <v>SSA_VPU_HRY_E_BEGIN_TITO_VCCSA_NOM_LFM_POSTHRY_SPINE_VBTR_BT4</v>
      </c>
      <c r="AM58" s="12" t="str">
        <f t="shared" ref="AM58:AM71" si="139">D59</f>
        <v>SSA_VPU_HRY_E_BEGIN_TITO_VCCSA_NOM_LFM_POSTHRY_SPINE_VBTR_BT4</v>
      </c>
      <c r="AN58" s="12" t="str">
        <f t="shared" ref="AN58:AN71" si="140">D59</f>
        <v>SSA_VPU_HRY_E_BEGIN_TITO_VCCSA_NOM_LFM_POSTHRY_SPINE_VBTR_BT4</v>
      </c>
      <c r="AO58" s="12" t="str">
        <f t="shared" ref="AO58:AO71" si="141">D59</f>
        <v>SSA_VPU_HRY_E_BEGIN_TITO_VCCSA_NOM_LFM_POSTHRY_SPINE_VBTR_BT4</v>
      </c>
      <c r="AP58" s="12" t="str">
        <f t="shared" ref="AP58:AP71" si="142">D59</f>
        <v>SSA_VPU_HRY_E_BEGIN_TITO_VCCSA_NOM_LFM_POSTHRY_SPINE_VBTR_BT4</v>
      </c>
      <c r="AQ58" s="12" t="str">
        <f t="shared" ref="AQ58:AQ71" si="143">D59</f>
        <v>SSA_VPU_HRY_E_BEGIN_TITO_VCCSA_NOM_LFM_POSTHRY_SPINE_VBTR_BT4</v>
      </c>
      <c r="AR58" s="12" t="str">
        <f t="shared" ref="AR58:AR71" si="144">D59</f>
        <v>SSA_VPU_HRY_E_BEGIN_TITO_VCCSA_NOM_LFM_POSTHRY_SPINE_VBTR_BT4</v>
      </c>
      <c r="AS58" s="12" t="str">
        <f t="shared" ref="AS58:AS71" si="145">D59</f>
        <v>SSA_VPU_HRY_E_BEGIN_TITO_VCCSA_NOM_LFM_POSTHRY_SPINE_VBTR_BT4</v>
      </c>
    </row>
    <row r="59" spans="1:45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4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981</v>
      </c>
      <c r="N59" s="12" t="s">
        <v>883</v>
      </c>
      <c r="O59" s="12" t="s">
        <v>882</v>
      </c>
      <c r="P59" s="12" t="s">
        <v>942</v>
      </c>
      <c r="Q59" s="12">
        <v>61</v>
      </c>
      <c r="R59" s="12">
        <v>30</v>
      </c>
      <c r="S59" s="12">
        <v>61</v>
      </c>
      <c r="Y59" s="12">
        <v>1</v>
      </c>
      <c r="Z59" s="12" t="s">
        <v>234</v>
      </c>
      <c r="AE59" s="12" t="s">
        <v>423</v>
      </c>
      <c r="AF59" s="12" t="s">
        <v>1299</v>
      </c>
      <c r="AG59" s="12" t="b">
        <v>0</v>
      </c>
      <c r="AH59" s="12">
        <f t="shared" si="135"/>
        <v>10</v>
      </c>
      <c r="AI59" s="12" t="s">
        <v>38</v>
      </c>
      <c r="AJ59" s="12" t="str">
        <f t="shared" si="136"/>
        <v>LSA_VPU_HRY_E_BEGIN_TITO_VCCSA_NOM_LFM_POSTHRY_SPINE_VBTR_BT4</v>
      </c>
      <c r="AK59" s="12" t="str">
        <f t="shared" si="137"/>
        <v>LSA_VPU_HRY_E_BEGIN_TITO_VCCSA_NOM_LFM_POSTHRY_SPINE_VBTR_BT4</v>
      </c>
      <c r="AL59" s="12" t="str">
        <f t="shared" si="138"/>
        <v>LSA_VPU_HRY_E_BEGIN_TITO_VCCSA_NOM_LFM_POSTHRY_SPINE_VBTR_BT4</v>
      </c>
      <c r="AM59" s="12" t="str">
        <f t="shared" si="139"/>
        <v>LSA_VPU_HRY_E_BEGIN_TITO_VCCSA_NOM_LFM_POSTHRY_SPINE_VBTR_BT4</v>
      </c>
      <c r="AN59" s="12" t="str">
        <f t="shared" si="140"/>
        <v>LSA_VPU_HRY_E_BEGIN_TITO_VCCSA_NOM_LFM_POSTHRY_SPINE_VBTR_BT4</v>
      </c>
      <c r="AO59" s="12" t="str">
        <f t="shared" si="141"/>
        <v>LSA_VPU_HRY_E_BEGIN_TITO_VCCSA_NOM_LFM_POSTHRY_SPINE_VBTR_BT4</v>
      </c>
      <c r="AP59" s="12" t="str">
        <f t="shared" si="142"/>
        <v>LSA_VPU_HRY_E_BEGIN_TITO_VCCSA_NOM_LFM_POSTHRY_SPINE_VBTR_BT4</v>
      </c>
      <c r="AQ59" s="12" t="str">
        <f t="shared" si="143"/>
        <v>LSA_VPU_HRY_E_BEGIN_TITO_VCCSA_NOM_LFM_POSTHRY_SPINE_VBTR_BT4</v>
      </c>
      <c r="AR59" s="12" t="str">
        <f t="shared" si="144"/>
        <v>LSA_VPU_HRY_E_BEGIN_TITO_VCCSA_NOM_LFM_POSTHRY_SPINE_VBTR_BT4</v>
      </c>
      <c r="AS59" s="12" t="str">
        <f t="shared" si="145"/>
        <v>LSA_VPU_HRY_E_BEGIN_TITO_VCCSA_NOM_LFM_POSTHRY_SPINE_VBTR_BT4</v>
      </c>
    </row>
    <row r="60" spans="1:45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4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981</v>
      </c>
      <c r="N60" s="12" t="s">
        <v>883</v>
      </c>
      <c r="O60" s="12" t="s">
        <v>882</v>
      </c>
      <c r="P60" s="12" t="s">
        <v>937</v>
      </c>
      <c r="Q60" s="12">
        <v>21</v>
      </c>
      <c r="R60" s="12">
        <v>30</v>
      </c>
      <c r="S60" s="12">
        <v>62</v>
      </c>
      <c r="Y60" s="12">
        <v>1</v>
      </c>
      <c r="Z60" s="12" t="s">
        <v>234</v>
      </c>
      <c r="AE60" s="12" t="s">
        <v>423</v>
      </c>
      <c r="AF60" s="12" t="s">
        <v>1299</v>
      </c>
      <c r="AG60" s="12" t="b">
        <v>0</v>
      </c>
      <c r="AH60" s="12">
        <f t="shared" si="135"/>
        <v>10</v>
      </c>
      <c r="AI60" s="12" t="s">
        <v>38</v>
      </c>
      <c r="AJ60" s="12" t="str">
        <f t="shared" si="136"/>
        <v>SSA_VPU_HRY_E_BEGIN_TITO_VCCSA_NOM_LFM_POSTHRY_TILE0_VBTR_BT5</v>
      </c>
      <c r="AK60" s="12" t="str">
        <f t="shared" si="137"/>
        <v>SSA_VPU_HRY_E_BEGIN_TITO_VCCSA_NOM_LFM_POSTHRY_TILE0_VBTR_BT5</v>
      </c>
      <c r="AL60" s="12" t="str">
        <f t="shared" si="138"/>
        <v>SSA_VPU_HRY_E_BEGIN_TITO_VCCSA_NOM_LFM_POSTHRY_TILE0_VBTR_BT5</v>
      </c>
      <c r="AM60" s="12" t="str">
        <f t="shared" si="139"/>
        <v>SSA_VPU_HRY_E_BEGIN_TITO_VCCSA_NOM_LFM_POSTHRY_TILE0_VBTR_BT5</v>
      </c>
      <c r="AN60" s="12" t="str">
        <f t="shared" si="140"/>
        <v>SSA_VPU_HRY_E_BEGIN_TITO_VCCSA_NOM_LFM_POSTHRY_TILE0_VBTR_BT5</v>
      </c>
      <c r="AO60" s="12" t="str">
        <f t="shared" si="141"/>
        <v>SSA_VPU_HRY_E_BEGIN_TITO_VCCSA_NOM_LFM_POSTHRY_TILE0_VBTR_BT5</v>
      </c>
      <c r="AP60" s="12" t="str">
        <f t="shared" si="142"/>
        <v>SSA_VPU_HRY_E_BEGIN_TITO_VCCSA_NOM_LFM_POSTHRY_TILE0_VBTR_BT5</v>
      </c>
      <c r="AQ60" s="12" t="str">
        <f t="shared" si="143"/>
        <v>SSA_VPU_HRY_E_BEGIN_TITO_VCCSA_NOM_LFM_POSTHRY_TILE0_VBTR_BT5</v>
      </c>
      <c r="AR60" s="12" t="str">
        <f t="shared" si="144"/>
        <v>SSA_VPU_HRY_E_BEGIN_TITO_VCCSA_NOM_LFM_POSTHRY_TILE0_VBTR_BT5</v>
      </c>
      <c r="AS60" s="12" t="str">
        <f t="shared" si="145"/>
        <v>SSA_VPU_HRY_E_BEGIN_TITO_VCCSA_NOM_LFM_POSTHRY_TILE0_VBTR_BT5</v>
      </c>
    </row>
    <row r="61" spans="1:45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4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982</v>
      </c>
      <c r="N61" s="12" t="s">
        <v>883</v>
      </c>
      <c r="O61" s="12" t="s">
        <v>882</v>
      </c>
      <c r="P61" s="12" t="s">
        <v>948</v>
      </c>
      <c r="Q61" s="12">
        <v>61</v>
      </c>
      <c r="R61" s="12">
        <v>30</v>
      </c>
      <c r="S61" s="12">
        <v>63</v>
      </c>
      <c r="Y61" s="12">
        <v>1</v>
      </c>
      <c r="Z61" s="12" t="s">
        <v>234</v>
      </c>
      <c r="AE61" s="12" t="s">
        <v>423</v>
      </c>
      <c r="AF61" s="12" t="s">
        <v>1299</v>
      </c>
      <c r="AG61" s="12" t="b">
        <v>0</v>
      </c>
      <c r="AH61" s="12">
        <f t="shared" si="135"/>
        <v>10</v>
      </c>
      <c r="AI61" s="12" t="s">
        <v>38</v>
      </c>
      <c r="AJ61" s="12" t="str">
        <f t="shared" si="136"/>
        <v>LSA_VPU_HRY_E_BEGIN_TITO_VCCSA_NOM_LFM_POSTHRY_TILE0_VBTR_BT5</v>
      </c>
      <c r="AK61" s="12" t="str">
        <f t="shared" si="137"/>
        <v>LSA_VPU_HRY_E_BEGIN_TITO_VCCSA_NOM_LFM_POSTHRY_TILE0_VBTR_BT5</v>
      </c>
      <c r="AL61" s="12" t="str">
        <f t="shared" si="138"/>
        <v>LSA_VPU_HRY_E_BEGIN_TITO_VCCSA_NOM_LFM_POSTHRY_TILE0_VBTR_BT5</v>
      </c>
      <c r="AM61" s="12" t="str">
        <f t="shared" si="139"/>
        <v>LSA_VPU_HRY_E_BEGIN_TITO_VCCSA_NOM_LFM_POSTHRY_TILE0_VBTR_BT5</v>
      </c>
      <c r="AN61" s="12" t="str">
        <f t="shared" si="140"/>
        <v>LSA_VPU_HRY_E_BEGIN_TITO_VCCSA_NOM_LFM_POSTHRY_TILE0_VBTR_BT5</v>
      </c>
      <c r="AO61" s="12" t="str">
        <f t="shared" si="141"/>
        <v>LSA_VPU_HRY_E_BEGIN_TITO_VCCSA_NOM_LFM_POSTHRY_TILE0_VBTR_BT5</v>
      </c>
      <c r="AP61" s="12" t="str">
        <f t="shared" si="142"/>
        <v>LSA_VPU_HRY_E_BEGIN_TITO_VCCSA_NOM_LFM_POSTHRY_TILE0_VBTR_BT5</v>
      </c>
      <c r="AQ61" s="12" t="str">
        <f t="shared" si="143"/>
        <v>LSA_VPU_HRY_E_BEGIN_TITO_VCCSA_NOM_LFM_POSTHRY_TILE0_VBTR_BT5</v>
      </c>
      <c r="AR61" s="12" t="str">
        <f t="shared" si="144"/>
        <v>LSA_VPU_HRY_E_BEGIN_TITO_VCCSA_NOM_LFM_POSTHRY_TILE0_VBTR_BT5</v>
      </c>
      <c r="AS61" s="12" t="str">
        <f t="shared" si="145"/>
        <v>LSA_VPU_HRY_E_BEGIN_TITO_VCCSA_NOM_LFM_POSTHRY_TILE0_VBTR_BT5</v>
      </c>
    </row>
    <row r="62" spans="1:45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4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982</v>
      </c>
      <c r="N62" s="12" t="s">
        <v>883</v>
      </c>
      <c r="O62" s="12" t="s">
        <v>882</v>
      </c>
      <c r="P62" s="12" t="s">
        <v>950</v>
      </c>
      <c r="Q62" s="12">
        <v>21</v>
      </c>
      <c r="R62" s="12">
        <v>30</v>
      </c>
      <c r="S62" s="12">
        <v>64</v>
      </c>
      <c r="Y62" s="12">
        <v>1</v>
      </c>
      <c r="Z62" s="12" t="s">
        <v>234</v>
      </c>
      <c r="AE62" s="12" t="s">
        <v>423</v>
      </c>
      <c r="AF62" s="12" t="s">
        <v>1299</v>
      </c>
      <c r="AG62" s="12" t="b">
        <v>0</v>
      </c>
      <c r="AH62" s="12">
        <f t="shared" si="135"/>
        <v>10</v>
      </c>
      <c r="AI62" s="12" t="s">
        <v>38</v>
      </c>
      <c r="AJ62" s="12" t="str">
        <f t="shared" si="136"/>
        <v>SSA_VPU_HRY_E_BEGIN_TITO_VCCSA_NOM_LFM_POSTHRY_TILE1_VBTR_BT6</v>
      </c>
      <c r="AK62" s="12" t="str">
        <f t="shared" si="137"/>
        <v>SSA_VPU_HRY_E_BEGIN_TITO_VCCSA_NOM_LFM_POSTHRY_TILE1_VBTR_BT6</v>
      </c>
      <c r="AL62" s="12" t="str">
        <f t="shared" si="138"/>
        <v>SSA_VPU_HRY_E_BEGIN_TITO_VCCSA_NOM_LFM_POSTHRY_TILE1_VBTR_BT6</v>
      </c>
      <c r="AM62" s="12" t="str">
        <f t="shared" si="139"/>
        <v>SSA_VPU_HRY_E_BEGIN_TITO_VCCSA_NOM_LFM_POSTHRY_TILE1_VBTR_BT6</v>
      </c>
      <c r="AN62" s="12" t="str">
        <f t="shared" si="140"/>
        <v>SSA_VPU_HRY_E_BEGIN_TITO_VCCSA_NOM_LFM_POSTHRY_TILE1_VBTR_BT6</v>
      </c>
      <c r="AO62" s="12" t="str">
        <f t="shared" si="141"/>
        <v>SSA_VPU_HRY_E_BEGIN_TITO_VCCSA_NOM_LFM_POSTHRY_TILE1_VBTR_BT6</v>
      </c>
      <c r="AP62" s="12" t="str">
        <f t="shared" si="142"/>
        <v>SSA_VPU_HRY_E_BEGIN_TITO_VCCSA_NOM_LFM_POSTHRY_TILE1_VBTR_BT6</v>
      </c>
      <c r="AQ62" s="12" t="str">
        <f t="shared" si="143"/>
        <v>SSA_VPU_HRY_E_BEGIN_TITO_VCCSA_NOM_LFM_POSTHRY_TILE1_VBTR_BT6</v>
      </c>
      <c r="AR62" s="12" t="str">
        <f t="shared" si="144"/>
        <v>SSA_VPU_HRY_E_BEGIN_TITO_VCCSA_NOM_LFM_POSTHRY_TILE1_VBTR_BT6</v>
      </c>
      <c r="AS62" s="12" t="str">
        <f t="shared" si="145"/>
        <v>SSA_VPU_HRY_E_BEGIN_TITO_VCCSA_NOM_LFM_POSTHRY_TILE1_VBTR_BT6</v>
      </c>
    </row>
    <row r="63" spans="1:45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4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983</v>
      </c>
      <c r="N63" s="12" t="s">
        <v>883</v>
      </c>
      <c r="O63" s="12" t="s">
        <v>882</v>
      </c>
      <c r="P63" s="12" t="s">
        <v>960</v>
      </c>
      <c r="Q63" s="12">
        <v>61</v>
      </c>
      <c r="R63" s="12">
        <v>30</v>
      </c>
      <c r="S63" s="12">
        <v>65</v>
      </c>
      <c r="Y63" s="12">
        <v>1</v>
      </c>
      <c r="Z63" s="12" t="s">
        <v>234</v>
      </c>
      <c r="AE63" s="12" t="s">
        <v>423</v>
      </c>
      <c r="AF63" s="12" t="s">
        <v>1299</v>
      </c>
      <c r="AG63" s="12" t="b">
        <v>0</v>
      </c>
      <c r="AH63" s="12">
        <f t="shared" si="135"/>
        <v>10</v>
      </c>
      <c r="AI63" s="12" t="s">
        <v>38</v>
      </c>
      <c r="AJ63" s="12" t="str">
        <f t="shared" si="136"/>
        <v>LSA_VPU_HRY_E_BEGIN_TITO_VCCSA_NOM_LFM_POSTHRY_TILE1_VBTR_BT6</v>
      </c>
      <c r="AK63" s="12" t="str">
        <f t="shared" si="137"/>
        <v>LSA_VPU_HRY_E_BEGIN_TITO_VCCSA_NOM_LFM_POSTHRY_TILE1_VBTR_BT6</v>
      </c>
      <c r="AL63" s="12" t="str">
        <f t="shared" si="138"/>
        <v>LSA_VPU_HRY_E_BEGIN_TITO_VCCSA_NOM_LFM_POSTHRY_TILE1_VBTR_BT6</v>
      </c>
      <c r="AM63" s="12" t="str">
        <f t="shared" si="139"/>
        <v>LSA_VPU_HRY_E_BEGIN_TITO_VCCSA_NOM_LFM_POSTHRY_TILE1_VBTR_BT6</v>
      </c>
      <c r="AN63" s="12" t="str">
        <f t="shared" si="140"/>
        <v>LSA_VPU_HRY_E_BEGIN_TITO_VCCSA_NOM_LFM_POSTHRY_TILE1_VBTR_BT6</v>
      </c>
      <c r="AO63" s="12" t="str">
        <f t="shared" si="141"/>
        <v>LSA_VPU_HRY_E_BEGIN_TITO_VCCSA_NOM_LFM_POSTHRY_TILE1_VBTR_BT6</v>
      </c>
      <c r="AP63" s="12" t="str">
        <f t="shared" si="142"/>
        <v>LSA_VPU_HRY_E_BEGIN_TITO_VCCSA_NOM_LFM_POSTHRY_TILE1_VBTR_BT6</v>
      </c>
      <c r="AQ63" s="12" t="str">
        <f t="shared" si="143"/>
        <v>LSA_VPU_HRY_E_BEGIN_TITO_VCCSA_NOM_LFM_POSTHRY_TILE1_VBTR_BT6</v>
      </c>
      <c r="AR63" s="12" t="str">
        <f t="shared" si="144"/>
        <v>LSA_VPU_HRY_E_BEGIN_TITO_VCCSA_NOM_LFM_POSTHRY_TILE1_VBTR_BT6</v>
      </c>
      <c r="AS63" s="12" t="str">
        <f t="shared" si="145"/>
        <v>LSA_VPU_HRY_E_BEGIN_TITO_VCCSA_NOM_LFM_POSTHRY_TILE1_VBTR_BT6</v>
      </c>
    </row>
    <row r="64" spans="1:45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4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983</v>
      </c>
      <c r="N64" s="12" t="s">
        <v>883</v>
      </c>
      <c r="O64" s="12" t="s">
        <v>882</v>
      </c>
      <c r="P64" s="12" t="s">
        <v>962</v>
      </c>
      <c r="Q64" s="12">
        <v>21</v>
      </c>
      <c r="R64" s="12">
        <v>30</v>
      </c>
      <c r="S64" s="12">
        <v>66</v>
      </c>
      <c r="Y64" s="12">
        <v>1</v>
      </c>
      <c r="Z64" s="12" t="s">
        <v>234</v>
      </c>
      <c r="AE64" s="12" t="s">
        <v>423</v>
      </c>
      <c r="AF64" s="12" t="s">
        <v>1299</v>
      </c>
      <c r="AG64" s="12" t="b">
        <v>0</v>
      </c>
      <c r="AH64" s="12">
        <f t="shared" si="135"/>
        <v>10</v>
      </c>
      <c r="AI64" s="12" t="s">
        <v>38</v>
      </c>
      <c r="AJ64" s="12" t="str">
        <f t="shared" si="136"/>
        <v>SSA_VPU_HRY_E_BEGIN_TITO_VCCSA_NOM_LFM_POSTHRY_TILE2_VBTR_BT7</v>
      </c>
      <c r="AK64" s="12" t="str">
        <f t="shared" si="137"/>
        <v>SSA_VPU_HRY_E_BEGIN_TITO_VCCSA_NOM_LFM_POSTHRY_TILE2_VBTR_BT7</v>
      </c>
      <c r="AL64" s="12" t="str">
        <f t="shared" si="138"/>
        <v>SSA_VPU_HRY_E_BEGIN_TITO_VCCSA_NOM_LFM_POSTHRY_TILE2_VBTR_BT7</v>
      </c>
      <c r="AM64" s="12" t="str">
        <f t="shared" si="139"/>
        <v>SSA_VPU_HRY_E_BEGIN_TITO_VCCSA_NOM_LFM_POSTHRY_TILE2_VBTR_BT7</v>
      </c>
      <c r="AN64" s="12" t="str">
        <f t="shared" si="140"/>
        <v>SSA_VPU_HRY_E_BEGIN_TITO_VCCSA_NOM_LFM_POSTHRY_TILE2_VBTR_BT7</v>
      </c>
      <c r="AO64" s="12" t="str">
        <f t="shared" si="141"/>
        <v>SSA_VPU_HRY_E_BEGIN_TITO_VCCSA_NOM_LFM_POSTHRY_TILE2_VBTR_BT7</v>
      </c>
      <c r="AP64" s="12" t="str">
        <f t="shared" si="142"/>
        <v>SSA_VPU_HRY_E_BEGIN_TITO_VCCSA_NOM_LFM_POSTHRY_TILE2_VBTR_BT7</v>
      </c>
      <c r="AQ64" s="12" t="str">
        <f t="shared" si="143"/>
        <v>SSA_VPU_HRY_E_BEGIN_TITO_VCCSA_NOM_LFM_POSTHRY_TILE2_VBTR_BT7</v>
      </c>
      <c r="AR64" s="12" t="str">
        <f t="shared" si="144"/>
        <v>SSA_VPU_HRY_E_BEGIN_TITO_VCCSA_NOM_LFM_POSTHRY_TILE2_VBTR_BT7</v>
      </c>
      <c r="AS64" s="12" t="str">
        <f t="shared" si="145"/>
        <v>SSA_VPU_HRY_E_BEGIN_TITO_VCCSA_NOM_LFM_POSTHRY_TILE2_VBTR_BT7</v>
      </c>
    </row>
    <row r="65" spans="1:45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4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984</v>
      </c>
      <c r="N65" s="12" t="s">
        <v>883</v>
      </c>
      <c r="O65" s="12" t="s">
        <v>882</v>
      </c>
      <c r="P65" s="12" t="s">
        <v>964</v>
      </c>
      <c r="Q65" s="12">
        <v>61</v>
      </c>
      <c r="R65" s="12">
        <v>30</v>
      </c>
      <c r="S65" s="12">
        <v>67</v>
      </c>
      <c r="Y65" s="12">
        <v>1</v>
      </c>
      <c r="Z65" s="12" t="s">
        <v>234</v>
      </c>
      <c r="AE65" s="12" t="s">
        <v>423</v>
      </c>
      <c r="AF65" s="12" t="s">
        <v>1299</v>
      </c>
      <c r="AG65" s="12" t="b">
        <v>0</v>
      </c>
      <c r="AH65" s="12">
        <f t="shared" si="135"/>
        <v>10</v>
      </c>
      <c r="AI65" s="12" t="s">
        <v>38</v>
      </c>
      <c r="AJ65" s="12" t="str">
        <f t="shared" si="136"/>
        <v>LSA_VPU_HRY_E_BEGIN_TITO_VCCSA_NOM_LFM_POSTHRY_TILE2_VBTR_BT7</v>
      </c>
      <c r="AK65" s="12" t="str">
        <f t="shared" si="137"/>
        <v>LSA_VPU_HRY_E_BEGIN_TITO_VCCSA_NOM_LFM_POSTHRY_TILE2_VBTR_BT7</v>
      </c>
      <c r="AL65" s="12" t="str">
        <f t="shared" si="138"/>
        <v>LSA_VPU_HRY_E_BEGIN_TITO_VCCSA_NOM_LFM_POSTHRY_TILE2_VBTR_BT7</v>
      </c>
      <c r="AM65" s="12" t="str">
        <f t="shared" si="139"/>
        <v>LSA_VPU_HRY_E_BEGIN_TITO_VCCSA_NOM_LFM_POSTHRY_TILE2_VBTR_BT7</v>
      </c>
      <c r="AN65" s="12" t="str">
        <f t="shared" si="140"/>
        <v>LSA_VPU_HRY_E_BEGIN_TITO_VCCSA_NOM_LFM_POSTHRY_TILE2_VBTR_BT7</v>
      </c>
      <c r="AO65" s="12" t="str">
        <f t="shared" si="141"/>
        <v>LSA_VPU_HRY_E_BEGIN_TITO_VCCSA_NOM_LFM_POSTHRY_TILE2_VBTR_BT7</v>
      </c>
      <c r="AP65" s="12" t="str">
        <f t="shared" si="142"/>
        <v>LSA_VPU_HRY_E_BEGIN_TITO_VCCSA_NOM_LFM_POSTHRY_TILE2_VBTR_BT7</v>
      </c>
      <c r="AQ65" s="12" t="str">
        <f t="shared" si="143"/>
        <v>LSA_VPU_HRY_E_BEGIN_TITO_VCCSA_NOM_LFM_POSTHRY_TILE2_VBTR_BT7</v>
      </c>
      <c r="AR65" s="12" t="str">
        <f t="shared" si="144"/>
        <v>LSA_VPU_HRY_E_BEGIN_TITO_VCCSA_NOM_LFM_POSTHRY_TILE2_VBTR_BT7</v>
      </c>
      <c r="AS65" s="12" t="str">
        <f t="shared" si="145"/>
        <v>LSA_VPU_HRY_E_BEGIN_TITO_VCCSA_NOM_LFM_POSTHRY_TILE2_VBTR_BT7</v>
      </c>
    </row>
    <row r="66" spans="1:45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4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984</v>
      </c>
      <c r="N66" s="12" t="s">
        <v>883</v>
      </c>
      <c r="O66" s="12" t="s">
        <v>882</v>
      </c>
      <c r="P66" s="12" t="s">
        <v>966</v>
      </c>
      <c r="Q66" s="12">
        <v>21</v>
      </c>
      <c r="R66" s="12">
        <v>30</v>
      </c>
      <c r="S66" s="12">
        <v>68</v>
      </c>
      <c r="Y66" s="12">
        <v>1</v>
      </c>
      <c r="Z66" s="12" t="s">
        <v>234</v>
      </c>
      <c r="AE66" s="12" t="s">
        <v>423</v>
      </c>
      <c r="AF66" s="12" t="s">
        <v>1299</v>
      </c>
      <c r="AG66" s="12" t="b">
        <v>0</v>
      </c>
      <c r="AH66" s="12">
        <f t="shared" si="135"/>
        <v>10</v>
      </c>
      <c r="AI66" s="12" t="s">
        <v>38</v>
      </c>
      <c r="AJ66" s="12" t="str">
        <f t="shared" si="136"/>
        <v>SSA_VPU_HRY_E_BEGIN_TITO_VCCSA_NOM_LFM_POSTHRY_TILE3_VBTR_BT8</v>
      </c>
      <c r="AK66" s="12" t="str">
        <f t="shared" si="137"/>
        <v>SSA_VPU_HRY_E_BEGIN_TITO_VCCSA_NOM_LFM_POSTHRY_TILE3_VBTR_BT8</v>
      </c>
      <c r="AL66" s="12" t="str">
        <f t="shared" si="138"/>
        <v>SSA_VPU_HRY_E_BEGIN_TITO_VCCSA_NOM_LFM_POSTHRY_TILE3_VBTR_BT8</v>
      </c>
      <c r="AM66" s="12" t="str">
        <f t="shared" si="139"/>
        <v>SSA_VPU_HRY_E_BEGIN_TITO_VCCSA_NOM_LFM_POSTHRY_TILE3_VBTR_BT8</v>
      </c>
      <c r="AN66" s="12" t="str">
        <f t="shared" si="140"/>
        <v>SSA_VPU_HRY_E_BEGIN_TITO_VCCSA_NOM_LFM_POSTHRY_TILE3_VBTR_BT8</v>
      </c>
      <c r="AO66" s="12" t="str">
        <f t="shared" si="141"/>
        <v>SSA_VPU_HRY_E_BEGIN_TITO_VCCSA_NOM_LFM_POSTHRY_TILE3_VBTR_BT8</v>
      </c>
      <c r="AP66" s="12" t="str">
        <f t="shared" si="142"/>
        <v>SSA_VPU_HRY_E_BEGIN_TITO_VCCSA_NOM_LFM_POSTHRY_TILE3_VBTR_BT8</v>
      </c>
      <c r="AQ66" s="12" t="str">
        <f t="shared" si="143"/>
        <v>SSA_VPU_HRY_E_BEGIN_TITO_VCCSA_NOM_LFM_POSTHRY_TILE3_VBTR_BT8</v>
      </c>
      <c r="AR66" s="12" t="str">
        <f t="shared" si="144"/>
        <v>SSA_VPU_HRY_E_BEGIN_TITO_VCCSA_NOM_LFM_POSTHRY_TILE3_VBTR_BT8</v>
      </c>
      <c r="AS66" s="12" t="str">
        <f t="shared" si="145"/>
        <v>SSA_VPU_HRY_E_BEGIN_TITO_VCCSA_NOM_LFM_POSTHRY_TILE3_VBTR_BT8</v>
      </c>
    </row>
    <row r="67" spans="1:45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4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985</v>
      </c>
      <c r="N67" s="12" t="s">
        <v>883</v>
      </c>
      <c r="O67" s="12" t="s">
        <v>882</v>
      </c>
      <c r="P67" s="12" t="s">
        <v>968</v>
      </c>
      <c r="Q67" s="12">
        <v>61</v>
      </c>
      <c r="R67" s="12">
        <v>30</v>
      </c>
      <c r="S67" s="12">
        <v>69</v>
      </c>
      <c r="Y67" s="12">
        <v>1</v>
      </c>
      <c r="Z67" s="12" t="s">
        <v>234</v>
      </c>
      <c r="AE67" s="12" t="s">
        <v>423</v>
      </c>
      <c r="AF67" s="12" t="s">
        <v>1299</v>
      </c>
      <c r="AG67" s="12" t="b">
        <v>0</v>
      </c>
      <c r="AH67" s="12">
        <f t="shared" si="135"/>
        <v>10</v>
      </c>
      <c r="AI67" s="12" t="s">
        <v>38</v>
      </c>
      <c r="AJ67" s="12" t="str">
        <f t="shared" si="136"/>
        <v>LSA_VPU_HRY_E_BEGIN_TITO_VCCSA_NOM_LFM_POSTHRY_TILE3_VBTR_BT8</v>
      </c>
      <c r="AK67" s="12" t="str">
        <f t="shared" si="137"/>
        <v>LSA_VPU_HRY_E_BEGIN_TITO_VCCSA_NOM_LFM_POSTHRY_TILE3_VBTR_BT8</v>
      </c>
      <c r="AL67" s="12" t="str">
        <f t="shared" si="138"/>
        <v>LSA_VPU_HRY_E_BEGIN_TITO_VCCSA_NOM_LFM_POSTHRY_TILE3_VBTR_BT8</v>
      </c>
      <c r="AM67" s="12" t="str">
        <f t="shared" si="139"/>
        <v>LSA_VPU_HRY_E_BEGIN_TITO_VCCSA_NOM_LFM_POSTHRY_TILE3_VBTR_BT8</v>
      </c>
      <c r="AN67" s="12" t="str">
        <f t="shared" si="140"/>
        <v>LSA_VPU_HRY_E_BEGIN_TITO_VCCSA_NOM_LFM_POSTHRY_TILE3_VBTR_BT8</v>
      </c>
      <c r="AO67" s="12" t="str">
        <f t="shared" si="141"/>
        <v>LSA_VPU_HRY_E_BEGIN_TITO_VCCSA_NOM_LFM_POSTHRY_TILE3_VBTR_BT8</v>
      </c>
      <c r="AP67" s="12" t="str">
        <f t="shared" si="142"/>
        <v>LSA_VPU_HRY_E_BEGIN_TITO_VCCSA_NOM_LFM_POSTHRY_TILE3_VBTR_BT8</v>
      </c>
      <c r="AQ67" s="12" t="str">
        <f t="shared" si="143"/>
        <v>LSA_VPU_HRY_E_BEGIN_TITO_VCCSA_NOM_LFM_POSTHRY_TILE3_VBTR_BT8</v>
      </c>
      <c r="AR67" s="12" t="str">
        <f t="shared" si="144"/>
        <v>LSA_VPU_HRY_E_BEGIN_TITO_VCCSA_NOM_LFM_POSTHRY_TILE3_VBTR_BT8</v>
      </c>
      <c r="AS67" s="12" t="str">
        <f t="shared" si="145"/>
        <v>LSA_VPU_HRY_E_BEGIN_TITO_VCCSA_NOM_LFM_POSTHRY_TILE3_VBTR_BT8</v>
      </c>
    </row>
    <row r="68" spans="1:45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4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985</v>
      </c>
      <c r="N68" s="12" t="s">
        <v>883</v>
      </c>
      <c r="O68" s="12" t="s">
        <v>882</v>
      </c>
      <c r="P68" s="12" t="s">
        <v>970</v>
      </c>
      <c r="Q68" s="12">
        <v>21</v>
      </c>
      <c r="R68" s="12">
        <v>30</v>
      </c>
      <c r="S68" s="12">
        <v>70</v>
      </c>
      <c r="Y68" s="12">
        <v>1</v>
      </c>
      <c r="Z68" s="12" t="s">
        <v>234</v>
      </c>
      <c r="AE68" s="12" t="s">
        <v>423</v>
      </c>
      <c r="AF68" s="12" t="s">
        <v>1299</v>
      </c>
      <c r="AG68" s="12" t="b">
        <v>0</v>
      </c>
      <c r="AH68" s="12">
        <f t="shared" si="135"/>
        <v>10</v>
      </c>
      <c r="AI68" s="12" t="s">
        <v>38</v>
      </c>
      <c r="AJ68" s="12" t="str">
        <f t="shared" si="136"/>
        <v>SSA_VPU_HRY_E_BEGIN_TITO_VCCSA_NOM_LFM_POSTHRY_TILE4_VBTR_BT9</v>
      </c>
      <c r="AK68" s="12" t="str">
        <f t="shared" si="137"/>
        <v>SSA_VPU_HRY_E_BEGIN_TITO_VCCSA_NOM_LFM_POSTHRY_TILE4_VBTR_BT9</v>
      </c>
      <c r="AL68" s="12" t="str">
        <f t="shared" si="138"/>
        <v>SSA_VPU_HRY_E_BEGIN_TITO_VCCSA_NOM_LFM_POSTHRY_TILE4_VBTR_BT9</v>
      </c>
      <c r="AM68" s="12" t="str">
        <f t="shared" si="139"/>
        <v>SSA_VPU_HRY_E_BEGIN_TITO_VCCSA_NOM_LFM_POSTHRY_TILE4_VBTR_BT9</v>
      </c>
      <c r="AN68" s="12" t="str">
        <f t="shared" si="140"/>
        <v>SSA_VPU_HRY_E_BEGIN_TITO_VCCSA_NOM_LFM_POSTHRY_TILE4_VBTR_BT9</v>
      </c>
      <c r="AO68" s="12" t="str">
        <f t="shared" si="141"/>
        <v>SSA_VPU_HRY_E_BEGIN_TITO_VCCSA_NOM_LFM_POSTHRY_TILE4_VBTR_BT9</v>
      </c>
      <c r="AP68" s="12" t="str">
        <f t="shared" si="142"/>
        <v>SSA_VPU_HRY_E_BEGIN_TITO_VCCSA_NOM_LFM_POSTHRY_TILE4_VBTR_BT9</v>
      </c>
      <c r="AQ68" s="12" t="str">
        <f t="shared" si="143"/>
        <v>SSA_VPU_HRY_E_BEGIN_TITO_VCCSA_NOM_LFM_POSTHRY_TILE4_VBTR_BT9</v>
      </c>
      <c r="AR68" s="12" t="str">
        <f t="shared" si="144"/>
        <v>SSA_VPU_HRY_E_BEGIN_TITO_VCCSA_NOM_LFM_POSTHRY_TILE4_VBTR_BT9</v>
      </c>
      <c r="AS68" s="12" t="str">
        <f t="shared" si="145"/>
        <v>SSA_VPU_HRY_E_BEGIN_TITO_VCCSA_NOM_LFM_POSTHRY_TILE4_VBTR_BT9</v>
      </c>
    </row>
    <row r="69" spans="1:45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4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986</v>
      </c>
      <c r="N69" s="12" t="s">
        <v>883</v>
      </c>
      <c r="O69" s="12" t="s">
        <v>882</v>
      </c>
      <c r="P69" s="12" t="s">
        <v>972</v>
      </c>
      <c r="Q69" s="12">
        <v>61</v>
      </c>
      <c r="R69" s="12">
        <v>30</v>
      </c>
      <c r="S69" s="12">
        <v>71</v>
      </c>
      <c r="Y69" s="12">
        <v>1</v>
      </c>
      <c r="Z69" s="12" t="s">
        <v>234</v>
      </c>
      <c r="AE69" s="12" t="s">
        <v>423</v>
      </c>
      <c r="AF69" s="12" t="s">
        <v>1299</v>
      </c>
      <c r="AG69" s="12" t="b">
        <v>0</v>
      </c>
      <c r="AH69" s="12">
        <f t="shared" si="135"/>
        <v>10</v>
      </c>
      <c r="AI69" s="12" t="s">
        <v>38</v>
      </c>
      <c r="AJ69" s="12" t="str">
        <f t="shared" si="136"/>
        <v>LSA_VPU_HRY_E_BEGIN_TITO_VCCSA_NOM_LFM_POSTHRY_TILE4_VBTR_BT9</v>
      </c>
      <c r="AK69" s="12" t="str">
        <f t="shared" si="137"/>
        <v>LSA_VPU_HRY_E_BEGIN_TITO_VCCSA_NOM_LFM_POSTHRY_TILE4_VBTR_BT9</v>
      </c>
      <c r="AL69" s="12" t="str">
        <f t="shared" si="138"/>
        <v>LSA_VPU_HRY_E_BEGIN_TITO_VCCSA_NOM_LFM_POSTHRY_TILE4_VBTR_BT9</v>
      </c>
      <c r="AM69" s="12" t="str">
        <f t="shared" si="139"/>
        <v>LSA_VPU_HRY_E_BEGIN_TITO_VCCSA_NOM_LFM_POSTHRY_TILE4_VBTR_BT9</v>
      </c>
      <c r="AN69" s="12" t="str">
        <f t="shared" si="140"/>
        <v>LSA_VPU_HRY_E_BEGIN_TITO_VCCSA_NOM_LFM_POSTHRY_TILE4_VBTR_BT9</v>
      </c>
      <c r="AO69" s="12" t="str">
        <f t="shared" si="141"/>
        <v>LSA_VPU_HRY_E_BEGIN_TITO_VCCSA_NOM_LFM_POSTHRY_TILE4_VBTR_BT9</v>
      </c>
      <c r="AP69" s="12" t="str">
        <f t="shared" si="142"/>
        <v>LSA_VPU_HRY_E_BEGIN_TITO_VCCSA_NOM_LFM_POSTHRY_TILE4_VBTR_BT9</v>
      </c>
      <c r="AQ69" s="12" t="str">
        <f t="shared" si="143"/>
        <v>LSA_VPU_HRY_E_BEGIN_TITO_VCCSA_NOM_LFM_POSTHRY_TILE4_VBTR_BT9</v>
      </c>
      <c r="AR69" s="12" t="str">
        <f t="shared" si="144"/>
        <v>LSA_VPU_HRY_E_BEGIN_TITO_VCCSA_NOM_LFM_POSTHRY_TILE4_VBTR_BT9</v>
      </c>
      <c r="AS69" s="12" t="str">
        <f t="shared" si="145"/>
        <v>LSA_VPU_HRY_E_BEGIN_TITO_VCCSA_NOM_LFM_POSTHRY_TILE4_VBTR_BT9</v>
      </c>
    </row>
    <row r="70" spans="1:45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4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986</v>
      </c>
      <c r="N70" s="12" t="s">
        <v>883</v>
      </c>
      <c r="O70" s="12" t="s">
        <v>882</v>
      </c>
      <c r="P70" s="12" t="s">
        <v>974</v>
      </c>
      <c r="Q70" s="12">
        <v>21</v>
      </c>
      <c r="R70" s="12">
        <v>30</v>
      </c>
      <c r="S70" s="12">
        <v>72</v>
      </c>
      <c r="Y70" s="12">
        <v>1</v>
      </c>
      <c r="Z70" s="12" t="s">
        <v>234</v>
      </c>
      <c r="AE70" s="12" t="s">
        <v>423</v>
      </c>
      <c r="AF70" s="12" t="s">
        <v>1299</v>
      </c>
      <c r="AG70" s="12" t="b">
        <v>0</v>
      </c>
      <c r="AH70" s="12">
        <f t="shared" si="135"/>
        <v>10</v>
      </c>
      <c r="AI70" s="12" t="s">
        <v>38</v>
      </c>
      <c r="AJ70" s="12" t="str">
        <f t="shared" si="136"/>
        <v>SSA_VPU_HRY_E_BEGIN_TITO_VCCSA_NOM_LFM_POSTHRY_TILE5_VBTR_BT10</v>
      </c>
      <c r="AK70" s="12" t="str">
        <f t="shared" si="137"/>
        <v>SSA_VPU_HRY_E_BEGIN_TITO_VCCSA_NOM_LFM_POSTHRY_TILE5_VBTR_BT10</v>
      </c>
      <c r="AL70" s="12" t="str">
        <f t="shared" si="138"/>
        <v>SSA_VPU_HRY_E_BEGIN_TITO_VCCSA_NOM_LFM_POSTHRY_TILE5_VBTR_BT10</v>
      </c>
      <c r="AM70" s="12" t="str">
        <f t="shared" si="139"/>
        <v>SSA_VPU_HRY_E_BEGIN_TITO_VCCSA_NOM_LFM_POSTHRY_TILE5_VBTR_BT10</v>
      </c>
      <c r="AN70" s="12" t="str">
        <f t="shared" si="140"/>
        <v>SSA_VPU_HRY_E_BEGIN_TITO_VCCSA_NOM_LFM_POSTHRY_TILE5_VBTR_BT10</v>
      </c>
      <c r="AO70" s="12" t="str">
        <f t="shared" si="141"/>
        <v>SSA_VPU_HRY_E_BEGIN_TITO_VCCSA_NOM_LFM_POSTHRY_TILE5_VBTR_BT10</v>
      </c>
      <c r="AP70" s="12" t="str">
        <f t="shared" si="142"/>
        <v>SSA_VPU_HRY_E_BEGIN_TITO_VCCSA_NOM_LFM_POSTHRY_TILE5_VBTR_BT10</v>
      </c>
      <c r="AQ70" s="12" t="str">
        <f t="shared" si="143"/>
        <v>SSA_VPU_HRY_E_BEGIN_TITO_VCCSA_NOM_LFM_POSTHRY_TILE5_VBTR_BT10</v>
      </c>
      <c r="AR70" s="12" t="str">
        <f t="shared" si="144"/>
        <v>SSA_VPU_HRY_E_BEGIN_TITO_VCCSA_NOM_LFM_POSTHRY_TILE5_VBTR_BT10</v>
      </c>
      <c r="AS70" s="12" t="str">
        <f t="shared" si="145"/>
        <v>SSA_VPU_HRY_E_BEGIN_TITO_VCCSA_NOM_LFM_POSTHRY_TILE5_VBTR_BT10</v>
      </c>
    </row>
    <row r="71" spans="1:45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4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987</v>
      </c>
      <c r="N71" s="12" t="s">
        <v>883</v>
      </c>
      <c r="O71" s="12" t="s">
        <v>882</v>
      </c>
      <c r="P71" s="12" t="s">
        <v>976</v>
      </c>
      <c r="Q71" s="12">
        <v>61</v>
      </c>
      <c r="R71" s="12">
        <v>30</v>
      </c>
      <c r="S71" s="12">
        <v>73</v>
      </c>
      <c r="Y71" s="12">
        <v>1</v>
      </c>
      <c r="Z71" s="12" t="s">
        <v>234</v>
      </c>
      <c r="AE71" s="12" t="s">
        <v>423</v>
      </c>
      <c r="AF71" s="12" t="s">
        <v>1299</v>
      </c>
      <c r="AG71" s="12" t="b">
        <v>0</v>
      </c>
      <c r="AH71" s="12">
        <f t="shared" si="135"/>
        <v>10</v>
      </c>
      <c r="AI71" s="12" t="s">
        <v>38</v>
      </c>
      <c r="AJ71" s="12" t="str">
        <f t="shared" si="136"/>
        <v>LSA_VPU_HRY_E_BEGIN_TITO_VCCSA_NOM_LFM_POSTHRY_TILE5_VBTR_BT10</v>
      </c>
      <c r="AK71" s="12" t="str">
        <f t="shared" si="137"/>
        <v>LSA_VPU_HRY_E_BEGIN_TITO_VCCSA_NOM_LFM_POSTHRY_TILE5_VBTR_BT10</v>
      </c>
      <c r="AL71" s="12" t="str">
        <f t="shared" si="138"/>
        <v>LSA_VPU_HRY_E_BEGIN_TITO_VCCSA_NOM_LFM_POSTHRY_TILE5_VBTR_BT10</v>
      </c>
      <c r="AM71" s="12" t="str">
        <f t="shared" si="139"/>
        <v>LSA_VPU_HRY_E_BEGIN_TITO_VCCSA_NOM_LFM_POSTHRY_TILE5_VBTR_BT10</v>
      </c>
      <c r="AN71" s="12" t="str">
        <f t="shared" si="140"/>
        <v>LSA_VPU_HRY_E_BEGIN_TITO_VCCSA_NOM_LFM_POSTHRY_TILE5_VBTR_BT10</v>
      </c>
      <c r="AO71" s="12" t="str">
        <f t="shared" si="141"/>
        <v>LSA_VPU_HRY_E_BEGIN_TITO_VCCSA_NOM_LFM_POSTHRY_TILE5_VBTR_BT10</v>
      </c>
      <c r="AP71" s="12" t="str">
        <f t="shared" si="142"/>
        <v>LSA_VPU_HRY_E_BEGIN_TITO_VCCSA_NOM_LFM_POSTHRY_TILE5_VBTR_BT10</v>
      </c>
      <c r="AQ71" s="12" t="str">
        <f t="shared" si="143"/>
        <v>LSA_VPU_HRY_E_BEGIN_TITO_VCCSA_NOM_LFM_POSTHRY_TILE5_VBTR_BT10</v>
      </c>
      <c r="AR71" s="12" t="str">
        <f t="shared" si="144"/>
        <v>LSA_VPU_HRY_E_BEGIN_TITO_VCCSA_NOM_LFM_POSTHRY_TILE5_VBTR_BT10</v>
      </c>
      <c r="AS71" s="12" t="str">
        <f t="shared" si="145"/>
        <v>LSA_VPU_HRY_E_BEGIN_TITO_VCCSA_NOM_LFM_POSTHRY_TILE5_VBTR_BT10</v>
      </c>
    </row>
    <row r="72" spans="1:45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4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987</v>
      </c>
      <c r="N72" s="12" t="s">
        <v>883</v>
      </c>
      <c r="O72" s="12" t="s">
        <v>882</v>
      </c>
      <c r="P72" s="12" t="s">
        <v>978</v>
      </c>
      <c r="Q72" s="12">
        <v>21</v>
      </c>
      <c r="R72" s="12">
        <v>30</v>
      </c>
      <c r="S72" s="12">
        <v>74</v>
      </c>
      <c r="Y72" s="12">
        <v>1</v>
      </c>
      <c r="Z72" s="12" t="s">
        <v>234</v>
      </c>
      <c r="AE72" s="12" t="s">
        <v>423</v>
      </c>
      <c r="AF72" s="12" t="s">
        <v>1299</v>
      </c>
      <c r="AG72" s="12" t="b">
        <v>0</v>
      </c>
      <c r="AH72" s="12">
        <f t="shared" si="135"/>
        <v>10</v>
      </c>
      <c r="AI72" s="12" t="s">
        <v>38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  <c r="AS72" s="12">
        <v>1</v>
      </c>
    </row>
    <row r="73" spans="1:45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883</v>
      </c>
      <c r="O76" t="s">
        <v>882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548</v>
      </c>
      <c r="Y76">
        <v>-1</v>
      </c>
      <c r="Z76" t="s">
        <v>234</v>
      </c>
      <c r="AA76" t="s">
        <v>887</v>
      </c>
      <c r="AG76" t="b">
        <v>0</v>
      </c>
      <c r="AH76">
        <f>COUNTA(AJ76:AS76)</f>
        <v>2</v>
      </c>
      <c r="AI76">
        <v>1</v>
      </c>
      <c r="AJ76" t="str">
        <f t="shared" ref="AJ76:AJ90" si="146">D77</f>
        <v>SSA_VPU_VMIN_K_PREHVQK_TITO_VCCSA_NOM_LFM_VCPU</v>
      </c>
      <c r="AK76">
        <v>1</v>
      </c>
    </row>
    <row r="77" spans="1:45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47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883</v>
      </c>
      <c r="O77" t="s">
        <v>882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548</v>
      </c>
      <c r="Y77">
        <v>-1</v>
      </c>
      <c r="Z77" t="s">
        <v>234</v>
      </c>
      <c r="AA77" t="s">
        <v>887</v>
      </c>
      <c r="AG77" t="b">
        <v>0</v>
      </c>
      <c r="AH77">
        <f t="shared" ref="AH77" si="148">COUNTA(AJ77:AS77)</f>
        <v>2</v>
      </c>
      <c r="AI77">
        <v>1</v>
      </c>
      <c r="AJ77" t="str">
        <f t="shared" si="146"/>
        <v>LSA_VPU_VMIN_K_PREHVQK_TITO_VCCSA_NOM_LFM_VCPU</v>
      </c>
      <c r="AK77" t="str">
        <f t="shared" ref="AK77:AK90" si="149">D78</f>
        <v>LSA_VPU_VMIN_K_PREHVQK_TITO_VCCSA_NOM_LFM_VCPU</v>
      </c>
    </row>
    <row r="78" spans="1:45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883</v>
      </c>
      <c r="O78" t="s">
        <v>882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548</v>
      </c>
      <c r="Y78">
        <v>-1</v>
      </c>
      <c r="Z78" t="s">
        <v>234</v>
      </c>
      <c r="AA78" t="s">
        <v>887</v>
      </c>
      <c r="AG78" t="b">
        <v>0</v>
      </c>
      <c r="AH78">
        <f>COUNTA(AJ78:AS78)</f>
        <v>2</v>
      </c>
      <c r="AI78">
        <v>1</v>
      </c>
      <c r="AJ78" t="str">
        <f t="shared" si="146"/>
        <v>LSA_VPU_VMIN_K_PREHVQK_TITO_VCCSA_NOM_LFM_VBTR</v>
      </c>
      <c r="AK78" t="str">
        <f t="shared" si="149"/>
        <v>LSA_VPU_VMIN_K_PREHVQK_TITO_VCCSA_NOM_LFM_VBTR</v>
      </c>
    </row>
    <row r="79" spans="1:45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50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883</v>
      </c>
      <c r="O79" t="s">
        <v>882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548</v>
      </c>
      <c r="Y79">
        <v>-1</v>
      </c>
      <c r="Z79" t="s">
        <v>234</v>
      </c>
      <c r="AA79" t="s">
        <v>887</v>
      </c>
      <c r="AG79" t="b">
        <v>0</v>
      </c>
      <c r="AH79">
        <f t="shared" ref="AH79:AH91" si="151">COUNTA(AJ79:AS79)</f>
        <v>2</v>
      </c>
      <c r="AI79">
        <v>1</v>
      </c>
      <c r="AJ79" t="str">
        <f t="shared" si="146"/>
        <v>SSA_VPU_VMIN_K_PREHVQK_TITO_VCCSA_NOM_LFM_TILE_0</v>
      </c>
      <c r="AK79" t="str">
        <f t="shared" si="149"/>
        <v>SSA_VPU_VMIN_K_PREHVQK_TITO_VCCSA_NOM_LFM_TILE_0</v>
      </c>
    </row>
    <row r="80" spans="1:45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883</v>
      </c>
      <c r="O80" t="s">
        <v>882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548</v>
      </c>
      <c r="Y80">
        <v>-1</v>
      </c>
      <c r="Z80" t="s">
        <v>234</v>
      </c>
      <c r="AA80" t="s">
        <v>887</v>
      </c>
      <c r="AG80" t="b">
        <v>0</v>
      </c>
      <c r="AH80">
        <f>COUNTA(AJ80:AS80)</f>
        <v>2</v>
      </c>
      <c r="AI80">
        <v>1</v>
      </c>
      <c r="AJ80" t="str">
        <f t="shared" si="146"/>
        <v>SSA_VPU_VMIN_K_PREHVQK_TITO_VCCSA_NOM_LFM_TILE_1</v>
      </c>
      <c r="AK80" t="str">
        <f t="shared" si="149"/>
        <v>SSA_VPU_VMIN_K_PREHVQK_TITO_VCCSA_NOM_LFM_TILE_1</v>
      </c>
    </row>
    <row r="81" spans="1:45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883</v>
      </c>
      <c r="O81" t="s">
        <v>882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548</v>
      </c>
      <c r="Y81">
        <v>-1</v>
      </c>
      <c r="Z81" t="s">
        <v>234</v>
      </c>
      <c r="AA81" t="s">
        <v>887</v>
      </c>
      <c r="AG81" t="b">
        <v>0</v>
      </c>
      <c r="AH81">
        <f>COUNTA(AJ81:AS81)</f>
        <v>2</v>
      </c>
      <c r="AI81">
        <v>1</v>
      </c>
      <c r="AJ81" t="str">
        <f t="shared" si="146"/>
        <v>SSA_VPU_VMIN_K_PREHVQK_TITO_VCCSA_NOM_LFM_TILE_2</v>
      </c>
      <c r="AK81" t="str">
        <f t="shared" si="149"/>
        <v>SSA_VPU_VMIN_K_PREHVQK_TITO_VCCSA_NOM_LFM_TILE_2</v>
      </c>
    </row>
    <row r="82" spans="1:45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883</v>
      </c>
      <c r="O82" t="s">
        <v>882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548</v>
      </c>
      <c r="Y82">
        <v>-1</v>
      </c>
      <c r="Z82" t="s">
        <v>234</v>
      </c>
      <c r="AA82" t="s">
        <v>887</v>
      </c>
      <c r="AG82" t="b">
        <v>0</v>
      </c>
      <c r="AH82">
        <f>COUNTA(AJ82:AS82)</f>
        <v>2</v>
      </c>
      <c r="AI82">
        <v>1</v>
      </c>
      <c r="AJ82" t="str">
        <f t="shared" si="146"/>
        <v>SSA_VPU_VMIN_K_PREHVQK_TITO_VCCSA_NOM_LFM_TILE_3</v>
      </c>
      <c r="AK82" t="str">
        <f t="shared" si="149"/>
        <v>SSA_VPU_VMIN_K_PREHVQK_TITO_VCCSA_NOM_LFM_TILE_3</v>
      </c>
    </row>
    <row r="83" spans="1:45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52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883</v>
      </c>
      <c r="O83" t="s">
        <v>882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548</v>
      </c>
      <c r="Y83">
        <v>-1</v>
      </c>
      <c r="Z83" t="s">
        <v>234</v>
      </c>
      <c r="AA83" t="s">
        <v>887</v>
      </c>
      <c r="AG83" t="b">
        <v>0</v>
      </c>
      <c r="AH83">
        <f t="shared" ref="AH83:AH85" si="153">COUNTA(AJ83:AS83)</f>
        <v>2</v>
      </c>
      <c r="AI83">
        <v>1</v>
      </c>
      <c r="AJ83" t="str">
        <f t="shared" si="146"/>
        <v>SSA_VPU_VMIN_K_PREHVQK_TITO_VCCSA_NOM_LFM_TILE_4</v>
      </c>
      <c r="AK83" t="str">
        <f t="shared" si="149"/>
        <v>SSA_VPU_VMIN_K_PREHVQK_TITO_VCCSA_NOM_LFM_TILE_4</v>
      </c>
    </row>
    <row r="84" spans="1:45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52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883</v>
      </c>
      <c r="O84" t="s">
        <v>882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548</v>
      </c>
      <c r="Y84">
        <v>-1</v>
      </c>
      <c r="Z84" t="s">
        <v>234</v>
      </c>
      <c r="AA84" t="s">
        <v>887</v>
      </c>
      <c r="AG84" t="b">
        <v>0</v>
      </c>
      <c r="AH84">
        <f t="shared" si="153"/>
        <v>2</v>
      </c>
      <c r="AI84">
        <v>1</v>
      </c>
      <c r="AJ84" t="str">
        <f t="shared" si="146"/>
        <v>SSA_VPU_VMIN_K_PREHVQK_TITO_VCCSA_NOM_LFM_TILE_5</v>
      </c>
      <c r="AK84" t="str">
        <f t="shared" si="149"/>
        <v>SSA_VPU_VMIN_K_PREHVQK_TITO_VCCSA_NOM_LFM_TILE_5</v>
      </c>
    </row>
    <row r="85" spans="1:45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52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883</v>
      </c>
      <c r="O85" t="s">
        <v>882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548</v>
      </c>
      <c r="Y85">
        <v>-1</v>
      </c>
      <c r="Z85" t="s">
        <v>234</v>
      </c>
      <c r="AA85" t="s">
        <v>887</v>
      </c>
      <c r="AG85" t="b">
        <v>0</v>
      </c>
      <c r="AH85">
        <f t="shared" si="153"/>
        <v>2</v>
      </c>
      <c r="AI85">
        <v>1</v>
      </c>
      <c r="AJ85" t="str">
        <f t="shared" si="146"/>
        <v>LSA_VPU_VMIN_K_PREHVQK_TITO_VCCSA_NOM_LFM_TILE_0</v>
      </c>
      <c r="AK85" t="str">
        <f t="shared" si="149"/>
        <v>LSA_VPU_VMIN_K_PREHVQK_TITO_VCCSA_NOM_LFM_TILE_0</v>
      </c>
    </row>
    <row r="86" spans="1:45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50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883</v>
      </c>
      <c r="O86" t="s">
        <v>882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548</v>
      </c>
      <c r="Y86">
        <v>-1</v>
      </c>
      <c r="Z86" t="s">
        <v>234</v>
      </c>
      <c r="AA86" t="s">
        <v>887</v>
      </c>
      <c r="AG86" t="b">
        <v>0</v>
      </c>
      <c r="AH86">
        <f t="shared" si="151"/>
        <v>2</v>
      </c>
      <c r="AI86">
        <v>1</v>
      </c>
      <c r="AJ86" t="str">
        <f t="shared" si="146"/>
        <v>LSA_VPU_VMIN_K_PREHVQK_TITO_VCCSA_NOM_LFM_TILE_1</v>
      </c>
      <c r="AK86" t="str">
        <f t="shared" si="149"/>
        <v>LSA_VPU_VMIN_K_PREHVQK_TITO_VCCSA_NOM_LFM_TILE_1</v>
      </c>
    </row>
    <row r="87" spans="1:45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50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883</v>
      </c>
      <c r="O87" t="s">
        <v>882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548</v>
      </c>
      <c r="Y87">
        <v>-1</v>
      </c>
      <c r="Z87" t="s">
        <v>234</v>
      </c>
      <c r="AA87" t="s">
        <v>887</v>
      </c>
      <c r="AG87" t="b">
        <v>0</v>
      </c>
      <c r="AH87">
        <f t="shared" si="151"/>
        <v>2</v>
      </c>
      <c r="AI87">
        <v>1</v>
      </c>
      <c r="AJ87" t="str">
        <f t="shared" si="146"/>
        <v>LSA_VPU_VMIN_K_PREHVQK_TITO_VCCSA_NOM_LFM_TILE_2</v>
      </c>
      <c r="AK87" t="str">
        <f t="shared" si="149"/>
        <v>LSA_VPU_VMIN_K_PREHVQK_TITO_VCCSA_NOM_LFM_TILE_2</v>
      </c>
    </row>
    <row r="88" spans="1:45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50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883</v>
      </c>
      <c r="O88" t="s">
        <v>882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548</v>
      </c>
      <c r="Y88">
        <v>-1</v>
      </c>
      <c r="Z88" t="s">
        <v>234</v>
      </c>
      <c r="AA88" t="s">
        <v>887</v>
      </c>
      <c r="AG88" t="b">
        <v>0</v>
      </c>
      <c r="AH88">
        <f t="shared" si="151"/>
        <v>2</v>
      </c>
      <c r="AI88">
        <v>1</v>
      </c>
      <c r="AJ88" t="str">
        <f t="shared" si="146"/>
        <v>LSA_VPU_VMIN_K_PREHVQK_TITO_VCCSA_NOM_LFM_TILE_3</v>
      </c>
      <c r="AK88" t="str">
        <f t="shared" si="149"/>
        <v>LSA_VPU_VMIN_K_PREHVQK_TITO_VCCSA_NOM_LFM_TILE_3</v>
      </c>
    </row>
    <row r="89" spans="1:45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50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883</v>
      </c>
      <c r="O89" t="s">
        <v>882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548</v>
      </c>
      <c r="Y89">
        <v>-1</v>
      </c>
      <c r="Z89" t="s">
        <v>234</v>
      </c>
      <c r="AA89" t="s">
        <v>887</v>
      </c>
      <c r="AG89" t="b">
        <v>0</v>
      </c>
      <c r="AH89">
        <f t="shared" si="151"/>
        <v>2</v>
      </c>
      <c r="AI89">
        <v>1</v>
      </c>
      <c r="AJ89" t="str">
        <f t="shared" si="146"/>
        <v>LSA_VPU_VMIN_K_PREHVQK_TITO_VCCSA_NOM_LFM_TILE_4</v>
      </c>
      <c r="AK89" t="str">
        <f t="shared" si="149"/>
        <v>LSA_VPU_VMIN_K_PREHVQK_TITO_VCCSA_NOM_LFM_TILE_4</v>
      </c>
    </row>
    <row r="90" spans="1:45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50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883</v>
      </c>
      <c r="O90" t="s">
        <v>882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548</v>
      </c>
      <c r="Y90">
        <v>-1</v>
      </c>
      <c r="Z90" t="s">
        <v>234</v>
      </c>
      <c r="AA90" t="s">
        <v>887</v>
      </c>
      <c r="AG90" t="b">
        <v>0</v>
      </c>
      <c r="AH90">
        <f t="shared" si="151"/>
        <v>2</v>
      </c>
      <c r="AI90">
        <v>1</v>
      </c>
      <c r="AJ90" t="str">
        <f t="shared" si="146"/>
        <v>LSA_VPU_VMIN_K_PREHVQK_TITO_VCCSA_NOM_LFM_TILE_5</v>
      </c>
      <c r="AK90" t="str">
        <f t="shared" si="149"/>
        <v>LSA_VPU_VMIN_K_PREHVQK_TITO_VCCSA_NOM_LFM_TILE_5</v>
      </c>
    </row>
    <row r="91" spans="1:45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50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883</v>
      </c>
      <c r="O91" t="s">
        <v>882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548</v>
      </c>
      <c r="Y91">
        <v>-1</v>
      </c>
      <c r="Z91" t="s">
        <v>234</v>
      </c>
      <c r="AA91" t="s">
        <v>887</v>
      </c>
      <c r="AG91" t="b">
        <v>0</v>
      </c>
      <c r="AH91">
        <f t="shared" si="151"/>
        <v>2</v>
      </c>
      <c r="AI91">
        <v>1</v>
      </c>
      <c r="AJ91">
        <v>1</v>
      </c>
      <c r="AK91">
        <v>1</v>
      </c>
    </row>
    <row r="92" spans="1:45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883</v>
      </c>
      <c r="O94" t="s">
        <v>882</v>
      </c>
      <c r="P94" t="s">
        <v>451</v>
      </c>
      <c r="Q94">
        <v>17</v>
      </c>
      <c r="R94">
        <v>61</v>
      </c>
      <c r="S94">
        <v>300</v>
      </c>
      <c r="Y94">
        <v>1</v>
      </c>
      <c r="Z94" t="s">
        <v>234</v>
      </c>
      <c r="AG94" t="b">
        <v>0</v>
      </c>
      <c r="AH94">
        <f>COUNTA(AJ94:AS94)</f>
        <v>5</v>
      </c>
      <c r="AI94" t="s">
        <v>38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5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1:37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883</v>
      </c>
      <c r="O97" t="s">
        <v>882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548</v>
      </c>
      <c r="Y97">
        <v>-1</v>
      </c>
      <c r="Z97" t="s">
        <v>234</v>
      </c>
      <c r="AA97" t="s">
        <v>887</v>
      </c>
      <c r="AG97" t="b">
        <v>0</v>
      </c>
      <c r="AH97">
        <f>COUNTA(AJ97:AS97)</f>
        <v>2</v>
      </c>
      <c r="AI97">
        <v>1</v>
      </c>
      <c r="AJ97" t="str">
        <f t="shared" ref="AJ97:AJ111" si="154">D98</f>
        <v>SSA_VPU_VMIN_K_POSTHVQK_TITO_VCCSA_NOM_LFM_VCPU</v>
      </c>
      <c r="AK97">
        <v>1</v>
      </c>
    </row>
    <row r="98" spans="1:37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55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883</v>
      </c>
      <c r="O98" t="s">
        <v>882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548</v>
      </c>
      <c r="Y98">
        <v>-1</v>
      </c>
      <c r="Z98" t="s">
        <v>234</v>
      </c>
      <c r="AA98" t="s">
        <v>887</v>
      </c>
      <c r="AG98" t="b">
        <v>0</v>
      </c>
      <c r="AH98">
        <f t="shared" ref="AH98" si="156">COUNTA(AJ98:AS98)</f>
        <v>2</v>
      </c>
      <c r="AI98">
        <v>1</v>
      </c>
      <c r="AJ98" t="str">
        <f t="shared" si="154"/>
        <v>LSA_VPU_VMIN_K_POSTHVQK_TITO_VCCSA_NOM_LFM_VCPU</v>
      </c>
      <c r="AK98" t="str">
        <f t="shared" ref="AK98:AK111" si="157">D99</f>
        <v>LSA_VPU_VMIN_K_POSTHVQK_TITO_VCCSA_NOM_LFM_VCPU</v>
      </c>
    </row>
    <row r="99" spans="1:37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883</v>
      </c>
      <c r="O99" t="s">
        <v>882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548</v>
      </c>
      <c r="Y99">
        <v>-1</v>
      </c>
      <c r="Z99" t="s">
        <v>234</v>
      </c>
      <c r="AA99" t="s">
        <v>887</v>
      </c>
      <c r="AG99" t="b">
        <v>0</v>
      </c>
      <c r="AH99">
        <f>COUNTA(AJ99:AS99)</f>
        <v>2</v>
      </c>
      <c r="AI99">
        <v>1</v>
      </c>
      <c r="AJ99" t="str">
        <f t="shared" si="154"/>
        <v>LSA_VPU_VMIN_K_POSTHVQK_TITO_VCCSA_NOM_LFM_VBTR</v>
      </c>
      <c r="AK99" t="str">
        <f t="shared" si="157"/>
        <v>LSA_VPU_VMIN_K_POSTHVQK_TITO_VCCSA_NOM_LFM_VBTR</v>
      </c>
    </row>
    <row r="100" spans="1:37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58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883</v>
      </c>
      <c r="O100" t="s">
        <v>882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548</v>
      </c>
      <c r="Y100">
        <v>-1</v>
      </c>
      <c r="Z100" t="s">
        <v>234</v>
      </c>
      <c r="AA100" t="s">
        <v>887</v>
      </c>
      <c r="AG100" t="b">
        <v>0</v>
      </c>
      <c r="AH100">
        <f t="shared" ref="AH100:AH112" si="159">COUNTA(AJ100:AS100)</f>
        <v>2</v>
      </c>
      <c r="AI100">
        <v>1</v>
      </c>
      <c r="AJ100" t="str">
        <f t="shared" si="154"/>
        <v>SSA_VPU_VMIN_K_POSTHVQK_TITO_VCCSA_NOM_LFM_TILE_0</v>
      </c>
      <c r="AK100" t="str">
        <f t="shared" si="157"/>
        <v>SSA_VPU_VMIN_K_POSTHVQK_TITO_VCCSA_NOM_LFM_TILE_0</v>
      </c>
    </row>
    <row r="101" spans="1:37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60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883</v>
      </c>
      <c r="O101" t="s">
        <v>882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548</v>
      </c>
      <c r="Y101">
        <v>-1</v>
      </c>
      <c r="Z101" t="s">
        <v>234</v>
      </c>
      <c r="AA101" t="s">
        <v>887</v>
      </c>
      <c r="AG101" t="b">
        <v>0</v>
      </c>
      <c r="AH101">
        <f t="shared" ref="AH101:AH106" si="161">COUNTA(AJ101:AS101)</f>
        <v>2</v>
      </c>
      <c r="AI101">
        <v>1</v>
      </c>
      <c r="AJ101" t="str">
        <f t="shared" si="154"/>
        <v>SSA_VPU_VMIN_K_POSTHVQK_TITO_VCCSA_NOM_LFM_TILE_1</v>
      </c>
      <c r="AK101" t="str">
        <f t="shared" si="157"/>
        <v>SSA_VPU_VMIN_K_POSTHVQK_TITO_VCCSA_NOM_LFM_TILE_1</v>
      </c>
    </row>
    <row r="102" spans="1:37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60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883</v>
      </c>
      <c r="O102" t="s">
        <v>882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548</v>
      </c>
      <c r="Y102">
        <v>-1</v>
      </c>
      <c r="Z102" t="s">
        <v>234</v>
      </c>
      <c r="AA102" t="s">
        <v>887</v>
      </c>
      <c r="AG102" t="b">
        <v>0</v>
      </c>
      <c r="AH102">
        <f t="shared" si="161"/>
        <v>2</v>
      </c>
      <c r="AI102">
        <v>1</v>
      </c>
      <c r="AJ102" t="str">
        <f t="shared" si="154"/>
        <v>SSA_VPU_VMIN_K_POSTHVQK_TITO_VCCSA_NOM_LFM_TILE_2</v>
      </c>
      <c r="AK102" t="str">
        <f t="shared" si="157"/>
        <v>SSA_VPU_VMIN_K_POSTHVQK_TITO_VCCSA_NOM_LFM_TILE_2</v>
      </c>
    </row>
    <row r="103" spans="1:37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60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883</v>
      </c>
      <c r="O103" t="s">
        <v>882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548</v>
      </c>
      <c r="Y103">
        <v>-1</v>
      </c>
      <c r="Z103" t="s">
        <v>234</v>
      </c>
      <c r="AA103" t="s">
        <v>887</v>
      </c>
      <c r="AG103" t="b">
        <v>0</v>
      </c>
      <c r="AH103">
        <f t="shared" si="161"/>
        <v>2</v>
      </c>
      <c r="AI103">
        <v>1</v>
      </c>
      <c r="AJ103" t="str">
        <f t="shared" si="154"/>
        <v>SSA_VPU_VMIN_K_POSTHVQK_TITO_VCCSA_NOM_LFM_TILE_3</v>
      </c>
      <c r="AK103" t="str">
        <f t="shared" si="157"/>
        <v>SSA_VPU_VMIN_K_POSTHVQK_TITO_VCCSA_NOM_LFM_TILE_3</v>
      </c>
    </row>
    <row r="104" spans="1:37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60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883</v>
      </c>
      <c r="O104" t="s">
        <v>882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548</v>
      </c>
      <c r="Y104">
        <v>-1</v>
      </c>
      <c r="Z104" t="s">
        <v>234</v>
      </c>
      <c r="AA104" t="s">
        <v>887</v>
      </c>
      <c r="AG104" t="b">
        <v>0</v>
      </c>
      <c r="AH104">
        <f t="shared" si="161"/>
        <v>2</v>
      </c>
      <c r="AI104">
        <v>1</v>
      </c>
      <c r="AJ104" t="str">
        <f t="shared" si="154"/>
        <v>SSA_VPU_VMIN_K_POSTHVQK_TITO_VCCSA_NOM_LFM_TILE_4</v>
      </c>
      <c r="AK104" t="str">
        <f t="shared" si="157"/>
        <v>SSA_VPU_VMIN_K_POSTHVQK_TITO_VCCSA_NOM_LFM_TILE_4</v>
      </c>
    </row>
    <row r="105" spans="1:37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60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883</v>
      </c>
      <c r="O105" t="s">
        <v>882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548</v>
      </c>
      <c r="Y105">
        <v>-1</v>
      </c>
      <c r="Z105" t="s">
        <v>234</v>
      </c>
      <c r="AA105" t="s">
        <v>887</v>
      </c>
      <c r="AG105" t="b">
        <v>0</v>
      </c>
      <c r="AH105">
        <f t="shared" si="161"/>
        <v>2</v>
      </c>
      <c r="AI105">
        <v>1</v>
      </c>
      <c r="AJ105" t="str">
        <f t="shared" si="154"/>
        <v>SSA_VPU_VMIN_K_POSTHVQK_TITO_VCCSA_NOM_LFM_TILE_5</v>
      </c>
      <c r="AK105" t="str">
        <f t="shared" si="157"/>
        <v>SSA_VPU_VMIN_K_POSTHVQK_TITO_VCCSA_NOM_LFM_TILE_5</v>
      </c>
    </row>
    <row r="106" spans="1:37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60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883</v>
      </c>
      <c r="O106" t="s">
        <v>882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548</v>
      </c>
      <c r="Y106">
        <v>-1</v>
      </c>
      <c r="Z106" t="s">
        <v>234</v>
      </c>
      <c r="AA106" t="s">
        <v>887</v>
      </c>
      <c r="AG106" t="b">
        <v>0</v>
      </c>
      <c r="AH106">
        <f t="shared" si="161"/>
        <v>2</v>
      </c>
      <c r="AI106">
        <v>1</v>
      </c>
      <c r="AJ106" t="str">
        <f t="shared" si="154"/>
        <v>LSA_VPU_VMIN_K_POSTHVQK_TITO_VCCSA_NOM_LFM_TILE_0</v>
      </c>
      <c r="AK106" t="str">
        <f t="shared" si="157"/>
        <v>LSA_VPU_VMIN_K_POSTHVQK_TITO_VCCSA_NOM_LFM_TILE_0</v>
      </c>
    </row>
    <row r="107" spans="1:37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58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883</v>
      </c>
      <c r="O107" t="s">
        <v>882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548</v>
      </c>
      <c r="Y107">
        <v>-1</v>
      </c>
      <c r="Z107" t="s">
        <v>234</v>
      </c>
      <c r="AA107" t="s">
        <v>887</v>
      </c>
      <c r="AG107" t="b">
        <v>0</v>
      </c>
      <c r="AH107">
        <f t="shared" si="159"/>
        <v>2</v>
      </c>
      <c r="AI107">
        <v>1</v>
      </c>
      <c r="AJ107" t="str">
        <f t="shared" si="154"/>
        <v>LSA_VPU_VMIN_K_POSTHVQK_TITO_VCCSA_NOM_LFM_TILE_1</v>
      </c>
      <c r="AK107" t="str">
        <f t="shared" si="157"/>
        <v>LSA_VPU_VMIN_K_POSTHVQK_TITO_VCCSA_NOM_LFM_TILE_1</v>
      </c>
    </row>
    <row r="108" spans="1:37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58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883</v>
      </c>
      <c r="O108" t="s">
        <v>882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548</v>
      </c>
      <c r="Y108">
        <v>-1</v>
      </c>
      <c r="Z108" t="s">
        <v>234</v>
      </c>
      <c r="AA108" t="s">
        <v>887</v>
      </c>
      <c r="AG108" t="b">
        <v>0</v>
      </c>
      <c r="AH108">
        <f t="shared" si="159"/>
        <v>2</v>
      </c>
      <c r="AI108">
        <v>1</v>
      </c>
      <c r="AJ108" t="str">
        <f t="shared" si="154"/>
        <v>LSA_VPU_VMIN_K_POSTHVQK_TITO_VCCSA_NOM_LFM_TILE_2</v>
      </c>
      <c r="AK108" t="str">
        <f t="shared" si="157"/>
        <v>LSA_VPU_VMIN_K_POSTHVQK_TITO_VCCSA_NOM_LFM_TILE_2</v>
      </c>
    </row>
    <row r="109" spans="1:37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58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883</v>
      </c>
      <c r="O109" t="s">
        <v>882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548</v>
      </c>
      <c r="Y109">
        <v>-1</v>
      </c>
      <c r="Z109" t="s">
        <v>234</v>
      </c>
      <c r="AA109" t="s">
        <v>887</v>
      </c>
      <c r="AG109" t="b">
        <v>0</v>
      </c>
      <c r="AH109">
        <f t="shared" si="159"/>
        <v>2</v>
      </c>
      <c r="AI109">
        <v>1</v>
      </c>
      <c r="AJ109" t="str">
        <f t="shared" si="154"/>
        <v>LSA_VPU_VMIN_K_POSTHVQK_TITO_VCCSA_NOM_LFM_TILE_3</v>
      </c>
      <c r="AK109" t="str">
        <f t="shared" si="157"/>
        <v>LSA_VPU_VMIN_K_POSTHVQK_TITO_VCCSA_NOM_LFM_TILE_3</v>
      </c>
    </row>
    <row r="110" spans="1:37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58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883</v>
      </c>
      <c r="O110" t="s">
        <v>882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548</v>
      </c>
      <c r="Y110">
        <v>-1</v>
      </c>
      <c r="Z110" t="s">
        <v>234</v>
      </c>
      <c r="AA110" t="s">
        <v>887</v>
      </c>
      <c r="AG110" t="b">
        <v>0</v>
      </c>
      <c r="AH110">
        <f t="shared" si="159"/>
        <v>2</v>
      </c>
      <c r="AI110">
        <v>1</v>
      </c>
      <c r="AJ110" t="str">
        <f t="shared" si="154"/>
        <v>LSA_VPU_VMIN_K_POSTHVQK_TITO_VCCSA_NOM_LFM_TILE_4</v>
      </c>
      <c r="AK110" t="str">
        <f t="shared" si="157"/>
        <v>LSA_VPU_VMIN_K_POSTHVQK_TITO_VCCSA_NOM_LFM_TILE_4</v>
      </c>
    </row>
    <row r="111" spans="1:37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58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883</v>
      </c>
      <c r="O111" t="s">
        <v>882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548</v>
      </c>
      <c r="Y111">
        <v>-1</v>
      </c>
      <c r="Z111" t="s">
        <v>234</v>
      </c>
      <c r="AA111" t="s">
        <v>887</v>
      </c>
      <c r="AG111" t="b">
        <v>0</v>
      </c>
      <c r="AH111">
        <f t="shared" si="159"/>
        <v>2</v>
      </c>
      <c r="AI111">
        <v>1</v>
      </c>
      <c r="AJ111" t="str">
        <f t="shared" si="154"/>
        <v>LSA_VPU_VMIN_K_POSTHVQK_TITO_VCCSA_NOM_LFM_TILE_5</v>
      </c>
      <c r="AK111" t="str">
        <f t="shared" si="157"/>
        <v>LSA_VPU_VMIN_K_POSTHVQK_TITO_VCCSA_NOM_LFM_TILE_5</v>
      </c>
    </row>
    <row r="112" spans="1:37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58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883</v>
      </c>
      <c r="O112" t="s">
        <v>882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548</v>
      </c>
      <c r="Y112">
        <v>-1</v>
      </c>
      <c r="Z112" t="s">
        <v>234</v>
      </c>
      <c r="AA112" t="s">
        <v>887</v>
      </c>
      <c r="AG112" t="b">
        <v>0</v>
      </c>
      <c r="AH112">
        <f t="shared" si="159"/>
        <v>2</v>
      </c>
      <c r="AI112">
        <v>1</v>
      </c>
      <c r="AJ112">
        <v>1</v>
      </c>
      <c r="AK112">
        <v>1</v>
      </c>
    </row>
    <row r="113" spans="1:45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 spans="1:45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>
        <f>COUNTA(AJ115:AS115)</f>
        <v>2</v>
      </c>
      <c r="AI115" s="22" t="s">
        <v>100</v>
      </c>
      <c r="AJ115" s="22" t="str">
        <f>D133</f>
        <v>VMAX</v>
      </c>
      <c r="AK115" s="22" t="str">
        <f>D133</f>
        <v>VMAX</v>
      </c>
      <c r="AL115" s="22"/>
      <c r="AM115" s="22"/>
      <c r="AN115" s="22"/>
      <c r="AO115" s="22"/>
      <c r="AP115" s="22"/>
      <c r="AQ115" s="22"/>
      <c r="AR115" s="22"/>
      <c r="AS115" s="22"/>
    </row>
    <row r="116" spans="1:45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883</v>
      </c>
      <c r="O116" t="s">
        <v>882</v>
      </c>
      <c r="P116" t="s">
        <v>1271</v>
      </c>
      <c r="Q116">
        <v>61</v>
      </c>
      <c r="R116">
        <v>32</v>
      </c>
      <c r="S116">
        <v>0</v>
      </c>
      <c r="T116">
        <v>2232</v>
      </c>
      <c r="U116" t="s">
        <v>559</v>
      </c>
      <c r="Y116">
        <v>-1</v>
      </c>
      <c r="Z116" t="s">
        <v>234</v>
      </c>
      <c r="AA116" t="s">
        <v>887</v>
      </c>
      <c r="AG116" t="b">
        <v>0</v>
      </c>
      <c r="AH116">
        <f>COUNTA(AJ116:AS116)</f>
        <v>2</v>
      </c>
      <c r="AI116">
        <v>1</v>
      </c>
      <c r="AJ116" t="str">
        <f>D117</f>
        <v>LSA_VPU_KS_K_END_TITO_VCCSA_NOM_LFM_NOTILE</v>
      </c>
      <c r="AK116" t="str">
        <f>D117</f>
        <v>LSA_VPU_KS_K_END_TITO_VCCSA_NOM_LFM_NOTILE</v>
      </c>
    </row>
    <row r="117" spans="1:45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62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883</v>
      </c>
      <c r="O117" t="s">
        <v>882</v>
      </c>
      <c r="P117" t="s">
        <v>1276</v>
      </c>
      <c r="Q117">
        <v>61</v>
      </c>
      <c r="R117">
        <v>32</v>
      </c>
      <c r="S117">
        <v>1</v>
      </c>
      <c r="T117">
        <v>2233</v>
      </c>
      <c r="U117" t="s">
        <v>559</v>
      </c>
      <c r="Y117">
        <v>-1</v>
      </c>
      <c r="Z117" t="s">
        <v>234</v>
      </c>
      <c r="AA117" t="s">
        <v>887</v>
      </c>
      <c r="AG117" t="b">
        <v>0</v>
      </c>
      <c r="AH117">
        <f t="shared" ref="AH117" si="163">COUNTA(AJ117:AS117)</f>
        <v>2</v>
      </c>
      <c r="AI117">
        <v>1</v>
      </c>
      <c r="AJ117" t="str">
        <f>D118</f>
        <v>LSA_VPU_KS_K_END_TITO_VCCSA_NOM_LFM_VCPU</v>
      </c>
      <c r="AK117" t="str">
        <f>D118</f>
        <v>LSA_VPU_KS_K_END_TITO_VCCSA_NOM_LFM_VCPU</v>
      </c>
    </row>
    <row r="118" spans="1:45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883</v>
      </c>
      <c r="O118" t="s">
        <v>882</v>
      </c>
      <c r="P118" t="s">
        <v>1272</v>
      </c>
      <c r="Q118">
        <v>21</v>
      </c>
      <c r="R118">
        <v>32</v>
      </c>
      <c r="S118">
        <v>8</v>
      </c>
      <c r="T118">
        <v>2240</v>
      </c>
      <c r="U118" t="s">
        <v>559</v>
      </c>
      <c r="Y118">
        <v>-1</v>
      </c>
      <c r="Z118" t="s">
        <v>234</v>
      </c>
      <c r="AA118" t="s">
        <v>887</v>
      </c>
      <c r="AG118" t="b">
        <v>0</v>
      </c>
      <c r="AH118">
        <f>COUNTA(AJ118:AS118)</f>
        <v>2</v>
      </c>
      <c r="AI118">
        <v>1</v>
      </c>
      <c r="AJ118" t="str">
        <f>D119</f>
        <v>LSA_VPU_KS_K_END_TITO_VCCSA_NOM_LFM_VBTR</v>
      </c>
      <c r="AK118" t="str">
        <f>D119</f>
        <v>LSA_VPU_KS_K_END_TITO_VCCSA_NOM_LFM_VBTR</v>
      </c>
    </row>
    <row r="119" spans="1:45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64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883</v>
      </c>
      <c r="O119" t="s">
        <v>882</v>
      </c>
      <c r="P119" t="s">
        <v>1277</v>
      </c>
      <c r="Q119">
        <v>21</v>
      </c>
      <c r="R119">
        <v>32</v>
      </c>
      <c r="S119">
        <v>9</v>
      </c>
      <c r="T119">
        <v>2241</v>
      </c>
      <c r="U119" t="s">
        <v>559</v>
      </c>
      <c r="Y119">
        <v>-1</v>
      </c>
      <c r="Z119" t="s">
        <v>234</v>
      </c>
      <c r="AA119" t="s">
        <v>887</v>
      </c>
      <c r="AG119" t="b">
        <v>0</v>
      </c>
      <c r="AH119">
        <f t="shared" ref="AH119:AH131" si="165">COUNTA(AJ119:AS119)</f>
        <v>2</v>
      </c>
      <c r="AI119">
        <v>1</v>
      </c>
      <c r="AJ119" t="str">
        <f>D120</f>
        <v>SSA_VPU_KS_K_END_TITO_VCCSA_NOM_LFM_TILE_0</v>
      </c>
      <c r="AK119" t="str">
        <f>D120</f>
        <v>SSA_VPU_KS_K_END_TITO_VCCSA_NOM_LFM_TILE_0</v>
      </c>
    </row>
    <row r="120" spans="1:45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66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883</v>
      </c>
      <c r="O120" t="s">
        <v>882</v>
      </c>
      <c r="P120" t="s">
        <v>1270</v>
      </c>
      <c r="Q120">
        <v>61</v>
      </c>
      <c r="R120">
        <v>32</v>
      </c>
      <c r="S120">
        <v>2</v>
      </c>
      <c r="T120">
        <v>2234</v>
      </c>
      <c r="U120" t="s">
        <v>559</v>
      </c>
      <c r="Y120">
        <v>-1</v>
      </c>
      <c r="Z120" t="s">
        <v>234</v>
      </c>
      <c r="AA120" t="s">
        <v>887</v>
      </c>
      <c r="AG120" t="b">
        <v>0</v>
      </c>
      <c r="AH120">
        <f t="shared" ref="AH120:AH125" si="167">COUNTA(AJ120:AS120)</f>
        <v>2</v>
      </c>
      <c r="AI120">
        <v>1</v>
      </c>
      <c r="AJ120" t="str">
        <f>D121</f>
        <v>SSA_VPU_KS_K_END_TITO_VCCSA_NOM_LFM_TILE_1</v>
      </c>
      <c r="AK120" t="str">
        <f t="shared" ref="AK120:AK130" si="168">D121</f>
        <v>SSA_VPU_KS_K_END_TITO_VCCSA_NOM_LFM_TILE_1</v>
      </c>
    </row>
    <row r="121" spans="1:45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66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883</v>
      </c>
      <c r="O121" t="s">
        <v>882</v>
      </c>
      <c r="P121" t="s">
        <v>1269</v>
      </c>
      <c r="Q121">
        <v>61</v>
      </c>
      <c r="R121">
        <v>32</v>
      </c>
      <c r="S121">
        <v>3</v>
      </c>
      <c r="T121">
        <v>2235</v>
      </c>
      <c r="U121" t="s">
        <v>559</v>
      </c>
      <c r="Y121">
        <v>-1</v>
      </c>
      <c r="Z121" t="s">
        <v>234</v>
      </c>
      <c r="AA121" t="s">
        <v>887</v>
      </c>
      <c r="AG121" t="b">
        <v>0</v>
      </c>
      <c r="AH121">
        <f t="shared" si="167"/>
        <v>2</v>
      </c>
      <c r="AI121">
        <v>1</v>
      </c>
      <c r="AJ121" t="str">
        <f t="shared" ref="AJ121:AJ130" si="169">D122</f>
        <v>SSA_VPU_KS_K_END_TITO_VCCSA_NOM_LFM_TILE_2</v>
      </c>
      <c r="AK121" t="str">
        <f t="shared" si="168"/>
        <v>SSA_VPU_KS_K_END_TITO_VCCSA_NOM_LFM_TILE_2</v>
      </c>
    </row>
    <row r="122" spans="1:45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66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883</v>
      </c>
      <c r="O122" t="s">
        <v>882</v>
      </c>
      <c r="P122" t="s">
        <v>1268</v>
      </c>
      <c r="Q122">
        <v>61</v>
      </c>
      <c r="R122">
        <v>32</v>
      </c>
      <c r="S122">
        <v>4</v>
      </c>
      <c r="T122">
        <v>2236</v>
      </c>
      <c r="U122" t="s">
        <v>559</v>
      </c>
      <c r="Y122">
        <v>-1</v>
      </c>
      <c r="Z122" t="s">
        <v>234</v>
      </c>
      <c r="AA122" t="s">
        <v>887</v>
      </c>
      <c r="AG122" t="b">
        <v>0</v>
      </c>
      <c r="AH122">
        <f t="shared" si="167"/>
        <v>2</v>
      </c>
      <c r="AI122">
        <v>1</v>
      </c>
      <c r="AJ122" t="str">
        <f t="shared" si="169"/>
        <v>SSA_VPU_KS_K_END_TITO_VCCSA_NOM_LFM_TILE_3</v>
      </c>
      <c r="AK122" t="str">
        <f t="shared" si="168"/>
        <v>SSA_VPU_KS_K_END_TITO_VCCSA_NOM_LFM_TILE_3</v>
      </c>
    </row>
    <row r="123" spans="1:45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66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883</v>
      </c>
      <c r="O123" t="s">
        <v>882</v>
      </c>
      <c r="P123" t="s">
        <v>1267</v>
      </c>
      <c r="Q123">
        <v>61</v>
      </c>
      <c r="R123">
        <v>32</v>
      </c>
      <c r="S123">
        <v>5</v>
      </c>
      <c r="T123">
        <v>2237</v>
      </c>
      <c r="U123" t="s">
        <v>559</v>
      </c>
      <c r="Y123">
        <v>-1</v>
      </c>
      <c r="Z123" t="s">
        <v>234</v>
      </c>
      <c r="AA123" t="s">
        <v>887</v>
      </c>
      <c r="AG123" t="b">
        <v>0</v>
      </c>
      <c r="AH123">
        <f t="shared" si="167"/>
        <v>2</v>
      </c>
      <c r="AI123">
        <v>1</v>
      </c>
      <c r="AJ123" t="str">
        <f t="shared" si="169"/>
        <v>SSA_VPU_KS_K_END_TITO_VCCSA_NOM_LFM_TILE_4</v>
      </c>
      <c r="AK123" t="str">
        <f t="shared" si="168"/>
        <v>SSA_VPU_KS_K_END_TITO_VCCSA_NOM_LFM_TILE_4</v>
      </c>
    </row>
    <row r="124" spans="1:45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66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883</v>
      </c>
      <c r="O124" t="s">
        <v>882</v>
      </c>
      <c r="P124" t="s">
        <v>1266</v>
      </c>
      <c r="Q124">
        <v>61</v>
      </c>
      <c r="R124">
        <v>32</v>
      </c>
      <c r="S124">
        <v>6</v>
      </c>
      <c r="T124">
        <v>2238</v>
      </c>
      <c r="U124" t="s">
        <v>559</v>
      </c>
      <c r="Y124">
        <v>-1</v>
      </c>
      <c r="Z124" t="s">
        <v>234</v>
      </c>
      <c r="AA124" t="s">
        <v>887</v>
      </c>
      <c r="AG124" t="b">
        <v>0</v>
      </c>
      <c r="AH124">
        <f t="shared" si="167"/>
        <v>2</v>
      </c>
      <c r="AI124">
        <v>1</v>
      </c>
      <c r="AJ124" t="str">
        <f t="shared" si="169"/>
        <v>SSA_VPU_KS_K_END_TITO_VCCSA_NOM_LFM_TILE_5</v>
      </c>
      <c r="AK124" t="str">
        <f t="shared" si="168"/>
        <v>SSA_VPU_KS_K_END_TITO_VCCSA_NOM_LFM_TILE_5</v>
      </c>
    </row>
    <row r="125" spans="1:45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66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883</v>
      </c>
      <c r="O125" t="s">
        <v>882</v>
      </c>
      <c r="P125" t="s">
        <v>1265</v>
      </c>
      <c r="Q125">
        <v>61</v>
      </c>
      <c r="R125">
        <v>32</v>
      </c>
      <c r="S125">
        <v>7</v>
      </c>
      <c r="T125">
        <v>2239</v>
      </c>
      <c r="U125" t="s">
        <v>559</v>
      </c>
      <c r="Y125">
        <v>-1</v>
      </c>
      <c r="Z125" t="s">
        <v>234</v>
      </c>
      <c r="AA125" t="s">
        <v>887</v>
      </c>
      <c r="AG125" t="b">
        <v>0</v>
      </c>
      <c r="AH125">
        <f t="shared" si="167"/>
        <v>2</v>
      </c>
      <c r="AI125">
        <v>1</v>
      </c>
      <c r="AJ125" t="str">
        <f t="shared" si="169"/>
        <v>LSA_VPU_KS_K_END_TITO_VCCSA_NOM_LFM_TILE_0</v>
      </c>
      <c r="AK125" t="str">
        <f t="shared" si="168"/>
        <v>LSA_VPU_KS_K_END_TITO_VCCSA_NOM_LFM_TILE_0</v>
      </c>
    </row>
    <row r="126" spans="1:45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64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883</v>
      </c>
      <c r="O126" t="s">
        <v>882</v>
      </c>
      <c r="P126" t="s">
        <v>1259</v>
      </c>
      <c r="Q126">
        <v>21</v>
      </c>
      <c r="R126">
        <v>32</v>
      </c>
      <c r="S126">
        <v>10</v>
      </c>
      <c r="T126">
        <v>2242</v>
      </c>
      <c r="U126" t="s">
        <v>559</v>
      </c>
      <c r="Y126">
        <v>-1</v>
      </c>
      <c r="Z126" t="s">
        <v>234</v>
      </c>
      <c r="AA126" t="s">
        <v>887</v>
      </c>
      <c r="AG126" t="b">
        <v>0</v>
      </c>
      <c r="AH126">
        <f t="shared" si="165"/>
        <v>2</v>
      </c>
      <c r="AI126">
        <v>1</v>
      </c>
      <c r="AJ126" t="str">
        <f t="shared" si="169"/>
        <v>LSA_VPU_KS_K_END_TITO_VCCSA_NOM_LFM_TILE_1</v>
      </c>
      <c r="AK126" t="str">
        <f t="shared" si="168"/>
        <v>LSA_VPU_KS_K_END_TITO_VCCSA_NOM_LFM_TILE_1</v>
      </c>
    </row>
    <row r="127" spans="1:45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64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883</v>
      </c>
      <c r="O127" t="s">
        <v>882</v>
      </c>
      <c r="P127" t="s">
        <v>1260</v>
      </c>
      <c r="Q127">
        <v>21</v>
      </c>
      <c r="R127">
        <v>32</v>
      </c>
      <c r="S127">
        <v>11</v>
      </c>
      <c r="T127">
        <v>2243</v>
      </c>
      <c r="U127" t="s">
        <v>559</v>
      </c>
      <c r="Y127">
        <v>-1</v>
      </c>
      <c r="Z127" t="s">
        <v>234</v>
      </c>
      <c r="AA127" t="s">
        <v>887</v>
      </c>
      <c r="AG127" t="b">
        <v>0</v>
      </c>
      <c r="AH127">
        <f t="shared" si="165"/>
        <v>2</v>
      </c>
      <c r="AI127">
        <v>1</v>
      </c>
      <c r="AJ127" t="str">
        <f t="shared" si="169"/>
        <v>LSA_VPU_KS_K_END_TITO_VCCSA_NOM_LFM_TILE_2</v>
      </c>
      <c r="AK127" t="str">
        <f t="shared" si="168"/>
        <v>LSA_VPU_KS_K_END_TITO_VCCSA_NOM_LFM_TILE_2</v>
      </c>
    </row>
    <row r="128" spans="1:45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64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883</v>
      </c>
      <c r="O128" t="s">
        <v>882</v>
      </c>
      <c r="P128" t="s">
        <v>1261</v>
      </c>
      <c r="Q128">
        <v>21</v>
      </c>
      <c r="R128">
        <v>32</v>
      </c>
      <c r="S128">
        <v>12</v>
      </c>
      <c r="T128">
        <v>2244</v>
      </c>
      <c r="U128" t="s">
        <v>559</v>
      </c>
      <c r="Y128">
        <v>-1</v>
      </c>
      <c r="Z128" t="s">
        <v>234</v>
      </c>
      <c r="AA128" t="s">
        <v>887</v>
      </c>
      <c r="AG128" t="b">
        <v>0</v>
      </c>
      <c r="AH128">
        <f t="shared" si="165"/>
        <v>2</v>
      </c>
      <c r="AI128">
        <v>1</v>
      </c>
      <c r="AJ128" t="str">
        <f t="shared" si="169"/>
        <v>LSA_VPU_KS_K_END_TITO_VCCSA_NOM_LFM_TILE_3</v>
      </c>
      <c r="AK128" t="str">
        <f t="shared" si="168"/>
        <v>LSA_VPU_KS_K_END_TITO_VCCSA_NOM_LFM_TILE_3</v>
      </c>
    </row>
    <row r="129" spans="1:45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64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883</v>
      </c>
      <c r="O129" t="s">
        <v>882</v>
      </c>
      <c r="P129" t="s">
        <v>1262</v>
      </c>
      <c r="Q129">
        <v>21</v>
      </c>
      <c r="R129">
        <v>32</v>
      </c>
      <c r="S129">
        <v>13</v>
      </c>
      <c r="T129">
        <v>2245</v>
      </c>
      <c r="U129" t="s">
        <v>559</v>
      </c>
      <c r="Y129">
        <v>-1</v>
      </c>
      <c r="Z129" t="s">
        <v>234</v>
      </c>
      <c r="AA129" t="s">
        <v>887</v>
      </c>
      <c r="AG129" t="b">
        <v>0</v>
      </c>
      <c r="AH129">
        <f t="shared" si="165"/>
        <v>2</v>
      </c>
      <c r="AI129">
        <v>1</v>
      </c>
      <c r="AJ129" t="str">
        <f t="shared" si="169"/>
        <v>LSA_VPU_KS_K_END_TITO_VCCSA_NOM_LFM_TILE_4</v>
      </c>
      <c r="AK129" t="str">
        <f t="shared" si="168"/>
        <v>LSA_VPU_KS_K_END_TITO_VCCSA_NOM_LFM_TILE_4</v>
      </c>
    </row>
    <row r="130" spans="1:45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64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883</v>
      </c>
      <c r="O130" t="s">
        <v>882</v>
      </c>
      <c r="P130" t="s">
        <v>1263</v>
      </c>
      <c r="Q130">
        <v>21</v>
      </c>
      <c r="R130">
        <v>32</v>
      </c>
      <c r="S130">
        <v>14</v>
      </c>
      <c r="T130">
        <v>2246</v>
      </c>
      <c r="U130" t="s">
        <v>559</v>
      </c>
      <c r="Y130">
        <v>-1</v>
      </c>
      <c r="Z130" t="s">
        <v>234</v>
      </c>
      <c r="AA130" t="s">
        <v>887</v>
      </c>
      <c r="AG130" t="b">
        <v>0</v>
      </c>
      <c r="AH130">
        <f t="shared" si="165"/>
        <v>2</v>
      </c>
      <c r="AI130">
        <v>1</v>
      </c>
      <c r="AJ130" t="str">
        <f t="shared" si="169"/>
        <v>LSA_VPU_KS_K_END_TITO_VCCSA_NOM_LFM_TILE_5</v>
      </c>
      <c r="AK130" t="str">
        <f t="shared" si="168"/>
        <v>LSA_VPU_KS_K_END_TITO_VCCSA_NOM_LFM_TILE_5</v>
      </c>
    </row>
    <row r="131" spans="1:45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64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883</v>
      </c>
      <c r="O131" t="s">
        <v>882</v>
      </c>
      <c r="P131" t="s">
        <v>1264</v>
      </c>
      <c r="Q131">
        <v>21</v>
      </c>
      <c r="R131">
        <v>32</v>
      </c>
      <c r="S131">
        <v>15</v>
      </c>
      <c r="T131">
        <v>2247</v>
      </c>
      <c r="U131" t="s">
        <v>559</v>
      </c>
      <c r="Y131">
        <v>-1</v>
      </c>
      <c r="Z131" t="s">
        <v>234</v>
      </c>
      <c r="AA131" t="s">
        <v>887</v>
      </c>
      <c r="AG131" t="b">
        <v>0</v>
      </c>
      <c r="AH131">
        <f t="shared" si="165"/>
        <v>2</v>
      </c>
      <c r="AI131">
        <v>1</v>
      </c>
      <c r="AJ131">
        <v>1</v>
      </c>
      <c r="AK131">
        <v>1</v>
      </c>
    </row>
    <row r="132" spans="1:45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spans="1:45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>
        <f>COUNTA(AJ133:AS133)</f>
        <v>2</v>
      </c>
      <c r="AI133" s="22" t="s">
        <v>100</v>
      </c>
      <c r="AJ133" s="22">
        <v>1</v>
      </c>
      <c r="AK133" s="22">
        <v>1</v>
      </c>
      <c r="AL133" s="22"/>
      <c r="AM133" s="22"/>
      <c r="AN133" s="22"/>
      <c r="AO133" s="22"/>
      <c r="AP133" s="22"/>
      <c r="AQ133" s="22"/>
      <c r="AR133" s="22"/>
      <c r="AS133" s="22"/>
    </row>
    <row r="134" spans="1:45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883</v>
      </c>
      <c r="O134" t="s">
        <v>882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559</v>
      </c>
      <c r="Y134">
        <v>-1</v>
      </c>
      <c r="Z134" t="s">
        <v>234</v>
      </c>
      <c r="AA134" t="s">
        <v>887</v>
      </c>
      <c r="AG134" t="b">
        <v>0</v>
      </c>
      <c r="AH134">
        <f>COUNTA(AJ134:AS134)</f>
        <v>5</v>
      </c>
      <c r="AI134" t="s">
        <v>38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5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spans="1:45" x14ac:dyDescent="0.25">
      <c r="A136" s="27" t="s">
        <v>59</v>
      </c>
      <c r="B136" s="27" t="s">
        <v>27</v>
      </c>
      <c r="C136" s="27" t="s">
        <v>102</v>
      </c>
      <c r="D136" s="22" t="s">
        <v>1281</v>
      </c>
      <c r="E136" s="22"/>
      <c r="F136" s="22" t="s">
        <v>86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>
        <f>COUNTA(AJ136:AS136)</f>
        <v>2</v>
      </c>
      <c r="AI136" s="22" t="s">
        <v>100</v>
      </c>
      <c r="AJ136" s="22">
        <v>1</v>
      </c>
      <c r="AK136" s="22">
        <v>1</v>
      </c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s="5" t="s">
        <v>59</v>
      </c>
      <c r="B137" s="5" t="s">
        <v>1278</v>
      </c>
      <c r="C137" s="5" t="str">
        <f>VLOOKUP(B137,templateLookup!A:B,2,0)</f>
        <v>PrimeShmooTestMethod</v>
      </c>
      <c r="D137" t="str">
        <f>E137&amp;"_"&amp;F137&amp;"_"&amp;G137&amp;"_"&amp;H137&amp;"_"&amp;A137&amp;"_"&amp;I137&amp;"_"&amp;J137&amp;"_"&amp;K137&amp;"_"&amp;L137&amp;"_"&amp;M137</f>
        <v>SSA_VPU_SHMOO_E_END_TITO_VCCSA_NOM_LFM_VCPU</v>
      </c>
      <c r="E137" t="s">
        <v>31</v>
      </c>
      <c r="F137" t="s">
        <v>86</v>
      </c>
      <c r="G137" t="s">
        <v>1281</v>
      </c>
      <c r="H137" t="s">
        <v>34</v>
      </c>
      <c r="I137" t="s">
        <v>104</v>
      </c>
      <c r="J137" t="s">
        <v>245</v>
      </c>
      <c r="K137" t="s">
        <v>141</v>
      </c>
      <c r="L137" t="s">
        <v>35</v>
      </c>
      <c r="M137" t="s">
        <v>449</v>
      </c>
      <c r="N137" t="s">
        <v>1302</v>
      </c>
      <c r="O137" t="s">
        <v>882</v>
      </c>
      <c r="P137" t="s">
        <v>1271</v>
      </c>
      <c r="Q137">
        <v>61</v>
      </c>
      <c r="R137">
        <v>32</v>
      </c>
      <c r="S137">
        <v>20</v>
      </c>
      <c r="X137" t="s">
        <v>1284</v>
      </c>
      <c r="Y137">
        <v>-1</v>
      </c>
      <c r="Z137" t="s">
        <v>234</v>
      </c>
      <c r="AG137" t="b">
        <v>0</v>
      </c>
      <c r="AH137">
        <f>COUNTA(AJ137:AS137)</f>
        <v>2</v>
      </c>
      <c r="AI137">
        <v>1</v>
      </c>
      <c r="AJ137" t="str">
        <f>D138</f>
        <v>LSA_VPU_SHMOO_E_END_TITO_VCCSA_NOM_LFM_NOTILE</v>
      </c>
      <c r="AK137" t="str">
        <f>D138</f>
        <v>LSA_VPU_SHMOO_E_END_TITO_VCCSA_NOM_LFM_NOTILE</v>
      </c>
    </row>
    <row r="138" spans="1:45" x14ac:dyDescent="0.25">
      <c r="A138" s="5" t="s">
        <v>59</v>
      </c>
      <c r="B138" s="5" t="s">
        <v>1278</v>
      </c>
      <c r="C138" s="5" t="str">
        <f>VLOOKUP(B138,templateLookup!A:B,2,0)</f>
        <v>PrimeShmooTestMethod</v>
      </c>
      <c r="D138" t="str">
        <f t="shared" ref="D138" si="170">E138&amp;"_"&amp;F138&amp;"_"&amp;G138&amp;"_"&amp;H138&amp;"_"&amp;A138&amp;"_"&amp;I138&amp;"_"&amp;J138&amp;"_"&amp;K138&amp;"_"&amp;L138&amp;"_"&amp;M138</f>
        <v>LSA_VPU_SHMOO_E_END_TITO_VCCSA_NOM_LFM_NOTILE</v>
      </c>
      <c r="E138" t="s">
        <v>56</v>
      </c>
      <c r="F138" t="s">
        <v>86</v>
      </c>
      <c r="G138" t="s">
        <v>1281</v>
      </c>
      <c r="H138" t="s">
        <v>34</v>
      </c>
      <c r="I138" t="s">
        <v>104</v>
      </c>
      <c r="J138" t="s">
        <v>245</v>
      </c>
      <c r="K138" t="s">
        <v>141</v>
      </c>
      <c r="L138" t="s">
        <v>35</v>
      </c>
      <c r="M138" t="s">
        <v>468</v>
      </c>
      <c r="N138" t="s">
        <v>1302</v>
      </c>
      <c r="O138" t="s">
        <v>882</v>
      </c>
      <c r="P138" t="s">
        <v>1276</v>
      </c>
      <c r="Q138">
        <v>61</v>
      </c>
      <c r="R138">
        <v>32</v>
      </c>
      <c r="S138">
        <v>21</v>
      </c>
      <c r="X138" t="s">
        <v>1284</v>
      </c>
      <c r="Y138">
        <v>-1</v>
      </c>
      <c r="Z138" t="s">
        <v>234</v>
      </c>
      <c r="AG138" t="b">
        <v>0</v>
      </c>
      <c r="AH138">
        <f t="shared" ref="AH138" si="171">COUNTA(AJ138:AS138)</f>
        <v>2</v>
      </c>
      <c r="AI138">
        <v>1</v>
      </c>
      <c r="AJ138" t="str">
        <f>D139</f>
        <v>LSA_VPU_SHMOO_E_END_TITO_VCCSA_NOM_LFM_VCPU</v>
      </c>
      <c r="AK138" t="str">
        <f>D139</f>
        <v>LSA_VPU_SHMOO_E_END_TITO_VCCSA_NOM_LFM_VCPU</v>
      </c>
    </row>
    <row r="139" spans="1:45" x14ac:dyDescent="0.25">
      <c r="A139" s="5" t="s">
        <v>59</v>
      </c>
      <c r="B139" s="5" t="s">
        <v>1278</v>
      </c>
      <c r="C139" s="5" t="str">
        <f>VLOOKUP(B139,templateLookup!A:B,2,0)</f>
        <v>PrimeShmooTestMethod</v>
      </c>
      <c r="D139" t="str">
        <f>E139&amp;"_"&amp;F139&amp;"_"&amp;G139&amp;"_"&amp;H139&amp;"_"&amp;A139&amp;"_"&amp;I139&amp;"_"&amp;J139&amp;"_"&amp;K139&amp;"_"&amp;L139&amp;"_"&amp;M139</f>
        <v>LSA_VPU_SHMOO_E_END_TITO_VCCSA_NOM_LFM_VCPU</v>
      </c>
      <c r="E139" t="s">
        <v>56</v>
      </c>
      <c r="F139" t="s">
        <v>86</v>
      </c>
      <c r="G139" t="s">
        <v>1281</v>
      </c>
      <c r="H139" t="s">
        <v>34</v>
      </c>
      <c r="I139" t="s">
        <v>104</v>
      </c>
      <c r="J139" t="s">
        <v>245</v>
      </c>
      <c r="K139" t="s">
        <v>141</v>
      </c>
      <c r="L139" t="s">
        <v>35</v>
      </c>
      <c r="M139" t="s">
        <v>449</v>
      </c>
      <c r="N139" t="s">
        <v>1302</v>
      </c>
      <c r="O139" t="s">
        <v>882</v>
      </c>
      <c r="P139" t="s">
        <v>1272</v>
      </c>
      <c r="Q139">
        <v>21</v>
      </c>
      <c r="R139">
        <v>32</v>
      </c>
      <c r="S139">
        <v>22</v>
      </c>
      <c r="X139" t="s">
        <v>1284</v>
      </c>
      <c r="Y139">
        <v>-1</v>
      </c>
      <c r="Z139" t="s">
        <v>234</v>
      </c>
      <c r="AG139" t="b">
        <v>0</v>
      </c>
      <c r="AH139">
        <f>COUNTA(AJ139:AS139)</f>
        <v>2</v>
      </c>
      <c r="AI139">
        <v>1</v>
      </c>
      <c r="AJ139" t="str">
        <f>D140</f>
        <v>LSA_VPU_SHMOO_E_END_TITO_VCCSA_NOM_LFM_VBTR</v>
      </c>
      <c r="AK139" t="str">
        <f>D140</f>
        <v>LSA_VPU_SHMOO_E_END_TITO_VCCSA_NOM_LFM_VBTR</v>
      </c>
    </row>
    <row r="140" spans="1:45" x14ac:dyDescent="0.25">
      <c r="A140" s="5" t="s">
        <v>59</v>
      </c>
      <c r="B140" s="5" t="s">
        <v>1278</v>
      </c>
      <c r="C140" s="5" t="str">
        <f>VLOOKUP(B140,templateLookup!A:B,2,0)</f>
        <v>PrimeShmooTestMethod</v>
      </c>
      <c r="D140" t="str">
        <f t="shared" ref="D140:D152" si="172">E140&amp;"_"&amp;F140&amp;"_"&amp;G140&amp;"_"&amp;H140&amp;"_"&amp;A140&amp;"_"&amp;I140&amp;"_"&amp;J140&amp;"_"&amp;K140&amp;"_"&amp;L140&amp;"_"&amp;M140</f>
        <v>LSA_VPU_SHMOO_E_END_TITO_VCCSA_NOM_LFM_VBTR</v>
      </c>
      <c r="E140" t="s">
        <v>56</v>
      </c>
      <c r="F140" t="s">
        <v>86</v>
      </c>
      <c r="G140" t="s">
        <v>1281</v>
      </c>
      <c r="H140" t="s">
        <v>34</v>
      </c>
      <c r="I140" t="s">
        <v>104</v>
      </c>
      <c r="J140" t="s">
        <v>245</v>
      </c>
      <c r="K140" t="s">
        <v>141</v>
      </c>
      <c r="L140" t="s">
        <v>35</v>
      </c>
      <c r="M140" t="s">
        <v>450</v>
      </c>
      <c r="N140" t="s">
        <v>1302</v>
      </c>
      <c r="O140" t="s">
        <v>882</v>
      </c>
      <c r="P140" t="s">
        <v>1277</v>
      </c>
      <c r="Q140">
        <v>21</v>
      </c>
      <c r="R140">
        <v>32</v>
      </c>
      <c r="S140">
        <v>23</v>
      </c>
      <c r="X140" t="s">
        <v>1284</v>
      </c>
      <c r="Y140">
        <v>-1</v>
      </c>
      <c r="Z140" t="s">
        <v>234</v>
      </c>
      <c r="AG140" t="b">
        <v>0</v>
      </c>
      <c r="AH140">
        <f t="shared" ref="AH140:AH152" si="173">COUNTA(AJ140:AS140)</f>
        <v>2</v>
      </c>
      <c r="AI140">
        <v>1</v>
      </c>
      <c r="AJ140" t="str">
        <f>D141</f>
        <v>SSA_VPU_SHMOO_E_END_TITO_VCCSA_NOM_LFM_TILE_0</v>
      </c>
      <c r="AK140" t="str">
        <f>D141</f>
        <v>SSA_VPU_SHMOO_E_END_TITO_VCCSA_NOM_LFM_TILE_0</v>
      </c>
    </row>
    <row r="141" spans="1:45" x14ac:dyDescent="0.25">
      <c r="A141" s="5" t="s">
        <v>59</v>
      </c>
      <c r="B141" s="5" t="s">
        <v>1278</v>
      </c>
      <c r="C141" s="5" t="str">
        <f>VLOOKUP(B141,templateLookup!A:B,2,0)</f>
        <v>PrimeShmooTestMethod</v>
      </c>
      <c r="D141" t="str">
        <f t="shared" si="172"/>
        <v>SSA_VPU_SHMOO_E_END_TITO_VCCSA_NOM_LFM_TILE_0</v>
      </c>
      <c r="E141" t="s">
        <v>31</v>
      </c>
      <c r="F141" t="s">
        <v>86</v>
      </c>
      <c r="G141" t="s">
        <v>1281</v>
      </c>
      <c r="H141" t="s">
        <v>34</v>
      </c>
      <c r="I141" t="s">
        <v>104</v>
      </c>
      <c r="J141" t="s">
        <v>245</v>
      </c>
      <c r="K141" t="s">
        <v>141</v>
      </c>
      <c r="L141" t="s">
        <v>35</v>
      </c>
      <c r="M141" t="s">
        <v>308</v>
      </c>
      <c r="N141" t="s">
        <v>1302</v>
      </c>
      <c r="O141" t="s">
        <v>882</v>
      </c>
      <c r="P141" t="s">
        <v>1270</v>
      </c>
      <c r="Q141">
        <v>61</v>
      </c>
      <c r="R141">
        <v>32</v>
      </c>
      <c r="S141">
        <v>24</v>
      </c>
      <c r="X141" t="s">
        <v>1284</v>
      </c>
      <c r="Y141">
        <v>-1</v>
      </c>
      <c r="Z141" t="s">
        <v>234</v>
      </c>
      <c r="AG141" t="b">
        <v>0</v>
      </c>
      <c r="AH141">
        <f t="shared" si="173"/>
        <v>2</v>
      </c>
      <c r="AI141">
        <v>1</v>
      </c>
      <c r="AJ141" t="str">
        <f>D142</f>
        <v>SSA_VPU_SHMOO_E_END_TITO_VCCSA_NOM_LFM_TILE_1</v>
      </c>
      <c r="AK141" t="str">
        <f t="shared" ref="AK141:AK151" si="174">D142</f>
        <v>SSA_VPU_SHMOO_E_END_TITO_VCCSA_NOM_LFM_TILE_1</v>
      </c>
    </row>
    <row r="142" spans="1:45" x14ac:dyDescent="0.25">
      <c r="A142" s="5" t="s">
        <v>59</v>
      </c>
      <c r="B142" s="5" t="s">
        <v>1278</v>
      </c>
      <c r="C142" s="5" t="str">
        <f>VLOOKUP(B142,templateLookup!A:B,2,0)</f>
        <v>PrimeShmooTestMethod</v>
      </c>
      <c r="D142" t="str">
        <f t="shared" si="172"/>
        <v>SSA_VPU_SHMOO_E_END_TITO_VCCSA_NOM_LFM_TILE_1</v>
      </c>
      <c r="E142" t="s">
        <v>31</v>
      </c>
      <c r="F142" t="s">
        <v>86</v>
      </c>
      <c r="G142" t="s">
        <v>1281</v>
      </c>
      <c r="H142" t="s">
        <v>34</v>
      </c>
      <c r="I142" t="s">
        <v>104</v>
      </c>
      <c r="J142" t="s">
        <v>245</v>
      </c>
      <c r="K142" t="s">
        <v>141</v>
      </c>
      <c r="L142" t="s">
        <v>35</v>
      </c>
      <c r="M142" t="s">
        <v>309</v>
      </c>
      <c r="N142" t="s">
        <v>1302</v>
      </c>
      <c r="O142" t="s">
        <v>882</v>
      </c>
      <c r="P142" t="s">
        <v>1269</v>
      </c>
      <c r="Q142">
        <v>61</v>
      </c>
      <c r="R142">
        <v>32</v>
      </c>
      <c r="S142">
        <v>25</v>
      </c>
      <c r="X142" t="s">
        <v>1284</v>
      </c>
      <c r="Y142">
        <v>-1</v>
      </c>
      <c r="Z142" t="s">
        <v>234</v>
      </c>
      <c r="AG142" t="b">
        <v>0</v>
      </c>
      <c r="AH142">
        <f t="shared" si="173"/>
        <v>2</v>
      </c>
      <c r="AI142">
        <v>1</v>
      </c>
      <c r="AJ142" t="str">
        <f t="shared" ref="AJ142:AJ151" si="175">D143</f>
        <v>SSA_VPU_SHMOO_E_END_TITO_VCCSA_NOM_LFM_TILE_2</v>
      </c>
      <c r="AK142" t="str">
        <f t="shared" si="174"/>
        <v>SSA_VPU_SHMOO_E_END_TITO_VCCSA_NOM_LFM_TILE_2</v>
      </c>
    </row>
    <row r="143" spans="1:45" x14ac:dyDescent="0.25">
      <c r="A143" s="5" t="s">
        <v>59</v>
      </c>
      <c r="B143" s="5" t="s">
        <v>1278</v>
      </c>
      <c r="C143" s="5" t="str">
        <f>VLOOKUP(B143,templateLookup!A:B,2,0)</f>
        <v>PrimeShmooTestMethod</v>
      </c>
      <c r="D143" t="str">
        <f t="shared" si="172"/>
        <v>SSA_VPU_SHMOO_E_END_TITO_VCCSA_NOM_LFM_TILE_2</v>
      </c>
      <c r="E143" t="s">
        <v>31</v>
      </c>
      <c r="F143" t="s">
        <v>86</v>
      </c>
      <c r="G143" t="s">
        <v>1281</v>
      </c>
      <c r="H143" t="s">
        <v>34</v>
      </c>
      <c r="I143" t="s">
        <v>104</v>
      </c>
      <c r="J143" t="s">
        <v>245</v>
      </c>
      <c r="K143" t="s">
        <v>141</v>
      </c>
      <c r="L143" t="s">
        <v>35</v>
      </c>
      <c r="M143" t="s">
        <v>310</v>
      </c>
      <c r="N143" t="s">
        <v>1302</v>
      </c>
      <c r="O143" t="s">
        <v>882</v>
      </c>
      <c r="P143" t="s">
        <v>1268</v>
      </c>
      <c r="Q143">
        <v>61</v>
      </c>
      <c r="R143">
        <v>32</v>
      </c>
      <c r="S143">
        <v>26</v>
      </c>
      <c r="X143" t="s">
        <v>1284</v>
      </c>
      <c r="Y143">
        <v>-1</v>
      </c>
      <c r="Z143" t="s">
        <v>234</v>
      </c>
      <c r="AG143" t="b">
        <v>0</v>
      </c>
      <c r="AH143">
        <f t="shared" si="173"/>
        <v>2</v>
      </c>
      <c r="AI143">
        <v>1</v>
      </c>
      <c r="AJ143" t="str">
        <f t="shared" si="175"/>
        <v>SSA_VPU_SHMOO_E_END_TITO_VCCSA_NOM_LFM_TILE_3</v>
      </c>
      <c r="AK143" t="str">
        <f t="shared" si="174"/>
        <v>SSA_VPU_SHMOO_E_END_TITO_VCCSA_NOM_LFM_TILE_3</v>
      </c>
    </row>
    <row r="144" spans="1:45" x14ac:dyDescent="0.25">
      <c r="A144" s="5" t="s">
        <v>59</v>
      </c>
      <c r="B144" s="5" t="s">
        <v>1278</v>
      </c>
      <c r="C144" s="5" t="str">
        <f>VLOOKUP(B144,templateLookup!A:B,2,0)</f>
        <v>PrimeShmooTestMethod</v>
      </c>
      <c r="D144" t="str">
        <f t="shared" si="172"/>
        <v>SSA_VPU_SHMOO_E_END_TITO_VCCSA_NOM_LFM_TILE_3</v>
      </c>
      <c r="E144" t="s">
        <v>31</v>
      </c>
      <c r="F144" t="s">
        <v>86</v>
      </c>
      <c r="G144" t="s">
        <v>1281</v>
      </c>
      <c r="H144" t="s">
        <v>34</v>
      </c>
      <c r="I144" t="s">
        <v>104</v>
      </c>
      <c r="J144" t="s">
        <v>245</v>
      </c>
      <c r="K144" t="s">
        <v>141</v>
      </c>
      <c r="L144" t="s">
        <v>35</v>
      </c>
      <c r="M144" t="s">
        <v>311</v>
      </c>
      <c r="N144" t="s">
        <v>1302</v>
      </c>
      <c r="O144" t="s">
        <v>882</v>
      </c>
      <c r="P144" t="s">
        <v>1267</v>
      </c>
      <c r="Q144">
        <v>61</v>
      </c>
      <c r="R144">
        <v>32</v>
      </c>
      <c r="S144">
        <v>27</v>
      </c>
      <c r="X144" t="s">
        <v>1284</v>
      </c>
      <c r="Y144">
        <v>-1</v>
      </c>
      <c r="Z144" t="s">
        <v>234</v>
      </c>
      <c r="AG144" t="b">
        <v>0</v>
      </c>
      <c r="AH144">
        <f t="shared" si="173"/>
        <v>2</v>
      </c>
      <c r="AI144">
        <v>1</v>
      </c>
      <c r="AJ144" t="str">
        <f t="shared" si="175"/>
        <v>SSA_VPU_SHMOO_E_END_TITO_VCCSA_NOM_LFM_TILE_4</v>
      </c>
      <c r="AK144" t="str">
        <f t="shared" si="174"/>
        <v>SSA_VPU_SHMOO_E_END_TITO_VCCSA_NOM_LFM_TILE_4</v>
      </c>
    </row>
    <row r="145" spans="1:45" x14ac:dyDescent="0.25">
      <c r="A145" s="5" t="s">
        <v>59</v>
      </c>
      <c r="B145" s="5" t="s">
        <v>1278</v>
      </c>
      <c r="C145" s="5" t="str">
        <f>VLOOKUP(B145,templateLookup!A:B,2,0)</f>
        <v>PrimeShmooTestMethod</v>
      </c>
      <c r="D145" t="str">
        <f t="shared" si="172"/>
        <v>SSA_VPU_SHMOO_E_END_TITO_VCCSA_NOM_LFM_TILE_4</v>
      </c>
      <c r="E145" t="s">
        <v>31</v>
      </c>
      <c r="F145" t="s">
        <v>86</v>
      </c>
      <c r="G145" t="s">
        <v>1281</v>
      </c>
      <c r="H145" t="s">
        <v>34</v>
      </c>
      <c r="I145" t="s">
        <v>104</v>
      </c>
      <c r="J145" t="s">
        <v>245</v>
      </c>
      <c r="K145" t="s">
        <v>141</v>
      </c>
      <c r="L145" t="s">
        <v>35</v>
      </c>
      <c r="M145" t="s">
        <v>312</v>
      </c>
      <c r="N145" t="s">
        <v>1302</v>
      </c>
      <c r="O145" t="s">
        <v>882</v>
      </c>
      <c r="P145" t="s">
        <v>1266</v>
      </c>
      <c r="Q145">
        <v>61</v>
      </c>
      <c r="R145">
        <v>32</v>
      </c>
      <c r="S145">
        <v>28</v>
      </c>
      <c r="X145" t="s">
        <v>1284</v>
      </c>
      <c r="Y145">
        <v>-1</v>
      </c>
      <c r="Z145" t="s">
        <v>234</v>
      </c>
      <c r="AG145" t="b">
        <v>0</v>
      </c>
      <c r="AH145">
        <f t="shared" si="173"/>
        <v>2</v>
      </c>
      <c r="AI145">
        <v>1</v>
      </c>
      <c r="AJ145" t="str">
        <f t="shared" si="175"/>
        <v>SSA_VPU_SHMOO_E_END_TITO_VCCSA_NOM_LFM_TILE_5</v>
      </c>
      <c r="AK145" t="str">
        <f t="shared" si="174"/>
        <v>SSA_VPU_SHMOO_E_END_TITO_VCCSA_NOM_LFM_TILE_5</v>
      </c>
    </row>
    <row r="146" spans="1:45" x14ac:dyDescent="0.25">
      <c r="A146" s="5" t="s">
        <v>59</v>
      </c>
      <c r="B146" s="5" t="s">
        <v>1278</v>
      </c>
      <c r="C146" s="5" t="str">
        <f>VLOOKUP(B146,templateLookup!A:B,2,0)</f>
        <v>PrimeShmooTestMethod</v>
      </c>
      <c r="D146" t="str">
        <f t="shared" si="172"/>
        <v>SSA_VPU_SHMOO_E_END_TITO_VCCSA_NOM_LFM_TILE_5</v>
      </c>
      <c r="E146" t="s">
        <v>31</v>
      </c>
      <c r="F146" t="s">
        <v>86</v>
      </c>
      <c r="G146" t="s">
        <v>1281</v>
      </c>
      <c r="H146" t="s">
        <v>34</v>
      </c>
      <c r="I146" t="s">
        <v>104</v>
      </c>
      <c r="J146" t="s">
        <v>245</v>
      </c>
      <c r="K146" t="s">
        <v>141</v>
      </c>
      <c r="L146" t="s">
        <v>35</v>
      </c>
      <c r="M146" t="s">
        <v>313</v>
      </c>
      <c r="N146" t="s">
        <v>1302</v>
      </c>
      <c r="O146" t="s">
        <v>882</v>
      </c>
      <c r="P146" t="s">
        <v>1265</v>
      </c>
      <c r="Q146">
        <v>61</v>
      </c>
      <c r="R146">
        <v>32</v>
      </c>
      <c r="S146">
        <v>29</v>
      </c>
      <c r="X146" t="s">
        <v>1284</v>
      </c>
      <c r="Y146">
        <v>-1</v>
      </c>
      <c r="Z146" t="s">
        <v>234</v>
      </c>
      <c r="AG146" t="b">
        <v>0</v>
      </c>
      <c r="AH146">
        <f t="shared" si="173"/>
        <v>2</v>
      </c>
      <c r="AI146">
        <v>1</v>
      </c>
      <c r="AJ146" t="str">
        <f t="shared" si="175"/>
        <v>LSA_VPU_SHMOO_E_END_TITO_VCCSA_NOM_LFM_TILE_0</v>
      </c>
      <c r="AK146" t="str">
        <f t="shared" si="174"/>
        <v>LSA_VPU_SHMOO_E_END_TITO_VCCSA_NOM_LFM_TILE_0</v>
      </c>
    </row>
    <row r="147" spans="1:45" x14ac:dyDescent="0.25">
      <c r="A147" s="5" t="s">
        <v>59</v>
      </c>
      <c r="B147" s="5" t="s">
        <v>1278</v>
      </c>
      <c r="C147" s="5" t="str">
        <f>VLOOKUP(B147,templateLookup!A:B,2,0)</f>
        <v>PrimeShmooTestMethod</v>
      </c>
      <c r="D147" t="str">
        <f t="shared" si="172"/>
        <v>LSA_VPU_SHMOO_E_END_TITO_VCCSA_NOM_LFM_TILE_0</v>
      </c>
      <c r="E147" t="s">
        <v>56</v>
      </c>
      <c r="F147" t="s">
        <v>86</v>
      </c>
      <c r="G147" t="s">
        <v>1281</v>
      </c>
      <c r="H147" t="s">
        <v>34</v>
      </c>
      <c r="I147" t="s">
        <v>104</v>
      </c>
      <c r="J147" t="s">
        <v>245</v>
      </c>
      <c r="K147" t="s">
        <v>141</v>
      </c>
      <c r="L147" t="s">
        <v>35</v>
      </c>
      <c r="M147" t="s">
        <v>308</v>
      </c>
      <c r="N147" t="s">
        <v>1302</v>
      </c>
      <c r="O147" t="s">
        <v>882</v>
      </c>
      <c r="P147" t="s">
        <v>1259</v>
      </c>
      <c r="Q147">
        <v>21</v>
      </c>
      <c r="R147">
        <v>32</v>
      </c>
      <c r="S147">
        <v>30</v>
      </c>
      <c r="X147" t="s">
        <v>1284</v>
      </c>
      <c r="Y147">
        <v>-1</v>
      </c>
      <c r="Z147" t="s">
        <v>234</v>
      </c>
      <c r="AG147" t="b">
        <v>0</v>
      </c>
      <c r="AH147">
        <f t="shared" si="173"/>
        <v>2</v>
      </c>
      <c r="AI147">
        <v>1</v>
      </c>
      <c r="AJ147" t="str">
        <f t="shared" si="175"/>
        <v>LSA_VPU_SHMOO_E_END_TITO_VCCSA_NOM_LFM_TILE_1</v>
      </c>
      <c r="AK147" t="str">
        <f t="shared" si="174"/>
        <v>LSA_VPU_SHMOO_E_END_TITO_VCCSA_NOM_LFM_TILE_1</v>
      </c>
    </row>
    <row r="148" spans="1:45" x14ac:dyDescent="0.25">
      <c r="A148" s="5" t="s">
        <v>59</v>
      </c>
      <c r="B148" s="5" t="s">
        <v>1278</v>
      </c>
      <c r="C148" s="5" t="str">
        <f>VLOOKUP(B148,templateLookup!A:B,2,0)</f>
        <v>PrimeShmooTestMethod</v>
      </c>
      <c r="D148" t="str">
        <f t="shared" si="172"/>
        <v>LSA_VPU_SHMOO_E_END_TITO_VCCSA_NOM_LFM_TILE_1</v>
      </c>
      <c r="E148" t="s">
        <v>56</v>
      </c>
      <c r="F148" t="s">
        <v>86</v>
      </c>
      <c r="G148" t="s">
        <v>1281</v>
      </c>
      <c r="H148" t="s">
        <v>34</v>
      </c>
      <c r="I148" t="s">
        <v>104</v>
      </c>
      <c r="J148" t="s">
        <v>245</v>
      </c>
      <c r="K148" t="s">
        <v>141</v>
      </c>
      <c r="L148" t="s">
        <v>35</v>
      </c>
      <c r="M148" t="s">
        <v>309</v>
      </c>
      <c r="N148" t="s">
        <v>1302</v>
      </c>
      <c r="O148" t="s">
        <v>882</v>
      </c>
      <c r="P148" t="s">
        <v>1260</v>
      </c>
      <c r="Q148">
        <v>21</v>
      </c>
      <c r="R148">
        <v>32</v>
      </c>
      <c r="S148">
        <v>31</v>
      </c>
      <c r="X148" t="s">
        <v>1284</v>
      </c>
      <c r="Y148">
        <v>-1</v>
      </c>
      <c r="Z148" t="s">
        <v>234</v>
      </c>
      <c r="AG148" t="b">
        <v>0</v>
      </c>
      <c r="AH148">
        <f t="shared" si="173"/>
        <v>2</v>
      </c>
      <c r="AI148">
        <v>1</v>
      </c>
      <c r="AJ148" t="str">
        <f t="shared" si="175"/>
        <v>LSA_VPU_SHMOO_E_END_TITO_VCCSA_NOM_LFM_TILE_2</v>
      </c>
      <c r="AK148" t="str">
        <f t="shared" si="174"/>
        <v>LSA_VPU_SHMOO_E_END_TITO_VCCSA_NOM_LFM_TILE_2</v>
      </c>
    </row>
    <row r="149" spans="1:45" x14ac:dyDescent="0.25">
      <c r="A149" s="5" t="s">
        <v>59</v>
      </c>
      <c r="B149" s="5" t="s">
        <v>1278</v>
      </c>
      <c r="C149" s="5" t="str">
        <f>VLOOKUP(B149,templateLookup!A:B,2,0)</f>
        <v>PrimeShmooTestMethod</v>
      </c>
      <c r="D149" t="str">
        <f t="shared" si="172"/>
        <v>LSA_VPU_SHMOO_E_END_TITO_VCCSA_NOM_LFM_TILE_2</v>
      </c>
      <c r="E149" t="s">
        <v>56</v>
      </c>
      <c r="F149" t="s">
        <v>86</v>
      </c>
      <c r="G149" t="s">
        <v>1281</v>
      </c>
      <c r="H149" t="s">
        <v>34</v>
      </c>
      <c r="I149" t="s">
        <v>104</v>
      </c>
      <c r="J149" t="s">
        <v>245</v>
      </c>
      <c r="K149" t="s">
        <v>141</v>
      </c>
      <c r="L149" t="s">
        <v>35</v>
      </c>
      <c r="M149" t="s">
        <v>310</v>
      </c>
      <c r="N149" t="s">
        <v>1302</v>
      </c>
      <c r="O149" t="s">
        <v>882</v>
      </c>
      <c r="P149" t="s">
        <v>1261</v>
      </c>
      <c r="Q149">
        <v>21</v>
      </c>
      <c r="R149">
        <v>32</v>
      </c>
      <c r="S149">
        <v>32</v>
      </c>
      <c r="X149" t="s">
        <v>1284</v>
      </c>
      <c r="Y149">
        <v>-1</v>
      </c>
      <c r="Z149" t="s">
        <v>234</v>
      </c>
      <c r="AG149" t="b">
        <v>0</v>
      </c>
      <c r="AH149">
        <f t="shared" si="173"/>
        <v>2</v>
      </c>
      <c r="AI149">
        <v>1</v>
      </c>
      <c r="AJ149" t="str">
        <f t="shared" si="175"/>
        <v>LSA_VPU_SHMOO_E_END_TITO_VCCSA_NOM_LFM_TILE_3</v>
      </c>
      <c r="AK149" t="str">
        <f t="shared" si="174"/>
        <v>LSA_VPU_SHMOO_E_END_TITO_VCCSA_NOM_LFM_TILE_3</v>
      </c>
    </row>
    <row r="150" spans="1:45" x14ac:dyDescent="0.25">
      <c r="A150" s="5" t="s">
        <v>59</v>
      </c>
      <c r="B150" s="5" t="s">
        <v>1278</v>
      </c>
      <c r="C150" s="5" t="str">
        <f>VLOOKUP(B150,templateLookup!A:B,2,0)</f>
        <v>PrimeShmooTestMethod</v>
      </c>
      <c r="D150" t="str">
        <f t="shared" si="172"/>
        <v>LSA_VPU_SHMOO_E_END_TITO_VCCSA_NOM_LFM_TILE_3</v>
      </c>
      <c r="E150" t="s">
        <v>56</v>
      </c>
      <c r="F150" t="s">
        <v>86</v>
      </c>
      <c r="G150" t="s">
        <v>1281</v>
      </c>
      <c r="H150" t="s">
        <v>34</v>
      </c>
      <c r="I150" t="s">
        <v>104</v>
      </c>
      <c r="J150" t="s">
        <v>245</v>
      </c>
      <c r="K150" t="s">
        <v>141</v>
      </c>
      <c r="L150" t="s">
        <v>35</v>
      </c>
      <c r="M150" t="s">
        <v>311</v>
      </c>
      <c r="N150" t="s">
        <v>1302</v>
      </c>
      <c r="O150" t="s">
        <v>882</v>
      </c>
      <c r="P150" t="s">
        <v>1262</v>
      </c>
      <c r="Q150">
        <v>21</v>
      </c>
      <c r="R150">
        <v>32</v>
      </c>
      <c r="S150">
        <v>33</v>
      </c>
      <c r="X150" t="s">
        <v>1284</v>
      </c>
      <c r="Y150">
        <v>-1</v>
      </c>
      <c r="Z150" t="s">
        <v>234</v>
      </c>
      <c r="AG150" t="b">
        <v>0</v>
      </c>
      <c r="AH150">
        <f t="shared" si="173"/>
        <v>2</v>
      </c>
      <c r="AI150">
        <v>1</v>
      </c>
      <c r="AJ150" t="str">
        <f t="shared" si="175"/>
        <v>LSA_VPU_SHMOO_E_END_TITO_VCCSA_NOM_LFM_TILE_4</v>
      </c>
      <c r="AK150" t="str">
        <f t="shared" si="174"/>
        <v>LSA_VPU_SHMOO_E_END_TITO_VCCSA_NOM_LFM_TILE_4</v>
      </c>
    </row>
    <row r="151" spans="1:45" x14ac:dyDescent="0.25">
      <c r="A151" s="5" t="s">
        <v>59</v>
      </c>
      <c r="B151" s="5" t="s">
        <v>1278</v>
      </c>
      <c r="C151" s="5" t="str">
        <f>VLOOKUP(B151,templateLookup!A:B,2,0)</f>
        <v>PrimeShmooTestMethod</v>
      </c>
      <c r="D151" t="str">
        <f t="shared" si="172"/>
        <v>LSA_VPU_SHMOO_E_END_TITO_VCCSA_NOM_LFM_TILE_4</v>
      </c>
      <c r="E151" t="s">
        <v>56</v>
      </c>
      <c r="F151" t="s">
        <v>86</v>
      </c>
      <c r="G151" t="s">
        <v>1281</v>
      </c>
      <c r="H151" t="s">
        <v>34</v>
      </c>
      <c r="I151" t="s">
        <v>104</v>
      </c>
      <c r="J151" t="s">
        <v>245</v>
      </c>
      <c r="K151" t="s">
        <v>141</v>
      </c>
      <c r="L151" t="s">
        <v>35</v>
      </c>
      <c r="M151" t="s">
        <v>312</v>
      </c>
      <c r="N151" t="s">
        <v>1302</v>
      </c>
      <c r="O151" t="s">
        <v>882</v>
      </c>
      <c r="P151" t="s">
        <v>1263</v>
      </c>
      <c r="Q151">
        <v>21</v>
      </c>
      <c r="R151">
        <v>32</v>
      </c>
      <c r="S151">
        <v>34</v>
      </c>
      <c r="X151" t="s">
        <v>1284</v>
      </c>
      <c r="Y151">
        <v>-1</v>
      </c>
      <c r="Z151" t="s">
        <v>234</v>
      </c>
      <c r="AG151" t="b">
        <v>0</v>
      </c>
      <c r="AH151">
        <f t="shared" si="173"/>
        <v>2</v>
      </c>
      <c r="AI151">
        <v>1</v>
      </c>
      <c r="AJ151" t="str">
        <f t="shared" si="175"/>
        <v>LSA_VPU_SHMOO_E_END_TITO_VCCSA_NOM_LFM_TILE_5</v>
      </c>
      <c r="AK151" t="str">
        <f t="shared" si="174"/>
        <v>LSA_VPU_SHMOO_E_END_TITO_VCCSA_NOM_LFM_TILE_5</v>
      </c>
    </row>
    <row r="152" spans="1:45" x14ac:dyDescent="0.25">
      <c r="A152" s="5" t="s">
        <v>59</v>
      </c>
      <c r="B152" s="5" t="s">
        <v>1278</v>
      </c>
      <c r="C152" s="5" t="str">
        <f>VLOOKUP(B152,templateLookup!A:B,2,0)</f>
        <v>PrimeShmooTestMethod</v>
      </c>
      <c r="D152" t="str">
        <f t="shared" si="172"/>
        <v>LSA_VPU_SHMOO_E_END_TITO_VCCSA_NOM_LFM_TILE_5</v>
      </c>
      <c r="E152" t="s">
        <v>56</v>
      </c>
      <c r="F152" t="s">
        <v>86</v>
      </c>
      <c r="G152" t="s">
        <v>1281</v>
      </c>
      <c r="H152" t="s">
        <v>34</v>
      </c>
      <c r="I152" t="s">
        <v>104</v>
      </c>
      <c r="J152" t="s">
        <v>245</v>
      </c>
      <c r="K152" t="s">
        <v>141</v>
      </c>
      <c r="L152" t="s">
        <v>35</v>
      </c>
      <c r="M152" t="s">
        <v>313</v>
      </c>
      <c r="N152" t="s">
        <v>1302</v>
      </c>
      <c r="O152" t="s">
        <v>882</v>
      </c>
      <c r="P152" t="s">
        <v>1264</v>
      </c>
      <c r="Q152">
        <v>21</v>
      </c>
      <c r="R152">
        <v>32</v>
      </c>
      <c r="S152">
        <v>35</v>
      </c>
      <c r="X152" t="s">
        <v>1284</v>
      </c>
      <c r="Y152">
        <v>-1</v>
      </c>
      <c r="Z152" t="s">
        <v>234</v>
      </c>
      <c r="AG152" t="b">
        <v>0</v>
      </c>
      <c r="AH152">
        <f t="shared" si="173"/>
        <v>2</v>
      </c>
      <c r="AI152">
        <v>1</v>
      </c>
      <c r="AJ152">
        <v>1</v>
      </c>
      <c r="AK152">
        <v>1</v>
      </c>
    </row>
    <row r="153" spans="1:45" x14ac:dyDescent="0.25">
      <c r="A153" s="27" t="s">
        <v>59</v>
      </c>
      <c r="B153" s="27" t="s">
        <v>41</v>
      </c>
      <c r="C153" s="27" t="s">
        <v>102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</row>
    <row r="154" spans="1:45" x14ac:dyDescent="0.25">
      <c r="A154" s="20" t="s">
        <v>59</v>
      </c>
      <c r="B154" s="20" t="s">
        <v>41</v>
      </c>
      <c r="C154" s="20" t="s">
        <v>102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t="s">
        <v>72</v>
      </c>
      <c r="B155" t="s">
        <v>73</v>
      </c>
      <c r="C155" t="str">
        <f>VLOOKUP(B155,templateLookup!A:B,2,0)</f>
        <v>COMPOSITE</v>
      </c>
      <c r="D155" t="s">
        <v>72</v>
      </c>
    </row>
  </sheetData>
  <autoFilter ref="A1:AS155" xr:uid="{085EAE81-7B4D-421F-AB9D-4D5523112C76}"/>
  <phoneticPr fontId="18" type="noConversion"/>
  <conditionalFormatting sqref="U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arr_atom</vt:lpstr>
      <vt:lpstr>arr_ccf</vt:lpstr>
      <vt:lpstr>arr_core</vt:lpstr>
      <vt:lpstr>arr_gfx</vt:lpstr>
      <vt:lpstr>arr_soc</vt:lpstr>
      <vt:lpstr>arr_vpu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Suarez Alvarez, Lucia</cp:lastModifiedBy>
  <dcterms:created xsi:type="dcterms:W3CDTF">2023-02-15T07:50:17Z</dcterms:created>
  <dcterms:modified xsi:type="dcterms:W3CDTF">2023-04-18T11:23:43Z</dcterms:modified>
</cp:coreProperties>
</file>