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in/Work/PhdThesis/Figures/"/>
    </mc:Choice>
  </mc:AlternateContent>
  <xr:revisionPtr revIDLastSave="0" documentId="13_ncr:1_{876640EF-BE28-EF48-9E45-2161BE248178}" xr6:coauthVersionLast="36" xr6:coauthVersionMax="36" xr10:uidLastSave="{00000000-0000-0000-0000-000000000000}"/>
  <bookViews>
    <workbookView xWindow="1060" yWindow="720" windowWidth="27340" windowHeight="14960" activeTab="2" xr2:uid="{BDA54389-B7CA-EC41-A61F-DEAE829EE646}"/>
  </bookViews>
  <sheets>
    <sheet name="Results" sheetId="1" r:id="rId1"/>
    <sheet name="Calculations" sheetId="4" r:id="rId2"/>
    <sheet name="Plots" sheetId="3" r:id="rId3"/>
    <sheet name="Scenarios" sheetId="2" r:id="rId4"/>
  </sheets>
  <definedNames>
    <definedName name="_xlnm._FilterDatabase" localSheetId="0" hidden="1">Results!$B$4:$Q$38</definedName>
    <definedName name="_xlchart.v1.0" hidden="1">Results!$C$31:$C$42</definedName>
    <definedName name="_xlchart.v1.1" hidden="1">Results!$E$31:$E$42</definedName>
    <definedName name="_xlchart.v1.2" hidden="1">Results!$I$31:$I$42</definedName>
    <definedName name="_xlchart.v1.3" hidden="1">Results!$N$31:$N$42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2" i="1"/>
  <c r="F35" i="1"/>
  <c r="F33" i="1"/>
  <c r="F36" i="1"/>
  <c r="F40" i="1"/>
  <c r="F41" i="1"/>
  <c r="F42" i="1"/>
  <c r="F37" i="1"/>
  <c r="F38" i="1"/>
  <c r="F39" i="1"/>
  <c r="F5" i="1"/>
  <c r="N39" i="1"/>
  <c r="O39" i="1"/>
  <c r="N38" i="1"/>
  <c r="O38" i="1"/>
  <c r="N37" i="1"/>
  <c r="O37" i="1"/>
  <c r="J39" i="1"/>
  <c r="J38" i="1"/>
  <c r="J37" i="1"/>
  <c r="O42" i="1"/>
  <c r="O41" i="1"/>
  <c r="O40" i="1"/>
  <c r="N42" i="1"/>
  <c r="N41" i="1"/>
  <c r="N40" i="1"/>
  <c r="J42" i="1"/>
  <c r="J41" i="1"/>
  <c r="J40" i="1"/>
  <c r="N36" i="1"/>
  <c r="O36" i="1"/>
  <c r="J36" i="1"/>
  <c r="N35" i="1"/>
  <c r="O35" i="1"/>
  <c r="J35" i="1"/>
  <c r="N34" i="1"/>
  <c r="O34" i="1"/>
  <c r="J34" i="1"/>
  <c r="N33" i="1"/>
  <c r="O33" i="1"/>
  <c r="J33" i="1"/>
  <c r="N32" i="1"/>
  <c r="O32" i="1"/>
  <c r="J32" i="1"/>
  <c r="N31" i="1"/>
  <c r="O31" i="1"/>
  <c r="J31" i="1"/>
  <c r="N6" i="1" l="1"/>
  <c r="N7" i="1"/>
  <c r="N8" i="1"/>
  <c r="N9" i="1"/>
  <c r="N10" i="1"/>
  <c r="N11" i="1"/>
  <c r="N18" i="1"/>
  <c r="N19" i="1"/>
  <c r="N20" i="1"/>
  <c r="N12" i="1"/>
  <c r="N13" i="1"/>
  <c r="N14" i="1"/>
  <c r="N15" i="1"/>
  <c r="N16" i="1"/>
  <c r="N17" i="1"/>
  <c r="N21" i="1"/>
  <c r="N22" i="1"/>
  <c r="N23" i="1"/>
  <c r="N24" i="1"/>
  <c r="N25" i="1"/>
  <c r="N26" i="1"/>
  <c r="N27" i="1"/>
  <c r="N28" i="1"/>
  <c r="N29" i="1"/>
  <c r="N30" i="1"/>
  <c r="N5" i="1"/>
  <c r="C6" i="4" l="1"/>
  <c r="D6" i="4"/>
  <c r="D4" i="4"/>
  <c r="C4" i="4"/>
  <c r="C5" i="4"/>
  <c r="D5" i="4"/>
  <c r="O12" i="1"/>
  <c r="O13" i="1"/>
  <c r="O14" i="1"/>
  <c r="O15" i="1"/>
  <c r="O16" i="1"/>
  <c r="O17" i="1"/>
  <c r="O21" i="1"/>
  <c r="O22" i="1"/>
  <c r="O23" i="1"/>
  <c r="J12" i="1"/>
  <c r="J13" i="1"/>
  <c r="J14" i="1"/>
  <c r="J15" i="1"/>
  <c r="J16" i="1"/>
  <c r="J17" i="1"/>
  <c r="J21" i="1"/>
  <c r="J22" i="1"/>
  <c r="J23" i="1"/>
  <c r="J9" i="1"/>
  <c r="J10" i="1"/>
  <c r="J11" i="1"/>
  <c r="J18" i="1"/>
  <c r="J19" i="1"/>
  <c r="J20" i="1"/>
  <c r="O9" i="1"/>
  <c r="O10" i="1"/>
  <c r="O11" i="1"/>
  <c r="O18" i="1"/>
  <c r="O19" i="1"/>
  <c r="O20" i="1"/>
  <c r="C3" i="4" l="1"/>
  <c r="O25" i="1"/>
  <c r="O26" i="1"/>
  <c r="O27" i="1"/>
  <c r="O28" i="1"/>
  <c r="O5" i="1"/>
  <c r="O6" i="1"/>
  <c r="O8" i="1"/>
  <c r="O7" i="1"/>
  <c r="O29" i="1"/>
  <c r="O30" i="1"/>
  <c r="O24" i="1"/>
  <c r="J25" i="1"/>
  <c r="J26" i="1"/>
  <c r="J27" i="1"/>
  <c r="J28" i="1"/>
  <c r="J5" i="1"/>
  <c r="J6" i="1"/>
  <c r="J8" i="1"/>
  <c r="J7" i="1"/>
  <c r="J29" i="1"/>
  <c r="J30" i="1"/>
  <c r="J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Eoin Woods</author>
  </authors>
  <commentList>
    <comment ref="D4" authorId="0" shapeId="0" xr:uid="{827C8BE7-85D4-3243-9823-4DFCF2FFCF88}">
      <text>
        <r>
          <rPr>
            <b/>
            <sz val="10"/>
            <color rgb="FF000000"/>
            <rFont val="Tahoma"/>
            <family val="2"/>
          </rPr>
          <t>Eoin Woods: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Iterations of the scenario invocations in the scenario run, not number of times scenario was run.</t>
        </r>
      </text>
    </comment>
  </commentList>
</comments>
</file>

<file path=xl/sharedStrings.xml><?xml version="1.0" encoding="utf-8"?>
<sst xmlns="http://schemas.openxmlformats.org/spreadsheetml/2006/main" count="188" uniqueCount="84">
  <si>
    <t>Scenario</t>
  </si>
  <si>
    <t>Execution Date</t>
  </si>
  <si>
    <t>Trace CPU (msec)</t>
  </si>
  <si>
    <t>Host CPU (msec)</t>
  </si>
  <si>
    <t>Trace%Cpu</t>
  </si>
  <si>
    <t>TraceEnergyJ</t>
  </si>
  <si>
    <t>HostEnergyJ</t>
  </si>
  <si>
    <t>Duration (msec)</t>
  </si>
  <si>
    <t>Notes</t>
  </si>
  <si>
    <t>single-cpu-x50-pause</t>
  </si>
  <si>
    <t>20180708-084130</t>
  </si>
  <si>
    <t>Synthetic Load%</t>
  </si>
  <si>
    <t>20180708-084543</t>
  </si>
  <si>
    <t>20180708-085351</t>
  </si>
  <si>
    <t>20180708-085738</t>
  </si>
  <si>
    <t>20180708-090126</t>
  </si>
  <si>
    <t>20180708-105135</t>
  </si>
  <si>
    <t>cpu-data-mix-x10</t>
  </si>
  <si>
    <t>20180708-093627</t>
  </si>
  <si>
    <t>data-100mbx4-x10</t>
  </si>
  <si>
    <t>data-500mbx4-x10</t>
  </si>
  <si>
    <t>20180708-094240</t>
  </si>
  <si>
    <t>data-1gbx4-x10</t>
  </si>
  <si>
    <t>20180708-095644</t>
  </si>
  <si>
    <t>three-cpu-x50</t>
  </si>
  <si>
    <t>20180708-092000</t>
  </si>
  <si>
    <t>20180708-092539</t>
  </si>
  <si>
    <t>Iterations</t>
  </si>
  <si>
    <t>CpuPerIteration (msec)</t>
  </si>
  <si>
    <t>JPerTrace</t>
  </si>
  <si>
    <t>Test Set</t>
  </si>
  <si>
    <t>data-tests-2018070</t>
  </si>
  <si>
    <t>mixedcpu-tests-20180708</t>
  </si>
  <si>
    <t>machineload-tests-20180708</t>
  </si>
  <si>
    <t>single-cpu-x50</t>
  </si>
  <si>
    <t>longshort-tests-20180709</t>
  </si>
  <si>
    <t>long-cpu-x10</t>
  </si>
  <si>
    <t>20180709-213246</t>
  </si>
  <si>
    <t>20180709-213725</t>
  </si>
  <si>
    <t>20180709-214204</t>
  </si>
  <si>
    <t>short-cpu-x1000</t>
  </si>
  <si>
    <t>20180709-212941</t>
  </si>
  <si>
    <t>20180709-213420</t>
  </si>
  <si>
    <t>20180709-213900</t>
  </si>
  <si>
    <t>longshort-tests-20180710</t>
  </si>
  <si>
    <t>medium-cpu-x100</t>
  </si>
  <si>
    <t>20180710-214239</t>
  </si>
  <si>
    <t>20180710-214719</t>
  </si>
  <si>
    <t>20180710-215158</t>
  </si>
  <si>
    <t>20180710-214107</t>
  </si>
  <si>
    <t>20180710-214547</t>
  </si>
  <si>
    <t>20180710-215026</t>
  </si>
  <si>
    <t>20180710-213935</t>
  </si>
  <si>
    <t>20180710-214414</t>
  </si>
  <si>
    <t>20180710-214853</t>
  </si>
  <si>
    <r>
      <rPr>
        <b/>
        <sz val="14"/>
        <color theme="1"/>
        <rFont val="Calibri (Body)_x0000_"/>
      </rPr>
      <t>Apollo Test Scenario Results</t>
    </r>
    <r>
      <rPr>
        <sz val="12"/>
        <color theme="1"/>
        <rFont val="Calibri"/>
        <family val="2"/>
        <scheme val="minor"/>
      </rPr>
      <t xml:space="preserve"> (extracted from Apollo output files in test data output)</t>
    </r>
  </si>
  <si>
    <t>Scenario Name</t>
  </si>
  <si>
    <t>cpuhog</t>
  </si>
  <si>
    <t>single-cpu</t>
  </si>
  <si>
    <t>Service</t>
  </si>
  <si>
    <t>Parameter</t>
  </si>
  <si>
    <t>Repetitions</t>
  </si>
  <si>
    <t>PauseMsec</t>
  </si>
  <si>
    <t>fiohog</t>
  </si>
  <si>
    <t>Trace Energy/CPU</t>
  </si>
  <si>
    <t>Long/Short CPU/Energy per trace correlation</t>
  </si>
  <si>
    <t>Avg and StdDev for Long</t>
  </si>
  <si>
    <t>Avg and StdDev for Medium</t>
  </si>
  <si>
    <t>Avg and StdDev for Short</t>
  </si>
  <si>
    <t>scenariolength-tests-20180808</t>
  </si>
  <si>
    <t>20180808-220717</t>
  </si>
  <si>
    <t>20180808-221318</t>
  </si>
  <si>
    <t>20180808-221919</t>
  </si>
  <si>
    <t>20180808-221005</t>
  </si>
  <si>
    <t>20180808-221606</t>
  </si>
  <si>
    <t>20180808-222207</t>
  </si>
  <si>
    <t>scenariolength-50pctload-20180810</t>
  </si>
  <si>
    <t>20180810-220342</t>
  </si>
  <si>
    <t>20180810-220655</t>
  </si>
  <si>
    <t>20180810-221008</t>
  </si>
  <si>
    <t>20180810-223009</t>
  </si>
  <si>
    <t>20180810-223546</t>
  </si>
  <si>
    <t>20180810-223257</t>
  </si>
  <si>
    <t>Execution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</si>
</sst>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0" xfId="0" applyFont="1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Per Trace vs CPU Usage Per 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CPU Traces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Results!$J$9:$J$23</c:f>
              <c:numCache>
                <c:formatCode>0</c:formatCode>
                <c:ptCount val="15"/>
                <c:pt idx="0">
                  <c:v>4665</c:v>
                </c:pt>
                <c:pt idx="1">
                  <c:v>4731.8999999999996</c:v>
                </c:pt>
                <c:pt idx="2">
                  <c:v>4881.3999999999996</c:v>
                </c:pt>
                <c:pt idx="3">
                  <c:v>4743.1000000000004</c:v>
                </c:pt>
                <c:pt idx="4">
                  <c:v>4704.2</c:v>
                </c:pt>
                <c:pt idx="5">
                  <c:v>4664.3</c:v>
                </c:pt>
                <c:pt idx="6">
                  <c:v>476.68</c:v>
                </c:pt>
                <c:pt idx="7">
                  <c:v>470.94</c:v>
                </c:pt>
                <c:pt idx="8">
                  <c:v>474.29</c:v>
                </c:pt>
                <c:pt idx="9">
                  <c:v>68.084000000000003</c:v>
                </c:pt>
                <c:pt idx="10">
                  <c:v>54.468000000000004</c:v>
                </c:pt>
                <c:pt idx="11">
                  <c:v>53.655999999999999</c:v>
                </c:pt>
                <c:pt idx="12">
                  <c:v>61.279000000000003</c:v>
                </c:pt>
                <c:pt idx="13">
                  <c:v>54.844000000000001</c:v>
                </c:pt>
                <c:pt idx="14">
                  <c:v>55.542999999999999</c:v>
                </c:pt>
              </c:numCache>
            </c:numRef>
          </c:xVal>
          <c:yVal>
            <c:numRef>
              <c:f>Results!$O$9:$O$23</c:f>
              <c:numCache>
                <c:formatCode>0</c:formatCode>
                <c:ptCount val="15"/>
                <c:pt idx="0">
                  <c:v>528.29999999999995</c:v>
                </c:pt>
                <c:pt idx="1">
                  <c:v>542.70000000000005</c:v>
                </c:pt>
                <c:pt idx="2">
                  <c:v>549.9</c:v>
                </c:pt>
                <c:pt idx="3">
                  <c:v>523.4</c:v>
                </c:pt>
                <c:pt idx="4">
                  <c:v>519.1</c:v>
                </c:pt>
                <c:pt idx="5">
                  <c:v>521</c:v>
                </c:pt>
                <c:pt idx="6">
                  <c:v>51.87</c:v>
                </c:pt>
                <c:pt idx="7">
                  <c:v>51.57</c:v>
                </c:pt>
                <c:pt idx="8">
                  <c:v>52.1</c:v>
                </c:pt>
                <c:pt idx="9">
                  <c:v>5.4329999999999998</c:v>
                </c:pt>
                <c:pt idx="10">
                  <c:v>4.7380000000000004</c:v>
                </c:pt>
                <c:pt idx="11">
                  <c:v>4.5650000000000004</c:v>
                </c:pt>
                <c:pt idx="12">
                  <c:v>5.1840000000000002</c:v>
                </c:pt>
                <c:pt idx="13">
                  <c:v>4.7460000000000004</c:v>
                </c:pt>
                <c:pt idx="14">
                  <c:v>4.7670000000000003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0-2B45-BE30-7FF7C5E2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7296"/>
        <c:axId val="1484268976"/>
      </c:scatterChart>
      <c:valAx>
        <c:axId val="1484267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Per Trace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8976"/>
        <c:crosses val="autoZero"/>
        <c:crossBetween val="midCat"/>
      </c:valAx>
      <c:valAx>
        <c:axId val="1484268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Energy/CPU</a:t>
            </a:r>
            <a:r>
              <a:rPr lang="en-US" b="1" baseline="0"/>
              <a:t>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Energy/CPU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Results!$C$9:$C$23</c:f>
              <c:strCache>
                <c:ptCount val="15"/>
                <c:pt idx="0">
                  <c:v>long-cpu-x10</c:v>
                </c:pt>
                <c:pt idx="1">
                  <c:v>long-cpu-x10</c:v>
                </c:pt>
                <c:pt idx="2">
                  <c:v>long-cpu-x10</c:v>
                </c:pt>
                <c:pt idx="3">
                  <c:v>long-cpu-x10</c:v>
                </c:pt>
                <c:pt idx="4">
                  <c:v>long-cpu-x10</c:v>
                </c:pt>
                <c:pt idx="5">
                  <c:v>long-cpu-x10</c:v>
                </c:pt>
                <c:pt idx="6">
                  <c:v>medium-cpu-x100</c:v>
                </c:pt>
                <c:pt idx="7">
                  <c:v>medium-cpu-x100</c:v>
                </c:pt>
                <c:pt idx="8">
                  <c:v>medium-cpu-x100</c:v>
                </c:pt>
                <c:pt idx="9">
                  <c:v>short-cpu-x1000</c:v>
                </c:pt>
                <c:pt idx="10">
                  <c:v>short-cpu-x1000</c:v>
                </c:pt>
                <c:pt idx="11">
                  <c:v>short-cpu-x1000</c:v>
                </c:pt>
                <c:pt idx="12">
                  <c:v>short-cpu-x1000</c:v>
                </c:pt>
                <c:pt idx="13">
                  <c:v>short-cpu-x1000</c:v>
                </c:pt>
                <c:pt idx="14">
                  <c:v>short-cpu-x1000</c:v>
                </c:pt>
              </c:strCache>
            </c:strRef>
          </c:cat>
          <c:val>
            <c:numRef>
              <c:f>Results!$N$9:$N$23</c:f>
              <c:numCache>
                <c:formatCode>General</c:formatCode>
                <c:ptCount val="15"/>
                <c:pt idx="0">
                  <c:v>0.1132475884244373</c:v>
                </c:pt>
                <c:pt idx="1">
                  <c:v>0.11468965954479174</c:v>
                </c:pt>
                <c:pt idx="2">
                  <c:v>0.11265210800180277</c:v>
                </c:pt>
                <c:pt idx="3">
                  <c:v>0.11034977124665303</c:v>
                </c:pt>
                <c:pt idx="4">
                  <c:v>0.11034819948131457</c:v>
                </c:pt>
                <c:pt idx="5">
                  <c:v>0.11169950474883691</c:v>
                </c:pt>
                <c:pt idx="6">
                  <c:v>0.10881513803809684</c:v>
                </c:pt>
                <c:pt idx="7">
                  <c:v>0.10950439546439036</c:v>
                </c:pt>
                <c:pt idx="8">
                  <c:v>0.10984840498429231</c:v>
                </c:pt>
                <c:pt idx="9">
                  <c:v>7.9798484225368657E-2</c:v>
                </c:pt>
                <c:pt idx="10">
                  <c:v>8.698685466696042E-2</c:v>
                </c:pt>
                <c:pt idx="11">
                  <c:v>8.507902191739973E-2</c:v>
                </c:pt>
                <c:pt idx="12">
                  <c:v>8.4596680755234258E-2</c:v>
                </c:pt>
                <c:pt idx="13">
                  <c:v>8.6536357669024871E-2</c:v>
                </c:pt>
                <c:pt idx="14">
                  <c:v>8.582539653961796E-2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A-9F4A-88E3-AAC093FE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89760"/>
        <c:axId val="1484422448"/>
      </c:lineChart>
      <c:catAx>
        <c:axId val="1484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22448"/>
        <c:crosses val="autoZero"/>
        <c:auto val="1"/>
        <c:lblAlgn val="ctr"/>
        <c:lblOffset val="100"/>
        <c:noMultiLvlLbl val="0"/>
      </c:catAx>
      <c:valAx>
        <c:axId val="1484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Machine</a:t>
            </a:r>
            <a:r>
              <a:rPr lang="en-US" b="1" baseline="0"/>
              <a:t> Load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Results!$G$24:$G$28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Results!$O$24:$O$28</c:f>
              <c:numCache>
                <c:formatCode>0</c:formatCode>
                <c:ptCount val="5"/>
                <c:pt idx="0">
                  <c:v>276.27999999999997</c:v>
                </c:pt>
                <c:pt idx="1">
                  <c:v>182.66</c:v>
                </c:pt>
                <c:pt idx="2">
                  <c:v>164.36</c:v>
                </c:pt>
                <c:pt idx="3">
                  <c:v>168.86</c:v>
                </c:pt>
                <c:pt idx="4">
                  <c:v>167.24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C44E-8134-9C868AC5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73072"/>
        <c:axId val="1493221472"/>
      </c:lineChart>
      <c:catAx>
        <c:axId val="14836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21472"/>
        <c:crosses val="autoZero"/>
        <c:auto val="1"/>
        <c:lblAlgn val="ctr"/>
        <c:lblOffset val="100"/>
        <c:noMultiLvlLbl val="0"/>
      </c:catAx>
      <c:valAx>
        <c:axId val="14932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</a:t>
                </a:r>
                <a:r>
                  <a:rPr lang="en-US"/>
                  <a:t>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7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Allocation with Changing</a:t>
            </a:r>
            <a:r>
              <a:rPr lang="en-US" b="1" baseline="0"/>
              <a:t> Trace Length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CPU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Results!$C$31:$C$42</c:f>
              <c:strCache>
                <c:ptCount val="12"/>
                <c:pt idx="0">
                  <c:v>single-cpu-x50</c:v>
                </c:pt>
                <c:pt idx="1">
                  <c:v>single-cpu-x50</c:v>
                </c:pt>
                <c:pt idx="2">
                  <c:v>single-cpu-x50</c:v>
                </c:pt>
                <c:pt idx="3">
                  <c:v>single-cpu-x50-pause</c:v>
                </c:pt>
                <c:pt idx="4">
                  <c:v>single-cpu-x50-pause</c:v>
                </c:pt>
                <c:pt idx="5">
                  <c:v>single-cpu-x50-pause</c:v>
                </c:pt>
                <c:pt idx="6">
                  <c:v>single-cpu-x50</c:v>
                </c:pt>
                <c:pt idx="7">
                  <c:v>single-cpu-x50</c:v>
                </c:pt>
                <c:pt idx="8">
                  <c:v>single-cpu-x50</c:v>
                </c:pt>
                <c:pt idx="9">
                  <c:v>single-cpu-x50-pause</c:v>
                </c:pt>
                <c:pt idx="10">
                  <c:v>single-cpu-x50-pause</c:v>
                </c:pt>
                <c:pt idx="11">
                  <c:v>single-cpu-x50-pause</c:v>
                </c:pt>
              </c:strCache>
            </c:strRef>
          </c:cat>
          <c:val>
            <c:numRef>
              <c:f>Results!$J$31:$J$42</c:f>
              <c:numCache>
                <c:formatCode>0</c:formatCode>
                <c:ptCount val="12"/>
                <c:pt idx="0">
                  <c:v>2522.84</c:v>
                </c:pt>
                <c:pt idx="1">
                  <c:v>2492.58</c:v>
                </c:pt>
                <c:pt idx="2">
                  <c:v>2496.84</c:v>
                </c:pt>
                <c:pt idx="3">
                  <c:v>2518.9</c:v>
                </c:pt>
                <c:pt idx="4">
                  <c:v>2496.8000000000002</c:v>
                </c:pt>
                <c:pt idx="5">
                  <c:v>2507.94</c:v>
                </c:pt>
                <c:pt idx="6">
                  <c:v>2466.8000000000002</c:v>
                </c:pt>
                <c:pt idx="7">
                  <c:v>2474.02</c:v>
                </c:pt>
                <c:pt idx="8">
                  <c:v>2500.54</c:v>
                </c:pt>
                <c:pt idx="9">
                  <c:v>2555.98</c:v>
                </c:pt>
                <c:pt idx="10">
                  <c:v>2496.5</c:v>
                </c:pt>
                <c:pt idx="11">
                  <c:v>2500.16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77727"/>
        <c:axId val="1027279407"/>
      </c:lineChart>
      <c:lineChart>
        <c:grouping val="standard"/>
        <c:varyColors val="0"/>
        <c:ser>
          <c:idx val="8"/>
          <c:order val="1"/>
          <c:tx>
            <c:v>Energy per Trace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Results!$E$31:$E$42</c:f>
              <c:strCache>
                <c:ptCount val="12"/>
                <c:pt idx="0">
                  <c:v>20180808-220717</c:v>
                </c:pt>
                <c:pt idx="1">
                  <c:v>20180808-221318</c:v>
                </c:pt>
                <c:pt idx="2">
                  <c:v>20180808-221919</c:v>
                </c:pt>
                <c:pt idx="3">
                  <c:v>20180808-221005</c:v>
                </c:pt>
                <c:pt idx="4">
                  <c:v>20180808-221606</c:v>
                </c:pt>
                <c:pt idx="5">
                  <c:v>20180808-222207</c:v>
                </c:pt>
                <c:pt idx="6">
                  <c:v>20180810-223009</c:v>
                </c:pt>
                <c:pt idx="7">
                  <c:v>20180810-223257</c:v>
                </c:pt>
                <c:pt idx="8">
                  <c:v>20180810-223546</c:v>
                </c:pt>
                <c:pt idx="9">
                  <c:v>20180810-220342</c:v>
                </c:pt>
                <c:pt idx="10">
                  <c:v>20180810-220655</c:v>
                </c:pt>
                <c:pt idx="11">
                  <c:v>20180810-221008</c:v>
                </c:pt>
              </c:strCache>
            </c:strRef>
          </c:cat>
          <c:val>
            <c:numRef>
              <c:f>Results!$O$31:$O$42</c:f>
              <c:numCache>
                <c:formatCode>0</c:formatCode>
                <c:ptCount val="12"/>
                <c:pt idx="0">
                  <c:v>270.58</c:v>
                </c:pt>
                <c:pt idx="1">
                  <c:v>270.42</c:v>
                </c:pt>
                <c:pt idx="2">
                  <c:v>274.24</c:v>
                </c:pt>
                <c:pt idx="3">
                  <c:v>308.39999999999998</c:v>
                </c:pt>
                <c:pt idx="4">
                  <c:v>302.06</c:v>
                </c:pt>
                <c:pt idx="5">
                  <c:v>306.22000000000003</c:v>
                </c:pt>
                <c:pt idx="6">
                  <c:v>157.12</c:v>
                </c:pt>
                <c:pt idx="7">
                  <c:v>157.69999999999999</c:v>
                </c:pt>
                <c:pt idx="8">
                  <c:v>159.46</c:v>
                </c:pt>
                <c:pt idx="9">
                  <c:v>164.4</c:v>
                </c:pt>
                <c:pt idx="10">
                  <c:v>159.86000000000001</c:v>
                </c:pt>
                <c:pt idx="11">
                  <c:v>161.47999999999999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84431"/>
        <c:axId val="1028109023"/>
      </c:lineChart>
      <c:catAx>
        <c:axId val="10272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9407"/>
        <c:crosses val="autoZero"/>
        <c:auto val="1"/>
        <c:lblAlgn val="ctr"/>
        <c:lblOffset val="100"/>
        <c:noMultiLvlLbl val="0"/>
      </c:catAx>
      <c:valAx>
        <c:axId val="1027279407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7727"/>
        <c:crosses val="autoZero"/>
        <c:crossBetween val="between"/>
      </c:valAx>
      <c:valAx>
        <c:axId val="1028109023"/>
        <c:scaling>
          <c:orientation val="minMax"/>
          <c:max val="45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84431"/>
        <c:crosses val="max"/>
        <c:crossBetween val="between"/>
      </c:valAx>
      <c:catAx>
        <c:axId val="102968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8109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50800</xdr:rowOff>
    </xdr:from>
    <xdr:to>
      <xdr:col>9</xdr:col>
      <xdr:colOff>533400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72263-09F0-8B4D-8A9E-F78585C4E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114300</xdr:rowOff>
    </xdr:from>
    <xdr:to>
      <xdr:col>16</xdr:col>
      <xdr:colOff>723900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7593F-9BCB-3E4B-9DC7-B45DB76D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19</xdr:row>
      <xdr:rowOff>152400</xdr:rowOff>
    </xdr:from>
    <xdr:to>
      <xdr:col>16</xdr:col>
      <xdr:colOff>609600</xdr:colOff>
      <xdr:row>39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16F315-8FED-4A4B-8DC1-DC29AACC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469900</xdr:colOff>
      <xdr:row>60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A60139-55C9-1245-AA81-F7B55CBA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0.73633</cdr:x>
      <cdr:y>0.50635</cdr:y>
    </cdr:from>
    <cdr:to>
      <cdr:x>0.85209</cdr:x>
      <cdr:y>0.63702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A0B86F-052B-1647-B00B-B6540758B444}"/>
            </a:ext>
          </a:extLst>
        </cdr:cNvPr>
        <cdr:cNvSpPr txBox="1"/>
      </cdr:nvSpPr>
      <cdr:spPr>
        <a:xfrm xmlns:a="http://schemas.openxmlformats.org/drawingml/2006/main">
          <a:off x="5816600" y="3543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0.7283</cdr:x>
      <cdr:y>0.50998</cdr:y>
    </cdr:from>
    <cdr:to>
      <cdr:x>0.90354</cdr:x>
      <cdr:y>0.55172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A7ED15E-0550-1749-8B9D-5451AF33DA64}"/>
            </a:ext>
          </a:extLst>
        </cdr:cNvPr>
        <cdr:cNvSpPr txBox="1"/>
      </cdr:nvSpPr>
      <cdr:spPr>
        <a:xfrm xmlns:a="http://schemas.openxmlformats.org/drawingml/2006/main">
          <a:off x="5753100" y="3568700"/>
          <a:ext cx="13843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Energy per Trace (J)</a:t>
          </a:r>
        </a:p>
      </cdr:txBody>
    </cdr:sp>
  </cdr:relSizeAnchor>
  <cdr:relSizeAnchor xmlns:cdr="http://schemas.openxmlformats.org/drawingml/2006/chartDrawing">
    <cdr:from>
      <cdr:x>0.76527</cdr:x>
      <cdr:y>0.05263</cdr:y>
    </cdr:from>
    <cdr:to>
      <cdr:x>0.93408</cdr:x>
      <cdr:y>0.09982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C4886B7-9111-E848-971F-4B043989E3C1}"/>
            </a:ext>
          </a:extLst>
        </cdr:cNvPr>
        <cdr:cNvSpPr txBox="1"/>
      </cdr:nvSpPr>
      <cdr:spPr>
        <a:xfrm xmlns:a="http://schemas.openxmlformats.org/drawingml/2006/main">
          <a:off x="6045200" y="368300"/>
          <a:ext cx="13335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CPU per Trace (msec)</a:t>
          </a:r>
        </a:p>
      </cdr:txBody>
    </cdr:sp>
  </cdr:relSizeAnchor>
  <cdr:relSizeAnchor xmlns:cdr="http://schemas.openxmlformats.org/drawingml/2006/chartDrawing">
    <cdr:from>
      <cdr:x>0.0627</cdr:x>
      <cdr:y>0.05445</cdr:y>
    </cdr:from>
    <cdr:to>
      <cdr:x>0.51125</cdr:x>
      <cdr:y>0.43013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5F11C15-E8C0-3B4F-A018-5D138FE44436}"/>
            </a:ext>
          </a:extLst>
        </cdr:cNvPr>
        <cdr:cNvSpPr/>
      </cdr:nvSpPr>
      <cdr:spPr>
        <a:xfrm xmlns:a="http://schemas.openxmlformats.org/drawingml/2006/main">
          <a:off x="495300" y="381000"/>
          <a:ext cx="3543300" cy="2628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0.51125</cdr:x>
      <cdr:y>0.05445</cdr:y>
    </cdr:from>
    <cdr:to>
      <cdr:x>0.94373</cdr:x>
      <cdr:y>0.60617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BA8B7F0-62D3-4E42-9334-05EBCDF66F29}"/>
            </a:ext>
          </a:extLst>
        </cdr:cNvPr>
        <cdr:cNvSpPr/>
      </cdr:nvSpPr>
      <cdr:spPr>
        <a:xfrm xmlns:a="http://schemas.openxmlformats.org/drawingml/2006/main">
          <a:off x="4038600" y="381000"/>
          <a:ext cx="3416300" cy="3860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0.06431</cdr:x>
      <cdr:y>0.39201</cdr:y>
    </cdr:from>
    <cdr:to>
      <cdr:x>0.30547</cdr:x>
      <cdr:y>0.42831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F55C6FC-3707-F04D-A351-34DED00560B4}"/>
            </a:ext>
          </a:extLst>
        </cdr:cNvPr>
        <cdr:cNvSpPr txBox="1"/>
      </cdr:nvSpPr>
      <cdr:spPr>
        <a:xfrm xmlns:a="http://schemas.openxmlformats.org/drawingml/2006/main">
          <a:off x="508000" y="2743200"/>
          <a:ext cx="190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host</a:t>
          </a:r>
          <a:r>
            <a:rPr lang="en-US" sz="1100" baseline="0"/>
            <a:t> 0% additional load period</a:t>
          </a:r>
          <a:endParaRPr lang="en-US" sz="1100"/>
        </a:p>
      </cdr:txBody>
    </cdr:sp>
  </cdr:relSizeAnchor>
  <cdr:relSizeAnchor xmlns:cdr="http://schemas.openxmlformats.org/drawingml/2006/chartDrawing">
    <cdr:from>
      <cdr:x>0.51125</cdr:x>
      <cdr:y>0.5735</cdr:y>
    </cdr:from>
    <cdr:to>
      <cdr:x>0.76367</cdr:x>
      <cdr:y>0.60617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08A45A-CFD7-DF4D-8153-9B624BE93E55}"/>
            </a:ext>
          </a:extLst>
        </cdr:cNvPr>
        <cdr:cNvSpPr txBox="1"/>
      </cdr:nvSpPr>
      <cdr:spPr>
        <a:xfrm xmlns:a="http://schemas.openxmlformats.org/drawingml/2006/main">
          <a:off x="4038600" y="4013200"/>
          <a:ext cx="19939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host</a:t>
          </a:r>
          <a:r>
            <a:rPr lang="en-US" sz="1100" baseline="0"/>
            <a:t> 50% additional load period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A84C-38BB-9C46-BB61-734C431F3DDA}">
  <dimension ref="B2:Q74"/>
  <sheetViews>
    <sheetView workbookViewId="0">
      <pane ySplit="4" topLeftCell="A11" activePane="bottomLeft" state="frozen"/>
      <selection pane="bottomLeft" activeCell="F24" sqref="F24"/>
    </sheetView>
  </sheetViews>
  <sheetFormatPr baseColWidth="10" defaultRowHeight="16"/>
  <cols>
    <col min="1" max="1" width="4.6640625" customWidth="1"/>
    <col min="2" max="2" width="31.6640625" customWidth="1"/>
    <col min="3" max="3" width="19" customWidth="1"/>
    <col min="4" max="4" width="9" customWidth="1"/>
    <col min="5" max="5" width="18.5" customWidth="1"/>
    <col min="6" max="6" width="14.6640625" customWidth="1"/>
    <col min="7" max="7" width="22.5" customWidth="1"/>
    <col min="8" max="8" width="17" customWidth="1"/>
    <col min="9" max="10" width="17.5" customWidth="1"/>
    <col min="11" max="11" width="17.1640625" customWidth="1"/>
    <col min="12" max="12" width="16.33203125" customWidth="1"/>
    <col min="13" max="14" width="16.5" customWidth="1"/>
    <col min="15" max="15" width="12" customWidth="1"/>
    <col min="16" max="16" width="16" customWidth="1"/>
    <col min="17" max="17" width="57.5" customWidth="1"/>
  </cols>
  <sheetData>
    <row r="2" spans="2:17" ht="19">
      <c r="B2" t="s">
        <v>55</v>
      </c>
    </row>
    <row r="4" spans="2:17">
      <c r="B4" s="1" t="s">
        <v>30</v>
      </c>
      <c r="C4" s="1" t="s">
        <v>0</v>
      </c>
      <c r="D4" s="1" t="s">
        <v>27</v>
      </c>
      <c r="E4" s="1" t="s">
        <v>83</v>
      </c>
      <c r="F4" s="1" t="s">
        <v>1</v>
      </c>
      <c r="G4" s="1" t="s">
        <v>11</v>
      </c>
      <c r="H4" s="1" t="s">
        <v>7</v>
      </c>
      <c r="I4" s="1" t="s">
        <v>2</v>
      </c>
      <c r="J4" s="1" t="s">
        <v>28</v>
      </c>
      <c r="K4" s="1" t="s">
        <v>3</v>
      </c>
      <c r="L4" s="1" t="s">
        <v>4</v>
      </c>
      <c r="M4" s="1" t="s">
        <v>5</v>
      </c>
      <c r="N4" s="1" t="s">
        <v>64</v>
      </c>
      <c r="O4" s="1" t="s">
        <v>29</v>
      </c>
      <c r="P4" s="1" t="s">
        <v>6</v>
      </c>
      <c r="Q4" s="1" t="s">
        <v>8</v>
      </c>
    </row>
    <row r="5" spans="2:17" s="10" customFormat="1">
      <c r="B5" s="10" t="s">
        <v>31</v>
      </c>
      <c r="C5" s="10" t="s">
        <v>17</v>
      </c>
      <c r="D5" s="10">
        <v>10</v>
      </c>
      <c r="E5" s="10" t="s">
        <v>16</v>
      </c>
      <c r="F5" s="10" t="str">
        <f>LEFT(E5, 8)</f>
        <v>20180708</v>
      </c>
      <c r="G5" s="10">
        <v>0</v>
      </c>
      <c r="H5" s="10">
        <v>347267</v>
      </c>
      <c r="I5" s="10">
        <v>226900</v>
      </c>
      <c r="J5" s="11">
        <f>I5/D5</f>
        <v>22690</v>
      </c>
      <c r="K5" s="10">
        <v>409054</v>
      </c>
      <c r="L5" s="10">
        <v>55</v>
      </c>
      <c r="M5" s="10">
        <v>22752</v>
      </c>
      <c r="N5" s="10">
        <f>M5/I5</f>
        <v>0.10027324812692816</v>
      </c>
      <c r="O5" s="11">
        <f>M5/D5</f>
        <v>2275.1999999999998</v>
      </c>
      <c r="P5" s="10">
        <v>41015</v>
      </c>
    </row>
    <row r="6" spans="2:17" s="10" customFormat="1">
      <c r="B6" s="10" t="s">
        <v>31</v>
      </c>
      <c r="C6" s="10" t="s">
        <v>19</v>
      </c>
      <c r="D6" s="10">
        <v>10</v>
      </c>
      <c r="E6" s="10" t="s">
        <v>18</v>
      </c>
      <c r="F6" s="10" t="str">
        <f t="shared" ref="F6:F42" si="0">LEFT(E6, 8)</f>
        <v>20180708</v>
      </c>
      <c r="G6" s="10">
        <v>0</v>
      </c>
      <c r="H6" s="10">
        <v>47674</v>
      </c>
      <c r="I6" s="10">
        <v>38020</v>
      </c>
      <c r="J6" s="11">
        <f>I6/D6</f>
        <v>3802</v>
      </c>
      <c r="K6" s="10">
        <v>57561</v>
      </c>
      <c r="L6" s="10">
        <v>66</v>
      </c>
      <c r="M6" s="10">
        <v>3726</v>
      </c>
      <c r="N6" s="10">
        <f t="shared" ref="N6:N30" si="1">M6/I6</f>
        <v>9.8001052077853756E-2</v>
      </c>
      <c r="O6" s="11">
        <f>M6/D6</f>
        <v>372.6</v>
      </c>
      <c r="P6" s="10">
        <v>5640</v>
      </c>
    </row>
    <row r="7" spans="2:17" s="10" customFormat="1">
      <c r="B7" s="10" t="s">
        <v>31</v>
      </c>
      <c r="C7" s="10" t="s">
        <v>22</v>
      </c>
      <c r="D7" s="10">
        <v>10</v>
      </c>
      <c r="E7" s="10" t="s">
        <v>23</v>
      </c>
      <c r="F7" s="10" t="str">
        <f t="shared" si="0"/>
        <v>20180708</v>
      </c>
      <c r="G7" s="10">
        <v>0</v>
      </c>
      <c r="H7" s="10">
        <v>648115</v>
      </c>
      <c r="I7" s="10">
        <v>373166</v>
      </c>
      <c r="J7" s="11">
        <f>I7/D7</f>
        <v>37316.6</v>
      </c>
      <c r="K7" s="10">
        <v>790456</v>
      </c>
      <c r="L7" s="10">
        <v>47</v>
      </c>
      <c r="M7" s="10">
        <v>36709</v>
      </c>
      <c r="N7" s="10">
        <f t="shared" si="1"/>
        <v>9.8371770204145073E-2</v>
      </c>
      <c r="O7" s="11">
        <f>M7/D7</f>
        <v>3670.9</v>
      </c>
      <c r="P7" s="10">
        <v>77760</v>
      </c>
    </row>
    <row r="8" spans="2:17" s="10" customFormat="1">
      <c r="B8" s="10" t="s">
        <v>31</v>
      </c>
      <c r="C8" s="10" t="s">
        <v>20</v>
      </c>
      <c r="D8" s="10">
        <v>10</v>
      </c>
      <c r="E8" s="10" t="s">
        <v>21</v>
      </c>
      <c r="F8" s="10" t="str">
        <f t="shared" si="0"/>
        <v>20180708</v>
      </c>
      <c r="G8" s="10">
        <v>0</v>
      </c>
      <c r="H8" s="10">
        <v>302514</v>
      </c>
      <c r="I8" s="10">
        <v>182124</v>
      </c>
      <c r="J8" s="11">
        <f>I8/D8</f>
        <v>18212.400000000001</v>
      </c>
      <c r="K8" s="10">
        <v>336268</v>
      </c>
      <c r="L8" s="10">
        <v>54</v>
      </c>
      <c r="M8" s="10">
        <v>19039</v>
      </c>
      <c r="N8" s="10">
        <f t="shared" si="1"/>
        <v>0.10453866596384881</v>
      </c>
      <c r="O8" s="11">
        <f>M8/D8</f>
        <v>1903.9</v>
      </c>
      <c r="P8" s="10">
        <v>35153</v>
      </c>
    </row>
    <row r="9" spans="2:17" s="12" customFormat="1">
      <c r="B9" s="12" t="s">
        <v>35</v>
      </c>
      <c r="C9" s="12" t="s">
        <v>36</v>
      </c>
      <c r="D9" s="12">
        <v>10</v>
      </c>
      <c r="E9" s="12" t="s">
        <v>37</v>
      </c>
      <c r="F9" s="10" t="str">
        <f t="shared" si="0"/>
        <v>20180709</v>
      </c>
      <c r="G9" s="12">
        <v>0</v>
      </c>
      <c r="H9" s="12">
        <v>50510</v>
      </c>
      <c r="I9" s="12">
        <v>46650</v>
      </c>
      <c r="J9" s="13">
        <f>I9/D9</f>
        <v>4665</v>
      </c>
      <c r="K9" s="12">
        <v>47417</v>
      </c>
      <c r="L9" s="12">
        <v>98</v>
      </c>
      <c r="M9" s="12">
        <v>5283</v>
      </c>
      <c r="N9" s="12">
        <f t="shared" ref="N9:N23" si="2">M9/I9</f>
        <v>0.1132475884244373</v>
      </c>
      <c r="O9" s="13">
        <f>M9/D9</f>
        <v>528.29999999999995</v>
      </c>
      <c r="P9" s="12">
        <v>5370</v>
      </c>
    </row>
    <row r="10" spans="2:17" s="12" customFormat="1">
      <c r="B10" s="12" t="s">
        <v>35</v>
      </c>
      <c r="C10" s="12" t="s">
        <v>36</v>
      </c>
      <c r="D10" s="12">
        <v>10</v>
      </c>
      <c r="E10" s="12" t="s">
        <v>38</v>
      </c>
      <c r="F10" s="10" t="str">
        <f t="shared" si="0"/>
        <v>20180709</v>
      </c>
      <c r="G10" s="12">
        <v>0</v>
      </c>
      <c r="H10" s="12">
        <v>50507</v>
      </c>
      <c r="I10" s="12">
        <v>47319</v>
      </c>
      <c r="J10" s="13">
        <f>I10/D10</f>
        <v>4731.8999999999996</v>
      </c>
      <c r="K10" s="12">
        <v>47608</v>
      </c>
      <c r="L10" s="12">
        <v>99</v>
      </c>
      <c r="M10" s="12">
        <v>5427</v>
      </c>
      <c r="N10" s="12">
        <f t="shared" si="2"/>
        <v>0.11468965954479174</v>
      </c>
      <c r="O10" s="13">
        <f>M10/D10</f>
        <v>542.70000000000005</v>
      </c>
      <c r="P10" s="12">
        <v>5460</v>
      </c>
    </row>
    <row r="11" spans="2:17" s="12" customFormat="1">
      <c r="B11" s="12" t="s">
        <v>35</v>
      </c>
      <c r="C11" s="12" t="s">
        <v>36</v>
      </c>
      <c r="D11" s="12">
        <v>10</v>
      </c>
      <c r="E11" s="12" t="s">
        <v>39</v>
      </c>
      <c r="F11" s="10" t="str">
        <f t="shared" si="0"/>
        <v>20180709</v>
      </c>
      <c r="G11" s="12">
        <v>0</v>
      </c>
      <c r="H11" s="12">
        <v>50545</v>
      </c>
      <c r="I11" s="12">
        <v>48814</v>
      </c>
      <c r="J11" s="13">
        <f>I11/D11</f>
        <v>4881.3999999999996</v>
      </c>
      <c r="K11" s="12">
        <v>48469</v>
      </c>
      <c r="L11" s="12">
        <v>101</v>
      </c>
      <c r="M11" s="12">
        <v>5499</v>
      </c>
      <c r="N11" s="12">
        <f t="shared" si="2"/>
        <v>0.11265210800180277</v>
      </c>
      <c r="O11" s="13">
        <f>M11/D11</f>
        <v>549.9</v>
      </c>
      <c r="P11" s="12">
        <v>5460</v>
      </c>
    </row>
    <row r="12" spans="2:17" s="12" customFormat="1">
      <c r="B12" s="12" t="s">
        <v>44</v>
      </c>
      <c r="C12" s="12" t="s">
        <v>36</v>
      </c>
      <c r="D12" s="12">
        <v>10</v>
      </c>
      <c r="E12" s="12" t="s">
        <v>46</v>
      </c>
      <c r="F12" s="10" t="str">
        <f t="shared" si="0"/>
        <v>20180710</v>
      </c>
      <c r="G12" s="12">
        <v>0</v>
      </c>
      <c r="H12" s="12">
        <v>50461</v>
      </c>
      <c r="I12" s="12">
        <v>47431</v>
      </c>
      <c r="J12" s="13">
        <f>I12/D12</f>
        <v>4743.1000000000004</v>
      </c>
      <c r="K12" s="12">
        <v>50296</v>
      </c>
      <c r="L12" s="12">
        <v>61</v>
      </c>
      <c r="M12" s="12">
        <v>5234</v>
      </c>
      <c r="N12" s="12">
        <f t="shared" si="2"/>
        <v>0.11034977124665303</v>
      </c>
      <c r="O12" s="13">
        <f>M12/D12</f>
        <v>523.4</v>
      </c>
      <c r="P12" s="12">
        <v>5550</v>
      </c>
    </row>
    <row r="13" spans="2:17" s="12" customFormat="1">
      <c r="B13" s="12" t="s">
        <v>44</v>
      </c>
      <c r="C13" s="12" t="s">
        <v>36</v>
      </c>
      <c r="D13" s="12">
        <v>10</v>
      </c>
      <c r="E13" s="12" t="s">
        <v>47</v>
      </c>
      <c r="F13" s="10" t="str">
        <f t="shared" si="0"/>
        <v>20180710</v>
      </c>
      <c r="G13" s="12">
        <v>0</v>
      </c>
      <c r="H13" s="12">
        <v>50535</v>
      </c>
      <c r="I13" s="12">
        <v>47042</v>
      </c>
      <c r="J13" s="13">
        <f>I13/D13</f>
        <v>4704.2</v>
      </c>
      <c r="K13" s="12">
        <v>49478</v>
      </c>
      <c r="L13" s="12">
        <v>57.5</v>
      </c>
      <c r="M13" s="12">
        <v>5191</v>
      </c>
      <c r="N13" s="12">
        <f t="shared" si="2"/>
        <v>0.11034819948131457</v>
      </c>
      <c r="O13" s="13">
        <f>M13/D13</f>
        <v>519.1</v>
      </c>
      <c r="P13" s="12">
        <v>5460</v>
      </c>
    </row>
    <row r="14" spans="2:17" s="12" customFormat="1">
      <c r="B14" s="12" t="s">
        <v>44</v>
      </c>
      <c r="C14" s="12" t="s">
        <v>36</v>
      </c>
      <c r="D14" s="12">
        <v>10</v>
      </c>
      <c r="E14" s="12" t="s">
        <v>48</v>
      </c>
      <c r="F14" s="10" t="str">
        <f t="shared" si="0"/>
        <v>20180710</v>
      </c>
      <c r="G14" s="12">
        <v>0</v>
      </c>
      <c r="H14" s="12">
        <v>50534</v>
      </c>
      <c r="I14" s="12">
        <v>46643</v>
      </c>
      <c r="J14" s="13">
        <f>I14/D14</f>
        <v>4664.3</v>
      </c>
      <c r="K14" s="12">
        <v>48878</v>
      </c>
      <c r="L14" s="12">
        <v>54</v>
      </c>
      <c r="M14" s="12">
        <v>5210</v>
      </c>
      <c r="N14" s="12">
        <f t="shared" si="2"/>
        <v>0.11169950474883691</v>
      </c>
      <c r="O14" s="13">
        <f>M14/D14</f>
        <v>521</v>
      </c>
      <c r="P14" s="12">
        <v>5460</v>
      </c>
    </row>
    <row r="15" spans="2:17" s="12" customFormat="1">
      <c r="B15" s="12" t="s">
        <v>44</v>
      </c>
      <c r="C15" s="12" t="s">
        <v>45</v>
      </c>
      <c r="D15" s="12">
        <v>100</v>
      </c>
      <c r="E15" s="12" t="s">
        <v>49</v>
      </c>
      <c r="F15" s="10" t="str">
        <f t="shared" si="0"/>
        <v>20180710</v>
      </c>
      <c r="G15" s="12">
        <v>0</v>
      </c>
      <c r="H15" s="12">
        <v>50457</v>
      </c>
      <c r="I15" s="12">
        <v>47668</v>
      </c>
      <c r="J15" s="13">
        <f>I15/D15</f>
        <v>476.68</v>
      </c>
      <c r="K15" s="12">
        <v>51832</v>
      </c>
      <c r="L15" s="12">
        <v>50.5</v>
      </c>
      <c r="M15" s="12">
        <v>5187</v>
      </c>
      <c r="N15" s="12">
        <f t="shared" si="2"/>
        <v>0.10881513803809684</v>
      </c>
      <c r="O15" s="13">
        <f>M15/D15</f>
        <v>51.87</v>
      </c>
      <c r="P15" s="12">
        <v>5640</v>
      </c>
    </row>
    <row r="16" spans="2:17" s="12" customFormat="1">
      <c r="B16" s="12" t="s">
        <v>44</v>
      </c>
      <c r="C16" s="12" t="s">
        <v>45</v>
      </c>
      <c r="D16" s="12">
        <v>100</v>
      </c>
      <c r="E16" s="12" t="s">
        <v>50</v>
      </c>
      <c r="F16" s="10" t="str">
        <f t="shared" si="0"/>
        <v>20180710</v>
      </c>
      <c r="G16" s="12">
        <v>0</v>
      </c>
      <c r="H16" s="12">
        <v>50782</v>
      </c>
      <c r="I16" s="12">
        <v>47094</v>
      </c>
      <c r="J16" s="13">
        <f>I16/D16</f>
        <v>470.94</v>
      </c>
      <c r="K16" s="12">
        <v>50684</v>
      </c>
      <c r="L16" s="12">
        <v>47</v>
      </c>
      <c r="M16" s="12">
        <v>5157</v>
      </c>
      <c r="N16" s="12">
        <f t="shared" si="2"/>
        <v>0.10950439546439036</v>
      </c>
      <c r="O16" s="13">
        <f>M16/D16</f>
        <v>51.57</v>
      </c>
      <c r="P16" s="12">
        <v>5550</v>
      </c>
    </row>
    <row r="17" spans="2:16" s="12" customFormat="1">
      <c r="B17" s="12" t="s">
        <v>44</v>
      </c>
      <c r="C17" s="12" t="s">
        <v>45</v>
      </c>
      <c r="D17" s="12">
        <v>100</v>
      </c>
      <c r="E17" s="12" t="s">
        <v>51</v>
      </c>
      <c r="F17" s="10" t="str">
        <f t="shared" si="0"/>
        <v>20180710</v>
      </c>
      <c r="G17" s="12">
        <v>0</v>
      </c>
      <c r="H17" s="12">
        <v>50785</v>
      </c>
      <c r="I17" s="12">
        <v>47429</v>
      </c>
      <c r="J17" s="13">
        <f>I17/D17</f>
        <v>474.29</v>
      </c>
      <c r="K17" s="12">
        <v>50526</v>
      </c>
      <c r="L17" s="12">
        <v>43.5</v>
      </c>
      <c r="M17" s="12">
        <v>5210</v>
      </c>
      <c r="N17" s="12">
        <f t="shared" si="2"/>
        <v>0.10984840498429231</v>
      </c>
      <c r="O17" s="13">
        <f>M17/D17</f>
        <v>52.1</v>
      </c>
      <c r="P17" s="12">
        <v>5550</v>
      </c>
    </row>
    <row r="18" spans="2:16" s="12" customFormat="1">
      <c r="B18" s="12" t="s">
        <v>35</v>
      </c>
      <c r="C18" s="12" t="s">
        <v>40</v>
      </c>
      <c r="D18" s="12">
        <v>1000</v>
      </c>
      <c r="E18" s="12" t="s">
        <v>41</v>
      </c>
      <c r="F18" s="10" t="str">
        <f t="shared" si="0"/>
        <v>20180709</v>
      </c>
      <c r="G18" s="12">
        <v>0</v>
      </c>
      <c r="H18" s="12">
        <v>54924</v>
      </c>
      <c r="I18" s="12">
        <v>68084</v>
      </c>
      <c r="J18" s="13">
        <f>I18/D18</f>
        <v>68.084000000000003</v>
      </c>
      <c r="K18" s="12">
        <v>94877</v>
      </c>
      <c r="L18" s="12">
        <v>72</v>
      </c>
      <c r="M18" s="12">
        <v>5433</v>
      </c>
      <c r="N18" s="12">
        <f t="shared" si="2"/>
        <v>7.9798484225368657E-2</v>
      </c>
      <c r="O18" s="13">
        <f>M18/D18</f>
        <v>5.4329999999999998</v>
      </c>
      <c r="P18" s="12">
        <v>7571</v>
      </c>
    </row>
    <row r="19" spans="2:16" s="12" customFormat="1">
      <c r="B19" s="12" t="s">
        <v>35</v>
      </c>
      <c r="C19" s="12" t="s">
        <v>40</v>
      </c>
      <c r="D19" s="12">
        <v>1000</v>
      </c>
      <c r="E19" s="12" t="s">
        <v>42</v>
      </c>
      <c r="F19" s="10" t="str">
        <f t="shared" si="0"/>
        <v>20180709</v>
      </c>
      <c r="G19" s="12">
        <v>0</v>
      </c>
      <c r="H19" s="12">
        <v>53163</v>
      </c>
      <c r="I19" s="12">
        <v>54468</v>
      </c>
      <c r="J19" s="13">
        <f>I19/D19</f>
        <v>54.468000000000004</v>
      </c>
      <c r="K19" s="12">
        <v>81887</v>
      </c>
      <c r="L19" s="12">
        <v>67</v>
      </c>
      <c r="M19" s="12">
        <v>4738</v>
      </c>
      <c r="N19" s="12">
        <f t="shared" si="2"/>
        <v>8.698685466696042E-2</v>
      </c>
      <c r="O19" s="13">
        <f>M19/D19</f>
        <v>4.7380000000000004</v>
      </c>
      <c r="P19" s="12">
        <v>7123</v>
      </c>
    </row>
    <row r="20" spans="2:16" s="12" customFormat="1">
      <c r="B20" s="12" t="s">
        <v>35</v>
      </c>
      <c r="C20" s="12" t="s">
        <v>40</v>
      </c>
      <c r="D20" s="12">
        <v>1000</v>
      </c>
      <c r="E20" s="12" t="s">
        <v>43</v>
      </c>
      <c r="F20" s="10" t="str">
        <f t="shared" si="0"/>
        <v>20180709</v>
      </c>
      <c r="G20" s="12">
        <v>0</v>
      </c>
      <c r="H20" s="12">
        <v>52949</v>
      </c>
      <c r="I20" s="12">
        <v>53656</v>
      </c>
      <c r="J20" s="13">
        <f>I20/D20</f>
        <v>53.655999999999999</v>
      </c>
      <c r="K20" s="12">
        <v>82132</v>
      </c>
      <c r="L20" s="12">
        <v>65</v>
      </c>
      <c r="M20" s="12">
        <v>4565</v>
      </c>
      <c r="N20" s="12">
        <f t="shared" si="2"/>
        <v>8.507902191739973E-2</v>
      </c>
      <c r="O20" s="13">
        <f>M20/D20</f>
        <v>4.5650000000000004</v>
      </c>
      <c r="P20" s="12">
        <v>6989</v>
      </c>
    </row>
    <row r="21" spans="2:16" s="12" customFormat="1">
      <c r="B21" s="12" t="s">
        <v>44</v>
      </c>
      <c r="C21" s="12" t="s">
        <v>40</v>
      </c>
      <c r="D21" s="12">
        <v>1000</v>
      </c>
      <c r="E21" s="12" t="s">
        <v>52</v>
      </c>
      <c r="F21" s="10" t="str">
        <f t="shared" si="0"/>
        <v>20180710</v>
      </c>
      <c r="G21" s="12">
        <v>0</v>
      </c>
      <c r="H21" s="12">
        <v>53727</v>
      </c>
      <c r="I21" s="12">
        <v>61279</v>
      </c>
      <c r="J21" s="13">
        <f>I21/D21</f>
        <v>61.279000000000003</v>
      </c>
      <c r="K21" s="12">
        <v>85208</v>
      </c>
      <c r="L21" s="12">
        <v>40</v>
      </c>
      <c r="M21" s="12">
        <v>5184</v>
      </c>
      <c r="N21" s="12">
        <f t="shared" si="2"/>
        <v>8.4596680755234258E-2</v>
      </c>
      <c r="O21" s="13">
        <f>M21/D21</f>
        <v>5.1840000000000002</v>
      </c>
      <c r="P21" s="12">
        <v>7208</v>
      </c>
    </row>
    <row r="22" spans="2:16" s="12" customFormat="1">
      <c r="B22" s="12" t="s">
        <v>44</v>
      </c>
      <c r="C22" s="12" t="s">
        <v>40</v>
      </c>
      <c r="D22" s="12">
        <v>1000</v>
      </c>
      <c r="E22" s="12" t="s">
        <v>53</v>
      </c>
      <c r="F22" s="10" t="str">
        <f t="shared" si="0"/>
        <v>20180710</v>
      </c>
      <c r="G22" s="12">
        <v>0</v>
      </c>
      <c r="H22" s="12">
        <v>52953</v>
      </c>
      <c r="I22" s="12">
        <v>54844</v>
      </c>
      <c r="J22" s="13">
        <f>I22/D22</f>
        <v>54.844000000000001</v>
      </c>
      <c r="K22" s="12">
        <v>78831</v>
      </c>
      <c r="L22" s="12">
        <v>36.5</v>
      </c>
      <c r="M22" s="12">
        <v>4746</v>
      </c>
      <c r="N22" s="12">
        <f t="shared" si="2"/>
        <v>8.6536357669024871E-2</v>
      </c>
      <c r="O22" s="13">
        <f>M22/D22</f>
        <v>4.7460000000000004</v>
      </c>
      <c r="P22" s="12">
        <v>6822</v>
      </c>
    </row>
    <row r="23" spans="2:16" s="12" customFormat="1">
      <c r="B23" s="12" t="s">
        <v>44</v>
      </c>
      <c r="C23" s="12" t="s">
        <v>40</v>
      </c>
      <c r="D23" s="12">
        <v>1000</v>
      </c>
      <c r="E23" s="12" t="s">
        <v>54</v>
      </c>
      <c r="F23" s="10" t="str">
        <f t="shared" si="0"/>
        <v>20180710</v>
      </c>
      <c r="G23" s="12">
        <v>0</v>
      </c>
      <c r="H23" s="12">
        <v>52712</v>
      </c>
      <c r="I23" s="12">
        <v>55543</v>
      </c>
      <c r="J23" s="13">
        <f>I23/D23</f>
        <v>55.542999999999999</v>
      </c>
      <c r="K23" s="12">
        <v>81438</v>
      </c>
      <c r="L23" s="12">
        <v>33</v>
      </c>
      <c r="M23" s="12">
        <v>4767</v>
      </c>
      <c r="N23" s="12">
        <f t="shared" si="2"/>
        <v>8.582539653961796E-2</v>
      </c>
      <c r="O23" s="13">
        <f>M23/D23</f>
        <v>4.7670000000000003</v>
      </c>
      <c r="P23" s="12">
        <v>6989</v>
      </c>
    </row>
    <row r="24" spans="2:16" s="8" customFormat="1">
      <c r="B24" s="8" t="s">
        <v>33</v>
      </c>
      <c r="C24" s="8" t="s">
        <v>9</v>
      </c>
      <c r="D24" s="8">
        <v>50</v>
      </c>
      <c r="E24" s="8" t="s">
        <v>10</v>
      </c>
      <c r="F24" s="10" t="str">
        <f t="shared" si="0"/>
        <v>20180708</v>
      </c>
      <c r="G24" s="8">
        <v>0</v>
      </c>
      <c r="H24" s="8">
        <v>126157</v>
      </c>
      <c r="I24" s="8">
        <v>128766</v>
      </c>
      <c r="J24" s="9">
        <f>I24/D24</f>
        <v>2575.3200000000002</v>
      </c>
      <c r="K24" s="8">
        <v>134595</v>
      </c>
      <c r="L24" s="8">
        <v>96</v>
      </c>
      <c r="M24" s="8">
        <v>13814</v>
      </c>
      <c r="N24" s="8">
        <f t="shared" si="1"/>
        <v>0.10727987201590482</v>
      </c>
      <c r="O24" s="9">
        <f>M24/D24</f>
        <v>276.27999999999997</v>
      </c>
      <c r="P24" s="8">
        <v>14440</v>
      </c>
    </row>
    <row r="25" spans="2:16" s="8" customFormat="1">
      <c r="B25" s="8" t="s">
        <v>33</v>
      </c>
      <c r="C25" s="8" t="s">
        <v>9</v>
      </c>
      <c r="D25" s="8">
        <v>50</v>
      </c>
      <c r="E25" s="8" t="s">
        <v>12</v>
      </c>
      <c r="F25" s="10" t="str">
        <f t="shared" si="0"/>
        <v>20180708</v>
      </c>
      <c r="G25" s="8">
        <v>25</v>
      </c>
      <c r="H25" s="8">
        <v>125585</v>
      </c>
      <c r="I25" s="8">
        <v>123410</v>
      </c>
      <c r="J25" s="9">
        <f>I25/D25</f>
        <v>2468.1999999999998</v>
      </c>
      <c r="K25" s="8">
        <v>253357</v>
      </c>
      <c r="L25" s="8">
        <v>49</v>
      </c>
      <c r="M25" s="8">
        <v>9133</v>
      </c>
      <c r="N25" s="8">
        <f t="shared" si="1"/>
        <v>7.4005348026902201E-2</v>
      </c>
      <c r="O25" s="9">
        <f>M25/D25</f>
        <v>182.66</v>
      </c>
      <c r="P25" s="8">
        <v>18750</v>
      </c>
    </row>
    <row r="26" spans="2:16" s="8" customFormat="1">
      <c r="B26" s="8" t="s">
        <v>33</v>
      </c>
      <c r="C26" s="8" t="s">
        <v>9</v>
      </c>
      <c r="D26" s="8">
        <v>50</v>
      </c>
      <c r="E26" s="8" t="s">
        <v>13</v>
      </c>
      <c r="F26" s="10" t="str">
        <f t="shared" si="0"/>
        <v>20180708</v>
      </c>
      <c r="G26" s="8">
        <v>50</v>
      </c>
      <c r="H26" s="8">
        <v>127127</v>
      </c>
      <c r="I26" s="8">
        <v>128595</v>
      </c>
      <c r="J26" s="9">
        <f>I26/D26</f>
        <v>2571.9</v>
      </c>
      <c r="K26" s="8">
        <v>388322</v>
      </c>
      <c r="L26" s="8">
        <v>33</v>
      </c>
      <c r="M26" s="8">
        <v>8218</v>
      </c>
      <c r="N26" s="8">
        <f t="shared" si="1"/>
        <v>6.3906061666472253E-2</v>
      </c>
      <c r="O26" s="9">
        <f>M26/D26</f>
        <v>164.36</v>
      </c>
      <c r="P26" s="8">
        <v>24816</v>
      </c>
    </row>
    <row r="27" spans="2:16" s="8" customFormat="1">
      <c r="B27" s="8" t="s">
        <v>33</v>
      </c>
      <c r="C27" s="8" t="s">
        <v>9</v>
      </c>
      <c r="D27" s="8">
        <v>50</v>
      </c>
      <c r="E27" s="8" t="s">
        <v>14</v>
      </c>
      <c r="F27" s="10" t="str">
        <f t="shared" si="0"/>
        <v>20180708</v>
      </c>
      <c r="G27" s="8">
        <v>75</v>
      </c>
      <c r="H27" s="8">
        <v>126526</v>
      </c>
      <c r="I27" s="8">
        <v>125405</v>
      </c>
      <c r="J27" s="9">
        <f>I27/D27</f>
        <v>2508.1</v>
      </c>
      <c r="K27" s="8">
        <v>502692</v>
      </c>
      <c r="L27" s="8">
        <v>25</v>
      </c>
      <c r="M27" s="8">
        <v>8443</v>
      </c>
      <c r="N27" s="8">
        <f t="shared" si="1"/>
        <v>6.7325864199992022E-2</v>
      </c>
      <c r="O27" s="9">
        <f>M27/D27</f>
        <v>168.86</v>
      </c>
      <c r="P27" s="8">
        <v>33844</v>
      </c>
    </row>
    <row r="28" spans="2:16" s="8" customFormat="1">
      <c r="B28" s="8" t="s">
        <v>33</v>
      </c>
      <c r="C28" s="8" t="s">
        <v>9</v>
      </c>
      <c r="D28" s="8">
        <v>50</v>
      </c>
      <c r="E28" s="8" t="s">
        <v>15</v>
      </c>
      <c r="F28" s="10" t="str">
        <f t="shared" si="0"/>
        <v>20180708</v>
      </c>
      <c r="G28" s="8">
        <v>100</v>
      </c>
      <c r="H28" s="8">
        <v>132327</v>
      </c>
      <c r="I28" s="8">
        <v>123231</v>
      </c>
      <c r="J28" s="9">
        <f>I28/D28</f>
        <v>2464.62</v>
      </c>
      <c r="K28" s="8">
        <v>529113</v>
      </c>
      <c r="L28" s="8">
        <v>23</v>
      </c>
      <c r="M28" s="8">
        <v>8362</v>
      </c>
      <c r="N28" s="8">
        <f t="shared" si="1"/>
        <v>6.7856302391443718E-2</v>
      </c>
      <c r="O28" s="9">
        <f>M28/D28</f>
        <v>167.24</v>
      </c>
      <c r="P28" s="8">
        <v>35904</v>
      </c>
    </row>
    <row r="29" spans="2:16" s="3" customFormat="1">
      <c r="B29" s="3" t="s">
        <v>32</v>
      </c>
      <c r="C29" s="3" t="s">
        <v>24</v>
      </c>
      <c r="D29" s="3">
        <v>50</v>
      </c>
      <c r="E29" s="3" t="s">
        <v>25</v>
      </c>
      <c r="F29" s="10" t="str">
        <f t="shared" si="0"/>
        <v>20180708</v>
      </c>
      <c r="G29" s="3">
        <v>0</v>
      </c>
      <c r="H29" s="3">
        <v>176553</v>
      </c>
      <c r="I29" s="3">
        <v>184392</v>
      </c>
      <c r="J29" s="5">
        <f>I29/D29</f>
        <v>3687.84</v>
      </c>
      <c r="K29" s="3">
        <v>194299</v>
      </c>
      <c r="L29" s="3">
        <v>95</v>
      </c>
      <c r="M29" s="3">
        <v>19442</v>
      </c>
      <c r="N29" s="3">
        <f t="shared" si="1"/>
        <v>0.10543841381404834</v>
      </c>
      <c r="O29" s="5">
        <f>M29/D29</f>
        <v>388.84</v>
      </c>
      <c r="P29" s="3">
        <v>20486</v>
      </c>
    </row>
    <row r="30" spans="2:16" s="3" customFormat="1">
      <c r="B30" s="3" t="s">
        <v>32</v>
      </c>
      <c r="C30" s="3" t="s">
        <v>24</v>
      </c>
      <c r="D30" s="3">
        <v>50</v>
      </c>
      <c r="E30" s="3" t="s">
        <v>26</v>
      </c>
      <c r="F30" s="10" t="str">
        <f t="shared" si="0"/>
        <v>20180708</v>
      </c>
      <c r="G30" s="3">
        <v>100</v>
      </c>
      <c r="H30" s="3">
        <v>189261</v>
      </c>
      <c r="I30" s="3">
        <v>175444</v>
      </c>
      <c r="J30" s="5">
        <f>I30/D30</f>
        <v>3508.88</v>
      </c>
      <c r="K30" s="3">
        <v>756773</v>
      </c>
      <c r="L30" s="3">
        <v>23</v>
      </c>
      <c r="M30" s="3">
        <v>11918</v>
      </c>
      <c r="N30" s="3">
        <f t="shared" si="1"/>
        <v>6.7930507740361593E-2</v>
      </c>
      <c r="O30" s="5">
        <f>M30/D30</f>
        <v>238.36</v>
      </c>
      <c r="P30" s="3">
        <v>51408</v>
      </c>
    </row>
    <row r="31" spans="2:16" s="8" customFormat="1">
      <c r="B31" s="8" t="s">
        <v>69</v>
      </c>
      <c r="C31" s="8" t="s">
        <v>34</v>
      </c>
      <c r="D31" s="8">
        <v>50</v>
      </c>
      <c r="E31" s="8" t="s">
        <v>70</v>
      </c>
      <c r="F31" s="10" t="str">
        <f t="shared" si="0"/>
        <v>20180808</v>
      </c>
      <c r="G31" s="8">
        <v>0</v>
      </c>
      <c r="H31" s="8">
        <v>126430</v>
      </c>
      <c r="I31" s="8">
        <v>126142</v>
      </c>
      <c r="J31" s="9">
        <f>I31/D31</f>
        <v>2522.84</v>
      </c>
      <c r="K31" s="8">
        <v>132518</v>
      </c>
      <c r="L31" s="8">
        <v>95</v>
      </c>
      <c r="M31" s="8">
        <v>13529</v>
      </c>
      <c r="N31" s="8">
        <f>M31/I31</f>
        <v>0.10725214440868228</v>
      </c>
      <c r="O31" s="9">
        <f>M31/D31</f>
        <v>270.58</v>
      </c>
      <c r="P31" s="8">
        <v>14213</v>
      </c>
    </row>
    <row r="32" spans="2:16" s="8" customFormat="1">
      <c r="B32" s="8" t="s">
        <v>69</v>
      </c>
      <c r="C32" s="8" t="s">
        <v>34</v>
      </c>
      <c r="D32" s="8">
        <v>50</v>
      </c>
      <c r="E32" s="8" t="s">
        <v>71</v>
      </c>
      <c r="F32" s="10" t="str">
        <f>LEFT(E32, 8)</f>
        <v>20180808</v>
      </c>
      <c r="G32" s="8">
        <v>0</v>
      </c>
      <c r="H32" s="8">
        <v>126402</v>
      </c>
      <c r="I32" s="8">
        <v>124629</v>
      </c>
      <c r="J32" s="9">
        <f>I32/D32</f>
        <v>2492.58</v>
      </c>
      <c r="K32" s="8">
        <v>128909</v>
      </c>
      <c r="L32" s="8">
        <v>97</v>
      </c>
      <c r="M32" s="8">
        <v>13521</v>
      </c>
      <c r="N32" s="8">
        <f>M32/I32</f>
        <v>0.10848999831499892</v>
      </c>
      <c r="O32" s="9">
        <f>M32/D32</f>
        <v>270.42</v>
      </c>
      <c r="P32" s="8">
        <v>13986</v>
      </c>
    </row>
    <row r="33" spans="2:16" s="8" customFormat="1">
      <c r="B33" s="8" t="s">
        <v>69</v>
      </c>
      <c r="C33" s="8" t="s">
        <v>34</v>
      </c>
      <c r="D33" s="8">
        <v>50</v>
      </c>
      <c r="E33" s="8" t="s">
        <v>72</v>
      </c>
      <c r="F33" s="10" t="str">
        <f>LEFT(E33, 8)</f>
        <v>20180808</v>
      </c>
      <c r="G33" s="8">
        <v>0</v>
      </c>
      <c r="H33" s="8">
        <v>126433</v>
      </c>
      <c r="I33" s="8">
        <v>124842</v>
      </c>
      <c r="J33" s="9">
        <f>I33/D33</f>
        <v>2496.84</v>
      </c>
      <c r="K33" s="8">
        <v>129408</v>
      </c>
      <c r="L33" s="8">
        <v>96</v>
      </c>
      <c r="M33" s="8">
        <v>13712</v>
      </c>
      <c r="N33" s="8">
        <f>M33/I33</f>
        <v>0.10983483122667051</v>
      </c>
      <c r="O33" s="9">
        <f>M33/D33</f>
        <v>274.24</v>
      </c>
      <c r="P33" s="8">
        <v>14213</v>
      </c>
    </row>
    <row r="34" spans="2:16" s="8" customFormat="1">
      <c r="B34" s="8" t="s">
        <v>69</v>
      </c>
      <c r="C34" s="8" t="s">
        <v>9</v>
      </c>
      <c r="D34" s="8">
        <v>50</v>
      </c>
      <c r="E34" s="8" t="s">
        <v>73</v>
      </c>
      <c r="F34" s="10" t="str">
        <f>LEFT(E34, 8)</f>
        <v>20180808</v>
      </c>
      <c r="G34" s="8">
        <v>0</v>
      </c>
      <c r="H34" s="8">
        <v>151400</v>
      </c>
      <c r="I34" s="8">
        <v>125945</v>
      </c>
      <c r="J34" s="9">
        <f>I34/D34</f>
        <v>2518.9</v>
      </c>
      <c r="K34" s="8">
        <v>130247</v>
      </c>
      <c r="L34" s="8">
        <v>97</v>
      </c>
      <c r="M34" s="8">
        <v>15420</v>
      </c>
      <c r="N34" s="8">
        <f>M34/I34</f>
        <v>0.12243439596649332</v>
      </c>
      <c r="O34" s="9">
        <f>M34/D34</f>
        <v>308.39999999999998</v>
      </c>
      <c r="P34" s="8">
        <v>15946</v>
      </c>
    </row>
    <row r="35" spans="2:16" s="8" customFormat="1">
      <c r="B35" s="8" t="s">
        <v>69</v>
      </c>
      <c r="C35" s="8" t="s">
        <v>9</v>
      </c>
      <c r="D35" s="8">
        <v>50</v>
      </c>
      <c r="E35" s="8" t="s">
        <v>74</v>
      </c>
      <c r="F35" s="10" t="str">
        <f>LEFT(E35, 8)</f>
        <v>20180808</v>
      </c>
      <c r="G35" s="8">
        <v>0</v>
      </c>
      <c r="H35" s="8">
        <v>151478</v>
      </c>
      <c r="I35" s="8">
        <v>124840</v>
      </c>
      <c r="J35" s="9">
        <f>I35/D35</f>
        <v>2496.8000000000002</v>
      </c>
      <c r="K35" s="8">
        <v>129559</v>
      </c>
      <c r="L35" s="8">
        <v>96</v>
      </c>
      <c r="M35" s="8">
        <v>15103</v>
      </c>
      <c r="N35" s="8">
        <f>M35/I35</f>
        <v>0.12097885293175265</v>
      </c>
      <c r="O35" s="9">
        <f>M35/D35</f>
        <v>302.06</v>
      </c>
      <c r="P35" s="8">
        <v>15674</v>
      </c>
    </row>
    <row r="36" spans="2:16" s="8" customFormat="1">
      <c r="B36" s="8" t="s">
        <v>69</v>
      </c>
      <c r="C36" s="8" t="s">
        <v>9</v>
      </c>
      <c r="D36" s="8">
        <v>50</v>
      </c>
      <c r="E36" s="8" t="s">
        <v>75</v>
      </c>
      <c r="F36" s="10" t="str">
        <f>LEFT(E36, 8)</f>
        <v>20180808</v>
      </c>
      <c r="G36" s="8">
        <v>0</v>
      </c>
      <c r="H36" s="8">
        <v>151494</v>
      </c>
      <c r="I36" s="8">
        <v>125397</v>
      </c>
      <c r="J36" s="9">
        <f>I36/D36</f>
        <v>2507.94</v>
      </c>
      <c r="K36" s="8">
        <v>130599</v>
      </c>
      <c r="L36" s="8">
        <v>96</v>
      </c>
      <c r="M36" s="8">
        <v>15311</v>
      </c>
      <c r="N36" s="8">
        <f>M36/I36</f>
        <v>0.12210020973388518</v>
      </c>
      <c r="O36" s="9">
        <f>M36/D36</f>
        <v>306.22000000000003</v>
      </c>
      <c r="P36" s="8">
        <v>15946</v>
      </c>
    </row>
    <row r="37" spans="2:16" s="8" customFormat="1">
      <c r="B37" s="8" t="s">
        <v>76</v>
      </c>
      <c r="C37" s="8" t="s">
        <v>34</v>
      </c>
      <c r="D37" s="8">
        <v>50</v>
      </c>
      <c r="E37" s="8" t="s">
        <v>80</v>
      </c>
      <c r="F37" s="10" t="str">
        <f>LEFT(E37, 8)</f>
        <v>20180810</v>
      </c>
      <c r="G37" s="8">
        <v>50</v>
      </c>
      <c r="H37" s="8">
        <v>126703</v>
      </c>
      <c r="I37" s="8">
        <v>123340</v>
      </c>
      <c r="J37" s="9">
        <f>I37/D37</f>
        <v>2466.8000000000002</v>
      </c>
      <c r="K37" s="8">
        <v>381781</v>
      </c>
      <c r="L37" s="8">
        <v>32</v>
      </c>
      <c r="M37" s="8">
        <v>7856</v>
      </c>
      <c r="N37" s="8">
        <f>M37/I37</f>
        <v>6.3693854386249388E-2</v>
      </c>
      <c r="O37" s="9">
        <f>M37/D37</f>
        <v>157.12</v>
      </c>
      <c r="P37" s="8">
        <v>24318</v>
      </c>
    </row>
    <row r="38" spans="2:16" s="8" customFormat="1">
      <c r="B38" s="8" t="s">
        <v>76</v>
      </c>
      <c r="C38" s="8" t="s">
        <v>34</v>
      </c>
      <c r="D38" s="8">
        <v>50</v>
      </c>
      <c r="E38" s="8" t="s">
        <v>82</v>
      </c>
      <c r="F38" s="10" t="str">
        <f>LEFT(E38, 8)</f>
        <v>20180810</v>
      </c>
      <c r="G38" s="8">
        <v>50</v>
      </c>
      <c r="H38" s="8">
        <v>126763</v>
      </c>
      <c r="I38" s="8">
        <v>123701</v>
      </c>
      <c r="J38" s="9">
        <f>I38/D38</f>
        <v>2474.02</v>
      </c>
      <c r="K38" s="8">
        <v>381475</v>
      </c>
      <c r="L38" s="8">
        <v>32</v>
      </c>
      <c r="M38" s="8">
        <v>7885</v>
      </c>
      <c r="N38" s="8">
        <f>M38/I38</f>
        <v>6.3742411136530827E-2</v>
      </c>
      <c r="O38" s="9">
        <f>M38/D38</f>
        <v>157.69999999999999</v>
      </c>
      <c r="P38" s="8">
        <v>24318</v>
      </c>
    </row>
    <row r="39" spans="2:16" s="8" customFormat="1">
      <c r="B39" s="8" t="s">
        <v>76</v>
      </c>
      <c r="C39" s="8" t="s">
        <v>34</v>
      </c>
      <c r="D39" s="8">
        <v>50</v>
      </c>
      <c r="E39" s="8" t="s">
        <v>81</v>
      </c>
      <c r="F39" s="10" t="str">
        <f>LEFT(E39, 8)</f>
        <v>20180810</v>
      </c>
      <c r="G39" s="8">
        <v>50</v>
      </c>
      <c r="H39" s="8">
        <v>126672</v>
      </c>
      <c r="I39" s="8">
        <v>125027</v>
      </c>
      <c r="J39" s="9">
        <f>I39/D39</f>
        <v>2500.54</v>
      </c>
      <c r="K39" s="8">
        <v>381361</v>
      </c>
      <c r="L39" s="8">
        <v>33</v>
      </c>
      <c r="M39" s="8">
        <v>7973</v>
      </c>
      <c r="N39" s="8">
        <f>M39/I39</f>
        <v>6.3770225631263652E-2</v>
      </c>
      <c r="O39" s="9">
        <f>M39/D39</f>
        <v>159.46</v>
      </c>
      <c r="P39" s="8">
        <v>24318</v>
      </c>
    </row>
    <row r="40" spans="2:16" s="8" customFormat="1">
      <c r="B40" s="8" t="s">
        <v>76</v>
      </c>
      <c r="C40" s="8" t="s">
        <v>9</v>
      </c>
      <c r="D40" s="8">
        <v>50</v>
      </c>
      <c r="E40" s="8" t="s">
        <v>77</v>
      </c>
      <c r="F40" s="10" t="str">
        <f>LEFT(E40, 8)</f>
        <v>20180810</v>
      </c>
      <c r="G40" s="8">
        <v>50</v>
      </c>
      <c r="H40" s="8">
        <v>151907</v>
      </c>
      <c r="I40" s="8">
        <v>127799</v>
      </c>
      <c r="J40" s="9">
        <f>I40/D40</f>
        <v>2555.98</v>
      </c>
      <c r="K40" s="8">
        <v>436191</v>
      </c>
      <c r="L40" s="8">
        <v>29</v>
      </c>
      <c r="M40" s="8">
        <v>8220</v>
      </c>
      <c r="N40" s="8">
        <f>M40/I40</f>
        <v>6.4319752110736386E-2</v>
      </c>
      <c r="O40" s="9">
        <f>M40/D40</f>
        <v>164.4</v>
      </c>
      <c r="P40" s="8">
        <v>28056</v>
      </c>
    </row>
    <row r="41" spans="2:16" s="8" customFormat="1">
      <c r="B41" s="8" t="s">
        <v>76</v>
      </c>
      <c r="C41" s="8" t="s">
        <v>9</v>
      </c>
      <c r="D41" s="8">
        <v>50</v>
      </c>
      <c r="E41" s="8" t="s">
        <v>78</v>
      </c>
      <c r="F41" s="10" t="str">
        <f>LEFT(E41, 8)</f>
        <v>20180810</v>
      </c>
      <c r="G41" s="8">
        <v>50</v>
      </c>
      <c r="H41" s="8">
        <v>151468</v>
      </c>
      <c r="I41" s="8">
        <v>124825</v>
      </c>
      <c r="J41" s="9">
        <f>I41/D41</f>
        <v>2496.5</v>
      </c>
      <c r="K41" s="8">
        <v>432473</v>
      </c>
      <c r="L41" s="8">
        <v>29</v>
      </c>
      <c r="M41" s="8">
        <v>7993</v>
      </c>
      <c r="N41" s="8">
        <f>M41/I41</f>
        <v>6.4033647105948333E-2</v>
      </c>
      <c r="O41" s="9">
        <f>M41/D41</f>
        <v>159.86000000000001</v>
      </c>
      <c r="P41" s="8">
        <v>27693</v>
      </c>
    </row>
    <row r="42" spans="2:16" s="8" customFormat="1">
      <c r="B42" s="8" t="s">
        <v>76</v>
      </c>
      <c r="C42" s="8" t="s">
        <v>9</v>
      </c>
      <c r="D42" s="8">
        <v>50</v>
      </c>
      <c r="E42" s="8" t="s">
        <v>79</v>
      </c>
      <c r="F42" s="10" t="str">
        <f>LEFT(E42, 8)</f>
        <v>20180810</v>
      </c>
      <c r="G42" s="8">
        <v>50</v>
      </c>
      <c r="H42" s="8">
        <v>151588</v>
      </c>
      <c r="I42" s="8">
        <v>125008</v>
      </c>
      <c r="J42" s="9">
        <f>I42/D42</f>
        <v>2500.16</v>
      </c>
      <c r="K42" s="8">
        <v>434407</v>
      </c>
      <c r="L42" s="8">
        <v>29</v>
      </c>
      <c r="M42" s="8">
        <v>8074</v>
      </c>
      <c r="N42" s="8">
        <f>M42/I42</f>
        <v>6.4587866376551895E-2</v>
      </c>
      <c r="O42" s="9">
        <f>M42/D42</f>
        <v>161.47999999999999</v>
      </c>
      <c r="P42" s="8">
        <v>28056</v>
      </c>
    </row>
    <row r="43" spans="2:16" s="6" customFormat="1">
      <c r="J43" s="7"/>
      <c r="O43" s="7"/>
    </row>
    <row r="44" spans="2:16">
      <c r="J44" s="2"/>
      <c r="O44" s="2"/>
    </row>
    <row r="45" spans="2:16">
      <c r="B45" s="4"/>
      <c r="J45" s="2"/>
      <c r="O45" s="2"/>
    </row>
    <row r="46" spans="2:16">
      <c r="J46" s="2"/>
      <c r="O46" s="2"/>
    </row>
    <row r="47" spans="2:16">
      <c r="J47" s="2"/>
      <c r="O47" s="2"/>
    </row>
    <row r="48" spans="2:16">
      <c r="J48" s="2"/>
      <c r="O48" s="2"/>
    </row>
    <row r="49" spans="10:15">
      <c r="J49" s="2"/>
      <c r="O49" s="2"/>
    </row>
    <row r="50" spans="10:15">
      <c r="J50" s="2"/>
      <c r="O50" s="2"/>
    </row>
    <row r="51" spans="10:15">
      <c r="J51" s="2"/>
      <c r="O51" s="2"/>
    </row>
    <row r="52" spans="10:15">
      <c r="J52" s="2"/>
      <c r="O52" s="2"/>
    </row>
    <row r="53" spans="10:15">
      <c r="J53" s="2"/>
    </row>
    <row r="54" spans="10:15">
      <c r="J54" s="2"/>
    </row>
    <row r="55" spans="10:15">
      <c r="J55" s="2"/>
    </row>
    <row r="56" spans="10:15">
      <c r="J56" s="2"/>
    </row>
    <row r="57" spans="10:15">
      <c r="J57" s="2"/>
    </row>
    <row r="58" spans="10:15">
      <c r="J58" s="2"/>
    </row>
    <row r="59" spans="10:15">
      <c r="J59" s="2"/>
    </row>
    <row r="60" spans="10:15">
      <c r="J60" s="2"/>
    </row>
    <row r="61" spans="10:15">
      <c r="J61" s="2"/>
    </row>
    <row r="62" spans="10:15">
      <c r="J62" s="2"/>
    </row>
    <row r="63" spans="10:15">
      <c r="J63" s="2"/>
    </row>
    <row r="64" spans="10:15">
      <c r="J64" s="2"/>
    </row>
    <row r="65" spans="10:10">
      <c r="J65" s="2"/>
    </row>
    <row r="66" spans="10:10">
      <c r="J66" s="2"/>
    </row>
    <row r="67" spans="10:10">
      <c r="J67" s="2"/>
    </row>
    <row r="68" spans="10:10">
      <c r="J68" s="2"/>
    </row>
    <row r="69" spans="10:10">
      <c r="J69" s="2"/>
    </row>
    <row r="70" spans="10:10">
      <c r="J70" s="2"/>
    </row>
    <row r="71" spans="10:10">
      <c r="J71" s="2"/>
    </row>
    <row r="72" spans="10:10">
      <c r="J72" s="2"/>
    </row>
    <row r="73" spans="10:10">
      <c r="J73" s="2"/>
    </row>
    <row r="74" spans="10:10">
      <c r="J74" s="2"/>
    </row>
  </sheetData>
  <autoFilter ref="B4:Q38" xr:uid="{201FADF2-299D-2E42-A643-0088FAFE31EF}">
    <sortState ref="B5:Q38">
      <sortCondition ref="B5:B38"/>
      <sortCondition ref="C5:C38"/>
    </sortState>
  </autoFilter>
  <sortState ref="B32:Q42">
    <sortCondition ref="F32:F42"/>
    <sortCondition ref="C32:C42"/>
  </sortState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A5B0-8B2C-1D42-A47C-86B43B66008E}">
  <dimension ref="B3:D6"/>
  <sheetViews>
    <sheetView workbookViewId="0">
      <selection activeCell="C4" sqref="C4:D6"/>
    </sheetView>
  </sheetViews>
  <sheetFormatPr baseColWidth="10" defaultRowHeight="16"/>
  <cols>
    <col min="2" max="2" width="39.33203125" customWidth="1"/>
  </cols>
  <sheetData>
    <row r="3" spans="2:4">
      <c r="B3" t="s">
        <v>65</v>
      </c>
      <c r="C3">
        <f>CORREL(Results!J9:J23, Results!O9:O23)</f>
        <v>0.99982686332326476</v>
      </c>
    </row>
    <row r="4" spans="2:4">
      <c r="B4" t="s">
        <v>66</v>
      </c>
      <c r="C4">
        <f>AVERAGE(Results!N9:N14)</f>
        <v>0.11216447190797273</v>
      </c>
      <c r="D4">
        <f>STDEV(Results!N9:N14)</f>
        <v>1.7085480049735481E-3</v>
      </c>
    </row>
    <row r="5" spans="2:4">
      <c r="B5" t="s">
        <v>67</v>
      </c>
      <c r="C5">
        <f>AVERAGE(Results!N15:N17)</f>
        <v>0.1093893128289265</v>
      </c>
      <c r="D5">
        <f>STDEV(Results!N15:N17)</f>
        <v>5.2615886884477291E-4</v>
      </c>
    </row>
    <row r="6" spans="2:4">
      <c r="B6" t="s">
        <v>68</v>
      </c>
      <c r="C6">
        <f>AVERAGE(Results!N18:N23)</f>
        <v>8.4803799295600987E-2</v>
      </c>
      <c r="D6">
        <f>STDEV(Results!N18:N23)</f>
        <v>2.6070279911935682E-3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10FB-35D9-6644-9CBF-948E883FB7C9}">
  <dimension ref="A1"/>
  <sheetViews>
    <sheetView tabSelected="1" topLeftCell="B19" workbookViewId="0">
      <selection activeCell="J3" sqref="J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FD3C-F499-F646-BC9C-13C05B0320AE}">
  <dimension ref="B3:P14"/>
  <sheetViews>
    <sheetView workbookViewId="0">
      <selection activeCell="D12" sqref="D12"/>
    </sheetView>
  </sheetViews>
  <sheetFormatPr baseColWidth="10" defaultRowHeight="16"/>
  <cols>
    <col min="1" max="1" width="4.33203125" customWidth="1"/>
    <col min="2" max="2" width="20.6640625" customWidth="1"/>
  </cols>
  <sheetData>
    <row r="3" spans="2:16">
      <c r="B3" s="1" t="s">
        <v>56</v>
      </c>
      <c r="C3" s="1" t="s">
        <v>59</v>
      </c>
      <c r="D3" s="1" t="s">
        <v>60</v>
      </c>
      <c r="E3" s="1" t="s">
        <v>59</v>
      </c>
      <c r="F3" s="1" t="s">
        <v>60</v>
      </c>
      <c r="G3" s="1" t="s">
        <v>59</v>
      </c>
      <c r="H3" s="1" t="s">
        <v>60</v>
      </c>
      <c r="I3" s="1" t="s">
        <v>59</v>
      </c>
      <c r="J3" s="1" t="s">
        <v>60</v>
      </c>
      <c r="K3" s="1" t="s">
        <v>59</v>
      </c>
      <c r="L3" s="1" t="s">
        <v>60</v>
      </c>
      <c r="M3" s="1" t="s">
        <v>59</v>
      </c>
      <c r="N3" s="1" t="s">
        <v>60</v>
      </c>
      <c r="O3" s="1" t="s">
        <v>61</v>
      </c>
      <c r="P3" s="1" t="s">
        <v>62</v>
      </c>
    </row>
    <row r="4" spans="2:16">
      <c r="B4" t="s">
        <v>58</v>
      </c>
      <c r="C4" t="s">
        <v>57</v>
      </c>
      <c r="D4">
        <v>2500</v>
      </c>
      <c r="O4">
        <v>1</v>
      </c>
      <c r="P4">
        <v>0</v>
      </c>
    </row>
    <row r="5" spans="2:16">
      <c r="B5" t="s">
        <v>9</v>
      </c>
      <c r="C5" t="s">
        <v>57</v>
      </c>
      <c r="D5">
        <v>2500</v>
      </c>
      <c r="O5">
        <v>50</v>
      </c>
      <c r="P5">
        <v>500</v>
      </c>
    </row>
    <row r="6" spans="2:16">
      <c r="B6" t="s">
        <v>34</v>
      </c>
      <c r="C6" t="s">
        <v>57</v>
      </c>
      <c r="D6">
        <v>200</v>
      </c>
      <c r="O6">
        <v>50</v>
      </c>
      <c r="P6">
        <v>0</v>
      </c>
    </row>
    <row r="7" spans="2:16">
      <c r="B7" t="s">
        <v>24</v>
      </c>
      <c r="C7" t="s">
        <v>57</v>
      </c>
      <c r="D7">
        <v>2000</v>
      </c>
      <c r="E7" t="s">
        <v>57</v>
      </c>
      <c r="F7">
        <v>1000</v>
      </c>
      <c r="G7" t="s">
        <v>57</v>
      </c>
      <c r="H7">
        <v>500</v>
      </c>
      <c r="O7">
        <v>50</v>
      </c>
      <c r="P7">
        <v>100</v>
      </c>
    </row>
    <row r="8" spans="2:16">
      <c r="B8" t="s">
        <v>19</v>
      </c>
      <c r="C8" t="s">
        <v>63</v>
      </c>
      <c r="D8">
        <v>100</v>
      </c>
      <c r="E8" t="s">
        <v>63</v>
      </c>
      <c r="F8">
        <v>100</v>
      </c>
      <c r="G8" t="s">
        <v>63</v>
      </c>
      <c r="H8">
        <v>100</v>
      </c>
      <c r="I8" t="s">
        <v>63</v>
      </c>
      <c r="J8">
        <v>100</v>
      </c>
      <c r="O8">
        <v>10</v>
      </c>
      <c r="P8">
        <v>100</v>
      </c>
    </row>
    <row r="9" spans="2:16">
      <c r="B9" t="s">
        <v>20</v>
      </c>
      <c r="C9" t="s">
        <v>63</v>
      </c>
      <c r="D9">
        <v>500</v>
      </c>
      <c r="E9" t="s">
        <v>63</v>
      </c>
      <c r="F9">
        <v>500</v>
      </c>
      <c r="G9" t="s">
        <v>63</v>
      </c>
      <c r="H9">
        <v>500</v>
      </c>
      <c r="I9" t="s">
        <v>63</v>
      </c>
      <c r="J9">
        <v>500</v>
      </c>
      <c r="O9">
        <v>10</v>
      </c>
      <c r="P9">
        <v>100</v>
      </c>
    </row>
    <row r="10" spans="2:16">
      <c r="B10" t="s">
        <v>22</v>
      </c>
      <c r="C10" t="s">
        <v>63</v>
      </c>
      <c r="D10">
        <v>1000</v>
      </c>
      <c r="E10" t="s">
        <v>63</v>
      </c>
      <c r="F10">
        <v>1000</v>
      </c>
      <c r="G10" t="s">
        <v>63</v>
      </c>
      <c r="H10">
        <v>1000</v>
      </c>
      <c r="I10" t="s">
        <v>63</v>
      </c>
      <c r="J10">
        <v>1000</v>
      </c>
      <c r="O10">
        <v>10</v>
      </c>
      <c r="P10">
        <v>100</v>
      </c>
    </row>
    <row r="11" spans="2:16">
      <c r="B11" t="s">
        <v>17</v>
      </c>
      <c r="C11" t="s">
        <v>57</v>
      </c>
      <c r="D11">
        <v>2000</v>
      </c>
      <c r="E11" t="s">
        <v>63</v>
      </c>
      <c r="F11">
        <v>800</v>
      </c>
      <c r="G11" t="s">
        <v>63</v>
      </c>
      <c r="H11">
        <v>10</v>
      </c>
      <c r="I11" t="s">
        <v>57</v>
      </c>
      <c r="J11">
        <v>500</v>
      </c>
      <c r="K11" t="s">
        <v>57</v>
      </c>
      <c r="L11">
        <v>3000</v>
      </c>
      <c r="M11" t="s">
        <v>63</v>
      </c>
      <c r="N11">
        <v>1000</v>
      </c>
      <c r="O11">
        <v>10</v>
      </c>
      <c r="P11">
        <v>100</v>
      </c>
    </row>
    <row r="12" spans="2:16">
      <c r="B12" t="s">
        <v>40</v>
      </c>
      <c r="C12" t="s">
        <v>57</v>
      </c>
      <c r="D12">
        <v>50</v>
      </c>
      <c r="O12">
        <v>1000</v>
      </c>
      <c r="P12">
        <v>0</v>
      </c>
    </row>
    <row r="13" spans="2:16">
      <c r="B13" t="s">
        <v>45</v>
      </c>
      <c r="C13" t="s">
        <v>57</v>
      </c>
      <c r="D13">
        <v>500</v>
      </c>
      <c r="O13">
        <v>100</v>
      </c>
      <c r="P13">
        <v>0</v>
      </c>
    </row>
    <row r="14" spans="2:16">
      <c r="B14" t="s">
        <v>36</v>
      </c>
      <c r="C14" t="s">
        <v>57</v>
      </c>
      <c r="D14">
        <v>5000</v>
      </c>
      <c r="O14">
        <v>10</v>
      </c>
      <c r="P14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Calculations</vt:lpstr>
      <vt:lpstr>Plots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Woods</dc:creator>
  <cp:lastModifiedBy>Eoin Woods</cp:lastModifiedBy>
  <dcterms:created xsi:type="dcterms:W3CDTF">2018-07-09T14:23:00Z</dcterms:created>
  <dcterms:modified xsi:type="dcterms:W3CDTF">2018-08-12T17:03:50Z</dcterms:modified>
</cp:coreProperties>
</file>