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in/Dropbox/Work/PhDWork/EnergyWork/"/>
    </mc:Choice>
  </mc:AlternateContent>
  <xr:revisionPtr revIDLastSave="0" documentId="13_ncr:1_{5EA51BE7-A6CD-D547-B9FF-4D3F1ED1305F}" xr6:coauthVersionLast="36" xr6:coauthVersionMax="36" xr10:uidLastSave="{00000000-0000-0000-0000-000000000000}"/>
  <bookViews>
    <workbookView xWindow="300" yWindow="600" windowWidth="27340" windowHeight="14960" xr2:uid="{BDA54389-B7CA-EC41-A61F-DEAE829EE646}"/>
  </bookViews>
  <sheets>
    <sheet name="Results" sheetId="1" r:id="rId1"/>
    <sheet name="Calculations" sheetId="4" r:id="rId2"/>
    <sheet name="Plots" sheetId="3" r:id="rId3"/>
    <sheet name="Scenarios" sheetId="2" r:id="rId4"/>
  </sheets>
  <definedNames>
    <definedName name="_xlnm._FilterDatabase" localSheetId="0" hidden="1">Results!$B$4:$P$37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4" l="1"/>
  <c r="C5" i="4"/>
  <c r="C4" i="4"/>
  <c r="D6" i="4"/>
  <c r="D5" i="4"/>
  <c r="D4" i="4"/>
  <c r="C3" i="4"/>
  <c r="M6" i="1" l="1"/>
  <c r="M7" i="1"/>
  <c r="M8" i="1"/>
  <c r="M9" i="1"/>
  <c r="M10" i="1"/>
  <c r="M11" i="1"/>
  <c r="M18" i="1"/>
  <c r="M19" i="1"/>
  <c r="M20" i="1"/>
  <c r="M12" i="1"/>
  <c r="M13" i="1"/>
  <c r="M14" i="1"/>
  <c r="M15" i="1"/>
  <c r="M16" i="1"/>
  <c r="M17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5" i="1"/>
  <c r="N12" i="1" l="1"/>
  <c r="N13" i="1"/>
  <c r="N14" i="1"/>
  <c r="N15" i="1"/>
  <c r="N16" i="1"/>
  <c r="N17" i="1"/>
  <c r="N21" i="1"/>
  <c r="N22" i="1"/>
  <c r="N23" i="1"/>
  <c r="I12" i="1"/>
  <c r="I13" i="1"/>
  <c r="I14" i="1"/>
  <c r="I15" i="1"/>
  <c r="I16" i="1"/>
  <c r="I17" i="1"/>
  <c r="I21" i="1"/>
  <c r="I22" i="1"/>
  <c r="I23" i="1"/>
  <c r="I9" i="1"/>
  <c r="I10" i="1"/>
  <c r="I11" i="1"/>
  <c r="I18" i="1"/>
  <c r="I19" i="1"/>
  <c r="I20" i="1"/>
  <c r="N9" i="1"/>
  <c r="N10" i="1"/>
  <c r="N11" i="1"/>
  <c r="N18" i="1"/>
  <c r="N19" i="1"/>
  <c r="N20" i="1"/>
  <c r="N32" i="1" l="1"/>
  <c r="N33" i="1"/>
  <c r="N34" i="1"/>
  <c r="N35" i="1"/>
  <c r="N36" i="1"/>
  <c r="N37" i="1"/>
  <c r="I37" i="1"/>
  <c r="I36" i="1"/>
  <c r="I35" i="1"/>
  <c r="I34" i="1"/>
  <c r="I33" i="1"/>
  <c r="I32" i="1"/>
  <c r="N25" i="1"/>
  <c r="N26" i="1"/>
  <c r="N27" i="1"/>
  <c r="N28" i="1"/>
  <c r="N5" i="1"/>
  <c r="N6" i="1"/>
  <c r="N8" i="1"/>
  <c r="N7" i="1"/>
  <c r="N29" i="1"/>
  <c r="N30" i="1"/>
  <c r="N31" i="1"/>
  <c r="N24" i="1"/>
  <c r="I25" i="1"/>
  <c r="I26" i="1"/>
  <c r="I27" i="1"/>
  <c r="I28" i="1"/>
  <c r="I5" i="1"/>
  <c r="I6" i="1"/>
  <c r="I8" i="1"/>
  <c r="I7" i="1"/>
  <c r="I29" i="1"/>
  <c r="I30" i="1"/>
  <c r="I31" i="1"/>
  <c r="I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Eoin Woods</author>
  </authors>
  <commentList>
    <comment ref="D4" authorId="0" shapeId="0" xr:uid="{827C8BE7-85D4-3243-9823-4DFCF2FFCF88}">
      <text>
        <r>
          <rPr>
            <b/>
            <sz val="10"/>
            <color rgb="FF000000"/>
            <rFont val="Tahoma"/>
            <family val="2"/>
          </rPr>
          <t>Eoin Woods: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Iterations of the scenario invocations in the scenario run, not number of times scenario was run.</t>
        </r>
      </text>
    </comment>
  </commentList>
</comments>
</file>

<file path=xl/sharedStrings.xml><?xml version="1.0" encoding="utf-8"?>
<sst xmlns="http://schemas.openxmlformats.org/spreadsheetml/2006/main" count="175" uniqueCount="79">
  <si>
    <t>Scenario</t>
  </si>
  <si>
    <t>Execution Date</t>
  </si>
  <si>
    <t>Trace CPU (msec)</t>
  </si>
  <si>
    <t>Host CPU (msec)</t>
  </si>
  <si>
    <t>Trace%Cpu</t>
  </si>
  <si>
    <t>TraceEnergyJ</t>
  </si>
  <si>
    <t>HostEnergyJ</t>
  </si>
  <si>
    <t>Duration (msec)</t>
  </si>
  <si>
    <t>Notes</t>
  </si>
  <si>
    <t>single-cpu-x50-pause</t>
  </si>
  <si>
    <t>20180708-084130</t>
  </si>
  <si>
    <t>Synthetic Load%</t>
  </si>
  <si>
    <t>20180708-084543</t>
  </si>
  <si>
    <t>20180708-085351</t>
  </si>
  <si>
    <t>20180708-085738</t>
  </si>
  <si>
    <t>20180708-090126</t>
  </si>
  <si>
    <t>20180708-105135</t>
  </si>
  <si>
    <t>cpu-data-mix-x10</t>
  </si>
  <si>
    <t>20180708-093627</t>
  </si>
  <si>
    <t>data-100mbx4-x10</t>
  </si>
  <si>
    <t>data-500mbx4-x10</t>
  </si>
  <si>
    <t>20180708-094240</t>
  </si>
  <si>
    <t>data-1gbx4-x10</t>
  </si>
  <si>
    <t>20180708-095644</t>
  </si>
  <si>
    <t>20180708-011016</t>
  </si>
  <si>
    <t>three-cpu-x50</t>
  </si>
  <si>
    <t>20180708-092000</t>
  </si>
  <si>
    <t>20180708-092539</t>
  </si>
  <si>
    <t>Iterations</t>
  </si>
  <si>
    <t>CpuPerIteration (msec)</t>
  </si>
  <si>
    <t>JPerTrace</t>
  </si>
  <si>
    <t>Test Set</t>
  </si>
  <si>
    <t>data-tests-2018070</t>
  </si>
  <si>
    <t>mixedcpu-tests-20180708</t>
  </si>
  <si>
    <t>machineload-tests-20180708</t>
  </si>
  <si>
    <t>20180709-16174</t>
  </si>
  <si>
    <t>single-cpu-x50</t>
  </si>
  <si>
    <t>20180709-162317</t>
  </si>
  <si>
    <t>20180709-162853</t>
  </si>
  <si>
    <t>20180709-162030</t>
  </si>
  <si>
    <t>20180709-162605</t>
  </si>
  <si>
    <t>20180709-163141</t>
  </si>
  <si>
    <t>longshort-tests-20180709</t>
  </si>
  <si>
    <t>long-cpu-x10</t>
  </si>
  <si>
    <t>20180709-213246</t>
  </si>
  <si>
    <t>20180709-213725</t>
  </si>
  <si>
    <t>20180709-214204</t>
  </si>
  <si>
    <t>short-cpu-x1000</t>
  </si>
  <si>
    <t>20180709-212941</t>
  </si>
  <si>
    <t>20180709-213420</t>
  </si>
  <si>
    <t>20180709-213900</t>
  </si>
  <si>
    <t>longshort-tests-20180710</t>
  </si>
  <si>
    <t>medium-cpu-x100</t>
  </si>
  <si>
    <t>20180710-214239</t>
  </si>
  <si>
    <t>20180710-214719</t>
  </si>
  <si>
    <t>20180710-215158</t>
  </si>
  <si>
    <t>20180710-214107</t>
  </si>
  <si>
    <t>20180710-214547</t>
  </si>
  <si>
    <t>20180710-215026</t>
  </si>
  <si>
    <t>20180710-213935</t>
  </si>
  <si>
    <t>20180710-214414</t>
  </si>
  <si>
    <t>20180710-214853</t>
  </si>
  <si>
    <t>scenariolength-tests-20180709</t>
  </si>
  <si>
    <r>
      <rPr>
        <b/>
        <sz val="14"/>
        <color theme="1"/>
        <rFont val="Calibri (Body)_x0000_"/>
      </rPr>
      <t>Apollo Test Scenario Results</t>
    </r>
    <r>
      <rPr>
        <sz val="12"/>
        <color theme="1"/>
        <rFont val="Calibri"/>
        <family val="2"/>
        <scheme val="minor"/>
      </rPr>
      <t xml:space="preserve"> (extracted from Apollo output files in test data output)</t>
    </r>
  </si>
  <si>
    <t>Is this suspect?  Or duplicate?Was run 8 hours before others in set.</t>
  </si>
  <si>
    <t>Scenario Name</t>
  </si>
  <si>
    <t>cpuhog</t>
  </si>
  <si>
    <t>single-cpu</t>
  </si>
  <si>
    <t>Service</t>
  </si>
  <si>
    <t>Parameter</t>
  </si>
  <si>
    <t>Repetitions</t>
  </si>
  <si>
    <t>PauseMsec</t>
  </si>
  <si>
    <t>fiohog</t>
  </si>
  <si>
    <t>Trace Energy/CPU</t>
  </si>
  <si>
    <t>1. Having checked the code, the "pause" between requests feature wasn't implemented - that's why the tests above have unexpected lengths with pauses</t>
  </si>
  <si>
    <t>Long/Short CPU/Energy per trace correlation</t>
  </si>
  <si>
    <t>Avg and StdDev for Long</t>
  </si>
  <si>
    <t>Avg and StdDev for Medium</t>
  </si>
  <si>
    <t>Avg and StdDev for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</si>
</sst>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A3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Energy Per Trace vs CPU Usage Per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Simple CPU Traces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Results!$I$9:$I$23</c:f>
              <c:numCache>
                <c:formatCode>0</c:formatCode>
                <c:ptCount val="15"/>
                <c:pt idx="0">
                  <c:v>4665</c:v>
                </c:pt>
                <c:pt idx="1">
                  <c:v>4731.8999999999996</c:v>
                </c:pt>
                <c:pt idx="2">
                  <c:v>4881.3999999999996</c:v>
                </c:pt>
                <c:pt idx="3">
                  <c:v>4743.1000000000004</c:v>
                </c:pt>
                <c:pt idx="4">
                  <c:v>4704.2</c:v>
                </c:pt>
                <c:pt idx="5">
                  <c:v>4664.3</c:v>
                </c:pt>
                <c:pt idx="6">
                  <c:v>476.68</c:v>
                </c:pt>
                <c:pt idx="7">
                  <c:v>470.94</c:v>
                </c:pt>
                <c:pt idx="8">
                  <c:v>474.29</c:v>
                </c:pt>
                <c:pt idx="9">
                  <c:v>68.084000000000003</c:v>
                </c:pt>
                <c:pt idx="10">
                  <c:v>54.468000000000004</c:v>
                </c:pt>
                <c:pt idx="11">
                  <c:v>53.655999999999999</c:v>
                </c:pt>
                <c:pt idx="12">
                  <c:v>61.279000000000003</c:v>
                </c:pt>
                <c:pt idx="13">
                  <c:v>54.844000000000001</c:v>
                </c:pt>
                <c:pt idx="14">
                  <c:v>55.542999999999999</c:v>
                </c:pt>
              </c:numCache>
            </c:numRef>
          </c:xVal>
          <c:yVal>
            <c:numRef>
              <c:f>Results!$N$9:$N$23</c:f>
              <c:numCache>
                <c:formatCode>0</c:formatCode>
                <c:ptCount val="15"/>
                <c:pt idx="0">
                  <c:v>528.29999999999995</c:v>
                </c:pt>
                <c:pt idx="1">
                  <c:v>542.70000000000005</c:v>
                </c:pt>
                <c:pt idx="2">
                  <c:v>549.9</c:v>
                </c:pt>
                <c:pt idx="3">
                  <c:v>523.4</c:v>
                </c:pt>
                <c:pt idx="4">
                  <c:v>519.1</c:v>
                </c:pt>
                <c:pt idx="5">
                  <c:v>521</c:v>
                </c:pt>
                <c:pt idx="6">
                  <c:v>51.87</c:v>
                </c:pt>
                <c:pt idx="7">
                  <c:v>51.57</c:v>
                </c:pt>
                <c:pt idx="8">
                  <c:v>52.1</c:v>
                </c:pt>
                <c:pt idx="9">
                  <c:v>5.4329999999999998</c:v>
                </c:pt>
                <c:pt idx="10">
                  <c:v>4.7380000000000004</c:v>
                </c:pt>
                <c:pt idx="11">
                  <c:v>4.5650000000000004</c:v>
                </c:pt>
                <c:pt idx="12">
                  <c:v>5.1840000000000002</c:v>
                </c:pt>
                <c:pt idx="13">
                  <c:v>4.7460000000000004</c:v>
                </c:pt>
                <c:pt idx="14">
                  <c:v>4.7670000000000003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0-2B45-BE30-7FF7C5E22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267296"/>
        <c:axId val="1484268976"/>
      </c:scatterChart>
      <c:valAx>
        <c:axId val="1484267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Per Trace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268976"/>
        <c:crosses val="autoZero"/>
        <c:crossBetween val="midCat"/>
      </c:valAx>
      <c:valAx>
        <c:axId val="1484268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per Trace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26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Energy/CPU</a:t>
            </a:r>
            <a:r>
              <a:rPr lang="en-US" baseline="0"/>
              <a:t>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v>Energy/CPU Ratio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Results!$C$9:$C$23</c:f>
              <c:strCache>
                <c:ptCount val="15"/>
                <c:pt idx="0">
                  <c:v>long-cpu-x10</c:v>
                </c:pt>
                <c:pt idx="1">
                  <c:v>long-cpu-x10</c:v>
                </c:pt>
                <c:pt idx="2">
                  <c:v>long-cpu-x10</c:v>
                </c:pt>
                <c:pt idx="3">
                  <c:v>long-cpu-x10</c:v>
                </c:pt>
                <c:pt idx="4">
                  <c:v>long-cpu-x10</c:v>
                </c:pt>
                <c:pt idx="5">
                  <c:v>long-cpu-x10</c:v>
                </c:pt>
                <c:pt idx="6">
                  <c:v>medium-cpu-x100</c:v>
                </c:pt>
                <c:pt idx="7">
                  <c:v>medium-cpu-x100</c:v>
                </c:pt>
                <c:pt idx="8">
                  <c:v>medium-cpu-x100</c:v>
                </c:pt>
                <c:pt idx="9">
                  <c:v>short-cpu-x1000</c:v>
                </c:pt>
                <c:pt idx="10">
                  <c:v>short-cpu-x1000</c:v>
                </c:pt>
                <c:pt idx="11">
                  <c:v>short-cpu-x1000</c:v>
                </c:pt>
                <c:pt idx="12">
                  <c:v>short-cpu-x1000</c:v>
                </c:pt>
                <c:pt idx="13">
                  <c:v>short-cpu-x1000</c:v>
                </c:pt>
                <c:pt idx="14">
                  <c:v>short-cpu-x1000</c:v>
                </c:pt>
              </c:strCache>
            </c:strRef>
          </c:cat>
          <c:val>
            <c:numRef>
              <c:f>Results!$M$9:$M$23</c:f>
              <c:numCache>
                <c:formatCode>General</c:formatCode>
                <c:ptCount val="15"/>
                <c:pt idx="0">
                  <c:v>0.1132475884244373</c:v>
                </c:pt>
                <c:pt idx="1">
                  <c:v>0.11468965954479174</c:v>
                </c:pt>
                <c:pt idx="2">
                  <c:v>0.11265210800180277</c:v>
                </c:pt>
                <c:pt idx="3">
                  <c:v>0.11034977124665303</c:v>
                </c:pt>
                <c:pt idx="4">
                  <c:v>0.11034819948131457</c:v>
                </c:pt>
                <c:pt idx="5">
                  <c:v>0.11169950474883691</c:v>
                </c:pt>
                <c:pt idx="6">
                  <c:v>0.10881513803809684</c:v>
                </c:pt>
                <c:pt idx="7">
                  <c:v>0.10950439546439036</c:v>
                </c:pt>
                <c:pt idx="8">
                  <c:v>0.10984840498429231</c:v>
                </c:pt>
                <c:pt idx="9">
                  <c:v>7.9798484225368657E-2</c:v>
                </c:pt>
                <c:pt idx="10">
                  <c:v>8.698685466696042E-2</c:v>
                </c:pt>
                <c:pt idx="11">
                  <c:v>8.507902191739973E-2</c:v>
                </c:pt>
                <c:pt idx="12">
                  <c:v>8.4596680755234258E-2</c:v>
                </c:pt>
                <c:pt idx="13">
                  <c:v>8.6536357669024871E-2</c:v>
                </c:pt>
                <c:pt idx="14">
                  <c:v>8.582539653961796E-2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3A-9F4A-88E3-AAC093FEC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089760"/>
        <c:axId val="1484422448"/>
      </c:lineChart>
      <c:catAx>
        <c:axId val="1484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422448"/>
        <c:crosses val="autoZero"/>
        <c:auto val="1"/>
        <c:lblAlgn val="ctr"/>
        <c:lblOffset val="100"/>
        <c:noMultiLvlLbl val="0"/>
      </c:catAx>
      <c:valAx>
        <c:axId val="14844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Machine</a:t>
            </a:r>
            <a:r>
              <a:rPr lang="en-US" b="1" baseline="0"/>
              <a:t> Load vs Energy Per Trace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Energy per Trace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Results!$F$24:$F$28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Results!$N$24:$N$28</c:f>
              <c:numCache>
                <c:formatCode>0</c:formatCode>
                <c:ptCount val="5"/>
                <c:pt idx="0">
                  <c:v>276.27999999999997</c:v>
                </c:pt>
                <c:pt idx="1">
                  <c:v>182.66</c:v>
                </c:pt>
                <c:pt idx="2">
                  <c:v>164.36</c:v>
                </c:pt>
                <c:pt idx="3">
                  <c:v>168.86</c:v>
                </c:pt>
                <c:pt idx="4">
                  <c:v>167.24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E-C44E-8134-9C868AC5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673072"/>
        <c:axId val="1493221472"/>
      </c:lineChart>
      <c:catAx>
        <c:axId val="148367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Machine Load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21472"/>
        <c:crosses val="autoZero"/>
        <c:auto val="1"/>
        <c:lblAlgn val="ctr"/>
        <c:lblOffset val="100"/>
        <c:noMultiLvlLbl val="0"/>
      </c:catAx>
      <c:valAx>
        <c:axId val="14932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per </a:t>
                </a:r>
                <a:r>
                  <a:rPr lang="en-US"/>
                  <a:t>Trace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67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50800</xdr:rowOff>
    </xdr:from>
    <xdr:to>
      <xdr:col>9</xdr:col>
      <xdr:colOff>533400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72263-09F0-8B4D-8A9E-F78585C4E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0</xdr:row>
      <xdr:rowOff>114300</xdr:rowOff>
    </xdr:from>
    <xdr:to>
      <xdr:col>16</xdr:col>
      <xdr:colOff>723900</xdr:colOff>
      <xdr:row>18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17593F-9BCB-3E4B-9DC7-B45DB76DE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19</xdr:row>
      <xdr:rowOff>152400</xdr:rowOff>
    </xdr:from>
    <xdr:to>
      <xdr:col>16</xdr:col>
      <xdr:colOff>609600</xdr:colOff>
      <xdr:row>39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16F315-8FED-4A4B-8DC1-DC29AACC8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A84C-38BB-9C46-BB61-734C431F3DDA}">
  <dimension ref="B2:P69"/>
  <sheetViews>
    <sheetView tabSelected="1" workbookViewId="0">
      <pane ySplit="4" topLeftCell="A5" activePane="bottomLeft" state="frozen"/>
      <selection pane="bottomLeft"/>
    </sheetView>
  </sheetViews>
  <sheetFormatPr baseColWidth="10" defaultRowHeight="16"/>
  <cols>
    <col min="1" max="1" width="4.6640625" customWidth="1"/>
    <col min="2" max="2" width="29.5" customWidth="1"/>
    <col min="3" max="3" width="19" customWidth="1"/>
    <col min="4" max="4" width="9" customWidth="1"/>
    <col min="5" max="5" width="18.5" customWidth="1"/>
    <col min="6" max="6" width="22.5" customWidth="1"/>
    <col min="7" max="7" width="17" customWidth="1"/>
    <col min="8" max="9" width="17.5" customWidth="1"/>
    <col min="10" max="10" width="17.1640625" customWidth="1"/>
    <col min="11" max="11" width="16.33203125" customWidth="1"/>
    <col min="12" max="13" width="16.5" customWidth="1"/>
    <col min="14" max="14" width="12" customWidth="1"/>
    <col min="15" max="15" width="16" customWidth="1"/>
    <col min="16" max="16" width="57.5" customWidth="1"/>
  </cols>
  <sheetData>
    <row r="2" spans="2:16" ht="19">
      <c r="B2" t="s">
        <v>63</v>
      </c>
    </row>
    <row r="4" spans="2:16">
      <c r="B4" s="1" t="s">
        <v>31</v>
      </c>
      <c r="C4" s="1" t="s">
        <v>0</v>
      </c>
      <c r="D4" s="1" t="s">
        <v>28</v>
      </c>
      <c r="E4" s="1" t="s">
        <v>1</v>
      </c>
      <c r="F4" s="1" t="s">
        <v>11</v>
      </c>
      <c r="G4" s="1" t="s">
        <v>7</v>
      </c>
      <c r="H4" s="1" t="s">
        <v>2</v>
      </c>
      <c r="I4" s="1" t="s">
        <v>29</v>
      </c>
      <c r="J4" s="1" t="s">
        <v>3</v>
      </c>
      <c r="K4" s="1" t="s">
        <v>4</v>
      </c>
      <c r="L4" s="1" t="s">
        <v>5</v>
      </c>
      <c r="M4" s="1" t="s">
        <v>73</v>
      </c>
      <c r="N4" s="1" t="s">
        <v>30</v>
      </c>
      <c r="O4" s="1" t="s">
        <v>6</v>
      </c>
      <c r="P4" s="1" t="s">
        <v>8</v>
      </c>
    </row>
    <row r="5" spans="2:16">
      <c r="B5" t="s">
        <v>32</v>
      </c>
      <c r="C5" t="s">
        <v>17</v>
      </c>
      <c r="D5">
        <v>10</v>
      </c>
      <c r="E5" t="s">
        <v>16</v>
      </c>
      <c r="F5">
        <v>0</v>
      </c>
      <c r="G5">
        <v>347267</v>
      </c>
      <c r="H5">
        <v>226900</v>
      </c>
      <c r="I5" s="2">
        <f t="shared" ref="I5:I37" si="0">H5/D5</f>
        <v>22690</v>
      </c>
      <c r="J5">
        <v>409054</v>
      </c>
      <c r="K5">
        <v>55</v>
      </c>
      <c r="L5">
        <v>22752</v>
      </c>
      <c r="M5">
        <f>L5/H5</f>
        <v>0.10027324812692816</v>
      </c>
      <c r="N5" s="2">
        <f t="shared" ref="N5:N37" si="1">L5/D5</f>
        <v>2275.1999999999998</v>
      </c>
      <c r="O5">
        <v>41015</v>
      </c>
    </row>
    <row r="6" spans="2:16">
      <c r="B6" t="s">
        <v>32</v>
      </c>
      <c r="C6" t="s">
        <v>19</v>
      </c>
      <c r="D6">
        <v>10</v>
      </c>
      <c r="E6" t="s">
        <v>18</v>
      </c>
      <c r="F6">
        <v>0</v>
      </c>
      <c r="G6">
        <v>47674</v>
      </c>
      <c r="H6">
        <v>38020</v>
      </c>
      <c r="I6" s="2">
        <f t="shared" si="0"/>
        <v>3802</v>
      </c>
      <c r="J6">
        <v>57561</v>
      </c>
      <c r="K6">
        <v>66</v>
      </c>
      <c r="L6">
        <v>3726</v>
      </c>
      <c r="M6">
        <f t="shared" ref="M6:M37" si="2">L6/H6</f>
        <v>9.8001052077853756E-2</v>
      </c>
      <c r="N6" s="2">
        <f t="shared" si="1"/>
        <v>372.6</v>
      </c>
      <c r="O6">
        <v>5640</v>
      </c>
    </row>
    <row r="7" spans="2:16">
      <c r="B7" t="s">
        <v>32</v>
      </c>
      <c r="C7" t="s">
        <v>22</v>
      </c>
      <c r="D7">
        <v>10</v>
      </c>
      <c r="E7" t="s">
        <v>23</v>
      </c>
      <c r="F7">
        <v>0</v>
      </c>
      <c r="G7">
        <v>648115</v>
      </c>
      <c r="H7">
        <v>373166</v>
      </c>
      <c r="I7" s="2">
        <f t="shared" si="0"/>
        <v>37316.6</v>
      </c>
      <c r="J7">
        <v>790456</v>
      </c>
      <c r="K7">
        <v>47</v>
      </c>
      <c r="L7">
        <v>36709</v>
      </c>
      <c r="M7">
        <f t="shared" si="2"/>
        <v>9.8371770204145073E-2</v>
      </c>
      <c r="N7" s="2">
        <f t="shared" si="1"/>
        <v>3670.9</v>
      </c>
      <c r="O7">
        <v>77760</v>
      </c>
    </row>
    <row r="8" spans="2:16">
      <c r="B8" t="s">
        <v>32</v>
      </c>
      <c r="C8" t="s">
        <v>20</v>
      </c>
      <c r="D8">
        <v>10</v>
      </c>
      <c r="E8" t="s">
        <v>21</v>
      </c>
      <c r="F8">
        <v>0</v>
      </c>
      <c r="G8">
        <v>302514</v>
      </c>
      <c r="H8">
        <v>182124</v>
      </c>
      <c r="I8" s="2">
        <f t="shared" si="0"/>
        <v>18212.400000000001</v>
      </c>
      <c r="J8">
        <v>336268</v>
      </c>
      <c r="K8">
        <v>54</v>
      </c>
      <c r="L8">
        <v>19039</v>
      </c>
      <c r="M8">
        <f t="shared" si="2"/>
        <v>0.10453866596384881</v>
      </c>
      <c r="N8" s="2">
        <f t="shared" si="1"/>
        <v>1903.9</v>
      </c>
      <c r="O8">
        <v>35153</v>
      </c>
    </row>
    <row r="9" spans="2:16">
      <c r="B9" t="s">
        <v>42</v>
      </c>
      <c r="C9" t="s">
        <v>43</v>
      </c>
      <c r="D9">
        <v>10</v>
      </c>
      <c r="E9" t="s">
        <v>44</v>
      </c>
      <c r="F9">
        <v>0</v>
      </c>
      <c r="G9">
        <v>50510</v>
      </c>
      <c r="H9">
        <v>46650</v>
      </c>
      <c r="I9" s="2">
        <f t="shared" si="0"/>
        <v>4665</v>
      </c>
      <c r="J9">
        <v>47417</v>
      </c>
      <c r="K9">
        <v>98</v>
      </c>
      <c r="L9">
        <v>5283</v>
      </c>
      <c r="M9">
        <f t="shared" ref="M9:M23" si="3">L9/H9</f>
        <v>0.1132475884244373</v>
      </c>
      <c r="N9" s="2">
        <f t="shared" si="1"/>
        <v>528.29999999999995</v>
      </c>
      <c r="O9">
        <v>5370</v>
      </c>
    </row>
    <row r="10" spans="2:16">
      <c r="B10" t="s">
        <v>42</v>
      </c>
      <c r="C10" t="s">
        <v>43</v>
      </c>
      <c r="D10">
        <v>10</v>
      </c>
      <c r="E10" t="s">
        <v>45</v>
      </c>
      <c r="F10">
        <v>0</v>
      </c>
      <c r="G10">
        <v>50507</v>
      </c>
      <c r="H10">
        <v>47319</v>
      </c>
      <c r="I10" s="2">
        <f t="shared" si="0"/>
        <v>4731.8999999999996</v>
      </c>
      <c r="J10">
        <v>47608</v>
      </c>
      <c r="K10">
        <v>99</v>
      </c>
      <c r="L10">
        <v>5427</v>
      </c>
      <c r="M10">
        <f t="shared" si="3"/>
        <v>0.11468965954479174</v>
      </c>
      <c r="N10" s="2">
        <f t="shared" si="1"/>
        <v>542.70000000000005</v>
      </c>
      <c r="O10">
        <v>5460</v>
      </c>
    </row>
    <row r="11" spans="2:16">
      <c r="B11" t="s">
        <v>42</v>
      </c>
      <c r="C11" t="s">
        <v>43</v>
      </c>
      <c r="D11">
        <v>10</v>
      </c>
      <c r="E11" t="s">
        <v>46</v>
      </c>
      <c r="F11">
        <v>0</v>
      </c>
      <c r="G11">
        <v>50545</v>
      </c>
      <c r="H11">
        <v>48814</v>
      </c>
      <c r="I11" s="2">
        <f t="shared" si="0"/>
        <v>4881.3999999999996</v>
      </c>
      <c r="J11">
        <v>48469</v>
      </c>
      <c r="K11">
        <v>101</v>
      </c>
      <c r="L11">
        <v>5499</v>
      </c>
      <c r="M11">
        <f t="shared" si="3"/>
        <v>0.11265210800180277</v>
      </c>
      <c r="N11" s="2">
        <f t="shared" si="1"/>
        <v>549.9</v>
      </c>
      <c r="O11">
        <v>5460</v>
      </c>
    </row>
    <row r="12" spans="2:16">
      <c r="B12" t="s">
        <v>51</v>
      </c>
      <c r="C12" t="s">
        <v>43</v>
      </c>
      <c r="D12">
        <v>10</v>
      </c>
      <c r="E12" t="s">
        <v>53</v>
      </c>
      <c r="F12">
        <v>0</v>
      </c>
      <c r="G12">
        <v>50461</v>
      </c>
      <c r="H12">
        <v>47431</v>
      </c>
      <c r="I12" s="2">
        <f t="shared" si="0"/>
        <v>4743.1000000000004</v>
      </c>
      <c r="J12">
        <v>50296</v>
      </c>
      <c r="K12">
        <v>61</v>
      </c>
      <c r="L12">
        <v>5234</v>
      </c>
      <c r="M12">
        <f t="shared" si="3"/>
        <v>0.11034977124665303</v>
      </c>
      <c r="N12" s="2">
        <f t="shared" si="1"/>
        <v>523.4</v>
      </c>
      <c r="O12">
        <v>5550</v>
      </c>
    </row>
    <row r="13" spans="2:16">
      <c r="B13" t="s">
        <v>51</v>
      </c>
      <c r="C13" t="s">
        <v>43</v>
      </c>
      <c r="D13">
        <v>10</v>
      </c>
      <c r="E13" t="s">
        <v>54</v>
      </c>
      <c r="F13">
        <v>0</v>
      </c>
      <c r="G13">
        <v>50535</v>
      </c>
      <c r="H13">
        <v>47042</v>
      </c>
      <c r="I13" s="2">
        <f t="shared" si="0"/>
        <v>4704.2</v>
      </c>
      <c r="J13">
        <v>49478</v>
      </c>
      <c r="K13">
        <v>57.5</v>
      </c>
      <c r="L13">
        <v>5191</v>
      </c>
      <c r="M13">
        <f t="shared" si="3"/>
        <v>0.11034819948131457</v>
      </c>
      <c r="N13" s="2">
        <f t="shared" si="1"/>
        <v>519.1</v>
      </c>
      <c r="O13">
        <v>5460</v>
      </c>
    </row>
    <row r="14" spans="2:16">
      <c r="B14" t="s">
        <v>51</v>
      </c>
      <c r="C14" t="s">
        <v>43</v>
      </c>
      <c r="D14">
        <v>10</v>
      </c>
      <c r="E14" t="s">
        <v>55</v>
      </c>
      <c r="F14">
        <v>0</v>
      </c>
      <c r="G14">
        <v>50534</v>
      </c>
      <c r="H14">
        <v>46643</v>
      </c>
      <c r="I14" s="2">
        <f t="shared" si="0"/>
        <v>4664.3</v>
      </c>
      <c r="J14">
        <v>48878</v>
      </c>
      <c r="K14">
        <v>54</v>
      </c>
      <c r="L14">
        <v>5210</v>
      </c>
      <c r="M14">
        <f t="shared" si="3"/>
        <v>0.11169950474883691</v>
      </c>
      <c r="N14" s="2">
        <f t="shared" si="1"/>
        <v>521</v>
      </c>
      <c r="O14">
        <v>5460</v>
      </c>
    </row>
    <row r="15" spans="2:16">
      <c r="B15" t="s">
        <v>51</v>
      </c>
      <c r="C15" t="s">
        <v>52</v>
      </c>
      <c r="D15">
        <v>100</v>
      </c>
      <c r="E15" t="s">
        <v>56</v>
      </c>
      <c r="F15">
        <v>0</v>
      </c>
      <c r="G15">
        <v>50457</v>
      </c>
      <c r="H15">
        <v>47668</v>
      </c>
      <c r="I15" s="2">
        <f t="shared" si="0"/>
        <v>476.68</v>
      </c>
      <c r="J15">
        <v>51832</v>
      </c>
      <c r="K15">
        <v>50.5</v>
      </c>
      <c r="L15">
        <v>5187</v>
      </c>
      <c r="M15">
        <f t="shared" si="3"/>
        <v>0.10881513803809684</v>
      </c>
      <c r="N15" s="2">
        <f t="shared" si="1"/>
        <v>51.87</v>
      </c>
      <c r="O15">
        <v>5640</v>
      </c>
    </row>
    <row r="16" spans="2:16">
      <c r="B16" t="s">
        <v>51</v>
      </c>
      <c r="C16" t="s">
        <v>52</v>
      </c>
      <c r="D16">
        <v>100</v>
      </c>
      <c r="E16" t="s">
        <v>57</v>
      </c>
      <c r="F16">
        <v>0</v>
      </c>
      <c r="G16">
        <v>50782</v>
      </c>
      <c r="H16">
        <v>47094</v>
      </c>
      <c r="I16" s="2">
        <f t="shared" si="0"/>
        <v>470.94</v>
      </c>
      <c r="J16">
        <v>50684</v>
      </c>
      <c r="K16">
        <v>47</v>
      </c>
      <c r="L16">
        <v>5157</v>
      </c>
      <c r="M16">
        <f t="shared" si="3"/>
        <v>0.10950439546439036</v>
      </c>
      <c r="N16" s="2">
        <f t="shared" si="1"/>
        <v>51.57</v>
      </c>
      <c r="O16">
        <v>5550</v>
      </c>
    </row>
    <row r="17" spans="2:16">
      <c r="B17" t="s">
        <v>51</v>
      </c>
      <c r="C17" t="s">
        <v>52</v>
      </c>
      <c r="D17">
        <v>100</v>
      </c>
      <c r="E17" t="s">
        <v>58</v>
      </c>
      <c r="F17">
        <v>0</v>
      </c>
      <c r="G17">
        <v>50785</v>
      </c>
      <c r="H17">
        <v>47429</v>
      </c>
      <c r="I17" s="2">
        <f t="shared" si="0"/>
        <v>474.29</v>
      </c>
      <c r="J17">
        <v>50526</v>
      </c>
      <c r="K17">
        <v>43.5</v>
      </c>
      <c r="L17">
        <v>5210</v>
      </c>
      <c r="M17">
        <f t="shared" si="3"/>
        <v>0.10984840498429231</v>
      </c>
      <c r="N17" s="2">
        <f t="shared" si="1"/>
        <v>52.1</v>
      </c>
      <c r="O17">
        <v>5550</v>
      </c>
    </row>
    <row r="18" spans="2:16">
      <c r="B18" t="s">
        <v>42</v>
      </c>
      <c r="C18" t="s">
        <v>47</v>
      </c>
      <c r="D18">
        <v>1000</v>
      </c>
      <c r="E18" t="s">
        <v>48</v>
      </c>
      <c r="F18">
        <v>0</v>
      </c>
      <c r="G18">
        <v>54924</v>
      </c>
      <c r="H18">
        <v>68084</v>
      </c>
      <c r="I18" s="2">
        <f t="shared" si="0"/>
        <v>68.084000000000003</v>
      </c>
      <c r="J18">
        <v>94877</v>
      </c>
      <c r="K18">
        <v>72</v>
      </c>
      <c r="L18">
        <v>5433</v>
      </c>
      <c r="M18">
        <f t="shared" si="3"/>
        <v>7.9798484225368657E-2</v>
      </c>
      <c r="N18" s="2">
        <f t="shared" si="1"/>
        <v>5.4329999999999998</v>
      </c>
      <c r="O18">
        <v>7571</v>
      </c>
    </row>
    <row r="19" spans="2:16">
      <c r="B19" t="s">
        <v>42</v>
      </c>
      <c r="C19" t="s">
        <v>47</v>
      </c>
      <c r="D19">
        <v>1000</v>
      </c>
      <c r="E19" t="s">
        <v>49</v>
      </c>
      <c r="F19">
        <v>0</v>
      </c>
      <c r="G19">
        <v>53163</v>
      </c>
      <c r="H19">
        <v>54468</v>
      </c>
      <c r="I19" s="2">
        <f t="shared" si="0"/>
        <v>54.468000000000004</v>
      </c>
      <c r="J19">
        <v>81887</v>
      </c>
      <c r="K19">
        <v>67</v>
      </c>
      <c r="L19">
        <v>4738</v>
      </c>
      <c r="M19">
        <f t="shared" si="3"/>
        <v>8.698685466696042E-2</v>
      </c>
      <c r="N19" s="2">
        <f t="shared" si="1"/>
        <v>4.7380000000000004</v>
      </c>
      <c r="O19">
        <v>7123</v>
      </c>
    </row>
    <row r="20" spans="2:16">
      <c r="B20" t="s">
        <v>42</v>
      </c>
      <c r="C20" t="s">
        <v>47</v>
      </c>
      <c r="D20">
        <v>1000</v>
      </c>
      <c r="E20" t="s">
        <v>50</v>
      </c>
      <c r="F20">
        <v>0</v>
      </c>
      <c r="G20">
        <v>52949</v>
      </c>
      <c r="H20">
        <v>53656</v>
      </c>
      <c r="I20" s="2">
        <f t="shared" si="0"/>
        <v>53.655999999999999</v>
      </c>
      <c r="J20">
        <v>82132</v>
      </c>
      <c r="K20">
        <v>65</v>
      </c>
      <c r="L20">
        <v>4565</v>
      </c>
      <c r="M20">
        <f t="shared" si="3"/>
        <v>8.507902191739973E-2</v>
      </c>
      <c r="N20" s="2">
        <f t="shared" si="1"/>
        <v>4.5650000000000004</v>
      </c>
      <c r="O20">
        <v>6989</v>
      </c>
    </row>
    <row r="21" spans="2:16">
      <c r="B21" t="s">
        <v>51</v>
      </c>
      <c r="C21" t="s">
        <v>47</v>
      </c>
      <c r="D21">
        <v>1000</v>
      </c>
      <c r="E21" t="s">
        <v>59</v>
      </c>
      <c r="F21">
        <v>0</v>
      </c>
      <c r="G21">
        <v>53727</v>
      </c>
      <c r="H21">
        <v>61279</v>
      </c>
      <c r="I21" s="2">
        <f t="shared" si="0"/>
        <v>61.279000000000003</v>
      </c>
      <c r="J21">
        <v>85208</v>
      </c>
      <c r="K21">
        <v>40</v>
      </c>
      <c r="L21">
        <v>5184</v>
      </c>
      <c r="M21">
        <f t="shared" si="3"/>
        <v>8.4596680755234258E-2</v>
      </c>
      <c r="N21" s="2">
        <f t="shared" si="1"/>
        <v>5.1840000000000002</v>
      </c>
      <c r="O21">
        <v>7208</v>
      </c>
    </row>
    <row r="22" spans="2:16">
      <c r="B22" t="s">
        <v>51</v>
      </c>
      <c r="C22" t="s">
        <v>47</v>
      </c>
      <c r="D22">
        <v>1000</v>
      </c>
      <c r="E22" t="s">
        <v>60</v>
      </c>
      <c r="F22">
        <v>0</v>
      </c>
      <c r="G22">
        <v>52953</v>
      </c>
      <c r="H22">
        <v>54844</v>
      </c>
      <c r="I22" s="2">
        <f t="shared" si="0"/>
        <v>54.844000000000001</v>
      </c>
      <c r="J22">
        <v>78831</v>
      </c>
      <c r="K22">
        <v>36.5</v>
      </c>
      <c r="L22">
        <v>4746</v>
      </c>
      <c r="M22">
        <f t="shared" si="3"/>
        <v>8.6536357669024871E-2</v>
      </c>
      <c r="N22" s="2">
        <f t="shared" si="1"/>
        <v>4.7460000000000004</v>
      </c>
      <c r="O22">
        <v>6822</v>
      </c>
    </row>
    <row r="23" spans="2:16">
      <c r="B23" t="s">
        <v>51</v>
      </c>
      <c r="C23" t="s">
        <v>47</v>
      </c>
      <c r="D23">
        <v>1000</v>
      </c>
      <c r="E23" t="s">
        <v>61</v>
      </c>
      <c r="F23">
        <v>0</v>
      </c>
      <c r="G23">
        <v>52712</v>
      </c>
      <c r="H23">
        <v>55543</v>
      </c>
      <c r="I23" s="2">
        <f t="shared" si="0"/>
        <v>55.542999999999999</v>
      </c>
      <c r="J23">
        <v>81438</v>
      </c>
      <c r="K23">
        <v>33</v>
      </c>
      <c r="L23">
        <v>4767</v>
      </c>
      <c r="M23">
        <f t="shared" si="3"/>
        <v>8.582539653961796E-2</v>
      </c>
      <c r="N23" s="2">
        <f t="shared" si="1"/>
        <v>4.7670000000000003</v>
      </c>
      <c r="O23">
        <v>6989</v>
      </c>
    </row>
    <row r="24" spans="2:16">
      <c r="B24" t="s">
        <v>34</v>
      </c>
      <c r="C24" t="s">
        <v>9</v>
      </c>
      <c r="D24">
        <v>50</v>
      </c>
      <c r="E24" t="s">
        <v>10</v>
      </c>
      <c r="F24">
        <v>0</v>
      </c>
      <c r="G24">
        <v>126157</v>
      </c>
      <c r="H24">
        <v>128766</v>
      </c>
      <c r="I24" s="2">
        <f t="shared" si="0"/>
        <v>2575.3200000000002</v>
      </c>
      <c r="J24">
        <v>134595</v>
      </c>
      <c r="K24">
        <v>96</v>
      </c>
      <c r="L24">
        <v>13814</v>
      </c>
      <c r="M24">
        <f t="shared" si="2"/>
        <v>0.10727987201590482</v>
      </c>
      <c r="N24" s="2">
        <f t="shared" si="1"/>
        <v>276.27999999999997</v>
      </c>
      <c r="O24">
        <v>14440</v>
      </c>
    </row>
    <row r="25" spans="2:16">
      <c r="B25" t="s">
        <v>34</v>
      </c>
      <c r="C25" t="s">
        <v>9</v>
      </c>
      <c r="D25">
        <v>50</v>
      </c>
      <c r="E25" t="s">
        <v>12</v>
      </c>
      <c r="F25">
        <v>25</v>
      </c>
      <c r="G25">
        <v>125585</v>
      </c>
      <c r="H25">
        <v>123410</v>
      </c>
      <c r="I25" s="2">
        <f t="shared" si="0"/>
        <v>2468.1999999999998</v>
      </c>
      <c r="J25">
        <v>253357</v>
      </c>
      <c r="K25">
        <v>49</v>
      </c>
      <c r="L25">
        <v>9133</v>
      </c>
      <c r="M25">
        <f t="shared" si="2"/>
        <v>7.4005348026902201E-2</v>
      </c>
      <c r="N25" s="2">
        <f t="shared" si="1"/>
        <v>182.66</v>
      </c>
      <c r="O25">
        <v>18750</v>
      </c>
    </row>
    <row r="26" spans="2:16">
      <c r="B26" t="s">
        <v>34</v>
      </c>
      <c r="C26" t="s">
        <v>9</v>
      </c>
      <c r="D26">
        <v>50</v>
      </c>
      <c r="E26" t="s">
        <v>13</v>
      </c>
      <c r="F26">
        <v>50</v>
      </c>
      <c r="G26">
        <v>127127</v>
      </c>
      <c r="H26">
        <v>128595</v>
      </c>
      <c r="I26" s="2">
        <f t="shared" si="0"/>
        <v>2571.9</v>
      </c>
      <c r="J26">
        <v>388322</v>
      </c>
      <c r="K26">
        <v>33</v>
      </c>
      <c r="L26">
        <v>8218</v>
      </c>
      <c r="M26">
        <f t="shared" si="2"/>
        <v>6.3906061666472253E-2</v>
      </c>
      <c r="N26" s="2">
        <f t="shared" si="1"/>
        <v>164.36</v>
      </c>
      <c r="O26">
        <v>24816</v>
      </c>
    </row>
    <row r="27" spans="2:16">
      <c r="B27" t="s">
        <v>34</v>
      </c>
      <c r="C27" t="s">
        <v>9</v>
      </c>
      <c r="D27">
        <v>50</v>
      </c>
      <c r="E27" t="s">
        <v>14</v>
      </c>
      <c r="F27">
        <v>75</v>
      </c>
      <c r="G27">
        <v>126526</v>
      </c>
      <c r="H27">
        <v>125405</v>
      </c>
      <c r="I27" s="2">
        <f t="shared" si="0"/>
        <v>2508.1</v>
      </c>
      <c r="J27">
        <v>502692</v>
      </c>
      <c r="K27">
        <v>25</v>
      </c>
      <c r="L27">
        <v>8443</v>
      </c>
      <c r="M27">
        <f t="shared" si="2"/>
        <v>6.7325864199992022E-2</v>
      </c>
      <c r="N27" s="2">
        <f t="shared" si="1"/>
        <v>168.86</v>
      </c>
      <c r="O27">
        <v>33844</v>
      </c>
    </row>
    <row r="28" spans="2:16">
      <c r="B28" t="s">
        <v>34</v>
      </c>
      <c r="C28" t="s">
        <v>9</v>
      </c>
      <c r="D28">
        <v>50</v>
      </c>
      <c r="E28" t="s">
        <v>15</v>
      </c>
      <c r="F28">
        <v>100</v>
      </c>
      <c r="G28">
        <v>132327</v>
      </c>
      <c r="H28">
        <v>123231</v>
      </c>
      <c r="I28" s="2">
        <f t="shared" si="0"/>
        <v>2464.62</v>
      </c>
      <c r="J28">
        <v>529113</v>
      </c>
      <c r="K28">
        <v>23</v>
      </c>
      <c r="L28">
        <v>8362</v>
      </c>
      <c r="M28">
        <f t="shared" si="2"/>
        <v>6.7856302391443718E-2</v>
      </c>
      <c r="N28" s="2">
        <f t="shared" si="1"/>
        <v>167.24</v>
      </c>
      <c r="O28">
        <v>35904</v>
      </c>
    </row>
    <row r="29" spans="2:16">
      <c r="B29" s="3" t="s">
        <v>33</v>
      </c>
      <c r="C29" s="3" t="s">
        <v>25</v>
      </c>
      <c r="D29" s="3">
        <v>50</v>
      </c>
      <c r="E29" s="3" t="s">
        <v>24</v>
      </c>
      <c r="F29">
        <v>0</v>
      </c>
      <c r="G29">
        <v>176626</v>
      </c>
      <c r="H29">
        <v>176068</v>
      </c>
      <c r="I29" s="2">
        <f t="shared" si="0"/>
        <v>3521.36</v>
      </c>
      <c r="J29">
        <v>185832</v>
      </c>
      <c r="K29">
        <v>95</v>
      </c>
      <c r="L29">
        <v>18810</v>
      </c>
      <c r="M29">
        <f t="shared" si="2"/>
        <v>0.10683372333416634</v>
      </c>
      <c r="N29" s="2">
        <f t="shared" si="1"/>
        <v>376.2</v>
      </c>
      <c r="O29">
        <v>19853</v>
      </c>
      <c r="P29" t="s">
        <v>64</v>
      </c>
    </row>
    <row r="30" spans="2:16">
      <c r="B30" t="s">
        <v>33</v>
      </c>
      <c r="C30" t="s">
        <v>25</v>
      </c>
      <c r="D30">
        <v>50</v>
      </c>
      <c r="E30" t="s">
        <v>26</v>
      </c>
      <c r="F30">
        <v>0</v>
      </c>
      <c r="G30">
        <v>176553</v>
      </c>
      <c r="H30">
        <v>184392</v>
      </c>
      <c r="I30" s="2">
        <f t="shared" si="0"/>
        <v>3687.84</v>
      </c>
      <c r="J30">
        <v>194299</v>
      </c>
      <c r="K30">
        <v>95</v>
      </c>
      <c r="L30">
        <v>19442</v>
      </c>
      <c r="M30">
        <f t="shared" si="2"/>
        <v>0.10543841381404834</v>
      </c>
      <c r="N30" s="2">
        <f t="shared" si="1"/>
        <v>388.84</v>
      </c>
      <c r="O30">
        <v>20486</v>
      </c>
    </row>
    <row r="31" spans="2:16">
      <c r="B31" t="s">
        <v>33</v>
      </c>
      <c r="C31" t="s">
        <v>25</v>
      </c>
      <c r="D31">
        <v>50</v>
      </c>
      <c r="E31" t="s">
        <v>27</v>
      </c>
      <c r="F31">
        <v>100</v>
      </c>
      <c r="G31">
        <v>189261</v>
      </c>
      <c r="H31">
        <v>175444</v>
      </c>
      <c r="I31" s="2">
        <f t="shared" si="0"/>
        <v>3508.88</v>
      </c>
      <c r="J31">
        <v>756773</v>
      </c>
      <c r="K31">
        <v>23</v>
      </c>
      <c r="L31">
        <v>11918</v>
      </c>
      <c r="M31">
        <f t="shared" si="2"/>
        <v>6.7930507740361593E-2</v>
      </c>
      <c r="N31" s="2">
        <f t="shared" si="1"/>
        <v>238.36</v>
      </c>
      <c r="O31">
        <v>51408</v>
      </c>
    </row>
    <row r="32" spans="2:16">
      <c r="B32" t="s">
        <v>62</v>
      </c>
      <c r="C32" t="s">
        <v>36</v>
      </c>
      <c r="D32">
        <v>50</v>
      </c>
      <c r="E32" t="s">
        <v>35</v>
      </c>
      <c r="F32">
        <v>0</v>
      </c>
      <c r="G32">
        <v>125999</v>
      </c>
      <c r="H32">
        <v>126722</v>
      </c>
      <c r="I32" s="2">
        <f t="shared" si="0"/>
        <v>2534.44</v>
      </c>
      <c r="J32">
        <v>133220</v>
      </c>
      <c r="K32">
        <v>95</v>
      </c>
      <c r="L32">
        <v>13412</v>
      </c>
      <c r="M32">
        <f t="shared" si="2"/>
        <v>0.10583797604204478</v>
      </c>
      <c r="N32" s="2">
        <f t="shared" si="1"/>
        <v>268.24</v>
      </c>
      <c r="O32">
        <v>14100</v>
      </c>
    </row>
    <row r="33" spans="2:15">
      <c r="B33" t="s">
        <v>62</v>
      </c>
      <c r="C33" t="s">
        <v>36</v>
      </c>
      <c r="D33">
        <v>50</v>
      </c>
      <c r="E33" t="s">
        <v>37</v>
      </c>
      <c r="F33">
        <v>0</v>
      </c>
      <c r="G33">
        <v>126074</v>
      </c>
      <c r="H33">
        <v>125223</v>
      </c>
      <c r="I33" s="2">
        <f t="shared" si="0"/>
        <v>2504.46</v>
      </c>
      <c r="J33">
        <v>129419</v>
      </c>
      <c r="K33">
        <v>97</v>
      </c>
      <c r="L33">
        <v>13752</v>
      </c>
      <c r="M33">
        <f t="shared" si="2"/>
        <v>0.10982008097553964</v>
      </c>
      <c r="N33" s="2">
        <f t="shared" si="1"/>
        <v>275.04000000000002</v>
      </c>
      <c r="O33">
        <v>14213</v>
      </c>
    </row>
    <row r="34" spans="2:15">
      <c r="B34" t="s">
        <v>62</v>
      </c>
      <c r="C34" t="s">
        <v>36</v>
      </c>
      <c r="D34">
        <v>50</v>
      </c>
      <c r="E34" t="s">
        <v>38</v>
      </c>
      <c r="F34">
        <v>0</v>
      </c>
      <c r="G34">
        <v>126278</v>
      </c>
      <c r="H34">
        <v>125288</v>
      </c>
      <c r="I34" s="2">
        <f t="shared" si="0"/>
        <v>2505.7600000000002</v>
      </c>
      <c r="J34">
        <v>128217</v>
      </c>
      <c r="K34">
        <v>98</v>
      </c>
      <c r="L34">
        <v>13666</v>
      </c>
      <c r="M34">
        <f t="shared" si="2"/>
        <v>0.10907668731243216</v>
      </c>
      <c r="N34" s="2">
        <f t="shared" si="1"/>
        <v>273.32</v>
      </c>
      <c r="O34">
        <v>13986</v>
      </c>
    </row>
    <row r="35" spans="2:15">
      <c r="B35" s="4" t="s">
        <v>62</v>
      </c>
      <c r="C35" s="4" t="s">
        <v>9</v>
      </c>
      <c r="D35">
        <v>50</v>
      </c>
      <c r="E35" t="s">
        <v>39</v>
      </c>
      <c r="F35">
        <v>0</v>
      </c>
      <c r="G35">
        <v>125531</v>
      </c>
      <c r="H35">
        <v>124148</v>
      </c>
      <c r="I35" s="2">
        <f t="shared" si="0"/>
        <v>2482.96</v>
      </c>
      <c r="J35">
        <v>129084</v>
      </c>
      <c r="K35">
        <v>96</v>
      </c>
      <c r="L35">
        <v>13560</v>
      </c>
      <c r="M35">
        <f t="shared" si="2"/>
        <v>0.10922447401488546</v>
      </c>
      <c r="N35" s="2">
        <f t="shared" si="1"/>
        <v>271.2</v>
      </c>
      <c r="O35">
        <v>14100</v>
      </c>
    </row>
    <row r="36" spans="2:15">
      <c r="B36" s="4" t="s">
        <v>62</v>
      </c>
      <c r="C36" s="4" t="s">
        <v>9</v>
      </c>
      <c r="D36">
        <v>50</v>
      </c>
      <c r="E36" t="s">
        <v>40</v>
      </c>
      <c r="F36">
        <v>0</v>
      </c>
      <c r="G36">
        <v>126249</v>
      </c>
      <c r="H36">
        <v>124360</v>
      </c>
      <c r="I36" s="2">
        <f t="shared" si="0"/>
        <v>2487.1999999999998</v>
      </c>
      <c r="J36">
        <v>128361</v>
      </c>
      <c r="K36">
        <v>97</v>
      </c>
      <c r="L36">
        <v>13550</v>
      </c>
      <c r="M36">
        <f t="shared" si="2"/>
        <v>0.10895786426503699</v>
      </c>
      <c r="N36" s="2">
        <f t="shared" si="1"/>
        <v>271</v>
      </c>
      <c r="O36">
        <v>13986</v>
      </c>
    </row>
    <row r="37" spans="2:15">
      <c r="B37" s="4" t="s">
        <v>62</v>
      </c>
      <c r="C37" s="4" t="s">
        <v>9</v>
      </c>
      <c r="D37">
        <v>50</v>
      </c>
      <c r="E37" t="s">
        <v>41</v>
      </c>
      <c r="F37">
        <v>0</v>
      </c>
      <c r="G37">
        <v>126343</v>
      </c>
      <c r="H37">
        <v>126376</v>
      </c>
      <c r="I37" s="2">
        <f t="shared" si="0"/>
        <v>2527.52</v>
      </c>
      <c r="J37">
        <v>130169</v>
      </c>
      <c r="K37">
        <v>97</v>
      </c>
      <c r="L37">
        <v>13799</v>
      </c>
      <c r="M37">
        <f t="shared" si="2"/>
        <v>0.10919003608280053</v>
      </c>
      <c r="N37" s="2">
        <f t="shared" si="1"/>
        <v>275.98</v>
      </c>
      <c r="O37">
        <v>14213</v>
      </c>
    </row>
    <row r="38" spans="2:15">
      <c r="I38" s="2"/>
      <c r="N38" s="2"/>
    </row>
    <row r="39" spans="2:15">
      <c r="I39" s="2"/>
      <c r="N39" s="2"/>
    </row>
    <row r="40" spans="2:15">
      <c r="B40" s="5" t="s">
        <v>8</v>
      </c>
      <c r="I40" s="2"/>
      <c r="N40" s="2"/>
    </row>
    <row r="41" spans="2:15">
      <c r="B41" t="s">
        <v>74</v>
      </c>
      <c r="I41" s="2"/>
      <c r="N41" s="2"/>
    </row>
    <row r="42" spans="2:15">
      <c r="I42" s="2"/>
      <c r="N42" s="2"/>
    </row>
    <row r="43" spans="2:15">
      <c r="I43" s="2"/>
      <c r="N43" s="2"/>
    </row>
    <row r="44" spans="2:15">
      <c r="I44" s="2"/>
      <c r="N44" s="2"/>
    </row>
    <row r="45" spans="2:15">
      <c r="I45" s="2"/>
      <c r="N45" s="2"/>
    </row>
    <row r="46" spans="2:15">
      <c r="I46" s="2"/>
      <c r="N46" s="2"/>
    </row>
    <row r="47" spans="2:15">
      <c r="I47" s="2"/>
      <c r="N47" s="2"/>
    </row>
    <row r="48" spans="2:15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  <row r="60" spans="9:9">
      <c r="I60" s="2"/>
    </row>
    <row r="61" spans="9:9">
      <c r="I61" s="2"/>
    </row>
    <row r="62" spans="9:9">
      <c r="I62" s="2"/>
    </row>
    <row r="63" spans="9:9">
      <c r="I63" s="2"/>
    </row>
    <row r="64" spans="9:9">
      <c r="I64" s="2"/>
    </row>
    <row r="65" spans="9:9">
      <c r="I65" s="2"/>
    </row>
    <row r="66" spans="9:9">
      <c r="I66" s="2"/>
    </row>
    <row r="67" spans="9:9">
      <c r="I67" s="2"/>
    </row>
    <row r="68" spans="9:9">
      <c r="I68" s="2"/>
    </row>
    <row r="69" spans="9:9">
      <c r="I69" s="2"/>
    </row>
  </sheetData>
  <autoFilter ref="B4:P37" xr:uid="{201FADF2-299D-2E42-A643-0088FAFE31EF}">
    <sortState ref="B5:P37">
      <sortCondition ref="B5:B37"/>
      <sortCondition ref="C5:C37"/>
    </sortState>
  </autoFilter>
  <sortState ref="B9:O23">
    <sortCondition ref="C9:C23"/>
    <sortCondition ref="E9:E23"/>
  </sortState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A5B0-8B2C-1D42-A47C-86B43B66008E}">
  <dimension ref="B3:D6"/>
  <sheetViews>
    <sheetView workbookViewId="0">
      <selection activeCell="C4" sqref="C4:D6"/>
    </sheetView>
  </sheetViews>
  <sheetFormatPr baseColWidth="10" defaultRowHeight="16"/>
  <cols>
    <col min="2" max="2" width="39.33203125" customWidth="1"/>
  </cols>
  <sheetData>
    <row r="3" spans="2:4">
      <c r="B3" t="s">
        <v>75</v>
      </c>
      <c r="C3">
        <f>CORREL(Results!I9:I23, Results!N9:N23)</f>
        <v>0.99982686332326476</v>
      </c>
    </row>
    <row r="4" spans="2:4">
      <c r="B4" t="s">
        <v>76</v>
      </c>
      <c r="C4">
        <f>AVERAGE(Results!M9:M14)</f>
        <v>0.11216447190797273</v>
      </c>
      <c r="D4">
        <f>STDEV(Results!M9:M14)</f>
        <v>1.7085480049735481E-3</v>
      </c>
    </row>
    <row r="5" spans="2:4">
      <c r="B5" t="s">
        <v>77</v>
      </c>
      <c r="C5">
        <f>AVERAGE(Results!M15:M17)</f>
        <v>0.1093893128289265</v>
      </c>
      <c r="D5">
        <f>STDEV(Results!M15:M17)</f>
        <v>5.2615886884477291E-4</v>
      </c>
    </row>
    <row r="6" spans="2:4">
      <c r="B6" t="s">
        <v>78</v>
      </c>
      <c r="C6">
        <f>AVERAGE(Results!M18:M23)</f>
        <v>8.4803799295600987E-2</v>
      </c>
      <c r="D6">
        <f>STDEV(Results!M18:M23)</f>
        <v>2.6070279911935682E-3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10FB-35D9-6644-9CBF-948E883FB7C9}">
  <dimension ref="A1"/>
  <sheetViews>
    <sheetView workbookViewId="0">
      <selection activeCell="B27" sqref="B27"/>
    </sheetView>
  </sheetViews>
  <sheetFormatPr baseColWidth="10" defaultRowHeight="16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FD3C-F499-F646-BC9C-13C05B0320AE}">
  <dimension ref="B3:P14"/>
  <sheetViews>
    <sheetView workbookViewId="0">
      <selection activeCell="D12" sqref="D12"/>
    </sheetView>
  </sheetViews>
  <sheetFormatPr baseColWidth="10" defaultRowHeight="16"/>
  <cols>
    <col min="1" max="1" width="4.33203125" customWidth="1"/>
    <col min="2" max="2" width="20.6640625" customWidth="1"/>
  </cols>
  <sheetData>
    <row r="3" spans="2:16">
      <c r="B3" s="1" t="s">
        <v>65</v>
      </c>
      <c r="C3" s="1" t="s">
        <v>68</v>
      </c>
      <c r="D3" s="1" t="s">
        <v>69</v>
      </c>
      <c r="E3" s="1" t="s">
        <v>68</v>
      </c>
      <c r="F3" s="1" t="s">
        <v>69</v>
      </c>
      <c r="G3" s="1" t="s">
        <v>68</v>
      </c>
      <c r="H3" s="1" t="s">
        <v>69</v>
      </c>
      <c r="I3" s="1" t="s">
        <v>68</v>
      </c>
      <c r="J3" s="1" t="s">
        <v>69</v>
      </c>
      <c r="K3" s="1" t="s">
        <v>68</v>
      </c>
      <c r="L3" s="1" t="s">
        <v>69</v>
      </c>
      <c r="M3" s="1" t="s">
        <v>68</v>
      </c>
      <c r="N3" s="1" t="s">
        <v>69</v>
      </c>
      <c r="O3" s="1" t="s">
        <v>70</v>
      </c>
      <c r="P3" s="1" t="s">
        <v>71</v>
      </c>
    </row>
    <row r="4" spans="2:16">
      <c r="B4" t="s">
        <v>67</v>
      </c>
      <c r="C4" t="s">
        <v>66</v>
      </c>
      <c r="D4">
        <v>2500</v>
      </c>
      <c r="O4">
        <v>1</v>
      </c>
      <c r="P4">
        <v>0</v>
      </c>
    </row>
    <row r="5" spans="2:16">
      <c r="B5" t="s">
        <v>9</v>
      </c>
      <c r="C5" t="s">
        <v>66</v>
      </c>
      <c r="D5">
        <v>2500</v>
      </c>
      <c r="O5">
        <v>50</v>
      </c>
      <c r="P5">
        <v>500</v>
      </c>
    </row>
    <row r="6" spans="2:16">
      <c r="B6" t="s">
        <v>36</v>
      </c>
      <c r="C6" t="s">
        <v>66</v>
      </c>
      <c r="D6">
        <v>200</v>
      </c>
      <c r="O6">
        <v>50</v>
      </c>
      <c r="P6">
        <v>0</v>
      </c>
    </row>
    <row r="7" spans="2:16">
      <c r="B7" t="s">
        <v>25</v>
      </c>
      <c r="C7" t="s">
        <v>66</v>
      </c>
      <c r="D7">
        <v>2000</v>
      </c>
      <c r="E7" t="s">
        <v>66</v>
      </c>
      <c r="F7">
        <v>1000</v>
      </c>
      <c r="G7" t="s">
        <v>66</v>
      </c>
      <c r="H7">
        <v>500</v>
      </c>
      <c r="O7">
        <v>50</v>
      </c>
      <c r="P7">
        <v>100</v>
      </c>
    </row>
    <row r="8" spans="2:16">
      <c r="B8" t="s">
        <v>19</v>
      </c>
      <c r="C8" t="s">
        <v>72</v>
      </c>
      <c r="D8">
        <v>100</v>
      </c>
      <c r="E8" t="s">
        <v>72</v>
      </c>
      <c r="F8">
        <v>100</v>
      </c>
      <c r="G8" t="s">
        <v>72</v>
      </c>
      <c r="H8">
        <v>100</v>
      </c>
      <c r="I8" t="s">
        <v>72</v>
      </c>
      <c r="J8">
        <v>100</v>
      </c>
      <c r="O8">
        <v>10</v>
      </c>
      <c r="P8">
        <v>100</v>
      </c>
    </row>
    <row r="9" spans="2:16">
      <c r="B9" t="s">
        <v>20</v>
      </c>
      <c r="C9" t="s">
        <v>72</v>
      </c>
      <c r="D9">
        <v>500</v>
      </c>
      <c r="E9" t="s">
        <v>72</v>
      </c>
      <c r="F9">
        <v>500</v>
      </c>
      <c r="G9" t="s">
        <v>72</v>
      </c>
      <c r="H9">
        <v>500</v>
      </c>
      <c r="I9" t="s">
        <v>72</v>
      </c>
      <c r="J9">
        <v>500</v>
      </c>
      <c r="O9">
        <v>10</v>
      </c>
      <c r="P9">
        <v>100</v>
      </c>
    </row>
    <row r="10" spans="2:16">
      <c r="B10" t="s">
        <v>22</v>
      </c>
      <c r="C10" t="s">
        <v>72</v>
      </c>
      <c r="D10">
        <v>1000</v>
      </c>
      <c r="E10" t="s">
        <v>72</v>
      </c>
      <c r="F10">
        <v>1000</v>
      </c>
      <c r="G10" t="s">
        <v>72</v>
      </c>
      <c r="H10">
        <v>1000</v>
      </c>
      <c r="I10" t="s">
        <v>72</v>
      </c>
      <c r="J10">
        <v>1000</v>
      </c>
      <c r="O10">
        <v>10</v>
      </c>
      <c r="P10">
        <v>100</v>
      </c>
    </row>
    <row r="11" spans="2:16">
      <c r="B11" t="s">
        <v>17</v>
      </c>
      <c r="C11" t="s">
        <v>66</v>
      </c>
      <c r="D11">
        <v>2000</v>
      </c>
      <c r="E11" t="s">
        <v>72</v>
      </c>
      <c r="F11">
        <v>800</v>
      </c>
      <c r="G11" t="s">
        <v>72</v>
      </c>
      <c r="H11">
        <v>10</v>
      </c>
      <c r="I11" t="s">
        <v>66</v>
      </c>
      <c r="J11">
        <v>500</v>
      </c>
      <c r="K11" t="s">
        <v>66</v>
      </c>
      <c r="L11">
        <v>3000</v>
      </c>
      <c r="M11" t="s">
        <v>72</v>
      </c>
      <c r="N11">
        <v>1000</v>
      </c>
      <c r="O11">
        <v>10</v>
      </c>
      <c r="P11">
        <v>100</v>
      </c>
    </row>
    <row r="12" spans="2:16">
      <c r="B12" t="s">
        <v>47</v>
      </c>
      <c r="C12" t="s">
        <v>66</v>
      </c>
      <c r="D12">
        <v>50</v>
      </c>
      <c r="O12">
        <v>1000</v>
      </c>
      <c r="P12">
        <v>0</v>
      </c>
    </row>
    <row r="13" spans="2:16">
      <c r="B13" t="s">
        <v>52</v>
      </c>
      <c r="C13" t="s">
        <v>66</v>
      </c>
      <c r="D13">
        <v>500</v>
      </c>
      <c r="O13">
        <v>100</v>
      </c>
      <c r="P13">
        <v>0</v>
      </c>
    </row>
    <row r="14" spans="2:16">
      <c r="B14" t="s">
        <v>43</v>
      </c>
      <c r="C14" t="s">
        <v>66</v>
      </c>
      <c r="D14">
        <v>5000</v>
      </c>
      <c r="O14">
        <v>10</v>
      </c>
      <c r="P1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Calculations</vt:lpstr>
      <vt:lpstr>Plots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Woods</dc:creator>
  <cp:lastModifiedBy>Eoin Woods</cp:lastModifiedBy>
  <dcterms:created xsi:type="dcterms:W3CDTF">2018-07-09T14:23:00Z</dcterms:created>
  <dcterms:modified xsi:type="dcterms:W3CDTF">2018-08-08T21:48:43Z</dcterms:modified>
</cp:coreProperties>
</file>