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in/Work/PhdThesis/Figures/"/>
    </mc:Choice>
  </mc:AlternateContent>
  <xr:revisionPtr revIDLastSave="0" documentId="13_ncr:1_{5DA81361-B9A4-1544-8738-213DF78E7307}" xr6:coauthVersionLast="36" xr6:coauthVersionMax="36" xr10:uidLastSave="{00000000-0000-0000-0000-000000000000}"/>
  <bookViews>
    <workbookView xWindow="720" yWindow="1240" windowWidth="27340" windowHeight="14440" xr2:uid="{BDA54389-B7CA-EC41-A61F-DEAE829EE646}"/>
  </bookViews>
  <sheets>
    <sheet name="Results" sheetId="1" r:id="rId1"/>
    <sheet name="pidstat - set 1" sheetId="16" r:id="rId2"/>
    <sheet name="pidstat - set 3" sheetId="15" r:id="rId3"/>
    <sheet name="Manual Calc" sheetId="6" r:id="rId4"/>
    <sheet name="mpstat" sheetId="11" r:id="rId5"/>
    <sheet name="CpuHog Pidstat" sheetId="7" r:id="rId6"/>
    <sheet name="Gateway Pidstat" sheetId="12" r:id="rId7"/>
    <sheet name="Host Cpu Total" sheetId="8" r:id="rId8"/>
    <sheet name="Calculations" sheetId="4" r:id="rId9"/>
    <sheet name="Host Energy by Util" sheetId="5" r:id="rId10"/>
    <sheet name="Manual Fiohog Tests" sheetId="17" r:id="rId11"/>
    <sheet name="Plots" sheetId="3" r:id="rId12"/>
    <sheet name="Data Plots" sheetId="9" r:id="rId13"/>
    <sheet name="Scenarios" sheetId="2" r:id="rId14"/>
  </sheets>
  <definedNames>
    <definedName name="_xlnm._FilterDatabase" localSheetId="1" hidden="1">'pidstat - set 1'!$B$5:$O$76</definedName>
    <definedName name="_xlnm._FilterDatabase" localSheetId="2" hidden="1">'pidstat - set 3'!$B$5:$O$96</definedName>
    <definedName name="_xlnm._FilterDatabase" localSheetId="0" hidden="1">Results!$B$4:$S$41</definedName>
    <definedName name="mpstat.allcpu" localSheetId="4">mpstat!$B$5:$M$155</definedName>
    <definedName name="pidstat.1stset" localSheetId="1">'pidstat - set 1'!$B$6:$N$76</definedName>
    <definedName name="pidstat.3278" localSheetId="5">'CpuHog Pidstat'!$B$6:$G$134</definedName>
    <definedName name="pidstat.3436" localSheetId="6">'Gateway Pidstat'!$B$6:$G$49</definedName>
    <definedName name="pidstat.3rdset" localSheetId="2">'pidstat - set 3'!$B$6:$N$96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7" l="1"/>
  <c r="F71" i="1" l="1"/>
  <c r="F70" i="1"/>
  <c r="F69" i="1"/>
  <c r="F68" i="1"/>
  <c r="F67" i="1"/>
  <c r="F66" i="1"/>
  <c r="F65" i="1"/>
  <c r="F64" i="1"/>
  <c r="F63" i="1"/>
  <c r="F62" i="1"/>
  <c r="F61" i="1"/>
  <c r="F60" i="1"/>
  <c r="C9" i="4" l="1"/>
  <c r="F51" i="1"/>
  <c r="F50" i="1"/>
  <c r="F49" i="1"/>
  <c r="F54" i="1"/>
  <c r="F53" i="1"/>
  <c r="F52" i="1"/>
  <c r="F48" i="1"/>
  <c r="F47" i="1"/>
  <c r="F46" i="1"/>
  <c r="Q96" i="1"/>
  <c r="P96" i="1"/>
  <c r="L96" i="1"/>
  <c r="K96" i="1"/>
  <c r="F96" i="1"/>
  <c r="Q95" i="1"/>
  <c r="P95" i="1"/>
  <c r="L95" i="1"/>
  <c r="K95" i="1"/>
  <c r="F95" i="1"/>
  <c r="Q94" i="1"/>
  <c r="P94" i="1"/>
  <c r="L94" i="1"/>
  <c r="K94" i="1"/>
  <c r="F94" i="1"/>
  <c r="Q93" i="1"/>
  <c r="P93" i="1"/>
  <c r="L93" i="1"/>
  <c r="K93" i="1"/>
  <c r="F93" i="1"/>
  <c r="Q92" i="1"/>
  <c r="P92" i="1"/>
  <c r="L92" i="1"/>
  <c r="K92" i="1"/>
  <c r="F92" i="1"/>
  <c r="Q91" i="1"/>
  <c r="P91" i="1"/>
  <c r="L91" i="1"/>
  <c r="K91" i="1"/>
  <c r="F91" i="1"/>
  <c r="Q90" i="1"/>
  <c r="P90" i="1"/>
  <c r="L90" i="1"/>
  <c r="K90" i="1"/>
  <c r="F90" i="1"/>
  <c r="Q89" i="1"/>
  <c r="P89" i="1"/>
  <c r="L89" i="1"/>
  <c r="K89" i="1"/>
  <c r="F89" i="1"/>
  <c r="Q88" i="1"/>
  <c r="P88" i="1"/>
  <c r="L88" i="1"/>
  <c r="K88" i="1"/>
  <c r="F88" i="1"/>
  <c r="Q87" i="1"/>
  <c r="P87" i="1"/>
  <c r="L87" i="1"/>
  <c r="K87" i="1"/>
  <c r="F87" i="1"/>
  <c r="Q86" i="1"/>
  <c r="P86" i="1"/>
  <c r="L86" i="1"/>
  <c r="K86" i="1"/>
  <c r="F86" i="1"/>
  <c r="Q85" i="1"/>
  <c r="P85" i="1"/>
  <c r="L85" i="1"/>
  <c r="K85" i="1"/>
  <c r="F85" i="1"/>
  <c r="Q84" i="1"/>
  <c r="P84" i="1"/>
  <c r="L84" i="1"/>
  <c r="K84" i="1"/>
  <c r="F84" i="1"/>
  <c r="Q83" i="1"/>
  <c r="P83" i="1"/>
  <c r="L83" i="1"/>
  <c r="K83" i="1"/>
  <c r="F83" i="1"/>
  <c r="Q82" i="1"/>
  <c r="P82" i="1"/>
  <c r="L82" i="1"/>
  <c r="K82" i="1"/>
  <c r="F82" i="1"/>
  <c r="Q81" i="1"/>
  <c r="P81" i="1"/>
  <c r="L81" i="1"/>
  <c r="K81" i="1"/>
  <c r="F81" i="1"/>
  <c r="Q80" i="1"/>
  <c r="P80" i="1"/>
  <c r="L80" i="1"/>
  <c r="K80" i="1"/>
  <c r="F80" i="1"/>
  <c r="Q79" i="1"/>
  <c r="P79" i="1"/>
  <c r="L79" i="1"/>
  <c r="K79" i="1"/>
  <c r="F79" i="1"/>
  <c r="Q78" i="1"/>
  <c r="P78" i="1"/>
  <c r="L78" i="1"/>
  <c r="K78" i="1"/>
  <c r="F78" i="1"/>
  <c r="Q77" i="1"/>
  <c r="P77" i="1"/>
  <c r="L77" i="1"/>
  <c r="K77" i="1"/>
  <c r="F77" i="1"/>
  <c r="Q76" i="1"/>
  <c r="P76" i="1"/>
  <c r="L76" i="1"/>
  <c r="K76" i="1"/>
  <c r="F76" i="1"/>
  <c r="Q75" i="1"/>
  <c r="P75" i="1"/>
  <c r="L75" i="1"/>
  <c r="K75" i="1"/>
  <c r="F75" i="1"/>
  <c r="Q74" i="1"/>
  <c r="P74" i="1"/>
  <c r="L74" i="1"/>
  <c r="K74" i="1"/>
  <c r="F74" i="1"/>
  <c r="Q73" i="1"/>
  <c r="P73" i="1"/>
  <c r="L73" i="1"/>
  <c r="K73" i="1"/>
  <c r="F73" i="1"/>
  <c r="B37" i="6"/>
  <c r="B41" i="6" s="1"/>
  <c r="B68" i="6" s="1"/>
  <c r="B73" i="6" s="1"/>
  <c r="P157" i="11"/>
  <c r="O160" i="11"/>
  <c r="O159" i="11"/>
  <c r="O158" i="11"/>
  <c r="N160" i="11"/>
  <c r="N159" i="11"/>
  <c r="N158" i="11"/>
  <c r="O157" i="11"/>
  <c r="N157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5" i="11"/>
  <c r="B63" i="6"/>
  <c r="B67" i="6" s="1"/>
  <c r="B56" i="6"/>
  <c r="B58" i="6" s="1"/>
  <c r="F54" i="12"/>
  <c r="F53" i="12"/>
  <c r="F52" i="12"/>
  <c r="F51" i="12"/>
  <c r="F140" i="7"/>
  <c r="F139" i="7"/>
  <c r="F138" i="7"/>
  <c r="F137" i="7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P70" i="1"/>
  <c r="Q70" i="1"/>
  <c r="K70" i="1"/>
  <c r="L70" i="1"/>
  <c r="P69" i="1"/>
  <c r="Q69" i="1"/>
  <c r="K69" i="1"/>
  <c r="L69" i="1"/>
  <c r="P68" i="1"/>
  <c r="Q68" i="1"/>
  <c r="K68" i="1"/>
  <c r="L68" i="1"/>
  <c r="P67" i="1"/>
  <c r="Q67" i="1"/>
  <c r="K67" i="1"/>
  <c r="L67" i="1"/>
  <c r="P66" i="1"/>
  <c r="Q66" i="1"/>
  <c r="K66" i="1"/>
  <c r="L66" i="1"/>
  <c r="P65" i="1"/>
  <c r="Q65" i="1"/>
  <c r="K65" i="1"/>
  <c r="L65" i="1"/>
  <c r="P64" i="1"/>
  <c r="Q64" i="1"/>
  <c r="K64" i="1"/>
  <c r="L64" i="1"/>
  <c r="P63" i="1"/>
  <c r="Q63" i="1"/>
  <c r="K63" i="1"/>
  <c r="L63" i="1"/>
  <c r="P62" i="1"/>
  <c r="Q62" i="1"/>
  <c r="K62" i="1"/>
  <c r="L62" i="1"/>
  <c r="P61" i="1"/>
  <c r="Q61" i="1"/>
  <c r="K61" i="1"/>
  <c r="L61" i="1"/>
  <c r="P60" i="1"/>
  <c r="Q60" i="1"/>
  <c r="K60" i="1"/>
  <c r="L60" i="1"/>
  <c r="P71" i="1"/>
  <c r="Q71" i="1"/>
  <c r="K71" i="1"/>
  <c r="L71" i="1"/>
  <c r="K47" i="1"/>
  <c r="K48" i="1"/>
  <c r="K52" i="1"/>
  <c r="K53" i="1"/>
  <c r="K54" i="1"/>
  <c r="K49" i="1"/>
  <c r="K50" i="1"/>
  <c r="K51" i="1"/>
  <c r="K46" i="1"/>
  <c r="P54" i="1"/>
  <c r="Q54" i="1"/>
  <c r="L54" i="1"/>
  <c r="P53" i="1"/>
  <c r="Q53" i="1"/>
  <c r="L53" i="1"/>
  <c r="P52" i="1"/>
  <c r="Q52" i="1"/>
  <c r="L52" i="1"/>
  <c r="P51" i="1"/>
  <c r="Q51" i="1"/>
  <c r="L51" i="1"/>
  <c r="P50" i="1"/>
  <c r="Q50" i="1"/>
  <c r="L50" i="1"/>
  <c r="P49" i="1"/>
  <c r="Q49" i="1"/>
  <c r="L49" i="1"/>
  <c r="P48" i="1"/>
  <c r="Q48" i="1"/>
  <c r="L48" i="1"/>
  <c r="P47" i="1"/>
  <c r="Q47" i="1"/>
  <c r="L47" i="1"/>
  <c r="P46" i="1"/>
  <c r="Q46" i="1"/>
  <c r="L46" i="1"/>
  <c r="P20" i="1"/>
  <c r="Q20" i="1"/>
  <c r="L20" i="1"/>
  <c r="F20" i="1"/>
  <c r="P19" i="1"/>
  <c r="Q19" i="1"/>
  <c r="L19" i="1"/>
  <c r="F19" i="1"/>
  <c r="P18" i="1"/>
  <c r="Q18" i="1"/>
  <c r="L18" i="1"/>
  <c r="F18" i="1"/>
  <c r="E13" i="8"/>
  <c r="E8" i="8"/>
  <c r="E4" i="5"/>
  <c r="E5" i="5"/>
  <c r="E6" i="5"/>
  <c r="E3" i="5"/>
  <c r="D6" i="5"/>
  <c r="D5" i="5"/>
  <c r="D4" i="5"/>
  <c r="D3" i="5"/>
  <c r="C12" i="4" l="1"/>
  <c r="C11" i="4"/>
  <c r="C10" i="4"/>
  <c r="F6" i="1"/>
  <c r="F7" i="1"/>
  <c r="F8" i="1"/>
  <c r="F9" i="1"/>
  <c r="F10" i="1"/>
  <c r="F11" i="1"/>
  <c r="F12" i="1"/>
  <c r="F13" i="1"/>
  <c r="F14" i="1"/>
  <c r="F15" i="1"/>
  <c r="F16" i="1"/>
  <c r="F17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7" i="1"/>
  <c r="F35" i="1"/>
  <c r="F38" i="1"/>
  <c r="F36" i="1"/>
  <c r="F39" i="1"/>
  <c r="F43" i="1"/>
  <c r="F44" i="1"/>
  <c r="F45" i="1"/>
  <c r="F40" i="1"/>
  <c r="F41" i="1"/>
  <c r="F42" i="1"/>
  <c r="F5" i="1"/>
  <c r="P42" i="1"/>
  <c r="Q42" i="1"/>
  <c r="P41" i="1"/>
  <c r="Q41" i="1"/>
  <c r="P40" i="1"/>
  <c r="Q40" i="1"/>
  <c r="L42" i="1"/>
  <c r="L41" i="1"/>
  <c r="L40" i="1"/>
  <c r="Q45" i="1"/>
  <c r="Q44" i="1"/>
  <c r="Q43" i="1"/>
  <c r="P45" i="1"/>
  <c r="P44" i="1"/>
  <c r="P43" i="1"/>
  <c r="L45" i="1"/>
  <c r="L44" i="1"/>
  <c r="L43" i="1"/>
  <c r="P39" i="1"/>
  <c r="Q39" i="1"/>
  <c r="L39" i="1"/>
  <c r="P38" i="1"/>
  <c r="Q38" i="1"/>
  <c r="L38" i="1"/>
  <c r="P37" i="1"/>
  <c r="Q37" i="1"/>
  <c r="L37" i="1"/>
  <c r="P36" i="1"/>
  <c r="Q36" i="1"/>
  <c r="L36" i="1"/>
  <c r="P35" i="1"/>
  <c r="Q35" i="1"/>
  <c r="L35" i="1"/>
  <c r="P34" i="1"/>
  <c r="Q34" i="1"/>
  <c r="L34" i="1"/>
  <c r="C8" i="4" l="1"/>
  <c r="D8" i="4"/>
  <c r="D7" i="4"/>
  <c r="C7" i="4"/>
  <c r="P6" i="1"/>
  <c r="P7" i="1"/>
  <c r="P8" i="1"/>
  <c r="P9" i="1"/>
  <c r="P10" i="1"/>
  <c r="P11" i="1"/>
  <c r="P21" i="1"/>
  <c r="P22" i="1"/>
  <c r="P23" i="1"/>
  <c r="P12" i="1"/>
  <c r="P13" i="1"/>
  <c r="P14" i="1"/>
  <c r="P15" i="1"/>
  <c r="P16" i="1"/>
  <c r="P17" i="1"/>
  <c r="P24" i="1"/>
  <c r="P25" i="1"/>
  <c r="P26" i="1"/>
  <c r="P27" i="1"/>
  <c r="P28" i="1"/>
  <c r="P29" i="1"/>
  <c r="P30" i="1"/>
  <c r="P31" i="1"/>
  <c r="P32" i="1"/>
  <c r="P33" i="1"/>
  <c r="P5" i="1"/>
  <c r="E7" i="4" l="1"/>
  <c r="C6" i="4"/>
  <c r="D6" i="4"/>
  <c r="D4" i="4"/>
  <c r="C4" i="4"/>
  <c r="C5" i="4"/>
  <c r="D5" i="4"/>
  <c r="Q12" i="1"/>
  <c r="Q13" i="1"/>
  <c r="Q14" i="1"/>
  <c r="Q15" i="1"/>
  <c r="Q16" i="1"/>
  <c r="Q17" i="1"/>
  <c r="Q24" i="1"/>
  <c r="Q25" i="1"/>
  <c r="Q26" i="1"/>
  <c r="L12" i="1"/>
  <c r="L13" i="1"/>
  <c r="L14" i="1"/>
  <c r="L15" i="1"/>
  <c r="L16" i="1"/>
  <c r="L17" i="1"/>
  <c r="L24" i="1"/>
  <c r="L25" i="1"/>
  <c r="L26" i="1"/>
  <c r="L9" i="1"/>
  <c r="L10" i="1"/>
  <c r="L11" i="1"/>
  <c r="L21" i="1"/>
  <c r="L22" i="1"/>
  <c r="L23" i="1"/>
  <c r="Q9" i="1"/>
  <c r="Q10" i="1"/>
  <c r="Q11" i="1"/>
  <c r="Q21" i="1"/>
  <c r="Q22" i="1"/>
  <c r="Q23" i="1"/>
  <c r="C3" i="4" l="1"/>
  <c r="Q28" i="1"/>
  <c r="Q29" i="1"/>
  <c r="Q30" i="1"/>
  <c r="Q31" i="1"/>
  <c r="Q5" i="1"/>
  <c r="Q6" i="1"/>
  <c r="Q8" i="1"/>
  <c r="Q7" i="1"/>
  <c r="Q32" i="1"/>
  <c r="Q33" i="1"/>
  <c r="Q27" i="1"/>
  <c r="L28" i="1"/>
  <c r="L29" i="1"/>
  <c r="L30" i="1"/>
  <c r="L31" i="1"/>
  <c r="L5" i="1"/>
  <c r="L6" i="1"/>
  <c r="L8" i="1"/>
  <c r="L7" i="1"/>
  <c r="L32" i="1"/>
  <c r="L33" i="1"/>
  <c r="L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Eoin Woods</author>
  </authors>
  <commentList>
    <comment ref="D4" authorId="0" shapeId="0" xr:uid="{827C8BE7-85D4-3243-9823-4DFCF2FFCF88}">
      <text>
        <r>
          <rPr>
            <b/>
            <sz val="10"/>
            <color rgb="FF000000"/>
            <rFont val="Tahoma"/>
            <family val="2"/>
          </rPr>
          <t>Eoin Woods: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Iterations of the scenario invocations in the scenario run, not number of times scenario was run.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F21A57-0D32-3642-ADCD-FAE884AA486B}" name="mpstat.allcpu" type="6" refreshedVersion="6" background="1" saveData="1">
    <textPr sourceFile="/Users/eoin/Work/EnergyApollo/data/single-cpu-x50-20180813-184337/mpstat.allcpu.txt" delimited="0">
      <textFields count="12">
        <textField/>
        <textField position="11"/>
        <textField position="17"/>
        <textField position="25"/>
        <textField position="33"/>
        <textField position="41"/>
        <textField position="49"/>
        <textField position="57"/>
        <textField position="65"/>
        <textField position="73"/>
        <textField position="81"/>
        <textField position="88"/>
      </textFields>
    </textPr>
  </connection>
  <connection id="2" xr16:uid="{D22E7628-3A3F-6D45-9B1C-34B2CC74B9A4}" name="pidstat.1stset" type="6" refreshedVersion="6" background="1" saveData="1">
    <textPr sourceFile="/Users/eoin/tmp/pidstat.1stset.txt" delimited="0">
      <textFields count="13">
        <textField/>
        <textField position="13"/>
        <textField position="19"/>
        <textField position="27"/>
        <textField position="35"/>
        <textField position="44"/>
        <textField position="51"/>
        <textField position="61"/>
        <textField position="67"/>
        <textField position="77"/>
        <textField position="87"/>
        <textField position="98"/>
        <textField position="103"/>
      </textFields>
    </textPr>
  </connection>
  <connection id="3" xr16:uid="{AEA77F61-C93F-604C-A4D9-854E4A8A2C87}" name="pidstat.3278" type="6" refreshedVersion="6" background="1" saveData="1">
    <textPr sourceFile="/Users/eoin/Work/EnergyApollo/data/single-cpu-x50-20180813-184337/pidstat.3278.txt" delimited="0">
      <textFields count="13">
        <textField/>
        <textField position="13"/>
        <textField position="19"/>
        <textField position="28"/>
        <textField position="36"/>
        <textField position="44"/>
        <textField position="52"/>
        <textField position="61"/>
        <textField position="67"/>
        <textField position="77"/>
        <textField position="87"/>
        <textField position="98"/>
        <textField position="103"/>
      </textFields>
    </textPr>
  </connection>
  <connection id="4" xr16:uid="{2C59186F-CBF5-504A-8AD8-21561081D470}" name="pidstat.3436" type="6" refreshedVersion="6" background="1" saveData="1">
    <textPr sourceFile="/Users/eoin/Work/EnergyApollo/data/single-cpu-x50-20180813-184337/pidstat.3436.txt" delimited="0">
      <textFields count="14">
        <textField/>
        <textField position="12"/>
        <textField position="25"/>
        <textField position="31"/>
        <textField position="40"/>
        <textField position="48"/>
        <textField position="56"/>
        <textField position="64"/>
        <textField position="73"/>
        <textField position="79"/>
        <textField position="89"/>
        <textField position="99"/>
        <textField position="110"/>
        <textField position="115"/>
      </textFields>
    </textPr>
  </connection>
  <connection id="5" xr16:uid="{C96270EA-BED8-1241-83F5-E29F52E710D0}" name="pidstat.3rdset" type="6" refreshedVersion="6" background="1" saveData="1">
    <textPr sourceFile="/Users/eoin/tmp/pidstat.3rdset.txt" delimited="0">
      <textFields count="13">
        <textField/>
        <textField position="13"/>
        <textField position="19"/>
        <textField position="27"/>
        <textField position="35"/>
        <textField position="44"/>
        <textField position="51"/>
        <textField position="61"/>
        <textField position="67"/>
        <textField position="77"/>
        <textField position="87"/>
        <textField position="98"/>
        <textField position="103"/>
      </textFields>
    </textPr>
  </connection>
</connections>
</file>

<file path=xl/sharedStrings.xml><?xml version="1.0" encoding="utf-8"?>
<sst xmlns="http://schemas.openxmlformats.org/spreadsheetml/2006/main" count="1014" uniqueCount="285">
  <si>
    <t>Scenario</t>
  </si>
  <si>
    <t>Execution Date</t>
  </si>
  <si>
    <t>Trace CPU (msec)</t>
  </si>
  <si>
    <t>Host CPU (msec)</t>
  </si>
  <si>
    <t>Trace%Cpu</t>
  </si>
  <si>
    <t>TraceEnergyJ</t>
  </si>
  <si>
    <t>HostEnergyJ</t>
  </si>
  <si>
    <t>Duration (msec)</t>
  </si>
  <si>
    <t>Notes</t>
  </si>
  <si>
    <t>single-cpu-x50-pause</t>
  </si>
  <si>
    <t>20180708-084130</t>
  </si>
  <si>
    <t>Synthetic Load%</t>
  </si>
  <si>
    <t>20180708-084543</t>
  </si>
  <si>
    <t>20180708-085351</t>
  </si>
  <si>
    <t>20180708-085738</t>
  </si>
  <si>
    <t>20180708-090126</t>
  </si>
  <si>
    <t>20180708-105135</t>
  </si>
  <si>
    <t>cpu-data-mix-x10</t>
  </si>
  <si>
    <t>20180708-093627</t>
  </si>
  <si>
    <t>data-100mbx4-x10</t>
  </si>
  <si>
    <t>data-500mbx4-x10</t>
  </si>
  <si>
    <t>20180708-094240</t>
  </si>
  <si>
    <t>data-1gbx4-x10</t>
  </si>
  <si>
    <t>20180708-095644</t>
  </si>
  <si>
    <t>three-cpu-x50</t>
  </si>
  <si>
    <t>20180708-092000</t>
  </si>
  <si>
    <t>20180708-092539</t>
  </si>
  <si>
    <t>Iterations</t>
  </si>
  <si>
    <t>JPerTrace</t>
  </si>
  <si>
    <t>Test Set</t>
  </si>
  <si>
    <t>data-tests-2018070</t>
  </si>
  <si>
    <t>mixedcpu-tests-20180708</t>
  </si>
  <si>
    <t>machineload-tests-20180708</t>
  </si>
  <si>
    <t>single-cpu-x50</t>
  </si>
  <si>
    <t>longshort-tests-20180709</t>
  </si>
  <si>
    <t>long-cpu-x10</t>
  </si>
  <si>
    <t>20180709-213246</t>
  </si>
  <si>
    <t>20180709-213725</t>
  </si>
  <si>
    <t>20180709-214204</t>
  </si>
  <si>
    <t>short-cpu-x1000</t>
  </si>
  <si>
    <t>20180709-212941</t>
  </si>
  <si>
    <t>20180709-213420</t>
  </si>
  <si>
    <t>20180709-213900</t>
  </si>
  <si>
    <t>longshort-tests-20180710</t>
  </si>
  <si>
    <t>medium-cpu-x100</t>
  </si>
  <si>
    <t>20180710-214239</t>
  </si>
  <si>
    <t>20180710-214719</t>
  </si>
  <si>
    <t>20180710-215158</t>
  </si>
  <si>
    <t>20180710-214107</t>
  </si>
  <si>
    <t>20180710-214547</t>
  </si>
  <si>
    <t>20180710-215026</t>
  </si>
  <si>
    <t>20180710-213935</t>
  </si>
  <si>
    <t>20180710-214414</t>
  </si>
  <si>
    <t>20180710-214853</t>
  </si>
  <si>
    <r>
      <rPr>
        <b/>
        <sz val="14"/>
        <color theme="1"/>
        <rFont val="Calibri (Body)_x0000_"/>
      </rPr>
      <t>Apollo Test Scenario Results</t>
    </r>
    <r>
      <rPr>
        <sz val="12"/>
        <color theme="1"/>
        <rFont val="Calibri"/>
        <family val="2"/>
        <scheme val="minor"/>
      </rPr>
      <t xml:space="preserve"> (extracted from Apollo output files in test data output)</t>
    </r>
  </si>
  <si>
    <t>Scenario Name</t>
  </si>
  <si>
    <t>cpuhog</t>
  </si>
  <si>
    <t>single-cpu</t>
  </si>
  <si>
    <t>Service</t>
  </si>
  <si>
    <t>Parameter</t>
  </si>
  <si>
    <t>Repetitions</t>
  </si>
  <si>
    <t>PauseMsec</t>
  </si>
  <si>
    <t>fiohog</t>
  </si>
  <si>
    <t>Trace Energy/CPU</t>
  </si>
  <si>
    <t>Long/Short CPU/Energy per trace correlation</t>
  </si>
  <si>
    <t>Avg and StdDev for Long</t>
  </si>
  <si>
    <t>Avg and StdDev for Medium</t>
  </si>
  <si>
    <t>Avg and StdDev for Short</t>
  </si>
  <si>
    <t>scenariolength-tests-20180808</t>
  </si>
  <si>
    <t>20180808-220717</t>
  </si>
  <si>
    <t>20180808-221318</t>
  </si>
  <si>
    <t>20180808-221919</t>
  </si>
  <si>
    <t>20180808-221005</t>
  </si>
  <si>
    <t>20180808-221606</t>
  </si>
  <si>
    <t>20180808-222207</t>
  </si>
  <si>
    <t>scenariolength-50pctload-20180810</t>
  </si>
  <si>
    <t>20180810-220342</t>
  </si>
  <si>
    <t>20180810-220655</t>
  </si>
  <si>
    <t>20180810-221008</t>
  </si>
  <si>
    <t>20180810-223009</t>
  </si>
  <si>
    <t>20180810-223546</t>
  </si>
  <si>
    <t>20180810-223257</t>
  </si>
  <si>
    <t>Execution Timestamp</t>
  </si>
  <si>
    <t>Std Dev for CPU for scenaro length</t>
  </si>
  <si>
    <t>Std Dev for J/Trace @ 50% load for scenario length</t>
  </si>
  <si>
    <t>select * from zipkin_spans where id=trace_id</t>
  </si>
  <si>
    <t>TraceID:</t>
  </si>
  <si>
    <t>StartTime</t>
  </si>
  <si>
    <t>EndTime</t>
  </si>
  <si>
    <t>Duration</t>
  </si>
  <si>
    <t>URL</t>
  </si>
  <si>
    <t>Count</t>
  </si>
  <si>
    <t>SELECT hex(s.trace_id) as trace_id, hex(s.id) as span_id, hex(s.parent_id) as parent_id, start_ts as start_time_usec, start_ts+duration as end_time_usec, inet_ntoa(endpoint_ipv4 &amp; conv('ffffffff', 16, 10)) as ipv4_address, endpoint_port FROM zipkin_spans s, zipkin_annotations a WHERE s.trace_id = 3084894767090180222 AND s.trace_id = a.trace_id AND s.id = a.span_id AND a_key = 'sr' ORDER BY start_ts</t>
  </si>
  <si>
    <t>IP Address</t>
  </si>
  <si>
    <t>172.18.0.8</t>
  </si>
  <si>
    <t>172.18.0.7</t>
  </si>
  <si>
    <t>Check Docker network config to map IP to container ID</t>
  </si>
  <si>
    <t>(Gateway)</t>
  </si>
  <si>
    <t>(CPU Hog)</t>
  </si>
  <si>
    <t>Machine energy:</t>
  </si>
  <si>
    <t>Look at PID Stats</t>
  </si>
  <si>
    <t>java</t>
  </si>
  <si>
    <t>Timestamp</t>
  </si>
  <si>
    <t>PID</t>
  </si>
  <si>
    <t>Started at 1531258700</t>
  </si>
  <si>
    <t>Ended at 1531258754</t>
  </si>
  <si>
    <t>AVG</t>
  </si>
  <si>
    <t>STDDEV</t>
  </si>
  <si>
    <t>MIN</t>
  </si>
  <si>
    <t>MAX</t>
  </si>
  <si>
    <t>cpu-total</t>
  </si>
  <si>
    <t>3af6c210d57b</t>
  </si>
  <si>
    <t>CPU ID</t>
  </si>
  <si>
    <t>Host</t>
  </si>
  <si>
    <t>CPU Total Sec</t>
  </si>
  <si>
    <t>Interpolated</t>
  </si>
  <si>
    <t>total</t>
  </si>
  <si>
    <t>Cpu sec</t>
  </si>
  <si>
    <t>Find spans and the IP addresses in use</t>
  </si>
  <si>
    <t>Find the root trace of interest</t>
  </si>
  <si>
    <t>longshort-tests-20180813</t>
  </si>
  <si>
    <t>20180813-205015</t>
  </si>
  <si>
    <t>20180813-205150</t>
  </si>
  <si>
    <t>2180813-205325</t>
  </si>
  <si>
    <t>datasize-tests-20180813</t>
  </si>
  <si>
    <t>data-100mbx4</t>
  </si>
  <si>
    <t>20180813-235237</t>
  </si>
  <si>
    <t>20180813-235546</t>
  </si>
  <si>
    <t>20180813-235914</t>
  </si>
  <si>
    <t>20180813-235420</t>
  </si>
  <si>
    <t>data-1gbx4</t>
  </si>
  <si>
    <t>20180813-235728</t>
  </si>
  <si>
    <t>20180814-000057</t>
  </si>
  <si>
    <t>data-500mbx4</t>
  </si>
  <si>
    <t>20180813-235222</t>
  </si>
  <si>
    <t>20180813-235630</t>
  </si>
  <si>
    <t>20180813-235958</t>
  </si>
  <si>
    <t>data-100mbx4-20180814</t>
  </si>
  <si>
    <t>20180814-232716</t>
  </si>
  <si>
    <t>20180814-232800</t>
  </si>
  <si>
    <t>20180814-232844</t>
  </si>
  <si>
    <t>Correlation for CPU/Energy per trace for data</t>
  </si>
  <si>
    <t>Data MB</t>
  </si>
  <si>
    <t>MB/Trace</t>
  </si>
  <si>
    <t>data-stdvolume-tests-20180814</t>
  </si>
  <si>
    <t>data-500mbx2-x3</t>
  </si>
  <si>
    <t>20180815-000940</t>
  </si>
  <si>
    <t>data-100mbx6-x5</t>
  </si>
  <si>
    <t>20180814-233853</t>
  </si>
  <si>
    <t>20180814-234317</t>
  </si>
  <si>
    <t>20180815-000623</t>
  </si>
  <si>
    <t>data-200mbx3-x5</t>
  </si>
  <si>
    <t>20180814-233959</t>
  </si>
  <si>
    <t>20180814-234423</t>
  </si>
  <si>
    <t>20180815-000729</t>
  </si>
  <si>
    <t>data-300mbx2-x5</t>
  </si>
  <si>
    <t>20180814-234104</t>
  </si>
  <si>
    <t>20180814-234529</t>
  </si>
  <si>
    <t>20180815-000834</t>
  </si>
  <si>
    <t>20180814-234211</t>
  </si>
  <si>
    <t>20180814-234635</t>
  </si>
  <si>
    <t>CpuPerTrace (msec)</t>
  </si>
  <si>
    <t>Correlation for Data and Energy (per trace) for varied volumes</t>
  </si>
  <si>
    <t>Correlation for Data and CPU (per trace) for varied volumes</t>
  </si>
  <si>
    <t>Correlation of Data and CPU (per trace) for fixed volume</t>
  </si>
  <si>
    <t>single-cpu-x50-20180813-184337</t>
  </si>
  <si>
    <t>EnergyEstimate(startTime=2018-08-13T20:41:08.229+02, endTime=2018-08-13T20:43:14.521+02, durationMsec=126292, traceCpuMsec=124257, hostCpuMsec=132891, traceCpuPercentage=94, traceEnergyEstimateJ=13290, hostEnergyEstimateJ=14213, scenarioName=http:/invoke/single-cpu-x50)</t>
  </si>
  <si>
    <t>5896569591426873811</t>
  </si>
  <si>
    <t>1534185668229000</t>
  </si>
  <si>
    <t>126292740</t>
  </si>
  <si>
    <t>1534185794521740</t>
  </si>
  <si>
    <t>(126.292 seconds)</t>
  </si>
  <si>
    <t>select * from zipkin_annotations where span_id=5896569591426873811</t>
  </si>
  <si>
    <t>http://localhost:9999/invoke/single-cpu-x50</t>
  </si>
  <si>
    <t xml:space="preserve"> (1 for the gateway, 50 invocations of CPU service)</t>
  </si>
  <si>
    <t>b75d29577eb95a30981e67de3c26825f983a53b24a9ec2de48e2769a701fd4f3</t>
  </si>
  <si>
    <t>c42b3d3bf4b269e905362d361ec1bfe9f55a037985d76a0d2beb1ec48f8ced6e</t>
  </si>
  <si>
    <t>SAR Stats:</t>
  </si>
  <si>
    <t>11.68% CPU</t>
  </si>
  <si>
    <t>25.19% CPU</t>
  </si>
  <si>
    <t>26.33% CPU</t>
  </si>
  <si>
    <t>all</t>
  </si>
  <si>
    <t>Time</t>
  </si>
  <si>
    <t>usr%</t>
  </si>
  <si>
    <t>nice%</t>
  </si>
  <si>
    <t>sys%</t>
  </si>
  <si>
    <t>iowait%</t>
  </si>
  <si>
    <t>irq%</t>
  </si>
  <si>
    <t>soft%</t>
  </si>
  <si>
    <t>steal%</t>
  </si>
  <si>
    <t>guest%</t>
  </si>
  <si>
    <t>gnic%</t>
  </si>
  <si>
    <t>idle%</t>
  </si>
  <si>
    <t>total%</t>
  </si>
  <si>
    <t>mpstat(1) output for 'single-cpu-x50-20180813-184337' for manual calculation</t>
  </si>
  <si>
    <t>Benchmark for the machine:</t>
  </si>
  <si>
    <t>W at 30%</t>
  </si>
  <si>
    <t>W at 20%</t>
  </si>
  <si>
    <t>pidstat data for CPU Hog process during 'single-cpu-x50-20180813-184337' scenario used for manual calculation</t>
  </si>
  <si>
    <t>cpu%</t>
  </si>
  <si>
    <t>Process</t>
  </si>
  <si>
    <t>(1534185668 - Monday, 13 August 2018 18:41:08.229 UTC)</t>
  </si>
  <si>
    <t>(1534185794 - Monday, 13 August 2018 18:43:14.522 UTC)</t>
  </si>
  <si>
    <t>Started at 1534185668</t>
  </si>
  <si>
    <t>Ended at 1534185794</t>
  </si>
  <si>
    <t>CPUs</t>
  </si>
  <si>
    <t>PID Stat samples every second and gives average of 25.42% total CPU utilisation (for CPU Hog) with stddev of 0.26%</t>
  </si>
  <si>
    <t>Energy for the machine:</t>
  </si>
  <si>
    <t>seconds</t>
  </si>
  <si>
    <t>J total energy during test period</t>
  </si>
  <si>
    <t>PID 3436 was the Gateways (from checking ps(1) output and finding container Docker process and it's "java" child)</t>
  </si>
  <si>
    <t>pidstat data for Gateway process during 'single-cpu-x50-20180813-184337' scenario used for manual calculation</t>
  </si>
  <si>
    <t>AVERAGE</t>
  </si>
  <si>
    <t>PID Stat samples every second and gives an everage of 0.3% total CPU utiisatation with stddev of 0.11% (due to occasional bursts)</t>
  </si>
  <si>
    <t>Calculate CPU Usage</t>
  </si>
  <si>
    <t>elapsed time seconds</t>
  </si>
  <si>
    <t>Total possible CPU time</t>
  </si>
  <si>
    <t>Usage by the two processes</t>
  </si>
  <si>
    <t>Total usage CPU seconds by the processes</t>
  </si>
  <si>
    <t>Usage throughout test</t>
  </si>
  <si>
    <t>Total host CPU time during test</t>
  </si>
  <si>
    <t>AltTotal</t>
  </si>
  <si>
    <t>STD</t>
  </si>
  <si>
    <t>Using mpstat(1) output, the machine's utilisation is 27% CPU right through the test apart from one spike to 75% for 1 second about 10 seconds into the test.</t>
  </si>
  <si>
    <t>W by interpolation to 27% (i.e. 114.6 J/sec)</t>
  </si>
  <si>
    <t>Total CPU usage of our containers was ~25.75% through the test period.</t>
  </si>
  <si>
    <t>Energy Calculation</t>
  </si>
  <si>
    <t>usage by our containers</t>
  </si>
  <si>
    <t>J total energy allocation</t>
  </si>
  <si>
    <t>Comparison</t>
  </si>
  <si>
    <t>estimate from Apollo</t>
  </si>
  <si>
    <t>difference from manual calculation</t>
  </si>
  <si>
    <t>Manual Calculation to Check Apollo Implementation</t>
  </si>
  <si>
    <t>Apollo Output:</t>
  </si>
  <si>
    <t>PID 3278 is clearly CPU Hog (due to CPU usage) but checked ps(1) and found it via Docker process parent.</t>
  </si>
  <si>
    <t>UID</t>
  </si>
  <si>
    <t>CPU</t>
  </si>
  <si>
    <t>kB_rd/s</t>
  </si>
  <si>
    <t>kB_wr/s</t>
  </si>
  <si>
    <t>kB_ccwr/s</t>
  </si>
  <si>
    <t>iodelay</t>
  </si>
  <si>
    <t>Command</t>
  </si>
  <si>
    <t>CPU%</t>
  </si>
  <si>
    <t>Start: 1534282733</t>
  </si>
  <si>
    <t>End: 1534282756</t>
  </si>
  <si>
    <t>Start: 1534284383</t>
  </si>
  <si>
    <t>End: 1534284408</t>
  </si>
  <si>
    <t>This is the pidstat(1) output from data-100mbx6-x5-20180814-220708 in the stdvolume-20180814 set</t>
  </si>
  <si>
    <t>It shows consideably more CPU being used than the set in "pidstat - set 1" tab.  Not clear why.</t>
  </si>
  <si>
    <t>This is the pidstat(1) output from data-100mbx6-x5-20180814-213938 in the stdvolume-20180814 set</t>
  </si>
  <si>
    <t>It uses considerably less CPU than the set in "pidstat - set 3" but it isn't clear why.</t>
  </si>
  <si>
    <t>The data tests below are probably invalid as I realised that the reusable data block creation was (accidentally) being done on each request (!)</t>
  </si>
  <si>
    <t>datasize-tests-20180817</t>
  </si>
  <si>
    <t>20180817-234956</t>
  </si>
  <si>
    <t>20180817-234549</t>
  </si>
  <si>
    <t>20180817-234632</t>
  </si>
  <si>
    <t>20180817-234716</t>
  </si>
  <si>
    <t>20180817-235054</t>
  </si>
  <si>
    <t>20180817-235213</t>
  </si>
  <si>
    <t>20180817-235331</t>
  </si>
  <si>
    <t>20180817-234800</t>
  </si>
  <si>
    <t>20180817-234858</t>
  </si>
  <si>
    <t>data-stdvolume-tests-20180817</t>
  </si>
  <si>
    <t>20180818-001847</t>
  </si>
  <si>
    <t>20180818-001952</t>
  </si>
  <si>
    <t>20180818-002057</t>
  </si>
  <si>
    <t>20180818-002203</t>
  </si>
  <si>
    <t>20180818-002309</t>
  </si>
  <si>
    <t>20180818-002415</t>
  </si>
  <si>
    <t>20180818-002520</t>
  </si>
  <si>
    <t>20180818-002626</t>
  </si>
  <si>
    <t>20180818-002732</t>
  </si>
  <si>
    <t>20180818-002838</t>
  </si>
  <si>
    <t>20180818-002945</t>
  </si>
  <si>
    <t>20180818-003051</t>
  </si>
  <si>
    <t>CPU msec</t>
  </si>
  <si>
    <t>MB Written</t>
  </si>
  <si>
    <t>Correlation</t>
  </si>
  <si>
    <t>Manual tests against Fiohog on AWS with CPU consumption pulled from /proc/PID/stat</t>
  </si>
  <si>
    <t>Replaced with the "Manual Fiohog tests" in a separate tab.</t>
  </si>
  <si>
    <t xml:space="preserve">The "std volume" tests turned out to be useless.  Correctly run, but useless. </t>
  </si>
  <si>
    <t xml:space="preserve">For anything other than very large IO loads, varying number of service </t>
  </si>
  <si>
    <t>requests and IO requests changes the workload so you won't get</t>
  </si>
  <si>
    <t>a "flat" CPU consumption line as I'd assumed.</t>
  </si>
  <si>
    <t>These "std volume" data tests are valid, but useless - see notes to the right of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</si>
</sst>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theme="1"/>
      <name val="Calibri (Body)_x0000_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4D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9" fontId="0" fillId="0" borderId="0" xfId="1" applyFont="1"/>
    <xf numFmtId="0" fontId="0" fillId="6" borderId="0" xfId="0" applyFill="1"/>
    <xf numFmtId="1" fontId="0" fillId="6" borderId="0" xfId="0" applyNumberFormat="1" applyFill="1"/>
    <xf numFmtId="2" fontId="0" fillId="0" borderId="0" xfId="0" applyNumberFormat="1"/>
    <xf numFmtId="1" fontId="0" fillId="0" borderId="0" xfId="0" quotePrefix="1" applyNumberFormat="1" applyAlignment="1">
      <alignment horizontal="right"/>
    </xf>
    <xf numFmtId="21" fontId="0" fillId="0" borderId="0" xfId="0" applyNumberFormat="1"/>
    <xf numFmtId="0" fontId="0" fillId="0" borderId="0" xfId="0" quotePrefix="1"/>
    <xf numFmtId="0" fontId="6" fillId="0" borderId="0" xfId="0" applyFont="1"/>
    <xf numFmtId="0" fontId="7" fillId="0" borderId="0" xfId="0" applyFont="1"/>
    <xf numFmtId="1" fontId="6" fillId="0" borderId="0" xfId="0" applyNumberFormat="1" applyFont="1"/>
    <xf numFmtId="0" fontId="0" fillId="7" borderId="0" xfId="0" applyFill="1"/>
    <xf numFmtId="1" fontId="0" fillId="7" borderId="0" xfId="0" applyNumberFormat="1" applyFill="1"/>
    <xf numFmtId="19" fontId="0" fillId="0" borderId="0" xfId="0" applyNumberFormat="1"/>
    <xf numFmtId="2" fontId="0" fillId="0" borderId="0" xfId="0" applyNumberFormat="1" applyAlignment="1">
      <alignment horizontal="right"/>
    </xf>
    <xf numFmtId="2" fontId="7" fillId="0" borderId="0" xfId="0" applyNumberFormat="1" applyFont="1"/>
    <xf numFmtId="0" fontId="8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1" applyNumberFormat="1" applyFont="1"/>
    <xf numFmtId="19" fontId="6" fillId="0" borderId="0" xfId="0" applyNumberFormat="1" applyFont="1"/>
    <xf numFmtId="9" fontId="7" fillId="0" borderId="0" xfId="1" applyFont="1"/>
    <xf numFmtId="0" fontId="9" fillId="0" borderId="0" xfId="0" applyFont="1"/>
    <xf numFmtId="1" fontId="7" fillId="0" borderId="0" xfId="0" applyNumberFormat="1" applyFont="1"/>
    <xf numFmtId="0" fontId="0" fillId="8" borderId="0" xfId="0" applyFill="1"/>
    <xf numFmtId="1" fontId="0" fillId="8" borderId="0" xfId="0" applyNumberFormat="1" applyFill="1"/>
    <xf numFmtId="0" fontId="10" fillId="9" borderId="0" xfId="0" applyFont="1" applyFill="1"/>
    <xf numFmtId="1" fontId="10" fillId="9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E4DA"/>
      <color rgb="FFFFA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CPU Usage During</a:t>
            </a:r>
            <a:r>
              <a:rPr lang="en-US" b="1" baseline="0"/>
              <a:t> Single Run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mpstat!$D$4</c:f>
              <c:strCache>
                <c:ptCount val="1"/>
                <c:pt idx="0">
                  <c:v>usr%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mpstat!$B$5:$B$155</c:f>
              <c:numCache>
                <c:formatCode>h:mm:ss\ AM/PM</c:formatCode>
                <c:ptCount val="134"/>
                <c:pt idx="0">
                  <c:v>0.77847222222222223</c:v>
                </c:pt>
                <c:pt idx="1">
                  <c:v>0.77848379629629638</c:v>
                </c:pt>
                <c:pt idx="2">
                  <c:v>0.77849537037037031</c:v>
                </c:pt>
                <c:pt idx="3">
                  <c:v>0.77850694444444446</c:v>
                </c:pt>
                <c:pt idx="4">
                  <c:v>0.7785185185185185</c:v>
                </c:pt>
                <c:pt idx="5">
                  <c:v>0.77853009259259265</c:v>
                </c:pt>
                <c:pt idx="6">
                  <c:v>0.77854166666666658</c:v>
                </c:pt>
                <c:pt idx="7">
                  <c:v>0.77855324074074073</c:v>
                </c:pt>
                <c:pt idx="8">
                  <c:v>0.77856481481481488</c:v>
                </c:pt>
                <c:pt idx="9">
                  <c:v>0.77857638888888892</c:v>
                </c:pt>
                <c:pt idx="10">
                  <c:v>0.77858796296296295</c:v>
                </c:pt>
                <c:pt idx="11">
                  <c:v>0.77859953703703699</c:v>
                </c:pt>
                <c:pt idx="12">
                  <c:v>0.77861111111111114</c:v>
                </c:pt>
                <c:pt idx="13">
                  <c:v>0.77862268518518529</c:v>
                </c:pt>
                <c:pt idx="14">
                  <c:v>0.77863425925925922</c:v>
                </c:pt>
                <c:pt idx="15">
                  <c:v>0.77864583333333337</c:v>
                </c:pt>
                <c:pt idx="16">
                  <c:v>0.77865740740740741</c:v>
                </c:pt>
                <c:pt idx="17">
                  <c:v>0.77866898148148145</c:v>
                </c:pt>
                <c:pt idx="18">
                  <c:v>0.77868055555555549</c:v>
                </c:pt>
                <c:pt idx="19">
                  <c:v>0.77869212962962964</c:v>
                </c:pt>
                <c:pt idx="20">
                  <c:v>0.77870370370370379</c:v>
                </c:pt>
                <c:pt idx="21">
                  <c:v>0.77871527777777771</c:v>
                </c:pt>
                <c:pt idx="22">
                  <c:v>0.77872685185185186</c:v>
                </c:pt>
                <c:pt idx="23">
                  <c:v>0.7787384259259259</c:v>
                </c:pt>
                <c:pt idx="24">
                  <c:v>0.77875000000000005</c:v>
                </c:pt>
                <c:pt idx="25">
                  <c:v>0.77876157407407398</c:v>
                </c:pt>
                <c:pt idx="26">
                  <c:v>0.77877314814814813</c:v>
                </c:pt>
                <c:pt idx="27">
                  <c:v>0.77878472222222228</c:v>
                </c:pt>
                <c:pt idx="28">
                  <c:v>0.77879629629629632</c:v>
                </c:pt>
                <c:pt idx="29">
                  <c:v>0.77880787037037036</c:v>
                </c:pt>
                <c:pt idx="30">
                  <c:v>0.7788194444444444</c:v>
                </c:pt>
                <c:pt idx="31">
                  <c:v>0.77883101851851855</c:v>
                </c:pt>
                <c:pt idx="32">
                  <c:v>0.7788425925925927</c:v>
                </c:pt>
                <c:pt idx="33">
                  <c:v>0.77885416666666663</c:v>
                </c:pt>
                <c:pt idx="34">
                  <c:v>0.77886574074074078</c:v>
                </c:pt>
                <c:pt idx="35">
                  <c:v>0.77887731481481481</c:v>
                </c:pt>
                <c:pt idx="36">
                  <c:v>0.77888888888888896</c:v>
                </c:pt>
                <c:pt idx="37">
                  <c:v>0.77890046296296289</c:v>
                </c:pt>
                <c:pt idx="38">
                  <c:v>0.77891203703703704</c:v>
                </c:pt>
                <c:pt idx="39">
                  <c:v>0.77892361111111119</c:v>
                </c:pt>
                <c:pt idx="40">
                  <c:v>0.77893518518518512</c:v>
                </c:pt>
                <c:pt idx="41">
                  <c:v>0.77894675925925927</c:v>
                </c:pt>
                <c:pt idx="42">
                  <c:v>0.77895833333333331</c:v>
                </c:pt>
                <c:pt idx="43">
                  <c:v>0.77896990740740746</c:v>
                </c:pt>
                <c:pt idx="44">
                  <c:v>0.77898148148148139</c:v>
                </c:pt>
                <c:pt idx="45">
                  <c:v>0.77899305555555554</c:v>
                </c:pt>
                <c:pt idx="46">
                  <c:v>0.77900462962962969</c:v>
                </c:pt>
                <c:pt idx="47">
                  <c:v>0.77901620370370372</c:v>
                </c:pt>
                <c:pt idx="48">
                  <c:v>0.77902777777777776</c:v>
                </c:pt>
                <c:pt idx="49">
                  <c:v>0.7790393518518518</c:v>
                </c:pt>
                <c:pt idx="50">
                  <c:v>0.77905092592592595</c:v>
                </c:pt>
                <c:pt idx="51">
                  <c:v>0.7790625000000001</c:v>
                </c:pt>
                <c:pt idx="52">
                  <c:v>0.77907407407407403</c:v>
                </c:pt>
                <c:pt idx="53">
                  <c:v>0.77908564814814818</c:v>
                </c:pt>
                <c:pt idx="54">
                  <c:v>0.77909722222222222</c:v>
                </c:pt>
                <c:pt idx="55">
                  <c:v>0.77910879629629637</c:v>
                </c:pt>
                <c:pt idx="56">
                  <c:v>0.7791203703703703</c:v>
                </c:pt>
                <c:pt idx="57">
                  <c:v>0.77913194444444445</c:v>
                </c:pt>
                <c:pt idx="58">
                  <c:v>0.7791435185185186</c:v>
                </c:pt>
                <c:pt idx="59">
                  <c:v>0.77915509259259252</c:v>
                </c:pt>
                <c:pt idx="60">
                  <c:v>0.77916666666666667</c:v>
                </c:pt>
                <c:pt idx="61">
                  <c:v>0.77917824074074071</c:v>
                </c:pt>
                <c:pt idx="62">
                  <c:v>0.77918981481481486</c:v>
                </c:pt>
                <c:pt idx="63">
                  <c:v>0.77920138888888879</c:v>
                </c:pt>
                <c:pt idx="64">
                  <c:v>0.77921296296296294</c:v>
                </c:pt>
                <c:pt idx="65">
                  <c:v>0.77922453703703709</c:v>
                </c:pt>
                <c:pt idx="66">
                  <c:v>0.77923611111111113</c:v>
                </c:pt>
                <c:pt idx="67">
                  <c:v>0.77924768518518517</c:v>
                </c:pt>
                <c:pt idx="68">
                  <c:v>0.77925925925925921</c:v>
                </c:pt>
                <c:pt idx="69">
                  <c:v>0.77927083333333336</c:v>
                </c:pt>
                <c:pt idx="70">
                  <c:v>0.77928240740740751</c:v>
                </c:pt>
                <c:pt idx="71">
                  <c:v>0.77929398148148143</c:v>
                </c:pt>
                <c:pt idx="72">
                  <c:v>0.77930555555555558</c:v>
                </c:pt>
                <c:pt idx="73">
                  <c:v>0.77931712962962962</c:v>
                </c:pt>
                <c:pt idx="74">
                  <c:v>0.77932870370370377</c:v>
                </c:pt>
                <c:pt idx="75">
                  <c:v>0.7793402777777777</c:v>
                </c:pt>
                <c:pt idx="76">
                  <c:v>0.77935185185185185</c:v>
                </c:pt>
                <c:pt idx="77">
                  <c:v>0.779363425925926</c:v>
                </c:pt>
                <c:pt idx="78">
                  <c:v>0.77937499999999993</c:v>
                </c:pt>
                <c:pt idx="79">
                  <c:v>0.77938657407407408</c:v>
                </c:pt>
                <c:pt idx="80">
                  <c:v>0.77939814814814812</c:v>
                </c:pt>
                <c:pt idx="81">
                  <c:v>0.77940972222222227</c:v>
                </c:pt>
                <c:pt idx="82">
                  <c:v>0.7794212962962962</c:v>
                </c:pt>
                <c:pt idx="83">
                  <c:v>0.77943287037037035</c:v>
                </c:pt>
                <c:pt idx="84">
                  <c:v>0.7794444444444445</c:v>
                </c:pt>
                <c:pt idx="85">
                  <c:v>0.77945601851851853</c:v>
                </c:pt>
                <c:pt idx="86">
                  <c:v>0.77946759259259257</c:v>
                </c:pt>
                <c:pt idx="87">
                  <c:v>0.77947916666666661</c:v>
                </c:pt>
                <c:pt idx="88">
                  <c:v>0.77949074074074076</c:v>
                </c:pt>
                <c:pt idx="89">
                  <c:v>0.77950231481481491</c:v>
                </c:pt>
                <c:pt idx="90">
                  <c:v>0.77951388888888884</c:v>
                </c:pt>
                <c:pt idx="91">
                  <c:v>0.77952546296296299</c:v>
                </c:pt>
                <c:pt idx="92">
                  <c:v>0.77953703703703703</c:v>
                </c:pt>
                <c:pt idx="93">
                  <c:v>0.77954861111111118</c:v>
                </c:pt>
                <c:pt idx="94">
                  <c:v>0.77956018518518511</c:v>
                </c:pt>
                <c:pt idx="95">
                  <c:v>0.77957175925925926</c:v>
                </c:pt>
                <c:pt idx="96">
                  <c:v>0.77958333333333341</c:v>
                </c:pt>
                <c:pt idx="97">
                  <c:v>0.77959490740740733</c:v>
                </c:pt>
                <c:pt idx="98">
                  <c:v>0.77960648148148148</c:v>
                </c:pt>
                <c:pt idx="99">
                  <c:v>0.77961805555555552</c:v>
                </c:pt>
                <c:pt idx="100">
                  <c:v>0.77962962962962967</c:v>
                </c:pt>
                <c:pt idx="101">
                  <c:v>0.7796412037037036</c:v>
                </c:pt>
                <c:pt idx="102">
                  <c:v>0.77965277777777775</c:v>
                </c:pt>
                <c:pt idx="103">
                  <c:v>0.7796643518518519</c:v>
                </c:pt>
                <c:pt idx="104">
                  <c:v>0.77967592592592594</c:v>
                </c:pt>
                <c:pt idx="105">
                  <c:v>0.77968749999999998</c:v>
                </c:pt>
                <c:pt idx="106">
                  <c:v>0.77969907407407402</c:v>
                </c:pt>
                <c:pt idx="107">
                  <c:v>0.77971064814814817</c:v>
                </c:pt>
                <c:pt idx="108">
                  <c:v>0.77972222222222232</c:v>
                </c:pt>
                <c:pt idx="109">
                  <c:v>0.77973379629629624</c:v>
                </c:pt>
                <c:pt idx="110">
                  <c:v>0.77974537037037039</c:v>
                </c:pt>
                <c:pt idx="111">
                  <c:v>0.77975694444444443</c:v>
                </c:pt>
                <c:pt idx="112">
                  <c:v>0.77976851851851858</c:v>
                </c:pt>
                <c:pt idx="113">
                  <c:v>0.77978009259259251</c:v>
                </c:pt>
                <c:pt idx="114">
                  <c:v>0.77979166666666666</c:v>
                </c:pt>
                <c:pt idx="115">
                  <c:v>0.77980324074074081</c:v>
                </c:pt>
                <c:pt idx="116">
                  <c:v>0.77981481481481474</c:v>
                </c:pt>
                <c:pt idx="117">
                  <c:v>0.77982638888888889</c:v>
                </c:pt>
                <c:pt idx="118">
                  <c:v>0.77983796296296293</c:v>
                </c:pt>
                <c:pt idx="119">
                  <c:v>0.77984953703703708</c:v>
                </c:pt>
                <c:pt idx="120">
                  <c:v>0.77986111111111101</c:v>
                </c:pt>
                <c:pt idx="121">
                  <c:v>0.77987268518518515</c:v>
                </c:pt>
                <c:pt idx="122">
                  <c:v>0.7798842592592593</c:v>
                </c:pt>
                <c:pt idx="123">
                  <c:v>0.77989583333333334</c:v>
                </c:pt>
                <c:pt idx="124">
                  <c:v>0.77990740740740738</c:v>
                </c:pt>
                <c:pt idx="125">
                  <c:v>0.77991898148148142</c:v>
                </c:pt>
                <c:pt idx="126">
                  <c:v>0.77993055555555557</c:v>
                </c:pt>
                <c:pt idx="127">
                  <c:v>0.77994212962962972</c:v>
                </c:pt>
                <c:pt idx="128">
                  <c:v>0.77995370370370365</c:v>
                </c:pt>
                <c:pt idx="129">
                  <c:v>0.7799652777777778</c:v>
                </c:pt>
                <c:pt idx="130">
                  <c:v>0.77997685185185184</c:v>
                </c:pt>
                <c:pt idx="131">
                  <c:v>0.77998842592592599</c:v>
                </c:pt>
                <c:pt idx="132">
                  <c:v>0.77999999999999992</c:v>
                </c:pt>
                <c:pt idx="133">
                  <c:v>0.78001157407407407</c:v>
                </c:pt>
              </c:numCache>
            </c:numRef>
          </c:cat>
          <c:val>
            <c:numRef>
              <c:f>mpstat!$D$5:$D$155</c:f>
              <c:numCache>
                <c:formatCode>General</c:formatCode>
                <c:ptCount val="134"/>
                <c:pt idx="0">
                  <c:v>1.25</c:v>
                </c:pt>
                <c:pt idx="1">
                  <c:v>0.5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  <c:pt idx="8">
                  <c:v>3.78</c:v>
                </c:pt>
                <c:pt idx="9">
                  <c:v>11.5</c:v>
                </c:pt>
                <c:pt idx="10">
                  <c:v>11.78</c:v>
                </c:pt>
                <c:pt idx="11">
                  <c:v>14</c:v>
                </c:pt>
                <c:pt idx="12">
                  <c:v>11.53</c:v>
                </c:pt>
                <c:pt idx="13">
                  <c:v>11.5</c:v>
                </c:pt>
                <c:pt idx="14">
                  <c:v>13</c:v>
                </c:pt>
                <c:pt idx="15">
                  <c:v>11.59</c:v>
                </c:pt>
                <c:pt idx="16">
                  <c:v>11.25</c:v>
                </c:pt>
                <c:pt idx="17">
                  <c:v>10.55</c:v>
                </c:pt>
                <c:pt idx="18">
                  <c:v>12.78</c:v>
                </c:pt>
                <c:pt idx="19">
                  <c:v>11.14</c:v>
                </c:pt>
                <c:pt idx="20">
                  <c:v>12.06</c:v>
                </c:pt>
                <c:pt idx="21">
                  <c:v>12.12</c:v>
                </c:pt>
                <c:pt idx="22">
                  <c:v>12.53</c:v>
                </c:pt>
                <c:pt idx="23">
                  <c:v>12.34</c:v>
                </c:pt>
                <c:pt idx="24">
                  <c:v>12.25</c:v>
                </c:pt>
                <c:pt idx="25">
                  <c:v>11.53</c:v>
                </c:pt>
                <c:pt idx="26">
                  <c:v>13.97</c:v>
                </c:pt>
                <c:pt idx="27">
                  <c:v>11</c:v>
                </c:pt>
                <c:pt idx="28">
                  <c:v>13.47</c:v>
                </c:pt>
                <c:pt idx="29">
                  <c:v>12.59</c:v>
                </c:pt>
                <c:pt idx="30">
                  <c:v>12.03</c:v>
                </c:pt>
                <c:pt idx="31">
                  <c:v>12.25</c:v>
                </c:pt>
                <c:pt idx="32">
                  <c:v>11.53</c:v>
                </c:pt>
                <c:pt idx="33">
                  <c:v>12.25</c:v>
                </c:pt>
                <c:pt idx="34">
                  <c:v>11.34</c:v>
                </c:pt>
                <c:pt idx="35">
                  <c:v>12.25</c:v>
                </c:pt>
                <c:pt idx="36">
                  <c:v>12.34</c:v>
                </c:pt>
                <c:pt idx="37">
                  <c:v>11.03</c:v>
                </c:pt>
                <c:pt idx="38">
                  <c:v>14.14</c:v>
                </c:pt>
                <c:pt idx="39">
                  <c:v>11.53</c:v>
                </c:pt>
                <c:pt idx="40">
                  <c:v>13</c:v>
                </c:pt>
                <c:pt idx="41">
                  <c:v>11.53</c:v>
                </c:pt>
                <c:pt idx="42">
                  <c:v>10.75</c:v>
                </c:pt>
                <c:pt idx="43">
                  <c:v>14.54</c:v>
                </c:pt>
                <c:pt idx="44">
                  <c:v>11.34</c:v>
                </c:pt>
                <c:pt idx="45">
                  <c:v>11.53</c:v>
                </c:pt>
                <c:pt idx="46">
                  <c:v>11.19</c:v>
                </c:pt>
                <c:pt idx="47">
                  <c:v>12.75</c:v>
                </c:pt>
                <c:pt idx="48">
                  <c:v>11</c:v>
                </c:pt>
                <c:pt idx="49">
                  <c:v>11.56</c:v>
                </c:pt>
                <c:pt idx="50">
                  <c:v>13.25</c:v>
                </c:pt>
                <c:pt idx="51">
                  <c:v>12.03</c:v>
                </c:pt>
                <c:pt idx="52">
                  <c:v>10.78</c:v>
                </c:pt>
                <c:pt idx="53">
                  <c:v>11.03</c:v>
                </c:pt>
                <c:pt idx="54">
                  <c:v>13.47</c:v>
                </c:pt>
                <c:pt idx="55">
                  <c:v>11.59</c:v>
                </c:pt>
                <c:pt idx="56">
                  <c:v>12.75</c:v>
                </c:pt>
                <c:pt idx="57">
                  <c:v>12.69</c:v>
                </c:pt>
                <c:pt idx="58">
                  <c:v>10.83</c:v>
                </c:pt>
                <c:pt idx="59">
                  <c:v>11.47</c:v>
                </c:pt>
                <c:pt idx="60">
                  <c:v>13.07</c:v>
                </c:pt>
                <c:pt idx="61">
                  <c:v>13.82</c:v>
                </c:pt>
                <c:pt idx="62">
                  <c:v>11.72</c:v>
                </c:pt>
                <c:pt idx="63">
                  <c:v>11.78</c:v>
                </c:pt>
                <c:pt idx="64">
                  <c:v>11.36</c:v>
                </c:pt>
                <c:pt idx="65">
                  <c:v>10.3</c:v>
                </c:pt>
                <c:pt idx="66">
                  <c:v>12.53</c:v>
                </c:pt>
                <c:pt idx="67">
                  <c:v>12.56</c:v>
                </c:pt>
                <c:pt idx="68">
                  <c:v>11.53</c:v>
                </c:pt>
                <c:pt idx="69">
                  <c:v>11.84</c:v>
                </c:pt>
                <c:pt idx="70">
                  <c:v>12.28</c:v>
                </c:pt>
                <c:pt idx="71">
                  <c:v>11.53</c:v>
                </c:pt>
                <c:pt idx="72">
                  <c:v>13</c:v>
                </c:pt>
                <c:pt idx="73">
                  <c:v>11.5</c:v>
                </c:pt>
                <c:pt idx="74">
                  <c:v>11.34</c:v>
                </c:pt>
                <c:pt idx="75">
                  <c:v>12.03</c:v>
                </c:pt>
                <c:pt idx="76">
                  <c:v>12.59</c:v>
                </c:pt>
                <c:pt idx="77">
                  <c:v>11.69</c:v>
                </c:pt>
                <c:pt idx="78">
                  <c:v>12.06</c:v>
                </c:pt>
                <c:pt idx="79">
                  <c:v>12.25</c:v>
                </c:pt>
                <c:pt idx="80">
                  <c:v>11.78</c:v>
                </c:pt>
                <c:pt idx="81">
                  <c:v>11.53</c:v>
                </c:pt>
                <c:pt idx="82">
                  <c:v>11.31</c:v>
                </c:pt>
                <c:pt idx="83">
                  <c:v>11.53</c:v>
                </c:pt>
                <c:pt idx="84">
                  <c:v>10.220000000000001</c:v>
                </c:pt>
                <c:pt idx="85">
                  <c:v>13</c:v>
                </c:pt>
                <c:pt idx="86">
                  <c:v>11</c:v>
                </c:pt>
                <c:pt idx="87">
                  <c:v>12.56</c:v>
                </c:pt>
                <c:pt idx="88">
                  <c:v>11.03</c:v>
                </c:pt>
                <c:pt idx="89">
                  <c:v>12</c:v>
                </c:pt>
                <c:pt idx="90">
                  <c:v>12.06</c:v>
                </c:pt>
                <c:pt idx="91">
                  <c:v>11.56</c:v>
                </c:pt>
                <c:pt idx="92">
                  <c:v>14</c:v>
                </c:pt>
                <c:pt idx="93">
                  <c:v>13.47</c:v>
                </c:pt>
                <c:pt idx="94">
                  <c:v>11.5</c:v>
                </c:pt>
                <c:pt idx="95">
                  <c:v>11.31</c:v>
                </c:pt>
                <c:pt idx="96">
                  <c:v>12.5</c:v>
                </c:pt>
                <c:pt idx="97">
                  <c:v>13.32</c:v>
                </c:pt>
                <c:pt idx="98">
                  <c:v>11</c:v>
                </c:pt>
                <c:pt idx="99">
                  <c:v>11.78</c:v>
                </c:pt>
                <c:pt idx="100">
                  <c:v>12.47</c:v>
                </c:pt>
                <c:pt idx="101">
                  <c:v>11.81</c:v>
                </c:pt>
                <c:pt idx="102">
                  <c:v>10.25</c:v>
                </c:pt>
                <c:pt idx="103">
                  <c:v>11.06</c:v>
                </c:pt>
                <c:pt idx="104">
                  <c:v>11.81</c:v>
                </c:pt>
                <c:pt idx="105">
                  <c:v>13.5</c:v>
                </c:pt>
                <c:pt idx="106">
                  <c:v>11.06</c:v>
                </c:pt>
                <c:pt idx="107">
                  <c:v>10.75</c:v>
                </c:pt>
                <c:pt idx="108">
                  <c:v>11</c:v>
                </c:pt>
                <c:pt idx="109">
                  <c:v>12</c:v>
                </c:pt>
                <c:pt idx="110">
                  <c:v>14.21</c:v>
                </c:pt>
                <c:pt idx="111">
                  <c:v>11.78</c:v>
                </c:pt>
                <c:pt idx="112">
                  <c:v>9.8000000000000007</c:v>
                </c:pt>
                <c:pt idx="113">
                  <c:v>12.75</c:v>
                </c:pt>
                <c:pt idx="114">
                  <c:v>10.53</c:v>
                </c:pt>
                <c:pt idx="115">
                  <c:v>11.78</c:v>
                </c:pt>
                <c:pt idx="116">
                  <c:v>11.47</c:v>
                </c:pt>
                <c:pt idx="117">
                  <c:v>11.97</c:v>
                </c:pt>
                <c:pt idx="118">
                  <c:v>11.72</c:v>
                </c:pt>
                <c:pt idx="119">
                  <c:v>11.97</c:v>
                </c:pt>
                <c:pt idx="120">
                  <c:v>13.82</c:v>
                </c:pt>
                <c:pt idx="121">
                  <c:v>11.56</c:v>
                </c:pt>
                <c:pt idx="122">
                  <c:v>13.28</c:v>
                </c:pt>
                <c:pt idx="123">
                  <c:v>14.46</c:v>
                </c:pt>
                <c:pt idx="124">
                  <c:v>11.53</c:v>
                </c:pt>
                <c:pt idx="125">
                  <c:v>11.78</c:v>
                </c:pt>
                <c:pt idx="126">
                  <c:v>11.06</c:v>
                </c:pt>
                <c:pt idx="127">
                  <c:v>11.47</c:v>
                </c:pt>
                <c:pt idx="128">
                  <c:v>12</c:v>
                </c:pt>
                <c:pt idx="129">
                  <c:v>11.03</c:v>
                </c:pt>
                <c:pt idx="130">
                  <c:v>13.5</c:v>
                </c:pt>
                <c:pt idx="131">
                  <c:v>11.34</c:v>
                </c:pt>
                <c:pt idx="132">
                  <c:v>13.28</c:v>
                </c:pt>
                <c:pt idx="133">
                  <c:v>11.44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B-9549-A5F8-3DB0BB1EE9BC}"/>
            </c:ext>
          </c:extLst>
        </c:ser>
        <c:ser>
          <c:idx val="2"/>
          <c:order val="1"/>
          <c:tx>
            <c:strRef>
              <c:f>mpstat!$F$4</c:f>
              <c:strCache>
                <c:ptCount val="1"/>
                <c:pt idx="0">
                  <c:v>sys%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mpstat!$B$5:$B$155</c:f>
              <c:numCache>
                <c:formatCode>h:mm:ss\ AM/PM</c:formatCode>
                <c:ptCount val="134"/>
                <c:pt idx="0">
                  <c:v>0.77847222222222223</c:v>
                </c:pt>
                <c:pt idx="1">
                  <c:v>0.77848379629629638</c:v>
                </c:pt>
                <c:pt idx="2">
                  <c:v>0.77849537037037031</c:v>
                </c:pt>
                <c:pt idx="3">
                  <c:v>0.77850694444444446</c:v>
                </c:pt>
                <c:pt idx="4">
                  <c:v>0.7785185185185185</c:v>
                </c:pt>
                <c:pt idx="5">
                  <c:v>0.77853009259259265</c:v>
                </c:pt>
                <c:pt idx="6">
                  <c:v>0.77854166666666658</c:v>
                </c:pt>
                <c:pt idx="7">
                  <c:v>0.77855324074074073</c:v>
                </c:pt>
                <c:pt idx="8">
                  <c:v>0.77856481481481488</c:v>
                </c:pt>
                <c:pt idx="9">
                  <c:v>0.77857638888888892</c:v>
                </c:pt>
                <c:pt idx="10">
                  <c:v>0.77858796296296295</c:v>
                </c:pt>
                <c:pt idx="11">
                  <c:v>0.77859953703703699</c:v>
                </c:pt>
                <c:pt idx="12">
                  <c:v>0.77861111111111114</c:v>
                </c:pt>
                <c:pt idx="13">
                  <c:v>0.77862268518518529</c:v>
                </c:pt>
                <c:pt idx="14">
                  <c:v>0.77863425925925922</c:v>
                </c:pt>
                <c:pt idx="15">
                  <c:v>0.77864583333333337</c:v>
                </c:pt>
                <c:pt idx="16">
                  <c:v>0.77865740740740741</c:v>
                </c:pt>
                <c:pt idx="17">
                  <c:v>0.77866898148148145</c:v>
                </c:pt>
                <c:pt idx="18">
                  <c:v>0.77868055555555549</c:v>
                </c:pt>
                <c:pt idx="19">
                  <c:v>0.77869212962962964</c:v>
                </c:pt>
                <c:pt idx="20">
                  <c:v>0.77870370370370379</c:v>
                </c:pt>
                <c:pt idx="21">
                  <c:v>0.77871527777777771</c:v>
                </c:pt>
                <c:pt idx="22">
                  <c:v>0.77872685185185186</c:v>
                </c:pt>
                <c:pt idx="23">
                  <c:v>0.7787384259259259</c:v>
                </c:pt>
                <c:pt idx="24">
                  <c:v>0.77875000000000005</c:v>
                </c:pt>
                <c:pt idx="25">
                  <c:v>0.77876157407407398</c:v>
                </c:pt>
                <c:pt idx="26">
                  <c:v>0.77877314814814813</c:v>
                </c:pt>
                <c:pt idx="27">
                  <c:v>0.77878472222222228</c:v>
                </c:pt>
                <c:pt idx="28">
                  <c:v>0.77879629629629632</c:v>
                </c:pt>
                <c:pt idx="29">
                  <c:v>0.77880787037037036</c:v>
                </c:pt>
                <c:pt idx="30">
                  <c:v>0.7788194444444444</c:v>
                </c:pt>
                <c:pt idx="31">
                  <c:v>0.77883101851851855</c:v>
                </c:pt>
                <c:pt idx="32">
                  <c:v>0.7788425925925927</c:v>
                </c:pt>
                <c:pt idx="33">
                  <c:v>0.77885416666666663</c:v>
                </c:pt>
                <c:pt idx="34">
                  <c:v>0.77886574074074078</c:v>
                </c:pt>
                <c:pt idx="35">
                  <c:v>0.77887731481481481</c:v>
                </c:pt>
                <c:pt idx="36">
                  <c:v>0.77888888888888896</c:v>
                </c:pt>
                <c:pt idx="37">
                  <c:v>0.77890046296296289</c:v>
                </c:pt>
                <c:pt idx="38">
                  <c:v>0.77891203703703704</c:v>
                </c:pt>
                <c:pt idx="39">
                  <c:v>0.77892361111111119</c:v>
                </c:pt>
                <c:pt idx="40">
                  <c:v>0.77893518518518512</c:v>
                </c:pt>
                <c:pt idx="41">
                  <c:v>0.77894675925925927</c:v>
                </c:pt>
                <c:pt idx="42">
                  <c:v>0.77895833333333331</c:v>
                </c:pt>
                <c:pt idx="43">
                  <c:v>0.77896990740740746</c:v>
                </c:pt>
                <c:pt idx="44">
                  <c:v>0.77898148148148139</c:v>
                </c:pt>
                <c:pt idx="45">
                  <c:v>0.77899305555555554</c:v>
                </c:pt>
                <c:pt idx="46">
                  <c:v>0.77900462962962969</c:v>
                </c:pt>
                <c:pt idx="47">
                  <c:v>0.77901620370370372</c:v>
                </c:pt>
                <c:pt idx="48">
                  <c:v>0.77902777777777776</c:v>
                </c:pt>
                <c:pt idx="49">
                  <c:v>0.7790393518518518</c:v>
                </c:pt>
                <c:pt idx="50">
                  <c:v>0.77905092592592595</c:v>
                </c:pt>
                <c:pt idx="51">
                  <c:v>0.7790625000000001</c:v>
                </c:pt>
                <c:pt idx="52">
                  <c:v>0.77907407407407403</c:v>
                </c:pt>
                <c:pt idx="53">
                  <c:v>0.77908564814814818</c:v>
                </c:pt>
                <c:pt idx="54">
                  <c:v>0.77909722222222222</c:v>
                </c:pt>
                <c:pt idx="55">
                  <c:v>0.77910879629629637</c:v>
                </c:pt>
                <c:pt idx="56">
                  <c:v>0.7791203703703703</c:v>
                </c:pt>
                <c:pt idx="57">
                  <c:v>0.77913194444444445</c:v>
                </c:pt>
                <c:pt idx="58">
                  <c:v>0.7791435185185186</c:v>
                </c:pt>
                <c:pt idx="59">
                  <c:v>0.77915509259259252</c:v>
                </c:pt>
                <c:pt idx="60">
                  <c:v>0.77916666666666667</c:v>
                </c:pt>
                <c:pt idx="61">
                  <c:v>0.77917824074074071</c:v>
                </c:pt>
                <c:pt idx="62">
                  <c:v>0.77918981481481486</c:v>
                </c:pt>
                <c:pt idx="63">
                  <c:v>0.77920138888888879</c:v>
                </c:pt>
                <c:pt idx="64">
                  <c:v>0.77921296296296294</c:v>
                </c:pt>
                <c:pt idx="65">
                  <c:v>0.77922453703703709</c:v>
                </c:pt>
                <c:pt idx="66">
                  <c:v>0.77923611111111113</c:v>
                </c:pt>
                <c:pt idx="67">
                  <c:v>0.77924768518518517</c:v>
                </c:pt>
                <c:pt idx="68">
                  <c:v>0.77925925925925921</c:v>
                </c:pt>
                <c:pt idx="69">
                  <c:v>0.77927083333333336</c:v>
                </c:pt>
                <c:pt idx="70">
                  <c:v>0.77928240740740751</c:v>
                </c:pt>
                <c:pt idx="71">
                  <c:v>0.77929398148148143</c:v>
                </c:pt>
                <c:pt idx="72">
                  <c:v>0.77930555555555558</c:v>
                </c:pt>
                <c:pt idx="73">
                  <c:v>0.77931712962962962</c:v>
                </c:pt>
                <c:pt idx="74">
                  <c:v>0.77932870370370377</c:v>
                </c:pt>
                <c:pt idx="75">
                  <c:v>0.7793402777777777</c:v>
                </c:pt>
                <c:pt idx="76">
                  <c:v>0.77935185185185185</c:v>
                </c:pt>
                <c:pt idx="77">
                  <c:v>0.779363425925926</c:v>
                </c:pt>
                <c:pt idx="78">
                  <c:v>0.77937499999999993</c:v>
                </c:pt>
                <c:pt idx="79">
                  <c:v>0.77938657407407408</c:v>
                </c:pt>
                <c:pt idx="80">
                  <c:v>0.77939814814814812</c:v>
                </c:pt>
                <c:pt idx="81">
                  <c:v>0.77940972222222227</c:v>
                </c:pt>
                <c:pt idx="82">
                  <c:v>0.7794212962962962</c:v>
                </c:pt>
                <c:pt idx="83">
                  <c:v>0.77943287037037035</c:v>
                </c:pt>
                <c:pt idx="84">
                  <c:v>0.7794444444444445</c:v>
                </c:pt>
                <c:pt idx="85">
                  <c:v>0.77945601851851853</c:v>
                </c:pt>
                <c:pt idx="86">
                  <c:v>0.77946759259259257</c:v>
                </c:pt>
                <c:pt idx="87">
                  <c:v>0.77947916666666661</c:v>
                </c:pt>
                <c:pt idx="88">
                  <c:v>0.77949074074074076</c:v>
                </c:pt>
                <c:pt idx="89">
                  <c:v>0.77950231481481491</c:v>
                </c:pt>
                <c:pt idx="90">
                  <c:v>0.77951388888888884</c:v>
                </c:pt>
                <c:pt idx="91">
                  <c:v>0.77952546296296299</c:v>
                </c:pt>
                <c:pt idx="92">
                  <c:v>0.77953703703703703</c:v>
                </c:pt>
                <c:pt idx="93">
                  <c:v>0.77954861111111118</c:v>
                </c:pt>
                <c:pt idx="94">
                  <c:v>0.77956018518518511</c:v>
                </c:pt>
                <c:pt idx="95">
                  <c:v>0.77957175925925926</c:v>
                </c:pt>
                <c:pt idx="96">
                  <c:v>0.77958333333333341</c:v>
                </c:pt>
                <c:pt idx="97">
                  <c:v>0.77959490740740733</c:v>
                </c:pt>
                <c:pt idx="98">
                  <c:v>0.77960648148148148</c:v>
                </c:pt>
                <c:pt idx="99">
                  <c:v>0.77961805555555552</c:v>
                </c:pt>
                <c:pt idx="100">
                  <c:v>0.77962962962962967</c:v>
                </c:pt>
                <c:pt idx="101">
                  <c:v>0.7796412037037036</c:v>
                </c:pt>
                <c:pt idx="102">
                  <c:v>0.77965277777777775</c:v>
                </c:pt>
                <c:pt idx="103">
                  <c:v>0.7796643518518519</c:v>
                </c:pt>
                <c:pt idx="104">
                  <c:v>0.77967592592592594</c:v>
                </c:pt>
                <c:pt idx="105">
                  <c:v>0.77968749999999998</c:v>
                </c:pt>
                <c:pt idx="106">
                  <c:v>0.77969907407407402</c:v>
                </c:pt>
                <c:pt idx="107">
                  <c:v>0.77971064814814817</c:v>
                </c:pt>
                <c:pt idx="108">
                  <c:v>0.77972222222222232</c:v>
                </c:pt>
                <c:pt idx="109">
                  <c:v>0.77973379629629624</c:v>
                </c:pt>
                <c:pt idx="110">
                  <c:v>0.77974537037037039</c:v>
                </c:pt>
                <c:pt idx="111">
                  <c:v>0.77975694444444443</c:v>
                </c:pt>
                <c:pt idx="112">
                  <c:v>0.77976851851851858</c:v>
                </c:pt>
                <c:pt idx="113">
                  <c:v>0.77978009259259251</c:v>
                </c:pt>
                <c:pt idx="114">
                  <c:v>0.77979166666666666</c:v>
                </c:pt>
                <c:pt idx="115">
                  <c:v>0.77980324074074081</c:v>
                </c:pt>
                <c:pt idx="116">
                  <c:v>0.77981481481481474</c:v>
                </c:pt>
                <c:pt idx="117">
                  <c:v>0.77982638888888889</c:v>
                </c:pt>
                <c:pt idx="118">
                  <c:v>0.77983796296296293</c:v>
                </c:pt>
                <c:pt idx="119">
                  <c:v>0.77984953703703708</c:v>
                </c:pt>
                <c:pt idx="120">
                  <c:v>0.77986111111111101</c:v>
                </c:pt>
                <c:pt idx="121">
                  <c:v>0.77987268518518515</c:v>
                </c:pt>
                <c:pt idx="122">
                  <c:v>0.7798842592592593</c:v>
                </c:pt>
                <c:pt idx="123">
                  <c:v>0.77989583333333334</c:v>
                </c:pt>
                <c:pt idx="124">
                  <c:v>0.77990740740740738</c:v>
                </c:pt>
                <c:pt idx="125">
                  <c:v>0.77991898148148142</c:v>
                </c:pt>
                <c:pt idx="126">
                  <c:v>0.77993055555555557</c:v>
                </c:pt>
                <c:pt idx="127">
                  <c:v>0.77994212962962972</c:v>
                </c:pt>
                <c:pt idx="128">
                  <c:v>0.77995370370370365</c:v>
                </c:pt>
                <c:pt idx="129">
                  <c:v>0.7799652777777778</c:v>
                </c:pt>
                <c:pt idx="130">
                  <c:v>0.77997685185185184</c:v>
                </c:pt>
                <c:pt idx="131">
                  <c:v>0.77998842592592599</c:v>
                </c:pt>
                <c:pt idx="132">
                  <c:v>0.77999999999999992</c:v>
                </c:pt>
                <c:pt idx="133">
                  <c:v>0.78001157407407407</c:v>
                </c:pt>
              </c:numCache>
            </c:numRef>
          </c:cat>
          <c:val>
            <c:numRef>
              <c:f>mpstat!$F$5:$F$155</c:f>
              <c:numCache>
                <c:formatCode>General</c:formatCode>
                <c:ptCount val="134"/>
                <c:pt idx="0">
                  <c:v>0.75</c:v>
                </c:pt>
                <c:pt idx="1">
                  <c:v>0.25</c:v>
                </c:pt>
                <c:pt idx="2">
                  <c:v>0.5</c:v>
                </c:pt>
                <c:pt idx="3">
                  <c:v>0</c:v>
                </c:pt>
                <c:pt idx="4">
                  <c:v>0.25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7.05</c:v>
                </c:pt>
                <c:pt idx="9">
                  <c:v>14</c:v>
                </c:pt>
                <c:pt idx="10">
                  <c:v>15.29</c:v>
                </c:pt>
                <c:pt idx="11">
                  <c:v>13</c:v>
                </c:pt>
                <c:pt idx="12">
                  <c:v>13.78</c:v>
                </c:pt>
                <c:pt idx="13">
                  <c:v>15.25</c:v>
                </c:pt>
                <c:pt idx="14">
                  <c:v>12.5</c:v>
                </c:pt>
                <c:pt idx="15">
                  <c:v>13.35</c:v>
                </c:pt>
                <c:pt idx="16">
                  <c:v>15</c:v>
                </c:pt>
                <c:pt idx="17">
                  <c:v>14.82</c:v>
                </c:pt>
                <c:pt idx="18">
                  <c:v>13.03</c:v>
                </c:pt>
                <c:pt idx="19">
                  <c:v>15.95</c:v>
                </c:pt>
                <c:pt idx="20">
                  <c:v>15.58</c:v>
                </c:pt>
                <c:pt idx="21">
                  <c:v>14.14</c:v>
                </c:pt>
                <c:pt idx="22">
                  <c:v>13.28</c:v>
                </c:pt>
                <c:pt idx="23">
                  <c:v>13.85</c:v>
                </c:pt>
                <c:pt idx="24">
                  <c:v>13.5</c:v>
                </c:pt>
                <c:pt idx="25">
                  <c:v>13.78</c:v>
                </c:pt>
                <c:pt idx="26">
                  <c:v>12.97</c:v>
                </c:pt>
                <c:pt idx="27">
                  <c:v>14.25</c:v>
                </c:pt>
                <c:pt idx="28">
                  <c:v>12.97</c:v>
                </c:pt>
                <c:pt idx="29">
                  <c:v>12.59</c:v>
                </c:pt>
                <c:pt idx="30">
                  <c:v>15.79</c:v>
                </c:pt>
                <c:pt idx="31">
                  <c:v>14.5</c:v>
                </c:pt>
                <c:pt idx="32">
                  <c:v>14.04</c:v>
                </c:pt>
                <c:pt idx="33">
                  <c:v>14</c:v>
                </c:pt>
                <c:pt idx="34">
                  <c:v>13.85</c:v>
                </c:pt>
                <c:pt idx="35">
                  <c:v>13</c:v>
                </c:pt>
                <c:pt idx="36">
                  <c:v>13.6</c:v>
                </c:pt>
                <c:pt idx="37">
                  <c:v>14.54</c:v>
                </c:pt>
                <c:pt idx="38">
                  <c:v>13.15</c:v>
                </c:pt>
                <c:pt idx="39">
                  <c:v>14.04</c:v>
                </c:pt>
                <c:pt idx="40">
                  <c:v>14.5</c:v>
                </c:pt>
                <c:pt idx="41">
                  <c:v>15.29</c:v>
                </c:pt>
                <c:pt idx="42">
                  <c:v>14.5</c:v>
                </c:pt>
                <c:pt idx="43">
                  <c:v>12.03</c:v>
                </c:pt>
                <c:pt idx="44">
                  <c:v>13.85</c:v>
                </c:pt>
                <c:pt idx="45">
                  <c:v>14.04</c:v>
                </c:pt>
                <c:pt idx="46">
                  <c:v>14.68</c:v>
                </c:pt>
                <c:pt idx="47">
                  <c:v>13</c:v>
                </c:pt>
                <c:pt idx="48">
                  <c:v>14.5</c:v>
                </c:pt>
                <c:pt idx="49">
                  <c:v>14.32</c:v>
                </c:pt>
                <c:pt idx="50">
                  <c:v>13.75</c:v>
                </c:pt>
                <c:pt idx="51">
                  <c:v>14.29</c:v>
                </c:pt>
                <c:pt idx="52">
                  <c:v>14.79</c:v>
                </c:pt>
                <c:pt idx="53">
                  <c:v>14.54</c:v>
                </c:pt>
                <c:pt idx="54">
                  <c:v>13.47</c:v>
                </c:pt>
                <c:pt idx="55">
                  <c:v>13.6</c:v>
                </c:pt>
                <c:pt idx="56">
                  <c:v>13.25</c:v>
                </c:pt>
                <c:pt idx="57">
                  <c:v>13.43</c:v>
                </c:pt>
                <c:pt idx="58">
                  <c:v>14.11</c:v>
                </c:pt>
                <c:pt idx="59">
                  <c:v>14.71</c:v>
                </c:pt>
                <c:pt idx="60">
                  <c:v>13.82</c:v>
                </c:pt>
                <c:pt idx="61">
                  <c:v>13.07</c:v>
                </c:pt>
                <c:pt idx="62">
                  <c:v>14.21</c:v>
                </c:pt>
                <c:pt idx="63">
                  <c:v>13.78</c:v>
                </c:pt>
                <c:pt idx="64">
                  <c:v>14.39</c:v>
                </c:pt>
                <c:pt idx="65">
                  <c:v>15.08</c:v>
                </c:pt>
                <c:pt idx="66">
                  <c:v>14.04</c:v>
                </c:pt>
                <c:pt idx="67">
                  <c:v>12.81</c:v>
                </c:pt>
                <c:pt idx="68">
                  <c:v>13.78</c:v>
                </c:pt>
                <c:pt idx="69">
                  <c:v>14.36</c:v>
                </c:pt>
                <c:pt idx="70">
                  <c:v>15.04</c:v>
                </c:pt>
                <c:pt idx="71">
                  <c:v>14.54</c:v>
                </c:pt>
                <c:pt idx="72">
                  <c:v>13.25</c:v>
                </c:pt>
                <c:pt idx="73">
                  <c:v>13.5</c:v>
                </c:pt>
                <c:pt idx="74">
                  <c:v>14.36</c:v>
                </c:pt>
                <c:pt idx="75">
                  <c:v>13.53</c:v>
                </c:pt>
                <c:pt idx="76">
                  <c:v>13.1</c:v>
                </c:pt>
                <c:pt idx="77">
                  <c:v>14.68</c:v>
                </c:pt>
                <c:pt idx="78">
                  <c:v>13.32</c:v>
                </c:pt>
                <c:pt idx="79">
                  <c:v>13.5</c:v>
                </c:pt>
                <c:pt idx="80">
                  <c:v>15.54</c:v>
                </c:pt>
                <c:pt idx="81">
                  <c:v>15.04</c:v>
                </c:pt>
                <c:pt idx="82">
                  <c:v>14.07</c:v>
                </c:pt>
                <c:pt idx="83">
                  <c:v>14.04</c:v>
                </c:pt>
                <c:pt idx="84">
                  <c:v>15.71</c:v>
                </c:pt>
                <c:pt idx="85">
                  <c:v>12.75</c:v>
                </c:pt>
                <c:pt idx="86">
                  <c:v>14.5</c:v>
                </c:pt>
                <c:pt idx="87">
                  <c:v>13.32</c:v>
                </c:pt>
                <c:pt idx="88">
                  <c:v>14.54</c:v>
                </c:pt>
                <c:pt idx="89">
                  <c:v>13.75</c:v>
                </c:pt>
                <c:pt idx="90">
                  <c:v>15.58</c:v>
                </c:pt>
                <c:pt idx="91">
                  <c:v>14.32</c:v>
                </c:pt>
                <c:pt idx="92">
                  <c:v>12.5</c:v>
                </c:pt>
                <c:pt idx="93">
                  <c:v>11.97</c:v>
                </c:pt>
                <c:pt idx="94">
                  <c:v>14.25</c:v>
                </c:pt>
                <c:pt idx="95">
                  <c:v>14.57</c:v>
                </c:pt>
                <c:pt idx="96">
                  <c:v>13</c:v>
                </c:pt>
                <c:pt idx="97">
                  <c:v>13.57</c:v>
                </c:pt>
                <c:pt idx="98">
                  <c:v>14.5</c:v>
                </c:pt>
                <c:pt idx="99">
                  <c:v>14.04</c:v>
                </c:pt>
                <c:pt idx="100">
                  <c:v>15.21</c:v>
                </c:pt>
                <c:pt idx="101">
                  <c:v>14.32</c:v>
                </c:pt>
                <c:pt idx="102">
                  <c:v>15.5</c:v>
                </c:pt>
                <c:pt idx="103">
                  <c:v>14.57</c:v>
                </c:pt>
                <c:pt idx="104">
                  <c:v>13.32</c:v>
                </c:pt>
                <c:pt idx="105">
                  <c:v>13</c:v>
                </c:pt>
                <c:pt idx="106">
                  <c:v>14.32</c:v>
                </c:pt>
                <c:pt idx="107">
                  <c:v>15</c:v>
                </c:pt>
                <c:pt idx="108">
                  <c:v>15.5</c:v>
                </c:pt>
                <c:pt idx="109">
                  <c:v>13.75</c:v>
                </c:pt>
                <c:pt idx="110">
                  <c:v>13.97</c:v>
                </c:pt>
                <c:pt idx="111">
                  <c:v>14.29</c:v>
                </c:pt>
                <c:pt idx="112">
                  <c:v>15.33</c:v>
                </c:pt>
                <c:pt idx="113">
                  <c:v>12.75</c:v>
                </c:pt>
                <c:pt idx="114">
                  <c:v>15.29</c:v>
                </c:pt>
                <c:pt idx="115">
                  <c:v>13.78</c:v>
                </c:pt>
                <c:pt idx="116">
                  <c:v>14.21</c:v>
                </c:pt>
                <c:pt idx="117">
                  <c:v>13.97</c:v>
                </c:pt>
                <c:pt idx="118">
                  <c:v>14.21</c:v>
                </c:pt>
                <c:pt idx="119">
                  <c:v>13.72</c:v>
                </c:pt>
                <c:pt idx="120">
                  <c:v>14.07</c:v>
                </c:pt>
                <c:pt idx="121">
                  <c:v>14.82</c:v>
                </c:pt>
                <c:pt idx="122">
                  <c:v>12.78</c:v>
                </c:pt>
                <c:pt idx="123">
                  <c:v>12.97</c:v>
                </c:pt>
                <c:pt idx="124">
                  <c:v>14.54</c:v>
                </c:pt>
                <c:pt idx="125">
                  <c:v>14.04</c:v>
                </c:pt>
                <c:pt idx="126">
                  <c:v>14.32</c:v>
                </c:pt>
                <c:pt idx="127">
                  <c:v>14.96</c:v>
                </c:pt>
                <c:pt idx="128">
                  <c:v>13.75</c:v>
                </c:pt>
                <c:pt idx="129">
                  <c:v>14.54</c:v>
                </c:pt>
                <c:pt idx="130">
                  <c:v>13.75</c:v>
                </c:pt>
                <c:pt idx="131">
                  <c:v>14.86</c:v>
                </c:pt>
                <c:pt idx="132">
                  <c:v>12.28</c:v>
                </c:pt>
                <c:pt idx="133">
                  <c:v>15.67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B-9549-A5F8-3DB0BB1EE9BC}"/>
            </c:ext>
          </c:extLst>
        </c:ser>
        <c:ser>
          <c:idx val="3"/>
          <c:order val="2"/>
          <c:tx>
            <c:strRef>
              <c:f>mpstat!$G$4</c:f>
              <c:strCache>
                <c:ptCount val="1"/>
                <c:pt idx="0">
                  <c:v>iowait%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mpstat!$B$5:$B$155</c:f>
              <c:numCache>
                <c:formatCode>h:mm:ss\ AM/PM</c:formatCode>
                <c:ptCount val="134"/>
                <c:pt idx="0">
                  <c:v>0.77847222222222223</c:v>
                </c:pt>
                <c:pt idx="1">
                  <c:v>0.77848379629629638</c:v>
                </c:pt>
                <c:pt idx="2">
                  <c:v>0.77849537037037031</c:v>
                </c:pt>
                <c:pt idx="3">
                  <c:v>0.77850694444444446</c:v>
                </c:pt>
                <c:pt idx="4">
                  <c:v>0.7785185185185185</c:v>
                </c:pt>
                <c:pt idx="5">
                  <c:v>0.77853009259259265</c:v>
                </c:pt>
                <c:pt idx="6">
                  <c:v>0.77854166666666658</c:v>
                </c:pt>
                <c:pt idx="7">
                  <c:v>0.77855324074074073</c:v>
                </c:pt>
                <c:pt idx="8">
                  <c:v>0.77856481481481488</c:v>
                </c:pt>
                <c:pt idx="9">
                  <c:v>0.77857638888888892</c:v>
                </c:pt>
                <c:pt idx="10">
                  <c:v>0.77858796296296295</c:v>
                </c:pt>
                <c:pt idx="11">
                  <c:v>0.77859953703703699</c:v>
                </c:pt>
                <c:pt idx="12">
                  <c:v>0.77861111111111114</c:v>
                </c:pt>
                <c:pt idx="13">
                  <c:v>0.77862268518518529</c:v>
                </c:pt>
                <c:pt idx="14">
                  <c:v>0.77863425925925922</c:v>
                </c:pt>
                <c:pt idx="15">
                  <c:v>0.77864583333333337</c:v>
                </c:pt>
                <c:pt idx="16">
                  <c:v>0.77865740740740741</c:v>
                </c:pt>
                <c:pt idx="17">
                  <c:v>0.77866898148148145</c:v>
                </c:pt>
                <c:pt idx="18">
                  <c:v>0.77868055555555549</c:v>
                </c:pt>
                <c:pt idx="19">
                  <c:v>0.77869212962962964</c:v>
                </c:pt>
                <c:pt idx="20">
                  <c:v>0.77870370370370379</c:v>
                </c:pt>
                <c:pt idx="21">
                  <c:v>0.77871527777777771</c:v>
                </c:pt>
                <c:pt idx="22">
                  <c:v>0.77872685185185186</c:v>
                </c:pt>
                <c:pt idx="23">
                  <c:v>0.7787384259259259</c:v>
                </c:pt>
                <c:pt idx="24">
                  <c:v>0.77875000000000005</c:v>
                </c:pt>
                <c:pt idx="25">
                  <c:v>0.77876157407407398</c:v>
                </c:pt>
                <c:pt idx="26">
                  <c:v>0.77877314814814813</c:v>
                </c:pt>
                <c:pt idx="27">
                  <c:v>0.77878472222222228</c:v>
                </c:pt>
                <c:pt idx="28">
                  <c:v>0.77879629629629632</c:v>
                </c:pt>
                <c:pt idx="29">
                  <c:v>0.77880787037037036</c:v>
                </c:pt>
                <c:pt idx="30">
                  <c:v>0.7788194444444444</c:v>
                </c:pt>
                <c:pt idx="31">
                  <c:v>0.77883101851851855</c:v>
                </c:pt>
                <c:pt idx="32">
                  <c:v>0.7788425925925927</c:v>
                </c:pt>
                <c:pt idx="33">
                  <c:v>0.77885416666666663</c:v>
                </c:pt>
                <c:pt idx="34">
                  <c:v>0.77886574074074078</c:v>
                </c:pt>
                <c:pt idx="35">
                  <c:v>0.77887731481481481</c:v>
                </c:pt>
                <c:pt idx="36">
                  <c:v>0.77888888888888896</c:v>
                </c:pt>
                <c:pt idx="37">
                  <c:v>0.77890046296296289</c:v>
                </c:pt>
                <c:pt idx="38">
                  <c:v>0.77891203703703704</c:v>
                </c:pt>
                <c:pt idx="39">
                  <c:v>0.77892361111111119</c:v>
                </c:pt>
                <c:pt idx="40">
                  <c:v>0.77893518518518512</c:v>
                </c:pt>
                <c:pt idx="41">
                  <c:v>0.77894675925925927</c:v>
                </c:pt>
                <c:pt idx="42">
                  <c:v>0.77895833333333331</c:v>
                </c:pt>
                <c:pt idx="43">
                  <c:v>0.77896990740740746</c:v>
                </c:pt>
                <c:pt idx="44">
                  <c:v>0.77898148148148139</c:v>
                </c:pt>
                <c:pt idx="45">
                  <c:v>0.77899305555555554</c:v>
                </c:pt>
                <c:pt idx="46">
                  <c:v>0.77900462962962969</c:v>
                </c:pt>
                <c:pt idx="47">
                  <c:v>0.77901620370370372</c:v>
                </c:pt>
                <c:pt idx="48">
                  <c:v>0.77902777777777776</c:v>
                </c:pt>
                <c:pt idx="49">
                  <c:v>0.7790393518518518</c:v>
                </c:pt>
                <c:pt idx="50">
                  <c:v>0.77905092592592595</c:v>
                </c:pt>
                <c:pt idx="51">
                  <c:v>0.7790625000000001</c:v>
                </c:pt>
                <c:pt idx="52">
                  <c:v>0.77907407407407403</c:v>
                </c:pt>
                <c:pt idx="53">
                  <c:v>0.77908564814814818</c:v>
                </c:pt>
                <c:pt idx="54">
                  <c:v>0.77909722222222222</c:v>
                </c:pt>
                <c:pt idx="55">
                  <c:v>0.77910879629629637</c:v>
                </c:pt>
                <c:pt idx="56">
                  <c:v>0.7791203703703703</c:v>
                </c:pt>
                <c:pt idx="57">
                  <c:v>0.77913194444444445</c:v>
                </c:pt>
                <c:pt idx="58">
                  <c:v>0.7791435185185186</c:v>
                </c:pt>
                <c:pt idx="59">
                  <c:v>0.77915509259259252</c:v>
                </c:pt>
                <c:pt idx="60">
                  <c:v>0.77916666666666667</c:v>
                </c:pt>
                <c:pt idx="61">
                  <c:v>0.77917824074074071</c:v>
                </c:pt>
                <c:pt idx="62">
                  <c:v>0.77918981481481486</c:v>
                </c:pt>
                <c:pt idx="63">
                  <c:v>0.77920138888888879</c:v>
                </c:pt>
                <c:pt idx="64">
                  <c:v>0.77921296296296294</c:v>
                </c:pt>
                <c:pt idx="65">
                  <c:v>0.77922453703703709</c:v>
                </c:pt>
                <c:pt idx="66">
                  <c:v>0.77923611111111113</c:v>
                </c:pt>
                <c:pt idx="67">
                  <c:v>0.77924768518518517</c:v>
                </c:pt>
                <c:pt idx="68">
                  <c:v>0.77925925925925921</c:v>
                </c:pt>
                <c:pt idx="69">
                  <c:v>0.77927083333333336</c:v>
                </c:pt>
                <c:pt idx="70">
                  <c:v>0.77928240740740751</c:v>
                </c:pt>
                <c:pt idx="71">
                  <c:v>0.77929398148148143</c:v>
                </c:pt>
                <c:pt idx="72">
                  <c:v>0.77930555555555558</c:v>
                </c:pt>
                <c:pt idx="73">
                  <c:v>0.77931712962962962</c:v>
                </c:pt>
                <c:pt idx="74">
                  <c:v>0.77932870370370377</c:v>
                </c:pt>
                <c:pt idx="75">
                  <c:v>0.7793402777777777</c:v>
                </c:pt>
                <c:pt idx="76">
                  <c:v>0.77935185185185185</c:v>
                </c:pt>
                <c:pt idx="77">
                  <c:v>0.779363425925926</c:v>
                </c:pt>
                <c:pt idx="78">
                  <c:v>0.77937499999999993</c:v>
                </c:pt>
                <c:pt idx="79">
                  <c:v>0.77938657407407408</c:v>
                </c:pt>
                <c:pt idx="80">
                  <c:v>0.77939814814814812</c:v>
                </c:pt>
                <c:pt idx="81">
                  <c:v>0.77940972222222227</c:v>
                </c:pt>
                <c:pt idx="82">
                  <c:v>0.7794212962962962</c:v>
                </c:pt>
                <c:pt idx="83">
                  <c:v>0.77943287037037035</c:v>
                </c:pt>
                <c:pt idx="84">
                  <c:v>0.7794444444444445</c:v>
                </c:pt>
                <c:pt idx="85">
                  <c:v>0.77945601851851853</c:v>
                </c:pt>
                <c:pt idx="86">
                  <c:v>0.77946759259259257</c:v>
                </c:pt>
                <c:pt idx="87">
                  <c:v>0.77947916666666661</c:v>
                </c:pt>
                <c:pt idx="88">
                  <c:v>0.77949074074074076</c:v>
                </c:pt>
                <c:pt idx="89">
                  <c:v>0.77950231481481491</c:v>
                </c:pt>
                <c:pt idx="90">
                  <c:v>0.77951388888888884</c:v>
                </c:pt>
                <c:pt idx="91">
                  <c:v>0.77952546296296299</c:v>
                </c:pt>
                <c:pt idx="92">
                  <c:v>0.77953703703703703</c:v>
                </c:pt>
                <c:pt idx="93">
                  <c:v>0.77954861111111118</c:v>
                </c:pt>
                <c:pt idx="94">
                  <c:v>0.77956018518518511</c:v>
                </c:pt>
                <c:pt idx="95">
                  <c:v>0.77957175925925926</c:v>
                </c:pt>
                <c:pt idx="96">
                  <c:v>0.77958333333333341</c:v>
                </c:pt>
                <c:pt idx="97">
                  <c:v>0.77959490740740733</c:v>
                </c:pt>
                <c:pt idx="98">
                  <c:v>0.77960648148148148</c:v>
                </c:pt>
                <c:pt idx="99">
                  <c:v>0.77961805555555552</c:v>
                </c:pt>
                <c:pt idx="100">
                  <c:v>0.77962962962962967</c:v>
                </c:pt>
                <c:pt idx="101">
                  <c:v>0.7796412037037036</c:v>
                </c:pt>
                <c:pt idx="102">
                  <c:v>0.77965277777777775</c:v>
                </c:pt>
                <c:pt idx="103">
                  <c:v>0.7796643518518519</c:v>
                </c:pt>
                <c:pt idx="104">
                  <c:v>0.77967592592592594</c:v>
                </c:pt>
                <c:pt idx="105">
                  <c:v>0.77968749999999998</c:v>
                </c:pt>
                <c:pt idx="106">
                  <c:v>0.77969907407407402</c:v>
                </c:pt>
                <c:pt idx="107">
                  <c:v>0.77971064814814817</c:v>
                </c:pt>
                <c:pt idx="108">
                  <c:v>0.77972222222222232</c:v>
                </c:pt>
                <c:pt idx="109">
                  <c:v>0.77973379629629624</c:v>
                </c:pt>
                <c:pt idx="110">
                  <c:v>0.77974537037037039</c:v>
                </c:pt>
                <c:pt idx="111">
                  <c:v>0.77975694444444443</c:v>
                </c:pt>
                <c:pt idx="112">
                  <c:v>0.77976851851851858</c:v>
                </c:pt>
                <c:pt idx="113">
                  <c:v>0.77978009259259251</c:v>
                </c:pt>
                <c:pt idx="114">
                  <c:v>0.77979166666666666</c:v>
                </c:pt>
                <c:pt idx="115">
                  <c:v>0.77980324074074081</c:v>
                </c:pt>
                <c:pt idx="116">
                  <c:v>0.77981481481481474</c:v>
                </c:pt>
                <c:pt idx="117">
                  <c:v>0.77982638888888889</c:v>
                </c:pt>
                <c:pt idx="118">
                  <c:v>0.77983796296296293</c:v>
                </c:pt>
                <c:pt idx="119">
                  <c:v>0.77984953703703708</c:v>
                </c:pt>
                <c:pt idx="120">
                  <c:v>0.77986111111111101</c:v>
                </c:pt>
                <c:pt idx="121">
                  <c:v>0.77987268518518515</c:v>
                </c:pt>
                <c:pt idx="122">
                  <c:v>0.7798842592592593</c:v>
                </c:pt>
                <c:pt idx="123">
                  <c:v>0.77989583333333334</c:v>
                </c:pt>
                <c:pt idx="124">
                  <c:v>0.77990740740740738</c:v>
                </c:pt>
                <c:pt idx="125">
                  <c:v>0.77991898148148142</c:v>
                </c:pt>
                <c:pt idx="126">
                  <c:v>0.77993055555555557</c:v>
                </c:pt>
                <c:pt idx="127">
                  <c:v>0.77994212962962972</c:v>
                </c:pt>
                <c:pt idx="128">
                  <c:v>0.77995370370370365</c:v>
                </c:pt>
                <c:pt idx="129">
                  <c:v>0.7799652777777778</c:v>
                </c:pt>
                <c:pt idx="130">
                  <c:v>0.77997685185185184</c:v>
                </c:pt>
                <c:pt idx="131">
                  <c:v>0.77998842592592599</c:v>
                </c:pt>
                <c:pt idx="132">
                  <c:v>0.77999999999999992</c:v>
                </c:pt>
                <c:pt idx="133">
                  <c:v>0.78001157407407407</c:v>
                </c:pt>
              </c:numCache>
            </c:numRef>
          </c:cat>
          <c:val>
            <c:numRef>
              <c:f>mpstat!$G$5:$G$155</c:f>
              <c:numCache>
                <c:formatCode>General</c:formatCode>
                <c:ptCount val="134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  <c:pt idx="11">
                  <c:v>0.75</c:v>
                </c:pt>
                <c:pt idx="12">
                  <c:v>0</c:v>
                </c:pt>
                <c:pt idx="13">
                  <c:v>0.75</c:v>
                </c:pt>
                <c:pt idx="14">
                  <c:v>0</c:v>
                </c:pt>
                <c:pt idx="15">
                  <c:v>0.25</c:v>
                </c:pt>
                <c:pt idx="16">
                  <c:v>0.75</c:v>
                </c:pt>
                <c:pt idx="17">
                  <c:v>0.25</c:v>
                </c:pt>
                <c:pt idx="18">
                  <c:v>4.01</c:v>
                </c:pt>
                <c:pt idx="19">
                  <c:v>46.84</c:v>
                </c:pt>
                <c:pt idx="20">
                  <c:v>39.700000000000003</c:v>
                </c:pt>
                <c:pt idx="21">
                  <c:v>0.76</c:v>
                </c:pt>
                <c:pt idx="22">
                  <c:v>0</c:v>
                </c:pt>
                <c:pt idx="23">
                  <c:v>1.26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0.75</c:v>
                </c:pt>
                <c:pt idx="29">
                  <c:v>0</c:v>
                </c:pt>
                <c:pt idx="30">
                  <c:v>0.5</c:v>
                </c:pt>
                <c:pt idx="31">
                  <c:v>0.75</c:v>
                </c:pt>
                <c:pt idx="32">
                  <c:v>0</c:v>
                </c:pt>
                <c:pt idx="33">
                  <c:v>0.75</c:v>
                </c:pt>
                <c:pt idx="34">
                  <c:v>0</c:v>
                </c:pt>
                <c:pt idx="35">
                  <c:v>0.25</c:v>
                </c:pt>
                <c:pt idx="36">
                  <c:v>0.5</c:v>
                </c:pt>
                <c:pt idx="37">
                  <c:v>0</c:v>
                </c:pt>
                <c:pt idx="38">
                  <c:v>0.99</c:v>
                </c:pt>
                <c:pt idx="39">
                  <c:v>0</c:v>
                </c:pt>
                <c:pt idx="40">
                  <c:v>0.25</c:v>
                </c:pt>
                <c:pt idx="41">
                  <c:v>0.75</c:v>
                </c:pt>
                <c:pt idx="42">
                  <c:v>0</c:v>
                </c:pt>
                <c:pt idx="43">
                  <c:v>0.5</c:v>
                </c:pt>
                <c:pt idx="44">
                  <c:v>0</c:v>
                </c:pt>
                <c:pt idx="45">
                  <c:v>0</c:v>
                </c:pt>
                <c:pt idx="46">
                  <c:v>0.75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0.75</c:v>
                </c:pt>
                <c:pt idx="52">
                  <c:v>0</c:v>
                </c:pt>
                <c:pt idx="53">
                  <c:v>0.25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0.5</c:v>
                </c:pt>
                <c:pt idx="62">
                  <c:v>0.5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0.5</c:v>
                </c:pt>
                <c:pt idx="67">
                  <c:v>0.25</c:v>
                </c:pt>
                <c:pt idx="68">
                  <c:v>0.5</c:v>
                </c:pt>
                <c:pt idx="69">
                  <c:v>0</c:v>
                </c:pt>
                <c:pt idx="70">
                  <c:v>0.75</c:v>
                </c:pt>
                <c:pt idx="71">
                  <c:v>0.25</c:v>
                </c:pt>
                <c:pt idx="72">
                  <c:v>0.5</c:v>
                </c:pt>
                <c:pt idx="73">
                  <c:v>0.25</c:v>
                </c:pt>
                <c:pt idx="74">
                  <c:v>0</c:v>
                </c:pt>
                <c:pt idx="75">
                  <c:v>0.5</c:v>
                </c:pt>
                <c:pt idx="76">
                  <c:v>0.25</c:v>
                </c:pt>
                <c:pt idx="77">
                  <c:v>0.5</c:v>
                </c:pt>
                <c:pt idx="78">
                  <c:v>0.25</c:v>
                </c:pt>
                <c:pt idx="79">
                  <c:v>0</c:v>
                </c:pt>
                <c:pt idx="80">
                  <c:v>0.75</c:v>
                </c:pt>
                <c:pt idx="81">
                  <c:v>0</c:v>
                </c:pt>
                <c:pt idx="82">
                  <c:v>0.75</c:v>
                </c:pt>
                <c:pt idx="83">
                  <c:v>0.25</c:v>
                </c:pt>
                <c:pt idx="84">
                  <c:v>0</c:v>
                </c:pt>
                <c:pt idx="85">
                  <c:v>0.75</c:v>
                </c:pt>
                <c:pt idx="86">
                  <c:v>0.25</c:v>
                </c:pt>
                <c:pt idx="87">
                  <c:v>0.5</c:v>
                </c:pt>
                <c:pt idx="88">
                  <c:v>0</c:v>
                </c:pt>
                <c:pt idx="89">
                  <c:v>0</c:v>
                </c:pt>
                <c:pt idx="90">
                  <c:v>0.75</c:v>
                </c:pt>
                <c:pt idx="91">
                  <c:v>0.25</c:v>
                </c:pt>
                <c:pt idx="92">
                  <c:v>0.5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0.5</c:v>
                </c:pt>
                <c:pt idx="97">
                  <c:v>0.75</c:v>
                </c:pt>
                <c:pt idx="98">
                  <c:v>0.25</c:v>
                </c:pt>
                <c:pt idx="99">
                  <c:v>0</c:v>
                </c:pt>
                <c:pt idx="100">
                  <c:v>0.75</c:v>
                </c:pt>
                <c:pt idx="101">
                  <c:v>0.25</c:v>
                </c:pt>
                <c:pt idx="102">
                  <c:v>0.5</c:v>
                </c:pt>
                <c:pt idx="103">
                  <c:v>0</c:v>
                </c:pt>
                <c:pt idx="104">
                  <c:v>0.25</c:v>
                </c:pt>
                <c:pt idx="105">
                  <c:v>0.75</c:v>
                </c:pt>
                <c:pt idx="106">
                  <c:v>0</c:v>
                </c:pt>
                <c:pt idx="107">
                  <c:v>0</c:v>
                </c:pt>
                <c:pt idx="108">
                  <c:v>0.5</c:v>
                </c:pt>
                <c:pt idx="109">
                  <c:v>0.25</c:v>
                </c:pt>
                <c:pt idx="110">
                  <c:v>0.75</c:v>
                </c:pt>
                <c:pt idx="111">
                  <c:v>0.25</c:v>
                </c:pt>
                <c:pt idx="112">
                  <c:v>0</c:v>
                </c:pt>
                <c:pt idx="113">
                  <c:v>0.75</c:v>
                </c:pt>
                <c:pt idx="114">
                  <c:v>0</c:v>
                </c:pt>
                <c:pt idx="115">
                  <c:v>0.5</c:v>
                </c:pt>
                <c:pt idx="116">
                  <c:v>0.25</c:v>
                </c:pt>
                <c:pt idx="117">
                  <c:v>0</c:v>
                </c:pt>
                <c:pt idx="118">
                  <c:v>0.75</c:v>
                </c:pt>
                <c:pt idx="119">
                  <c:v>0.25</c:v>
                </c:pt>
                <c:pt idx="120">
                  <c:v>0.5</c:v>
                </c:pt>
                <c:pt idx="121">
                  <c:v>0.25</c:v>
                </c:pt>
                <c:pt idx="122">
                  <c:v>0</c:v>
                </c:pt>
                <c:pt idx="123">
                  <c:v>1</c:v>
                </c:pt>
                <c:pt idx="124">
                  <c:v>0.25</c:v>
                </c:pt>
                <c:pt idx="125">
                  <c:v>0.75</c:v>
                </c:pt>
                <c:pt idx="126">
                  <c:v>0.25</c:v>
                </c:pt>
                <c:pt idx="127">
                  <c:v>0</c:v>
                </c:pt>
                <c:pt idx="128">
                  <c:v>0.75</c:v>
                </c:pt>
                <c:pt idx="129">
                  <c:v>0.25</c:v>
                </c:pt>
                <c:pt idx="130">
                  <c:v>0.75</c:v>
                </c:pt>
                <c:pt idx="131">
                  <c:v>0</c:v>
                </c:pt>
                <c:pt idx="132">
                  <c:v>0</c:v>
                </c:pt>
                <c:pt idx="13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B-9549-A5F8-3DB0BB1EE9BC}"/>
            </c:ext>
          </c:extLst>
        </c:ser>
        <c:ser>
          <c:idx val="10"/>
          <c:order val="3"/>
          <c:tx>
            <c:strRef>
              <c:f>mpstat!$N$4</c:f>
              <c:strCache>
                <c:ptCount val="1"/>
                <c:pt idx="0">
                  <c:v>total%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mpstat!$B$5:$B$155</c:f>
              <c:numCache>
                <c:formatCode>h:mm:ss\ AM/PM</c:formatCode>
                <c:ptCount val="134"/>
                <c:pt idx="0">
                  <c:v>0.77847222222222223</c:v>
                </c:pt>
                <c:pt idx="1">
                  <c:v>0.77848379629629638</c:v>
                </c:pt>
                <c:pt idx="2">
                  <c:v>0.77849537037037031</c:v>
                </c:pt>
                <c:pt idx="3">
                  <c:v>0.77850694444444446</c:v>
                </c:pt>
                <c:pt idx="4">
                  <c:v>0.7785185185185185</c:v>
                </c:pt>
                <c:pt idx="5">
                  <c:v>0.77853009259259265</c:v>
                </c:pt>
                <c:pt idx="6">
                  <c:v>0.77854166666666658</c:v>
                </c:pt>
                <c:pt idx="7">
                  <c:v>0.77855324074074073</c:v>
                </c:pt>
                <c:pt idx="8">
                  <c:v>0.77856481481481488</c:v>
                </c:pt>
                <c:pt idx="9">
                  <c:v>0.77857638888888892</c:v>
                </c:pt>
                <c:pt idx="10">
                  <c:v>0.77858796296296295</c:v>
                </c:pt>
                <c:pt idx="11">
                  <c:v>0.77859953703703699</c:v>
                </c:pt>
                <c:pt idx="12">
                  <c:v>0.77861111111111114</c:v>
                </c:pt>
                <c:pt idx="13">
                  <c:v>0.77862268518518529</c:v>
                </c:pt>
                <c:pt idx="14">
                  <c:v>0.77863425925925922</c:v>
                </c:pt>
                <c:pt idx="15">
                  <c:v>0.77864583333333337</c:v>
                </c:pt>
                <c:pt idx="16">
                  <c:v>0.77865740740740741</c:v>
                </c:pt>
                <c:pt idx="17">
                  <c:v>0.77866898148148145</c:v>
                </c:pt>
                <c:pt idx="18">
                  <c:v>0.77868055555555549</c:v>
                </c:pt>
                <c:pt idx="19">
                  <c:v>0.77869212962962964</c:v>
                </c:pt>
                <c:pt idx="20">
                  <c:v>0.77870370370370379</c:v>
                </c:pt>
                <c:pt idx="21">
                  <c:v>0.77871527777777771</c:v>
                </c:pt>
                <c:pt idx="22">
                  <c:v>0.77872685185185186</c:v>
                </c:pt>
                <c:pt idx="23">
                  <c:v>0.7787384259259259</c:v>
                </c:pt>
                <c:pt idx="24">
                  <c:v>0.77875000000000005</c:v>
                </c:pt>
                <c:pt idx="25">
                  <c:v>0.77876157407407398</c:v>
                </c:pt>
                <c:pt idx="26">
                  <c:v>0.77877314814814813</c:v>
                </c:pt>
                <c:pt idx="27">
                  <c:v>0.77878472222222228</c:v>
                </c:pt>
                <c:pt idx="28">
                  <c:v>0.77879629629629632</c:v>
                </c:pt>
                <c:pt idx="29">
                  <c:v>0.77880787037037036</c:v>
                </c:pt>
                <c:pt idx="30">
                  <c:v>0.7788194444444444</c:v>
                </c:pt>
                <c:pt idx="31">
                  <c:v>0.77883101851851855</c:v>
                </c:pt>
                <c:pt idx="32">
                  <c:v>0.7788425925925927</c:v>
                </c:pt>
                <c:pt idx="33">
                  <c:v>0.77885416666666663</c:v>
                </c:pt>
                <c:pt idx="34">
                  <c:v>0.77886574074074078</c:v>
                </c:pt>
                <c:pt idx="35">
                  <c:v>0.77887731481481481</c:v>
                </c:pt>
                <c:pt idx="36">
                  <c:v>0.77888888888888896</c:v>
                </c:pt>
                <c:pt idx="37">
                  <c:v>0.77890046296296289</c:v>
                </c:pt>
                <c:pt idx="38">
                  <c:v>0.77891203703703704</c:v>
                </c:pt>
                <c:pt idx="39">
                  <c:v>0.77892361111111119</c:v>
                </c:pt>
                <c:pt idx="40">
                  <c:v>0.77893518518518512</c:v>
                </c:pt>
                <c:pt idx="41">
                  <c:v>0.77894675925925927</c:v>
                </c:pt>
                <c:pt idx="42">
                  <c:v>0.77895833333333331</c:v>
                </c:pt>
                <c:pt idx="43">
                  <c:v>0.77896990740740746</c:v>
                </c:pt>
                <c:pt idx="44">
                  <c:v>0.77898148148148139</c:v>
                </c:pt>
                <c:pt idx="45">
                  <c:v>0.77899305555555554</c:v>
                </c:pt>
                <c:pt idx="46">
                  <c:v>0.77900462962962969</c:v>
                </c:pt>
                <c:pt idx="47">
                  <c:v>0.77901620370370372</c:v>
                </c:pt>
                <c:pt idx="48">
                  <c:v>0.77902777777777776</c:v>
                </c:pt>
                <c:pt idx="49">
                  <c:v>0.7790393518518518</c:v>
                </c:pt>
                <c:pt idx="50">
                  <c:v>0.77905092592592595</c:v>
                </c:pt>
                <c:pt idx="51">
                  <c:v>0.7790625000000001</c:v>
                </c:pt>
                <c:pt idx="52">
                  <c:v>0.77907407407407403</c:v>
                </c:pt>
                <c:pt idx="53">
                  <c:v>0.77908564814814818</c:v>
                </c:pt>
                <c:pt idx="54">
                  <c:v>0.77909722222222222</c:v>
                </c:pt>
                <c:pt idx="55">
                  <c:v>0.77910879629629637</c:v>
                </c:pt>
                <c:pt idx="56">
                  <c:v>0.7791203703703703</c:v>
                </c:pt>
                <c:pt idx="57">
                  <c:v>0.77913194444444445</c:v>
                </c:pt>
                <c:pt idx="58">
                  <c:v>0.7791435185185186</c:v>
                </c:pt>
                <c:pt idx="59">
                  <c:v>0.77915509259259252</c:v>
                </c:pt>
                <c:pt idx="60">
                  <c:v>0.77916666666666667</c:v>
                </c:pt>
                <c:pt idx="61">
                  <c:v>0.77917824074074071</c:v>
                </c:pt>
                <c:pt idx="62">
                  <c:v>0.77918981481481486</c:v>
                </c:pt>
                <c:pt idx="63">
                  <c:v>0.77920138888888879</c:v>
                </c:pt>
                <c:pt idx="64">
                  <c:v>0.77921296296296294</c:v>
                </c:pt>
                <c:pt idx="65">
                  <c:v>0.77922453703703709</c:v>
                </c:pt>
                <c:pt idx="66">
                  <c:v>0.77923611111111113</c:v>
                </c:pt>
                <c:pt idx="67">
                  <c:v>0.77924768518518517</c:v>
                </c:pt>
                <c:pt idx="68">
                  <c:v>0.77925925925925921</c:v>
                </c:pt>
                <c:pt idx="69">
                  <c:v>0.77927083333333336</c:v>
                </c:pt>
                <c:pt idx="70">
                  <c:v>0.77928240740740751</c:v>
                </c:pt>
                <c:pt idx="71">
                  <c:v>0.77929398148148143</c:v>
                </c:pt>
                <c:pt idx="72">
                  <c:v>0.77930555555555558</c:v>
                </c:pt>
                <c:pt idx="73">
                  <c:v>0.77931712962962962</c:v>
                </c:pt>
                <c:pt idx="74">
                  <c:v>0.77932870370370377</c:v>
                </c:pt>
                <c:pt idx="75">
                  <c:v>0.7793402777777777</c:v>
                </c:pt>
                <c:pt idx="76">
                  <c:v>0.77935185185185185</c:v>
                </c:pt>
                <c:pt idx="77">
                  <c:v>0.779363425925926</c:v>
                </c:pt>
                <c:pt idx="78">
                  <c:v>0.77937499999999993</c:v>
                </c:pt>
                <c:pt idx="79">
                  <c:v>0.77938657407407408</c:v>
                </c:pt>
                <c:pt idx="80">
                  <c:v>0.77939814814814812</c:v>
                </c:pt>
                <c:pt idx="81">
                  <c:v>0.77940972222222227</c:v>
                </c:pt>
                <c:pt idx="82">
                  <c:v>0.7794212962962962</c:v>
                </c:pt>
                <c:pt idx="83">
                  <c:v>0.77943287037037035</c:v>
                </c:pt>
                <c:pt idx="84">
                  <c:v>0.7794444444444445</c:v>
                </c:pt>
                <c:pt idx="85">
                  <c:v>0.77945601851851853</c:v>
                </c:pt>
                <c:pt idx="86">
                  <c:v>0.77946759259259257</c:v>
                </c:pt>
                <c:pt idx="87">
                  <c:v>0.77947916666666661</c:v>
                </c:pt>
                <c:pt idx="88">
                  <c:v>0.77949074074074076</c:v>
                </c:pt>
                <c:pt idx="89">
                  <c:v>0.77950231481481491</c:v>
                </c:pt>
                <c:pt idx="90">
                  <c:v>0.77951388888888884</c:v>
                </c:pt>
                <c:pt idx="91">
                  <c:v>0.77952546296296299</c:v>
                </c:pt>
                <c:pt idx="92">
                  <c:v>0.77953703703703703</c:v>
                </c:pt>
                <c:pt idx="93">
                  <c:v>0.77954861111111118</c:v>
                </c:pt>
                <c:pt idx="94">
                  <c:v>0.77956018518518511</c:v>
                </c:pt>
                <c:pt idx="95">
                  <c:v>0.77957175925925926</c:v>
                </c:pt>
                <c:pt idx="96">
                  <c:v>0.77958333333333341</c:v>
                </c:pt>
                <c:pt idx="97">
                  <c:v>0.77959490740740733</c:v>
                </c:pt>
                <c:pt idx="98">
                  <c:v>0.77960648148148148</c:v>
                </c:pt>
                <c:pt idx="99">
                  <c:v>0.77961805555555552</c:v>
                </c:pt>
                <c:pt idx="100">
                  <c:v>0.77962962962962967</c:v>
                </c:pt>
                <c:pt idx="101">
                  <c:v>0.7796412037037036</c:v>
                </c:pt>
                <c:pt idx="102">
                  <c:v>0.77965277777777775</c:v>
                </c:pt>
                <c:pt idx="103">
                  <c:v>0.7796643518518519</c:v>
                </c:pt>
                <c:pt idx="104">
                  <c:v>0.77967592592592594</c:v>
                </c:pt>
                <c:pt idx="105">
                  <c:v>0.77968749999999998</c:v>
                </c:pt>
                <c:pt idx="106">
                  <c:v>0.77969907407407402</c:v>
                </c:pt>
                <c:pt idx="107">
                  <c:v>0.77971064814814817</c:v>
                </c:pt>
                <c:pt idx="108">
                  <c:v>0.77972222222222232</c:v>
                </c:pt>
                <c:pt idx="109">
                  <c:v>0.77973379629629624</c:v>
                </c:pt>
                <c:pt idx="110">
                  <c:v>0.77974537037037039</c:v>
                </c:pt>
                <c:pt idx="111">
                  <c:v>0.77975694444444443</c:v>
                </c:pt>
                <c:pt idx="112">
                  <c:v>0.77976851851851858</c:v>
                </c:pt>
                <c:pt idx="113">
                  <c:v>0.77978009259259251</c:v>
                </c:pt>
                <c:pt idx="114">
                  <c:v>0.77979166666666666</c:v>
                </c:pt>
                <c:pt idx="115">
                  <c:v>0.77980324074074081</c:v>
                </c:pt>
                <c:pt idx="116">
                  <c:v>0.77981481481481474</c:v>
                </c:pt>
                <c:pt idx="117">
                  <c:v>0.77982638888888889</c:v>
                </c:pt>
                <c:pt idx="118">
                  <c:v>0.77983796296296293</c:v>
                </c:pt>
                <c:pt idx="119">
                  <c:v>0.77984953703703708</c:v>
                </c:pt>
                <c:pt idx="120">
                  <c:v>0.77986111111111101</c:v>
                </c:pt>
                <c:pt idx="121">
                  <c:v>0.77987268518518515</c:v>
                </c:pt>
                <c:pt idx="122">
                  <c:v>0.7798842592592593</c:v>
                </c:pt>
                <c:pt idx="123">
                  <c:v>0.77989583333333334</c:v>
                </c:pt>
                <c:pt idx="124">
                  <c:v>0.77990740740740738</c:v>
                </c:pt>
                <c:pt idx="125">
                  <c:v>0.77991898148148142</c:v>
                </c:pt>
                <c:pt idx="126">
                  <c:v>0.77993055555555557</c:v>
                </c:pt>
                <c:pt idx="127">
                  <c:v>0.77994212962962972</c:v>
                </c:pt>
                <c:pt idx="128">
                  <c:v>0.77995370370370365</c:v>
                </c:pt>
                <c:pt idx="129">
                  <c:v>0.7799652777777778</c:v>
                </c:pt>
                <c:pt idx="130">
                  <c:v>0.77997685185185184</c:v>
                </c:pt>
                <c:pt idx="131">
                  <c:v>0.77998842592592599</c:v>
                </c:pt>
                <c:pt idx="132">
                  <c:v>0.77999999999999992</c:v>
                </c:pt>
                <c:pt idx="133">
                  <c:v>0.78001157407407407</c:v>
                </c:pt>
              </c:numCache>
            </c:numRef>
          </c:cat>
          <c:val>
            <c:numRef>
              <c:f>mpstat!$N$5:$N$155</c:f>
              <c:numCache>
                <c:formatCode>General</c:formatCode>
                <c:ptCount val="134"/>
                <c:pt idx="0">
                  <c:v>2.25</c:v>
                </c:pt>
                <c:pt idx="1">
                  <c:v>0.75</c:v>
                </c:pt>
                <c:pt idx="2">
                  <c:v>0.75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10.829999999999998</c:v>
                </c:pt>
                <c:pt idx="9">
                  <c:v>25.75</c:v>
                </c:pt>
                <c:pt idx="10">
                  <c:v>27.069999999999993</c:v>
                </c:pt>
                <c:pt idx="11">
                  <c:v>27.75</c:v>
                </c:pt>
                <c:pt idx="12">
                  <c:v>25.560000000000002</c:v>
                </c:pt>
                <c:pt idx="13">
                  <c:v>27.75</c:v>
                </c:pt>
                <c:pt idx="14">
                  <c:v>25.5</c:v>
                </c:pt>
                <c:pt idx="15">
                  <c:v>25.189999999999998</c:v>
                </c:pt>
                <c:pt idx="16">
                  <c:v>27</c:v>
                </c:pt>
                <c:pt idx="17">
                  <c:v>25.629999999999995</c:v>
                </c:pt>
                <c:pt idx="18">
                  <c:v>30.08</c:v>
                </c:pt>
                <c:pt idx="19">
                  <c:v>74.180000000000007</c:v>
                </c:pt>
                <c:pt idx="20">
                  <c:v>67.84</c:v>
                </c:pt>
                <c:pt idx="21">
                  <c:v>27.019999999999996</c:v>
                </c:pt>
                <c:pt idx="22">
                  <c:v>25.810000000000002</c:v>
                </c:pt>
                <c:pt idx="23">
                  <c:v>27.459999999999994</c:v>
                </c:pt>
                <c:pt idx="24">
                  <c:v>25.75</c:v>
                </c:pt>
                <c:pt idx="25">
                  <c:v>25.810000000000002</c:v>
                </c:pt>
                <c:pt idx="26">
                  <c:v>27.680000000000007</c:v>
                </c:pt>
                <c:pt idx="27">
                  <c:v>25.5</c:v>
                </c:pt>
                <c:pt idx="28">
                  <c:v>27.180000000000007</c:v>
                </c:pt>
                <c:pt idx="29">
                  <c:v>25.189999999999998</c:v>
                </c:pt>
                <c:pt idx="30">
                  <c:v>28.319999999999993</c:v>
                </c:pt>
                <c:pt idx="31">
                  <c:v>27.75</c:v>
                </c:pt>
                <c:pt idx="32">
                  <c:v>25.560000000000002</c:v>
                </c:pt>
                <c:pt idx="33">
                  <c:v>27.25</c:v>
                </c:pt>
                <c:pt idx="34">
                  <c:v>25.189999999999998</c:v>
                </c:pt>
                <c:pt idx="35">
                  <c:v>25.5</c:v>
                </c:pt>
                <c:pt idx="36">
                  <c:v>26.450000000000003</c:v>
                </c:pt>
                <c:pt idx="37">
                  <c:v>25.560000000000002</c:v>
                </c:pt>
                <c:pt idx="38">
                  <c:v>28.540000000000006</c:v>
                </c:pt>
                <c:pt idx="39">
                  <c:v>25.560000000000002</c:v>
                </c:pt>
                <c:pt idx="40">
                  <c:v>27.75</c:v>
                </c:pt>
                <c:pt idx="41">
                  <c:v>27.569999999999993</c:v>
                </c:pt>
                <c:pt idx="42">
                  <c:v>25.5</c:v>
                </c:pt>
                <c:pt idx="43">
                  <c:v>27.069999999999993</c:v>
                </c:pt>
                <c:pt idx="44">
                  <c:v>25.189999999999998</c:v>
                </c:pt>
                <c:pt idx="45">
                  <c:v>25.560000000000002</c:v>
                </c:pt>
                <c:pt idx="46">
                  <c:v>26.870000000000005</c:v>
                </c:pt>
                <c:pt idx="47">
                  <c:v>25.75</c:v>
                </c:pt>
                <c:pt idx="48">
                  <c:v>25.75</c:v>
                </c:pt>
                <c:pt idx="49">
                  <c:v>26.129999999999995</c:v>
                </c:pt>
                <c:pt idx="50">
                  <c:v>27.5</c:v>
                </c:pt>
                <c:pt idx="51">
                  <c:v>27.319999999999993</c:v>
                </c:pt>
                <c:pt idx="52">
                  <c:v>25.560000000000002</c:v>
                </c:pt>
                <c:pt idx="53">
                  <c:v>25.810000000000002</c:v>
                </c:pt>
                <c:pt idx="54">
                  <c:v>27.680000000000007</c:v>
                </c:pt>
                <c:pt idx="55">
                  <c:v>25.439999999999998</c:v>
                </c:pt>
                <c:pt idx="56">
                  <c:v>26.75</c:v>
                </c:pt>
                <c:pt idx="57">
                  <c:v>26.120000000000005</c:v>
                </c:pt>
                <c:pt idx="58">
                  <c:v>25.439999999999998</c:v>
                </c:pt>
                <c:pt idx="59">
                  <c:v>26.680000000000007</c:v>
                </c:pt>
                <c:pt idx="60">
                  <c:v>27.39</c:v>
                </c:pt>
                <c:pt idx="61">
                  <c:v>27.39</c:v>
                </c:pt>
                <c:pt idx="62">
                  <c:v>26.430000000000007</c:v>
                </c:pt>
                <c:pt idx="63">
                  <c:v>25.810000000000002</c:v>
                </c:pt>
                <c:pt idx="64">
                  <c:v>26.010000000000005</c:v>
                </c:pt>
                <c:pt idx="65">
                  <c:v>25.629999999999995</c:v>
                </c:pt>
                <c:pt idx="66">
                  <c:v>27.069999999999993</c:v>
                </c:pt>
                <c:pt idx="67">
                  <c:v>25.879999999999995</c:v>
                </c:pt>
                <c:pt idx="68">
                  <c:v>25.810000000000002</c:v>
                </c:pt>
                <c:pt idx="69">
                  <c:v>26.200000000000003</c:v>
                </c:pt>
                <c:pt idx="70">
                  <c:v>28.069999999999993</c:v>
                </c:pt>
                <c:pt idx="71">
                  <c:v>26.569999999999993</c:v>
                </c:pt>
                <c:pt idx="72">
                  <c:v>26.75</c:v>
                </c:pt>
                <c:pt idx="73">
                  <c:v>25.5</c:v>
                </c:pt>
                <c:pt idx="74">
                  <c:v>25.689999999999998</c:v>
                </c:pt>
                <c:pt idx="75">
                  <c:v>26.069999999999993</c:v>
                </c:pt>
                <c:pt idx="76">
                  <c:v>25.939999999999998</c:v>
                </c:pt>
                <c:pt idx="77">
                  <c:v>26.870000000000005</c:v>
                </c:pt>
                <c:pt idx="78">
                  <c:v>25.629999999999995</c:v>
                </c:pt>
                <c:pt idx="79">
                  <c:v>25.75</c:v>
                </c:pt>
                <c:pt idx="80">
                  <c:v>28.319999999999993</c:v>
                </c:pt>
                <c:pt idx="81">
                  <c:v>26.569999999999993</c:v>
                </c:pt>
                <c:pt idx="82">
                  <c:v>26.129999999999995</c:v>
                </c:pt>
                <c:pt idx="83">
                  <c:v>25.810000000000002</c:v>
                </c:pt>
                <c:pt idx="84">
                  <c:v>25.939999999999998</c:v>
                </c:pt>
                <c:pt idx="85">
                  <c:v>26.75</c:v>
                </c:pt>
                <c:pt idx="86">
                  <c:v>26</c:v>
                </c:pt>
                <c:pt idx="87">
                  <c:v>26.379999999999995</c:v>
                </c:pt>
                <c:pt idx="88">
                  <c:v>25.560000000000002</c:v>
                </c:pt>
                <c:pt idx="89">
                  <c:v>25.75</c:v>
                </c:pt>
                <c:pt idx="90">
                  <c:v>28.39</c:v>
                </c:pt>
                <c:pt idx="91">
                  <c:v>26.129999999999995</c:v>
                </c:pt>
                <c:pt idx="92">
                  <c:v>27</c:v>
                </c:pt>
                <c:pt idx="93">
                  <c:v>26.180000000000007</c:v>
                </c:pt>
                <c:pt idx="94">
                  <c:v>25.75</c:v>
                </c:pt>
                <c:pt idx="95">
                  <c:v>26.379999999999995</c:v>
                </c:pt>
                <c:pt idx="96">
                  <c:v>26</c:v>
                </c:pt>
                <c:pt idx="97">
                  <c:v>27.64</c:v>
                </c:pt>
                <c:pt idx="98">
                  <c:v>26</c:v>
                </c:pt>
                <c:pt idx="99">
                  <c:v>25.810000000000002</c:v>
                </c:pt>
                <c:pt idx="100">
                  <c:v>28.930000000000007</c:v>
                </c:pt>
                <c:pt idx="101">
                  <c:v>26.379999999999995</c:v>
                </c:pt>
                <c:pt idx="102">
                  <c:v>26.25</c:v>
                </c:pt>
                <c:pt idx="103">
                  <c:v>25.629999999999995</c:v>
                </c:pt>
                <c:pt idx="104">
                  <c:v>25.379999999999995</c:v>
                </c:pt>
                <c:pt idx="105">
                  <c:v>27.25</c:v>
                </c:pt>
                <c:pt idx="106">
                  <c:v>25.629999999999995</c:v>
                </c:pt>
                <c:pt idx="107">
                  <c:v>25.75</c:v>
                </c:pt>
                <c:pt idx="108">
                  <c:v>27</c:v>
                </c:pt>
                <c:pt idx="109">
                  <c:v>26</c:v>
                </c:pt>
                <c:pt idx="110">
                  <c:v>28.930000000000007</c:v>
                </c:pt>
                <c:pt idx="111">
                  <c:v>26.569999999999993</c:v>
                </c:pt>
                <c:pt idx="112">
                  <c:v>25.129999999999995</c:v>
                </c:pt>
                <c:pt idx="113">
                  <c:v>26.5</c:v>
                </c:pt>
                <c:pt idx="114">
                  <c:v>25.810000000000002</c:v>
                </c:pt>
                <c:pt idx="115">
                  <c:v>26.319999999999993</c:v>
                </c:pt>
                <c:pt idx="116">
                  <c:v>25.939999999999998</c:v>
                </c:pt>
                <c:pt idx="117">
                  <c:v>25.939999999999998</c:v>
                </c:pt>
                <c:pt idx="118">
                  <c:v>26.930000000000007</c:v>
                </c:pt>
                <c:pt idx="119">
                  <c:v>26.180000000000007</c:v>
                </c:pt>
                <c:pt idx="120">
                  <c:v>28.39</c:v>
                </c:pt>
                <c:pt idx="121">
                  <c:v>26.629999999999995</c:v>
                </c:pt>
                <c:pt idx="122">
                  <c:v>26.069999999999993</c:v>
                </c:pt>
                <c:pt idx="123">
                  <c:v>28.430000000000007</c:v>
                </c:pt>
                <c:pt idx="124">
                  <c:v>26.319999999999993</c:v>
                </c:pt>
                <c:pt idx="125">
                  <c:v>26.819999999999993</c:v>
                </c:pt>
                <c:pt idx="126">
                  <c:v>25.629999999999995</c:v>
                </c:pt>
                <c:pt idx="127">
                  <c:v>26.430000000000007</c:v>
                </c:pt>
                <c:pt idx="128">
                  <c:v>26.5</c:v>
                </c:pt>
                <c:pt idx="129">
                  <c:v>25.810000000000002</c:v>
                </c:pt>
                <c:pt idx="130">
                  <c:v>28.25</c:v>
                </c:pt>
                <c:pt idx="131">
                  <c:v>26.200000000000003</c:v>
                </c:pt>
                <c:pt idx="132">
                  <c:v>25.560000000000002</c:v>
                </c:pt>
                <c:pt idx="133">
                  <c:v>27.86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8B-9549-A5F8-3DB0BB1EE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168255"/>
        <c:axId val="1104169935"/>
      </c:lineChart>
      <c:catAx>
        <c:axId val="1104168255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69935"/>
        <c:crosses val="autoZero"/>
        <c:auto val="1"/>
        <c:lblAlgn val="ctr"/>
        <c:lblOffset val="100"/>
        <c:noMultiLvlLbl val="0"/>
      </c:catAx>
      <c:valAx>
        <c:axId val="11041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6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CPU for IO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'Manual Fiohog Tests'!$C$6</c:f>
              <c:strCache>
                <c:ptCount val="1"/>
                <c:pt idx="0">
                  <c:v>CPU msec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'Manual Fiohog Tests'!$B$7:$B$106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</c:numCache>
            </c:numRef>
          </c:xVal>
          <c:yVal>
            <c:numRef>
              <c:f>'Manual Fiohog Tests'!$C$7:$C$106</c:f>
              <c:numCache>
                <c:formatCode>General</c:formatCode>
                <c:ptCount val="100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10</c:v>
                </c:pt>
                <c:pt idx="7">
                  <c:v>30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50</c:v>
                </c:pt>
                <c:pt idx="13">
                  <c:v>30</c:v>
                </c:pt>
                <c:pt idx="14">
                  <c:v>20</c:v>
                </c:pt>
                <c:pt idx="15">
                  <c:v>30</c:v>
                </c:pt>
                <c:pt idx="16">
                  <c:v>40</c:v>
                </c:pt>
                <c:pt idx="17">
                  <c:v>30</c:v>
                </c:pt>
                <c:pt idx="18">
                  <c:v>40</c:v>
                </c:pt>
                <c:pt idx="19">
                  <c:v>20</c:v>
                </c:pt>
                <c:pt idx="20">
                  <c:v>50</c:v>
                </c:pt>
                <c:pt idx="21">
                  <c:v>40</c:v>
                </c:pt>
                <c:pt idx="22">
                  <c:v>60</c:v>
                </c:pt>
                <c:pt idx="23">
                  <c:v>50</c:v>
                </c:pt>
                <c:pt idx="24">
                  <c:v>60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100</c:v>
                </c:pt>
                <c:pt idx="29">
                  <c:v>50</c:v>
                </c:pt>
                <c:pt idx="30">
                  <c:v>70</c:v>
                </c:pt>
                <c:pt idx="31">
                  <c:v>80</c:v>
                </c:pt>
                <c:pt idx="32">
                  <c:v>70</c:v>
                </c:pt>
                <c:pt idx="33">
                  <c:v>70</c:v>
                </c:pt>
                <c:pt idx="34">
                  <c:v>90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100</c:v>
                </c:pt>
                <c:pt idx="42">
                  <c:v>100</c:v>
                </c:pt>
                <c:pt idx="43">
                  <c:v>80</c:v>
                </c:pt>
                <c:pt idx="44">
                  <c:v>110</c:v>
                </c:pt>
                <c:pt idx="45">
                  <c:v>110</c:v>
                </c:pt>
                <c:pt idx="46">
                  <c:v>90</c:v>
                </c:pt>
                <c:pt idx="47">
                  <c:v>100</c:v>
                </c:pt>
                <c:pt idx="48">
                  <c:v>150</c:v>
                </c:pt>
                <c:pt idx="49">
                  <c:v>90</c:v>
                </c:pt>
                <c:pt idx="50">
                  <c:v>130</c:v>
                </c:pt>
                <c:pt idx="51">
                  <c:v>130</c:v>
                </c:pt>
                <c:pt idx="52">
                  <c:v>120</c:v>
                </c:pt>
                <c:pt idx="53">
                  <c:v>110</c:v>
                </c:pt>
                <c:pt idx="54">
                  <c:v>120</c:v>
                </c:pt>
                <c:pt idx="55">
                  <c:v>120</c:v>
                </c:pt>
                <c:pt idx="56">
                  <c:v>130</c:v>
                </c:pt>
                <c:pt idx="57">
                  <c:v>120</c:v>
                </c:pt>
                <c:pt idx="58">
                  <c:v>130</c:v>
                </c:pt>
                <c:pt idx="59">
                  <c:v>110</c:v>
                </c:pt>
                <c:pt idx="60">
                  <c:v>220</c:v>
                </c:pt>
                <c:pt idx="61">
                  <c:v>220</c:v>
                </c:pt>
                <c:pt idx="62">
                  <c:v>220</c:v>
                </c:pt>
                <c:pt idx="63">
                  <c:v>260</c:v>
                </c:pt>
                <c:pt idx="64">
                  <c:v>230</c:v>
                </c:pt>
                <c:pt idx="65">
                  <c:v>230</c:v>
                </c:pt>
                <c:pt idx="66">
                  <c:v>220</c:v>
                </c:pt>
                <c:pt idx="67">
                  <c:v>240</c:v>
                </c:pt>
                <c:pt idx="68">
                  <c:v>240</c:v>
                </c:pt>
                <c:pt idx="69">
                  <c:v>230</c:v>
                </c:pt>
                <c:pt idx="70">
                  <c:v>450</c:v>
                </c:pt>
                <c:pt idx="71">
                  <c:v>440</c:v>
                </c:pt>
                <c:pt idx="72">
                  <c:v>430</c:v>
                </c:pt>
                <c:pt idx="73">
                  <c:v>440</c:v>
                </c:pt>
                <c:pt idx="74">
                  <c:v>440</c:v>
                </c:pt>
                <c:pt idx="75">
                  <c:v>440</c:v>
                </c:pt>
                <c:pt idx="76">
                  <c:v>450</c:v>
                </c:pt>
                <c:pt idx="77">
                  <c:v>450</c:v>
                </c:pt>
                <c:pt idx="78">
                  <c:v>440</c:v>
                </c:pt>
                <c:pt idx="79">
                  <c:v>440</c:v>
                </c:pt>
                <c:pt idx="80">
                  <c:v>1090</c:v>
                </c:pt>
                <c:pt idx="81">
                  <c:v>1090</c:v>
                </c:pt>
                <c:pt idx="82">
                  <c:v>1100</c:v>
                </c:pt>
                <c:pt idx="83">
                  <c:v>1110</c:v>
                </c:pt>
                <c:pt idx="84">
                  <c:v>1090</c:v>
                </c:pt>
                <c:pt idx="85">
                  <c:v>1100</c:v>
                </c:pt>
                <c:pt idx="86">
                  <c:v>1090</c:v>
                </c:pt>
                <c:pt idx="87">
                  <c:v>1090</c:v>
                </c:pt>
                <c:pt idx="88">
                  <c:v>1100</c:v>
                </c:pt>
                <c:pt idx="89">
                  <c:v>1110</c:v>
                </c:pt>
                <c:pt idx="90">
                  <c:v>2180</c:v>
                </c:pt>
                <c:pt idx="91">
                  <c:v>2190</c:v>
                </c:pt>
                <c:pt idx="92">
                  <c:v>2210</c:v>
                </c:pt>
                <c:pt idx="93">
                  <c:v>2190</c:v>
                </c:pt>
                <c:pt idx="94">
                  <c:v>2200</c:v>
                </c:pt>
                <c:pt idx="95">
                  <c:v>2190</c:v>
                </c:pt>
                <c:pt idx="96">
                  <c:v>2210</c:v>
                </c:pt>
                <c:pt idx="97">
                  <c:v>2200</c:v>
                </c:pt>
                <c:pt idx="98">
                  <c:v>2220</c:v>
                </c:pt>
                <c:pt idx="99">
                  <c:v>2160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E-5942-A6CB-ED2A5B93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52351"/>
        <c:axId val="628023871"/>
      </c:scatterChart>
      <c:valAx>
        <c:axId val="627552351"/>
        <c:scaling>
          <c:orientation val="minMax"/>
          <c:max val="1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 Written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23871"/>
        <c:crosses val="autoZero"/>
        <c:crossBetween val="midCat"/>
      </c:valAx>
      <c:valAx>
        <c:axId val="6280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msec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5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Energy Per Trace vs CPU Usage Per 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Simple CPU Traces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Results!$L$9:$L$26</c:f>
              <c:numCache>
                <c:formatCode>0</c:formatCode>
                <c:ptCount val="18"/>
                <c:pt idx="0">
                  <c:v>4665</c:v>
                </c:pt>
                <c:pt idx="1">
                  <c:v>4731.8999999999996</c:v>
                </c:pt>
                <c:pt idx="2">
                  <c:v>4881.3999999999996</c:v>
                </c:pt>
                <c:pt idx="3">
                  <c:v>4743.1000000000004</c:v>
                </c:pt>
                <c:pt idx="4">
                  <c:v>4704.2</c:v>
                </c:pt>
                <c:pt idx="5">
                  <c:v>4664.3</c:v>
                </c:pt>
                <c:pt idx="6">
                  <c:v>476.68</c:v>
                </c:pt>
                <c:pt idx="7">
                  <c:v>470.94</c:v>
                </c:pt>
                <c:pt idx="8">
                  <c:v>474.29</c:v>
                </c:pt>
                <c:pt idx="9">
                  <c:v>478.49</c:v>
                </c:pt>
                <c:pt idx="10">
                  <c:v>519.05999999999995</c:v>
                </c:pt>
                <c:pt idx="11">
                  <c:v>471.97</c:v>
                </c:pt>
                <c:pt idx="12">
                  <c:v>68.084000000000003</c:v>
                </c:pt>
                <c:pt idx="13">
                  <c:v>54.468000000000004</c:v>
                </c:pt>
                <c:pt idx="14">
                  <c:v>53.655999999999999</c:v>
                </c:pt>
                <c:pt idx="15">
                  <c:v>61.279000000000003</c:v>
                </c:pt>
                <c:pt idx="16">
                  <c:v>54.844000000000001</c:v>
                </c:pt>
                <c:pt idx="17">
                  <c:v>55.542999999999999</c:v>
                </c:pt>
              </c:numCache>
            </c:numRef>
          </c:xVal>
          <c:yVal>
            <c:numRef>
              <c:f>Results!$Q$9:$Q$26</c:f>
              <c:numCache>
                <c:formatCode>0</c:formatCode>
                <c:ptCount val="18"/>
                <c:pt idx="0">
                  <c:v>528.29999999999995</c:v>
                </c:pt>
                <c:pt idx="1">
                  <c:v>542.70000000000005</c:v>
                </c:pt>
                <c:pt idx="2">
                  <c:v>549.9</c:v>
                </c:pt>
                <c:pt idx="3">
                  <c:v>523.4</c:v>
                </c:pt>
                <c:pt idx="4">
                  <c:v>519.1</c:v>
                </c:pt>
                <c:pt idx="5">
                  <c:v>521</c:v>
                </c:pt>
                <c:pt idx="6">
                  <c:v>51.87</c:v>
                </c:pt>
                <c:pt idx="7">
                  <c:v>51.57</c:v>
                </c:pt>
                <c:pt idx="8">
                  <c:v>52.1</c:v>
                </c:pt>
                <c:pt idx="9">
                  <c:v>51.69</c:v>
                </c:pt>
                <c:pt idx="10">
                  <c:v>50.92</c:v>
                </c:pt>
                <c:pt idx="11">
                  <c:v>49.02</c:v>
                </c:pt>
                <c:pt idx="12">
                  <c:v>5.4329999999999998</c:v>
                </c:pt>
                <c:pt idx="13">
                  <c:v>4.7380000000000004</c:v>
                </c:pt>
                <c:pt idx="14">
                  <c:v>4.5650000000000004</c:v>
                </c:pt>
                <c:pt idx="15">
                  <c:v>5.1840000000000002</c:v>
                </c:pt>
                <c:pt idx="16">
                  <c:v>4.7460000000000004</c:v>
                </c:pt>
                <c:pt idx="17">
                  <c:v>4.7670000000000003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0-2B45-BE30-7FF7C5E22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7296"/>
        <c:axId val="1484268976"/>
      </c:scatterChart>
      <c:valAx>
        <c:axId val="1484267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Per Trace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8976"/>
        <c:crosses val="autoZero"/>
        <c:crossBetween val="midCat"/>
      </c:valAx>
      <c:valAx>
        <c:axId val="1484268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per Trace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Energy/CPU</a:t>
            </a:r>
            <a:r>
              <a:rPr lang="en-US" b="1" baseline="0"/>
              <a:t> Ratio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Energy/CPU 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Results!$C$9:$C$26</c:f>
              <c:strCache>
                <c:ptCount val="18"/>
                <c:pt idx="0">
                  <c:v>long-cpu-x10</c:v>
                </c:pt>
                <c:pt idx="1">
                  <c:v>long-cpu-x10</c:v>
                </c:pt>
                <c:pt idx="2">
                  <c:v>long-cpu-x10</c:v>
                </c:pt>
                <c:pt idx="3">
                  <c:v>long-cpu-x10</c:v>
                </c:pt>
                <c:pt idx="4">
                  <c:v>long-cpu-x10</c:v>
                </c:pt>
                <c:pt idx="5">
                  <c:v>long-cpu-x10</c:v>
                </c:pt>
                <c:pt idx="6">
                  <c:v>medium-cpu-x100</c:v>
                </c:pt>
                <c:pt idx="7">
                  <c:v>medium-cpu-x100</c:v>
                </c:pt>
                <c:pt idx="8">
                  <c:v>medium-cpu-x100</c:v>
                </c:pt>
                <c:pt idx="9">
                  <c:v>medium-cpu-x100</c:v>
                </c:pt>
                <c:pt idx="10">
                  <c:v>medium-cpu-x100</c:v>
                </c:pt>
                <c:pt idx="11">
                  <c:v>medium-cpu-x100</c:v>
                </c:pt>
                <c:pt idx="12">
                  <c:v>short-cpu-x1000</c:v>
                </c:pt>
                <c:pt idx="13">
                  <c:v>short-cpu-x1000</c:v>
                </c:pt>
                <c:pt idx="14">
                  <c:v>short-cpu-x1000</c:v>
                </c:pt>
                <c:pt idx="15">
                  <c:v>short-cpu-x1000</c:v>
                </c:pt>
                <c:pt idx="16">
                  <c:v>short-cpu-x1000</c:v>
                </c:pt>
                <c:pt idx="17">
                  <c:v>short-cpu-x1000</c:v>
                </c:pt>
              </c:strCache>
            </c:strRef>
          </c:cat>
          <c:val>
            <c:numRef>
              <c:f>Results!$P$9:$P$26</c:f>
              <c:numCache>
                <c:formatCode>General</c:formatCode>
                <c:ptCount val="18"/>
                <c:pt idx="0">
                  <c:v>0.1132475884244373</c:v>
                </c:pt>
                <c:pt idx="1">
                  <c:v>0.11468965954479174</c:v>
                </c:pt>
                <c:pt idx="2">
                  <c:v>0.11265210800180277</c:v>
                </c:pt>
                <c:pt idx="3">
                  <c:v>0.11034977124665303</c:v>
                </c:pt>
                <c:pt idx="4">
                  <c:v>0.11034819948131457</c:v>
                </c:pt>
                <c:pt idx="5">
                  <c:v>0.11169950474883691</c:v>
                </c:pt>
                <c:pt idx="6">
                  <c:v>0.10881513803809684</c:v>
                </c:pt>
                <c:pt idx="7">
                  <c:v>0.10950439546439036</c:v>
                </c:pt>
                <c:pt idx="8">
                  <c:v>0.10984840498429231</c:v>
                </c:pt>
                <c:pt idx="9">
                  <c:v>0.10802733599448264</c:v>
                </c:pt>
                <c:pt idx="10">
                  <c:v>9.8100412283743693E-2</c:v>
                </c:pt>
                <c:pt idx="11">
                  <c:v>0.10386253363561243</c:v>
                </c:pt>
                <c:pt idx="12">
                  <c:v>7.9798484225368657E-2</c:v>
                </c:pt>
                <c:pt idx="13">
                  <c:v>8.698685466696042E-2</c:v>
                </c:pt>
                <c:pt idx="14">
                  <c:v>8.507902191739973E-2</c:v>
                </c:pt>
                <c:pt idx="15">
                  <c:v>8.4596680755234258E-2</c:v>
                </c:pt>
                <c:pt idx="16">
                  <c:v>8.6536357669024871E-2</c:v>
                </c:pt>
                <c:pt idx="17">
                  <c:v>8.582539653961796E-2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3A-9F4A-88E3-AAC093FE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089760"/>
        <c:axId val="1484422448"/>
      </c:lineChart>
      <c:catAx>
        <c:axId val="1484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22448"/>
        <c:crosses val="autoZero"/>
        <c:auto val="1"/>
        <c:lblAlgn val="ctr"/>
        <c:lblOffset val="100"/>
        <c:noMultiLvlLbl val="0"/>
      </c:catAx>
      <c:valAx>
        <c:axId val="14844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8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Machine</a:t>
            </a:r>
            <a:r>
              <a:rPr lang="en-US" b="1" baseline="0"/>
              <a:t> Load vs Energy Per Trace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Energy per Trace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Results!$G$27:$G$31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Results!$Q$27:$Q$31</c:f>
              <c:numCache>
                <c:formatCode>0</c:formatCode>
                <c:ptCount val="5"/>
                <c:pt idx="0">
                  <c:v>276.27999999999997</c:v>
                </c:pt>
                <c:pt idx="1">
                  <c:v>182.66</c:v>
                </c:pt>
                <c:pt idx="2">
                  <c:v>164.36</c:v>
                </c:pt>
                <c:pt idx="3">
                  <c:v>168.86</c:v>
                </c:pt>
                <c:pt idx="4">
                  <c:v>167.24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E-C44E-8134-9C868AC5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73072"/>
        <c:axId val="1493221472"/>
      </c:lineChart>
      <c:lineChart>
        <c:grouping val="standard"/>
        <c:varyColors val="0"/>
        <c:ser>
          <c:idx val="1"/>
          <c:order val="1"/>
          <c:tx>
            <c:v>Host Energy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Results!$R$27:$R$31</c:f>
              <c:numCache>
                <c:formatCode>General</c:formatCode>
                <c:ptCount val="5"/>
                <c:pt idx="0">
                  <c:v>14440</c:v>
                </c:pt>
                <c:pt idx="1">
                  <c:v>18750</c:v>
                </c:pt>
                <c:pt idx="2">
                  <c:v>24816</c:v>
                </c:pt>
                <c:pt idx="3">
                  <c:v>33844</c:v>
                </c:pt>
                <c:pt idx="4">
                  <c:v>35904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4-8C45-9DB9-FB2E8E86C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199807"/>
        <c:axId val="1031765663"/>
      </c:lineChart>
      <c:catAx>
        <c:axId val="14836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 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21472"/>
        <c:crosses val="autoZero"/>
        <c:auto val="1"/>
        <c:lblAlgn val="ctr"/>
        <c:lblOffset val="100"/>
        <c:noMultiLvlLbl val="0"/>
      </c:catAx>
      <c:valAx>
        <c:axId val="1493221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per </a:t>
                </a:r>
                <a:r>
                  <a:rPr lang="en-US"/>
                  <a:t>Trace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73072"/>
        <c:crosses val="autoZero"/>
        <c:crossBetween val="between"/>
      </c:valAx>
      <c:valAx>
        <c:axId val="1031765663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99807"/>
        <c:crosses val="max"/>
        <c:crossBetween val="between"/>
      </c:valAx>
      <c:catAx>
        <c:axId val="1028199807"/>
        <c:scaling>
          <c:orientation val="minMax"/>
        </c:scaling>
        <c:delete val="1"/>
        <c:axPos val="b"/>
        <c:majorTickMark val="out"/>
        <c:minorTickMark val="none"/>
        <c:tickLblPos val="nextTo"/>
        <c:crossAx val="1031765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Energy Allocation with Changing</a:t>
            </a:r>
            <a:r>
              <a:rPr lang="en-US" b="1" baseline="0"/>
              <a:t> Trace Length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CPU per Trace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Results!$C$34:$C$45</c:f>
              <c:strCache>
                <c:ptCount val="12"/>
                <c:pt idx="0">
                  <c:v>single-cpu-x50</c:v>
                </c:pt>
                <c:pt idx="1">
                  <c:v>single-cpu-x50</c:v>
                </c:pt>
                <c:pt idx="2">
                  <c:v>single-cpu-x50</c:v>
                </c:pt>
                <c:pt idx="3">
                  <c:v>single-cpu-x50-pause</c:v>
                </c:pt>
                <c:pt idx="4">
                  <c:v>single-cpu-x50-pause</c:v>
                </c:pt>
                <c:pt idx="5">
                  <c:v>single-cpu-x50-pause</c:v>
                </c:pt>
                <c:pt idx="6">
                  <c:v>single-cpu-x50</c:v>
                </c:pt>
                <c:pt idx="7">
                  <c:v>single-cpu-x50</c:v>
                </c:pt>
                <c:pt idx="8">
                  <c:v>single-cpu-x50</c:v>
                </c:pt>
                <c:pt idx="9">
                  <c:v>single-cpu-x50-pause</c:v>
                </c:pt>
                <c:pt idx="10">
                  <c:v>single-cpu-x50-pause</c:v>
                </c:pt>
                <c:pt idx="11">
                  <c:v>single-cpu-x50-pause</c:v>
                </c:pt>
              </c:strCache>
            </c:strRef>
          </c:cat>
          <c:val>
            <c:numRef>
              <c:f>Results!$L$34:$L$45</c:f>
              <c:numCache>
                <c:formatCode>0</c:formatCode>
                <c:ptCount val="12"/>
                <c:pt idx="0">
                  <c:v>2522.84</c:v>
                </c:pt>
                <c:pt idx="1">
                  <c:v>2492.58</c:v>
                </c:pt>
                <c:pt idx="2">
                  <c:v>2496.84</c:v>
                </c:pt>
                <c:pt idx="3">
                  <c:v>2518.9</c:v>
                </c:pt>
                <c:pt idx="4">
                  <c:v>2496.8000000000002</c:v>
                </c:pt>
                <c:pt idx="5">
                  <c:v>2507.94</c:v>
                </c:pt>
                <c:pt idx="6">
                  <c:v>2466.8000000000002</c:v>
                </c:pt>
                <c:pt idx="7">
                  <c:v>2474.02</c:v>
                </c:pt>
                <c:pt idx="8">
                  <c:v>2500.54</c:v>
                </c:pt>
                <c:pt idx="9">
                  <c:v>2555.98</c:v>
                </c:pt>
                <c:pt idx="10">
                  <c:v>2496.5</c:v>
                </c:pt>
                <c:pt idx="11">
                  <c:v>2500.16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D2-4349-A61D-E7B1E508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277727"/>
        <c:axId val="1027279407"/>
      </c:lineChart>
      <c:lineChart>
        <c:grouping val="standard"/>
        <c:varyColors val="0"/>
        <c:ser>
          <c:idx val="8"/>
          <c:order val="1"/>
          <c:tx>
            <c:v>Energy per Trace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Results!$E$34:$E$45</c:f>
              <c:strCache>
                <c:ptCount val="12"/>
                <c:pt idx="0">
                  <c:v>20180808-220717</c:v>
                </c:pt>
                <c:pt idx="1">
                  <c:v>20180808-221318</c:v>
                </c:pt>
                <c:pt idx="2">
                  <c:v>20180808-221919</c:v>
                </c:pt>
                <c:pt idx="3">
                  <c:v>20180808-221005</c:v>
                </c:pt>
                <c:pt idx="4">
                  <c:v>20180808-221606</c:v>
                </c:pt>
                <c:pt idx="5">
                  <c:v>20180808-222207</c:v>
                </c:pt>
                <c:pt idx="6">
                  <c:v>20180810-223009</c:v>
                </c:pt>
                <c:pt idx="7">
                  <c:v>20180810-223257</c:v>
                </c:pt>
                <c:pt idx="8">
                  <c:v>20180810-223546</c:v>
                </c:pt>
                <c:pt idx="9">
                  <c:v>20180810-220342</c:v>
                </c:pt>
                <c:pt idx="10">
                  <c:v>20180810-220655</c:v>
                </c:pt>
                <c:pt idx="11">
                  <c:v>20180810-221008</c:v>
                </c:pt>
              </c:strCache>
            </c:strRef>
          </c:cat>
          <c:val>
            <c:numRef>
              <c:f>Results!$Q$34:$Q$45</c:f>
              <c:numCache>
                <c:formatCode>0</c:formatCode>
                <c:ptCount val="12"/>
                <c:pt idx="0">
                  <c:v>270.58</c:v>
                </c:pt>
                <c:pt idx="1">
                  <c:v>270.42</c:v>
                </c:pt>
                <c:pt idx="2">
                  <c:v>274.24</c:v>
                </c:pt>
                <c:pt idx="3">
                  <c:v>308.39999999999998</c:v>
                </c:pt>
                <c:pt idx="4">
                  <c:v>302.06</c:v>
                </c:pt>
                <c:pt idx="5">
                  <c:v>306.22000000000003</c:v>
                </c:pt>
                <c:pt idx="6">
                  <c:v>157.12</c:v>
                </c:pt>
                <c:pt idx="7">
                  <c:v>157.69999999999999</c:v>
                </c:pt>
                <c:pt idx="8">
                  <c:v>159.46</c:v>
                </c:pt>
                <c:pt idx="9">
                  <c:v>164.4</c:v>
                </c:pt>
                <c:pt idx="10">
                  <c:v>159.86000000000001</c:v>
                </c:pt>
                <c:pt idx="11">
                  <c:v>161.47999999999999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D2-4349-A61D-E7B1E508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684431"/>
        <c:axId val="1028109023"/>
      </c:lineChart>
      <c:catAx>
        <c:axId val="102727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79407"/>
        <c:crosses val="autoZero"/>
        <c:auto val="1"/>
        <c:lblAlgn val="ctr"/>
        <c:lblOffset val="100"/>
        <c:noMultiLvlLbl val="0"/>
      </c:catAx>
      <c:valAx>
        <c:axId val="1027279407"/>
        <c:scaling>
          <c:orientation val="minMax"/>
          <c:max val="2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277727"/>
        <c:crosses val="autoZero"/>
        <c:crossBetween val="between"/>
      </c:valAx>
      <c:valAx>
        <c:axId val="1028109023"/>
        <c:scaling>
          <c:orientation val="minMax"/>
          <c:max val="45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84431"/>
        <c:crosses val="max"/>
        <c:crossBetween val="between"/>
      </c:valAx>
      <c:catAx>
        <c:axId val="1029684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8109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CPU and Energy per Trace for Data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 per Trace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Results!$C$46:$C$54</c:f>
              <c:strCache>
                <c:ptCount val="9"/>
                <c:pt idx="0">
                  <c:v>data-100mbx4</c:v>
                </c:pt>
                <c:pt idx="1">
                  <c:v>data-100mbx4</c:v>
                </c:pt>
                <c:pt idx="2">
                  <c:v>data-100mbx4</c:v>
                </c:pt>
                <c:pt idx="3">
                  <c:v>data-500mbx4</c:v>
                </c:pt>
                <c:pt idx="4">
                  <c:v>data-500mbx4</c:v>
                </c:pt>
                <c:pt idx="5">
                  <c:v>data-500mbx4</c:v>
                </c:pt>
                <c:pt idx="6">
                  <c:v>data-1gbx4</c:v>
                </c:pt>
                <c:pt idx="7">
                  <c:v>data-1gbx4</c:v>
                </c:pt>
                <c:pt idx="8">
                  <c:v>data-1gbx4</c:v>
                </c:pt>
              </c:strCache>
            </c:strRef>
          </c:cat>
          <c:val>
            <c:numRef>
              <c:f>Results!$L$46:$L$54</c:f>
              <c:numCache>
                <c:formatCode>0</c:formatCode>
                <c:ptCount val="9"/>
                <c:pt idx="0">
                  <c:v>188</c:v>
                </c:pt>
                <c:pt idx="1">
                  <c:v>276</c:v>
                </c:pt>
                <c:pt idx="2">
                  <c:v>279</c:v>
                </c:pt>
                <c:pt idx="3">
                  <c:v>3282</c:v>
                </c:pt>
                <c:pt idx="4">
                  <c:v>3648</c:v>
                </c:pt>
                <c:pt idx="5">
                  <c:v>3523</c:v>
                </c:pt>
                <c:pt idx="6">
                  <c:v>8541</c:v>
                </c:pt>
                <c:pt idx="7">
                  <c:v>8265</c:v>
                </c:pt>
                <c:pt idx="8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C-C84D-889A-F47CD9EB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611647"/>
        <c:axId val="1070885295"/>
      </c:lineChart>
      <c:lineChart>
        <c:grouping val="standard"/>
        <c:varyColors val="0"/>
        <c:ser>
          <c:idx val="1"/>
          <c:order val="1"/>
          <c:tx>
            <c:v>Energy per Trace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Results!$C$46:$C$54</c:f>
              <c:strCache>
                <c:ptCount val="9"/>
                <c:pt idx="0">
                  <c:v>data-100mbx4</c:v>
                </c:pt>
                <c:pt idx="1">
                  <c:v>data-100mbx4</c:v>
                </c:pt>
                <c:pt idx="2">
                  <c:v>data-100mbx4</c:v>
                </c:pt>
                <c:pt idx="3">
                  <c:v>data-500mbx4</c:v>
                </c:pt>
                <c:pt idx="4">
                  <c:v>data-500mbx4</c:v>
                </c:pt>
                <c:pt idx="5">
                  <c:v>data-500mbx4</c:v>
                </c:pt>
                <c:pt idx="6">
                  <c:v>data-1gbx4</c:v>
                </c:pt>
                <c:pt idx="7">
                  <c:v>data-1gbx4</c:v>
                </c:pt>
                <c:pt idx="8">
                  <c:v>data-1gbx4</c:v>
                </c:pt>
              </c:strCache>
            </c:strRef>
          </c:cat>
          <c:val>
            <c:numRef>
              <c:f>Results!$Q$46:$Q$54</c:f>
              <c:numCache>
                <c:formatCode>0</c:formatCode>
                <c:ptCount val="9"/>
                <c:pt idx="0">
                  <c:v>44</c:v>
                </c:pt>
                <c:pt idx="1">
                  <c:v>45</c:v>
                </c:pt>
                <c:pt idx="2">
                  <c:v>48</c:v>
                </c:pt>
                <c:pt idx="3">
                  <c:v>285</c:v>
                </c:pt>
                <c:pt idx="4">
                  <c:v>320</c:v>
                </c:pt>
                <c:pt idx="5">
                  <c:v>328</c:v>
                </c:pt>
                <c:pt idx="6">
                  <c:v>707</c:v>
                </c:pt>
                <c:pt idx="7">
                  <c:v>671</c:v>
                </c:pt>
                <c:pt idx="8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C-C84D-889A-F47CD9EB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242511"/>
        <c:axId val="1048781455"/>
      </c:lineChart>
      <c:catAx>
        <c:axId val="106961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85295"/>
        <c:crosses val="autoZero"/>
        <c:auto val="1"/>
        <c:lblAlgn val="ctr"/>
        <c:lblOffset val="100"/>
        <c:noMultiLvlLbl val="0"/>
      </c:catAx>
      <c:valAx>
        <c:axId val="10708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</a:t>
                </a:r>
                <a:r>
                  <a:rPr lang="en-US" baseline="0"/>
                  <a:t> per Trace (msec)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611647"/>
        <c:crosses val="autoZero"/>
        <c:crossBetween val="between"/>
      </c:valAx>
      <c:valAx>
        <c:axId val="10487814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per Trace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42511"/>
        <c:crosses val="max"/>
        <c:crossBetween val="between"/>
      </c:valAx>
      <c:catAx>
        <c:axId val="1078242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8781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</a:t>
            </a:r>
            <a:r>
              <a:rPr lang="en-US" b="1" baseline="0"/>
              <a:t> Size vs Energy per Trace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per Trace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Results!$C$47:$C$54</c:f>
              <c:strCache>
                <c:ptCount val="8"/>
                <c:pt idx="0">
                  <c:v>data-100mbx4</c:v>
                </c:pt>
                <c:pt idx="1">
                  <c:v>data-100mbx4</c:v>
                </c:pt>
                <c:pt idx="2">
                  <c:v>data-500mbx4</c:v>
                </c:pt>
                <c:pt idx="3">
                  <c:v>data-500mbx4</c:v>
                </c:pt>
                <c:pt idx="4">
                  <c:v>data-500mbx4</c:v>
                </c:pt>
                <c:pt idx="5">
                  <c:v>data-1gbx4</c:v>
                </c:pt>
                <c:pt idx="6">
                  <c:v>data-1gbx4</c:v>
                </c:pt>
                <c:pt idx="7">
                  <c:v>data-1gbx4</c:v>
                </c:pt>
              </c:strCache>
            </c:strRef>
          </c:cat>
          <c:val>
            <c:numRef>
              <c:f>Results!$K$47:$K$54</c:f>
              <c:numCache>
                <c:formatCode>General</c:formatCode>
                <c:ptCount val="8"/>
                <c:pt idx="0">
                  <c:v>400</c:v>
                </c:pt>
                <c:pt idx="1">
                  <c:v>400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B-C948-8E33-B83D311A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828975"/>
        <c:axId val="1070887455"/>
      </c:lineChart>
      <c:lineChart>
        <c:grouping val="standard"/>
        <c:varyColors val="0"/>
        <c:ser>
          <c:idx val="1"/>
          <c:order val="1"/>
          <c:tx>
            <c:v>Energy per Trace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Results!$C$47:$C$54</c:f>
              <c:strCache>
                <c:ptCount val="8"/>
                <c:pt idx="0">
                  <c:v>data-100mbx4</c:v>
                </c:pt>
                <c:pt idx="1">
                  <c:v>data-100mbx4</c:v>
                </c:pt>
                <c:pt idx="2">
                  <c:v>data-500mbx4</c:v>
                </c:pt>
                <c:pt idx="3">
                  <c:v>data-500mbx4</c:v>
                </c:pt>
                <c:pt idx="4">
                  <c:v>data-500mbx4</c:v>
                </c:pt>
                <c:pt idx="5">
                  <c:v>data-1gbx4</c:v>
                </c:pt>
                <c:pt idx="6">
                  <c:v>data-1gbx4</c:v>
                </c:pt>
                <c:pt idx="7">
                  <c:v>data-1gbx4</c:v>
                </c:pt>
              </c:strCache>
            </c:strRef>
          </c:cat>
          <c:val>
            <c:numRef>
              <c:f>Results!$O$47:$O$54</c:f>
              <c:numCache>
                <c:formatCode>General</c:formatCode>
                <c:ptCount val="8"/>
                <c:pt idx="0">
                  <c:v>45</c:v>
                </c:pt>
                <c:pt idx="1">
                  <c:v>48</c:v>
                </c:pt>
                <c:pt idx="2">
                  <c:v>285</c:v>
                </c:pt>
                <c:pt idx="3">
                  <c:v>320</c:v>
                </c:pt>
                <c:pt idx="4">
                  <c:v>328</c:v>
                </c:pt>
                <c:pt idx="5">
                  <c:v>707</c:v>
                </c:pt>
                <c:pt idx="6">
                  <c:v>671</c:v>
                </c:pt>
                <c:pt idx="7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B-C948-8E33-B83D311A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071919"/>
        <c:axId val="974924143"/>
      </c:lineChart>
      <c:catAx>
        <c:axId val="107082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87455"/>
        <c:crosses val="autoZero"/>
        <c:auto val="1"/>
        <c:lblAlgn val="ctr"/>
        <c:lblOffset val="100"/>
        <c:noMultiLvlLbl val="0"/>
      </c:catAx>
      <c:valAx>
        <c:axId val="10708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Written per Trace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28975"/>
        <c:crosses val="autoZero"/>
        <c:crossBetween val="between"/>
      </c:valAx>
      <c:valAx>
        <c:axId val="974924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per Trace (J)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71919"/>
        <c:crosses val="max"/>
        <c:crossBetween val="between"/>
      </c:valAx>
      <c:catAx>
        <c:axId val="1103071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49241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and Energy for Fixed</a:t>
            </a:r>
            <a:r>
              <a:rPr lang="en-US" baseline="0"/>
              <a:t> Data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 per Trace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Results!$C$60:$C$71</c:f>
              <c:strCache>
                <c:ptCount val="12"/>
                <c:pt idx="0">
                  <c:v>data-100mbx6-x5</c:v>
                </c:pt>
                <c:pt idx="1">
                  <c:v>data-100mbx6-x5</c:v>
                </c:pt>
                <c:pt idx="2">
                  <c:v>data-100mbx6-x5</c:v>
                </c:pt>
                <c:pt idx="3">
                  <c:v>data-200mbx3-x5</c:v>
                </c:pt>
                <c:pt idx="4">
                  <c:v>data-200mbx3-x5</c:v>
                </c:pt>
                <c:pt idx="5">
                  <c:v>data-200mbx3-x5</c:v>
                </c:pt>
                <c:pt idx="6">
                  <c:v>data-300mbx2-x5</c:v>
                </c:pt>
                <c:pt idx="7">
                  <c:v>data-300mbx2-x5</c:v>
                </c:pt>
                <c:pt idx="8">
                  <c:v>data-300mbx2-x5</c:v>
                </c:pt>
                <c:pt idx="9">
                  <c:v>data-500mbx2-x3</c:v>
                </c:pt>
                <c:pt idx="10">
                  <c:v>data-500mbx2-x3</c:v>
                </c:pt>
                <c:pt idx="11">
                  <c:v>data-500mbx2-x3</c:v>
                </c:pt>
              </c:strCache>
            </c:strRef>
          </c:cat>
          <c:val>
            <c:numRef>
              <c:f>Results!$L$60:$L$71</c:f>
              <c:numCache>
                <c:formatCode>0</c:formatCode>
                <c:ptCount val="12"/>
                <c:pt idx="0">
                  <c:v>1381.6</c:v>
                </c:pt>
                <c:pt idx="1">
                  <c:v>1228.2</c:v>
                </c:pt>
                <c:pt idx="2">
                  <c:v>1747</c:v>
                </c:pt>
                <c:pt idx="3">
                  <c:v>1157.2</c:v>
                </c:pt>
                <c:pt idx="4">
                  <c:v>1154.4000000000001</c:v>
                </c:pt>
                <c:pt idx="5">
                  <c:v>1167.4000000000001</c:v>
                </c:pt>
                <c:pt idx="6">
                  <c:v>1661.8</c:v>
                </c:pt>
                <c:pt idx="7">
                  <c:v>1585</c:v>
                </c:pt>
                <c:pt idx="8">
                  <c:v>1153.4000000000001</c:v>
                </c:pt>
                <c:pt idx="9">
                  <c:v>1947</c:v>
                </c:pt>
                <c:pt idx="10">
                  <c:v>1910</c:v>
                </c:pt>
                <c:pt idx="11">
                  <c:v>1993.3333333333333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6-BD44-8466-ECD0BAEA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259087"/>
        <c:axId val="1099422111"/>
      </c:lineChart>
      <c:lineChart>
        <c:grouping val="standard"/>
        <c:varyColors val="0"/>
        <c:ser>
          <c:idx val="1"/>
          <c:order val="1"/>
          <c:tx>
            <c:v>Energy per Trace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Results!$C$60:$C$71</c:f>
              <c:strCache>
                <c:ptCount val="12"/>
                <c:pt idx="0">
                  <c:v>data-100mbx6-x5</c:v>
                </c:pt>
                <c:pt idx="1">
                  <c:v>data-100mbx6-x5</c:v>
                </c:pt>
                <c:pt idx="2">
                  <c:v>data-100mbx6-x5</c:v>
                </c:pt>
                <c:pt idx="3">
                  <c:v>data-200mbx3-x5</c:v>
                </c:pt>
                <c:pt idx="4">
                  <c:v>data-200mbx3-x5</c:v>
                </c:pt>
                <c:pt idx="5">
                  <c:v>data-200mbx3-x5</c:v>
                </c:pt>
                <c:pt idx="6">
                  <c:v>data-300mbx2-x5</c:v>
                </c:pt>
                <c:pt idx="7">
                  <c:v>data-300mbx2-x5</c:v>
                </c:pt>
                <c:pt idx="8">
                  <c:v>data-300mbx2-x5</c:v>
                </c:pt>
                <c:pt idx="9">
                  <c:v>data-500mbx2-x3</c:v>
                </c:pt>
                <c:pt idx="10">
                  <c:v>data-500mbx2-x3</c:v>
                </c:pt>
                <c:pt idx="11">
                  <c:v>data-500mbx2-x3</c:v>
                </c:pt>
              </c:strCache>
            </c:strRef>
          </c:cat>
          <c:val>
            <c:numRef>
              <c:f>Results!$Q$60:$Q$71</c:f>
              <c:numCache>
                <c:formatCode>0</c:formatCode>
                <c:ptCount val="12"/>
                <c:pt idx="0">
                  <c:v>121.4</c:v>
                </c:pt>
                <c:pt idx="1">
                  <c:v>114.4</c:v>
                </c:pt>
                <c:pt idx="2">
                  <c:v>151.4</c:v>
                </c:pt>
                <c:pt idx="3">
                  <c:v>109.6</c:v>
                </c:pt>
                <c:pt idx="4">
                  <c:v>107.4</c:v>
                </c:pt>
                <c:pt idx="5">
                  <c:v>106</c:v>
                </c:pt>
                <c:pt idx="6">
                  <c:v>142.80000000000001</c:v>
                </c:pt>
                <c:pt idx="7">
                  <c:v>136.19999999999999</c:v>
                </c:pt>
                <c:pt idx="8">
                  <c:v>105</c:v>
                </c:pt>
                <c:pt idx="9">
                  <c:v>163.33333333333334</c:v>
                </c:pt>
                <c:pt idx="10">
                  <c:v>157.33333333333334</c:v>
                </c:pt>
                <c:pt idx="11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6-BD44-8466-ECD0BAEA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331007"/>
        <c:axId val="1103591567"/>
      </c:lineChart>
      <c:catAx>
        <c:axId val="109925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22111"/>
        <c:crosses val="autoZero"/>
        <c:auto val="1"/>
        <c:lblAlgn val="ctr"/>
        <c:lblOffset val="100"/>
        <c:noMultiLvlLbl val="0"/>
      </c:catAx>
      <c:valAx>
        <c:axId val="10994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59087"/>
        <c:crosses val="autoZero"/>
        <c:crossBetween val="between"/>
      </c:valAx>
      <c:valAx>
        <c:axId val="110359156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31007"/>
        <c:crosses val="max"/>
        <c:crossBetween val="between"/>
      </c:valAx>
      <c:catAx>
        <c:axId val="1103331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591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107950</xdr:colOff>
      <xdr:row>3</xdr:row>
      <xdr:rowOff>12700</xdr:rowOff>
    </xdr:from>
    <xdr:to>
      <xdr:col>21</xdr:col>
      <xdr:colOff>292100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68D4D-E68D-014E-B602-DE271A20F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4</xdr:row>
      <xdr:rowOff>6350</xdr:rowOff>
    </xdr:from>
    <xdr:to>
      <xdr:col>11</xdr:col>
      <xdr:colOff>419100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17B2E-C11E-B444-B8D7-12C6B7BEE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50800</xdr:rowOff>
    </xdr:from>
    <xdr:to>
      <xdr:col>9</xdr:col>
      <xdr:colOff>533400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72263-09F0-8B4D-8A9E-F78585C4E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114300</xdr:rowOff>
    </xdr:from>
    <xdr:to>
      <xdr:col>16</xdr:col>
      <xdr:colOff>723900</xdr:colOff>
      <xdr:row>18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17593F-9BCB-3E4B-9DC7-B45DB76DE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812800</xdr:colOff>
      <xdr:row>20</xdr:row>
      <xdr:rowOff>25400</xdr:rowOff>
    </xdr:from>
    <xdr:to>
      <xdr:col>17</xdr:col>
      <xdr:colOff>368300</xdr:colOff>
      <xdr:row>39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16F315-8FED-4A4B-8DC1-DC29AACC8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469900</xdr:colOff>
      <xdr:row>60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A60139-55C9-1245-AA81-F7B55CBAF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0.73633</cdr:x>
      <cdr:y>0.50635</cdr:y>
    </cdr:from>
    <cdr:to>
      <cdr:x>0.85209</cdr:x>
      <cdr:y>0.63702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A0B86F-052B-1647-B00B-B6540758B444}"/>
            </a:ext>
          </a:extLst>
        </cdr:cNvPr>
        <cdr:cNvSpPr txBox="1"/>
      </cdr:nvSpPr>
      <cdr:spPr>
        <a:xfrm xmlns:a="http://schemas.openxmlformats.org/drawingml/2006/main">
          <a:off x="5816600" y="3543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0.7283</cdr:x>
      <cdr:y>0.50998</cdr:y>
    </cdr:from>
    <cdr:to>
      <cdr:x>0.90354</cdr:x>
      <cdr:y>0.55172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A7ED15E-0550-1749-8B9D-5451AF33DA64}"/>
            </a:ext>
          </a:extLst>
        </cdr:cNvPr>
        <cdr:cNvSpPr txBox="1"/>
      </cdr:nvSpPr>
      <cdr:spPr>
        <a:xfrm xmlns:a="http://schemas.openxmlformats.org/drawingml/2006/main">
          <a:off x="5753100" y="3568700"/>
          <a:ext cx="13843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Energy per Trace (J)</a:t>
          </a:r>
        </a:p>
      </cdr:txBody>
    </cdr:sp>
  </cdr:relSizeAnchor>
  <cdr:relSizeAnchor xmlns:cdr="http://schemas.openxmlformats.org/drawingml/2006/chartDrawing">
    <cdr:from>
      <cdr:x>0.76527</cdr:x>
      <cdr:y>0.05263</cdr:y>
    </cdr:from>
    <cdr:to>
      <cdr:x>0.93408</cdr:x>
      <cdr:y>0.09982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C4886B7-9111-E848-971F-4B043989E3C1}"/>
            </a:ext>
          </a:extLst>
        </cdr:cNvPr>
        <cdr:cNvSpPr txBox="1"/>
      </cdr:nvSpPr>
      <cdr:spPr>
        <a:xfrm xmlns:a="http://schemas.openxmlformats.org/drawingml/2006/main">
          <a:off x="6045200" y="368300"/>
          <a:ext cx="13335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CPU per Trace (msec)</a:t>
          </a:r>
        </a:p>
      </cdr:txBody>
    </cdr:sp>
  </cdr:relSizeAnchor>
  <cdr:relSizeAnchor xmlns:cdr="http://schemas.openxmlformats.org/drawingml/2006/chartDrawing">
    <cdr:from>
      <cdr:x>0.0627</cdr:x>
      <cdr:y>0.05445</cdr:y>
    </cdr:from>
    <cdr:to>
      <cdr:x>0.51125</cdr:x>
      <cdr:y>0.43013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5F11C15-E8C0-3B4F-A018-5D138FE44436}"/>
            </a:ext>
          </a:extLst>
        </cdr:cNvPr>
        <cdr:cNvSpPr/>
      </cdr:nvSpPr>
      <cdr:spPr>
        <a:xfrm xmlns:a="http://schemas.openxmlformats.org/drawingml/2006/main">
          <a:off x="495300" y="381000"/>
          <a:ext cx="3543300" cy="2628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0.51125</cdr:x>
      <cdr:y>0.05445</cdr:y>
    </cdr:from>
    <cdr:to>
      <cdr:x>0.94373</cdr:x>
      <cdr:y>0.60617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EBA8B7F0-62D3-4E42-9334-05EBCDF66F29}"/>
            </a:ext>
          </a:extLst>
        </cdr:cNvPr>
        <cdr:cNvSpPr/>
      </cdr:nvSpPr>
      <cdr:spPr>
        <a:xfrm xmlns:a="http://schemas.openxmlformats.org/drawingml/2006/main">
          <a:off x="4038600" y="381000"/>
          <a:ext cx="3416300" cy="3860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0.06431</cdr:x>
      <cdr:y>0.39201</cdr:y>
    </cdr:from>
    <cdr:to>
      <cdr:x>0.30547</cdr:x>
      <cdr:y>0.42831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F55C6FC-3707-F04D-A351-34DED00560B4}"/>
            </a:ext>
          </a:extLst>
        </cdr:cNvPr>
        <cdr:cNvSpPr txBox="1"/>
      </cdr:nvSpPr>
      <cdr:spPr>
        <a:xfrm xmlns:a="http://schemas.openxmlformats.org/drawingml/2006/main">
          <a:off x="508000" y="2743200"/>
          <a:ext cx="1905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host</a:t>
          </a:r>
          <a:r>
            <a:rPr lang="en-US" sz="1100" baseline="0"/>
            <a:t> 0% additional load period</a:t>
          </a:r>
          <a:endParaRPr lang="en-US" sz="1100"/>
        </a:p>
      </cdr:txBody>
    </cdr:sp>
  </cdr:relSizeAnchor>
  <cdr:relSizeAnchor xmlns:cdr="http://schemas.openxmlformats.org/drawingml/2006/chartDrawing">
    <cdr:from>
      <cdr:x>0.51125</cdr:x>
      <cdr:y>0.5735</cdr:y>
    </cdr:from>
    <cdr:to>
      <cdr:x>0.76367</cdr:x>
      <cdr:y>0.60617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108A45A-CFD7-DF4D-8153-9B624BE93E55}"/>
            </a:ext>
          </a:extLst>
        </cdr:cNvPr>
        <cdr:cNvSpPr txBox="1"/>
      </cdr:nvSpPr>
      <cdr:spPr>
        <a:xfrm xmlns:a="http://schemas.openxmlformats.org/drawingml/2006/main">
          <a:off x="4038600" y="4013200"/>
          <a:ext cx="19939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host</a:t>
          </a:r>
          <a:r>
            <a:rPr lang="en-US" sz="1100" baseline="0"/>
            <a:t> 50% additional load period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635000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7755E-5D37-554E-9F1A-1979E9FC7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0</xdr:row>
      <xdr:rowOff>177800</xdr:rowOff>
    </xdr:from>
    <xdr:to>
      <xdr:col>17</xdr:col>
      <xdr:colOff>177800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ED091-CAE8-5B4A-B2A7-CBD1522A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8</xdr:col>
      <xdr:colOff>812800</xdr:colOff>
      <xdr:row>46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9C6666-DBF6-1549-9FB7-B963FB216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dstat.1stset" connectionId="2" xr16:uid="{4AFCFA19-F533-7344-950C-3A4080FD059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dstat.3rdset" connectionId="5" xr16:uid="{CEA8BE4D-3103-8043-B457-05B6D2D6EE7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pstat.allcpu" connectionId="1" xr16:uid="{0A5DE3F9-5593-7942-96D5-ECBFFA848CE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dstat.3278" connectionId="3" xr16:uid="{F54213D6-0170-F340-BB7D-5CC73669AD1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dstat.3436" connectionId="4" xr16:uid="{670887E4-D1F9-5D44-BF94-7B62E65C420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A84C-38BB-9C46-BB61-734C431F3DDA}">
  <dimension ref="B2:S96"/>
  <sheetViews>
    <sheetView tabSelected="1" workbookViewId="0">
      <pane ySplit="4" topLeftCell="A5" activePane="bottomLeft" state="frozen"/>
      <selection pane="bottomLeft"/>
    </sheetView>
  </sheetViews>
  <sheetFormatPr baseColWidth="10" defaultRowHeight="16"/>
  <cols>
    <col min="1" max="1" width="3.6640625" customWidth="1"/>
    <col min="2" max="2" width="31.6640625" customWidth="1"/>
    <col min="3" max="3" width="19" customWidth="1"/>
    <col min="4" max="4" width="9" customWidth="1"/>
    <col min="5" max="5" width="18.5" customWidth="1"/>
    <col min="6" max="6" width="14.6640625" customWidth="1"/>
    <col min="7" max="7" width="22.5" customWidth="1"/>
    <col min="8" max="8" width="17" customWidth="1"/>
    <col min="9" max="12" width="17.5" customWidth="1"/>
    <col min="13" max="13" width="17.1640625" customWidth="1"/>
    <col min="14" max="14" width="16.33203125" customWidth="1"/>
    <col min="15" max="16" width="16.5" customWidth="1"/>
    <col min="17" max="17" width="12" customWidth="1"/>
    <col min="18" max="18" width="16" customWidth="1"/>
    <col min="19" max="19" width="57.5" customWidth="1"/>
  </cols>
  <sheetData>
    <row r="2" spans="2:19" ht="19">
      <c r="B2" t="s">
        <v>54</v>
      </c>
    </row>
    <row r="4" spans="2:19">
      <c r="B4" s="1" t="s">
        <v>29</v>
      </c>
      <c r="C4" s="1" t="s">
        <v>0</v>
      </c>
      <c r="D4" s="1" t="s">
        <v>27</v>
      </c>
      <c r="E4" s="1" t="s">
        <v>82</v>
      </c>
      <c r="F4" s="1" t="s">
        <v>1</v>
      </c>
      <c r="G4" s="1" t="s">
        <v>11</v>
      </c>
      <c r="H4" s="1" t="s">
        <v>7</v>
      </c>
      <c r="I4" s="1" t="s">
        <v>2</v>
      </c>
      <c r="J4" s="1" t="s">
        <v>142</v>
      </c>
      <c r="K4" s="1" t="s">
        <v>143</v>
      </c>
      <c r="L4" s="1" t="s">
        <v>161</v>
      </c>
      <c r="M4" s="1" t="s">
        <v>3</v>
      </c>
      <c r="N4" s="1" t="s">
        <v>4</v>
      </c>
      <c r="O4" s="1" t="s">
        <v>5</v>
      </c>
      <c r="P4" s="1" t="s">
        <v>63</v>
      </c>
      <c r="Q4" s="1" t="s">
        <v>28</v>
      </c>
      <c r="R4" s="1" t="s">
        <v>6</v>
      </c>
      <c r="S4" s="1" t="s">
        <v>8</v>
      </c>
    </row>
    <row r="5" spans="2:19" s="9" customFormat="1">
      <c r="B5" s="9" t="s">
        <v>30</v>
      </c>
      <c r="C5" s="9" t="s">
        <v>17</v>
      </c>
      <c r="D5" s="9">
        <v>10</v>
      </c>
      <c r="E5" s="9" t="s">
        <v>16</v>
      </c>
      <c r="F5" s="9" t="str">
        <f>LEFT(E5, 8)</f>
        <v>20180708</v>
      </c>
      <c r="G5" s="9">
        <v>0</v>
      </c>
      <c r="H5" s="9">
        <v>347267</v>
      </c>
      <c r="I5" s="9">
        <v>226900</v>
      </c>
      <c r="L5" s="10">
        <f t="shared" ref="L5:L45" si="0">I5/D5</f>
        <v>22690</v>
      </c>
      <c r="M5" s="9">
        <v>409054</v>
      </c>
      <c r="N5" s="9">
        <v>55</v>
      </c>
      <c r="O5" s="9">
        <v>22752</v>
      </c>
      <c r="P5" s="9">
        <f>O5/I5</f>
        <v>0.10027324812692816</v>
      </c>
      <c r="Q5" s="10">
        <f t="shared" ref="Q5:Q45" si="1">O5/D5</f>
        <v>2275.1999999999998</v>
      </c>
      <c r="R5" s="9">
        <v>41015</v>
      </c>
    </row>
    <row r="6" spans="2:19" s="9" customFormat="1">
      <c r="B6" s="9" t="s">
        <v>30</v>
      </c>
      <c r="C6" s="9" t="s">
        <v>19</v>
      </c>
      <c r="D6" s="9">
        <v>10</v>
      </c>
      <c r="E6" s="9" t="s">
        <v>18</v>
      </c>
      <c r="F6" s="9" t="str">
        <f t="shared" ref="F6:F34" si="2">LEFT(E6, 8)</f>
        <v>20180708</v>
      </c>
      <c r="G6" s="9">
        <v>0</v>
      </c>
      <c r="H6" s="9">
        <v>47674</v>
      </c>
      <c r="I6" s="9">
        <v>38020</v>
      </c>
      <c r="L6" s="10">
        <f t="shared" si="0"/>
        <v>3802</v>
      </c>
      <c r="M6" s="9">
        <v>57561</v>
      </c>
      <c r="N6" s="9">
        <v>66</v>
      </c>
      <c r="O6" s="9">
        <v>3726</v>
      </c>
      <c r="P6" s="9">
        <f t="shared" ref="P6:P33" si="3">O6/I6</f>
        <v>9.8001052077853756E-2</v>
      </c>
      <c r="Q6" s="10">
        <f t="shared" si="1"/>
        <v>372.6</v>
      </c>
      <c r="R6" s="9">
        <v>5640</v>
      </c>
    </row>
    <row r="7" spans="2:19" s="9" customFormat="1">
      <c r="B7" s="9" t="s">
        <v>30</v>
      </c>
      <c r="C7" s="9" t="s">
        <v>22</v>
      </c>
      <c r="D7" s="9">
        <v>10</v>
      </c>
      <c r="E7" s="9" t="s">
        <v>23</v>
      </c>
      <c r="F7" s="9" t="str">
        <f t="shared" si="2"/>
        <v>20180708</v>
      </c>
      <c r="G7" s="9">
        <v>0</v>
      </c>
      <c r="H7" s="9">
        <v>648115</v>
      </c>
      <c r="I7" s="9">
        <v>373166</v>
      </c>
      <c r="L7" s="10">
        <f t="shared" si="0"/>
        <v>37316.6</v>
      </c>
      <c r="M7" s="9">
        <v>790456</v>
      </c>
      <c r="N7" s="9">
        <v>47</v>
      </c>
      <c r="O7" s="9">
        <v>36709</v>
      </c>
      <c r="P7" s="9">
        <f t="shared" si="3"/>
        <v>9.8371770204145073E-2</v>
      </c>
      <c r="Q7" s="10">
        <f t="shared" si="1"/>
        <v>3670.9</v>
      </c>
      <c r="R7" s="9">
        <v>77760</v>
      </c>
    </row>
    <row r="8" spans="2:19" s="9" customFormat="1">
      <c r="B8" s="9" t="s">
        <v>30</v>
      </c>
      <c r="C8" s="9" t="s">
        <v>20</v>
      </c>
      <c r="D8" s="9">
        <v>10</v>
      </c>
      <c r="E8" s="9" t="s">
        <v>21</v>
      </c>
      <c r="F8" s="9" t="str">
        <f t="shared" si="2"/>
        <v>20180708</v>
      </c>
      <c r="G8" s="9">
        <v>0</v>
      </c>
      <c r="H8" s="9">
        <v>302514</v>
      </c>
      <c r="I8" s="9">
        <v>182124</v>
      </c>
      <c r="L8" s="10">
        <f t="shared" si="0"/>
        <v>18212.400000000001</v>
      </c>
      <c r="M8" s="9">
        <v>336268</v>
      </c>
      <c r="N8" s="9">
        <v>54</v>
      </c>
      <c r="O8" s="9">
        <v>19039</v>
      </c>
      <c r="P8" s="9">
        <f t="shared" si="3"/>
        <v>0.10453866596384881</v>
      </c>
      <c r="Q8" s="10">
        <f t="shared" si="1"/>
        <v>1903.9</v>
      </c>
      <c r="R8" s="9">
        <v>35153</v>
      </c>
    </row>
    <row r="9" spans="2:19" s="11" customFormat="1">
      <c r="B9" s="11" t="s">
        <v>34</v>
      </c>
      <c r="C9" s="11" t="s">
        <v>35</v>
      </c>
      <c r="D9" s="11">
        <v>10</v>
      </c>
      <c r="E9" s="11" t="s">
        <v>36</v>
      </c>
      <c r="F9" s="9" t="str">
        <f t="shared" si="2"/>
        <v>20180709</v>
      </c>
      <c r="G9" s="11">
        <v>0</v>
      </c>
      <c r="H9" s="11">
        <v>50510</v>
      </c>
      <c r="I9" s="11">
        <v>46650</v>
      </c>
      <c r="L9" s="12">
        <f t="shared" si="0"/>
        <v>4665</v>
      </c>
      <c r="M9" s="11">
        <v>47417</v>
      </c>
      <c r="N9" s="11">
        <v>98</v>
      </c>
      <c r="O9" s="11">
        <v>5283</v>
      </c>
      <c r="P9" s="11">
        <f t="shared" ref="P9:P26" si="4">O9/I9</f>
        <v>0.1132475884244373</v>
      </c>
      <c r="Q9" s="12">
        <f t="shared" si="1"/>
        <v>528.29999999999995</v>
      </c>
      <c r="R9" s="11">
        <v>5370</v>
      </c>
    </row>
    <row r="10" spans="2:19" s="11" customFormat="1">
      <c r="B10" s="11" t="s">
        <v>34</v>
      </c>
      <c r="C10" s="11" t="s">
        <v>35</v>
      </c>
      <c r="D10" s="11">
        <v>10</v>
      </c>
      <c r="E10" s="11" t="s">
        <v>37</v>
      </c>
      <c r="F10" s="9" t="str">
        <f t="shared" si="2"/>
        <v>20180709</v>
      </c>
      <c r="G10" s="11">
        <v>0</v>
      </c>
      <c r="H10" s="11">
        <v>50507</v>
      </c>
      <c r="I10" s="11">
        <v>47319</v>
      </c>
      <c r="L10" s="12">
        <f t="shared" si="0"/>
        <v>4731.8999999999996</v>
      </c>
      <c r="M10" s="11">
        <v>47608</v>
      </c>
      <c r="N10" s="11">
        <v>99</v>
      </c>
      <c r="O10" s="11">
        <v>5427</v>
      </c>
      <c r="P10" s="11">
        <f t="shared" si="4"/>
        <v>0.11468965954479174</v>
      </c>
      <c r="Q10" s="12">
        <f t="shared" si="1"/>
        <v>542.70000000000005</v>
      </c>
      <c r="R10" s="11">
        <v>5460</v>
      </c>
    </row>
    <row r="11" spans="2:19" s="11" customFormat="1">
      <c r="B11" s="11" t="s">
        <v>34</v>
      </c>
      <c r="C11" s="11" t="s">
        <v>35</v>
      </c>
      <c r="D11" s="11">
        <v>10</v>
      </c>
      <c r="E11" s="11" t="s">
        <v>38</v>
      </c>
      <c r="F11" s="9" t="str">
        <f t="shared" si="2"/>
        <v>20180709</v>
      </c>
      <c r="G11" s="11">
        <v>0</v>
      </c>
      <c r="H11" s="11">
        <v>50545</v>
      </c>
      <c r="I11" s="11">
        <v>48814</v>
      </c>
      <c r="L11" s="12">
        <f t="shared" si="0"/>
        <v>4881.3999999999996</v>
      </c>
      <c r="M11" s="11">
        <v>48469</v>
      </c>
      <c r="N11" s="11">
        <v>101</v>
      </c>
      <c r="O11" s="11">
        <v>5499</v>
      </c>
      <c r="P11" s="11">
        <f t="shared" si="4"/>
        <v>0.11265210800180277</v>
      </c>
      <c r="Q11" s="12">
        <f t="shared" si="1"/>
        <v>549.9</v>
      </c>
      <c r="R11" s="11">
        <v>5460</v>
      </c>
    </row>
    <row r="12" spans="2:19" s="11" customFormat="1">
      <c r="B12" s="11" t="s">
        <v>43</v>
      </c>
      <c r="C12" s="11" t="s">
        <v>35</v>
      </c>
      <c r="D12" s="11">
        <v>10</v>
      </c>
      <c r="E12" s="11" t="s">
        <v>45</v>
      </c>
      <c r="F12" s="9" t="str">
        <f t="shared" si="2"/>
        <v>20180710</v>
      </c>
      <c r="G12" s="11">
        <v>0</v>
      </c>
      <c r="H12" s="11">
        <v>50461</v>
      </c>
      <c r="I12" s="11">
        <v>47431</v>
      </c>
      <c r="L12" s="12">
        <f t="shared" si="0"/>
        <v>4743.1000000000004</v>
      </c>
      <c r="M12" s="11">
        <v>50296</v>
      </c>
      <c r="N12" s="11">
        <v>61</v>
      </c>
      <c r="O12" s="11">
        <v>5234</v>
      </c>
      <c r="P12" s="11">
        <f t="shared" si="4"/>
        <v>0.11034977124665303</v>
      </c>
      <c r="Q12" s="12">
        <f t="shared" si="1"/>
        <v>523.4</v>
      </c>
      <c r="R12" s="11">
        <v>5550</v>
      </c>
    </row>
    <row r="13" spans="2:19" s="11" customFormat="1">
      <c r="B13" s="11" t="s">
        <v>43</v>
      </c>
      <c r="C13" s="11" t="s">
        <v>35</v>
      </c>
      <c r="D13" s="11">
        <v>10</v>
      </c>
      <c r="E13" s="11" t="s">
        <v>46</v>
      </c>
      <c r="F13" s="9" t="str">
        <f t="shared" si="2"/>
        <v>20180710</v>
      </c>
      <c r="G13" s="11">
        <v>0</v>
      </c>
      <c r="H13" s="11">
        <v>50535</v>
      </c>
      <c r="I13" s="11">
        <v>47042</v>
      </c>
      <c r="L13" s="12">
        <f t="shared" si="0"/>
        <v>4704.2</v>
      </c>
      <c r="M13" s="11">
        <v>49478</v>
      </c>
      <c r="N13" s="11">
        <v>57.5</v>
      </c>
      <c r="O13" s="11">
        <v>5191</v>
      </c>
      <c r="P13" s="11">
        <f t="shared" si="4"/>
        <v>0.11034819948131457</v>
      </c>
      <c r="Q13" s="12">
        <f t="shared" si="1"/>
        <v>519.1</v>
      </c>
      <c r="R13" s="11">
        <v>5460</v>
      </c>
    </row>
    <row r="14" spans="2:19" s="11" customFormat="1">
      <c r="B14" s="11" t="s">
        <v>43</v>
      </c>
      <c r="C14" s="11" t="s">
        <v>35</v>
      </c>
      <c r="D14" s="11">
        <v>10</v>
      </c>
      <c r="E14" s="11" t="s">
        <v>47</v>
      </c>
      <c r="F14" s="9" t="str">
        <f t="shared" si="2"/>
        <v>20180710</v>
      </c>
      <c r="G14" s="11">
        <v>0</v>
      </c>
      <c r="H14" s="11">
        <v>50534</v>
      </c>
      <c r="I14" s="11">
        <v>46643</v>
      </c>
      <c r="L14" s="12">
        <f t="shared" si="0"/>
        <v>4664.3</v>
      </c>
      <c r="M14" s="11">
        <v>48878</v>
      </c>
      <c r="N14" s="11">
        <v>54</v>
      </c>
      <c r="O14" s="11">
        <v>5210</v>
      </c>
      <c r="P14" s="11">
        <f t="shared" si="4"/>
        <v>0.11169950474883691</v>
      </c>
      <c r="Q14" s="12">
        <f t="shared" si="1"/>
        <v>521</v>
      </c>
      <c r="R14" s="11">
        <v>5460</v>
      </c>
    </row>
    <row r="15" spans="2:19" s="11" customFormat="1">
      <c r="B15" s="11" t="s">
        <v>43</v>
      </c>
      <c r="C15" s="11" t="s">
        <v>44</v>
      </c>
      <c r="D15" s="11">
        <v>100</v>
      </c>
      <c r="E15" s="11" t="s">
        <v>48</v>
      </c>
      <c r="F15" s="9" t="str">
        <f t="shared" si="2"/>
        <v>20180710</v>
      </c>
      <c r="G15" s="11">
        <v>0</v>
      </c>
      <c r="H15" s="11">
        <v>50457</v>
      </c>
      <c r="I15" s="11">
        <v>47668</v>
      </c>
      <c r="L15" s="12">
        <f t="shared" si="0"/>
        <v>476.68</v>
      </c>
      <c r="M15" s="11">
        <v>51832</v>
      </c>
      <c r="N15" s="11">
        <v>50.5</v>
      </c>
      <c r="O15" s="11">
        <v>5187</v>
      </c>
      <c r="P15" s="11">
        <f t="shared" si="4"/>
        <v>0.10881513803809684</v>
      </c>
      <c r="Q15" s="12">
        <f t="shared" si="1"/>
        <v>51.87</v>
      </c>
      <c r="R15" s="11">
        <v>5640</v>
      </c>
    </row>
    <row r="16" spans="2:19" s="11" customFormat="1">
      <c r="B16" s="11" t="s">
        <v>43</v>
      </c>
      <c r="C16" s="11" t="s">
        <v>44</v>
      </c>
      <c r="D16" s="11">
        <v>100</v>
      </c>
      <c r="E16" s="11" t="s">
        <v>49</v>
      </c>
      <c r="F16" s="9" t="str">
        <f t="shared" si="2"/>
        <v>20180710</v>
      </c>
      <c r="G16" s="11">
        <v>0</v>
      </c>
      <c r="H16" s="11">
        <v>50782</v>
      </c>
      <c r="I16" s="11">
        <v>47094</v>
      </c>
      <c r="L16" s="12">
        <f t="shared" si="0"/>
        <v>470.94</v>
      </c>
      <c r="M16" s="11">
        <v>50684</v>
      </c>
      <c r="N16" s="11">
        <v>47</v>
      </c>
      <c r="O16" s="11">
        <v>5157</v>
      </c>
      <c r="P16" s="11">
        <f t="shared" si="4"/>
        <v>0.10950439546439036</v>
      </c>
      <c r="Q16" s="12">
        <f t="shared" si="1"/>
        <v>51.57</v>
      </c>
      <c r="R16" s="11">
        <v>5550</v>
      </c>
    </row>
    <row r="17" spans="2:18" s="11" customFormat="1">
      <c r="B17" s="11" t="s">
        <v>43</v>
      </c>
      <c r="C17" s="11" t="s">
        <v>44</v>
      </c>
      <c r="D17" s="11">
        <v>100</v>
      </c>
      <c r="E17" s="11" t="s">
        <v>50</v>
      </c>
      <c r="F17" s="9" t="str">
        <f t="shared" si="2"/>
        <v>20180710</v>
      </c>
      <c r="G17" s="11">
        <v>0</v>
      </c>
      <c r="H17" s="11">
        <v>50785</v>
      </c>
      <c r="I17" s="11">
        <v>47429</v>
      </c>
      <c r="L17" s="12">
        <f t="shared" si="0"/>
        <v>474.29</v>
      </c>
      <c r="M17" s="11">
        <v>50526</v>
      </c>
      <c r="N17" s="11">
        <v>43.5</v>
      </c>
      <c r="O17" s="11">
        <v>5210</v>
      </c>
      <c r="P17" s="11">
        <f t="shared" si="4"/>
        <v>0.10984840498429231</v>
      </c>
      <c r="Q17" s="12">
        <f t="shared" si="1"/>
        <v>52.1</v>
      </c>
      <c r="R17" s="11">
        <v>5550</v>
      </c>
    </row>
    <row r="18" spans="2:18" s="11" customFormat="1">
      <c r="B18" s="11" t="s">
        <v>120</v>
      </c>
      <c r="C18" s="11" t="s">
        <v>44</v>
      </c>
      <c r="D18" s="11">
        <v>100</v>
      </c>
      <c r="E18" s="11" t="s">
        <v>121</v>
      </c>
      <c r="F18" s="9" t="str">
        <f t="shared" si="2"/>
        <v>20180813</v>
      </c>
      <c r="G18" s="11">
        <v>0</v>
      </c>
      <c r="H18" s="11">
        <v>50593</v>
      </c>
      <c r="I18" s="11">
        <v>47849</v>
      </c>
      <c r="L18" s="12">
        <f t="shared" si="0"/>
        <v>478.49</v>
      </c>
      <c r="M18" s="11">
        <v>52208</v>
      </c>
      <c r="N18" s="11">
        <v>92</v>
      </c>
      <c r="O18" s="11">
        <v>5169</v>
      </c>
      <c r="P18" s="11">
        <f t="shared" si="4"/>
        <v>0.10802733599448264</v>
      </c>
      <c r="Q18" s="12">
        <f t="shared" si="1"/>
        <v>51.69</v>
      </c>
      <c r="R18" s="11">
        <v>5640</v>
      </c>
    </row>
    <row r="19" spans="2:18" s="11" customFormat="1">
      <c r="B19" s="11" t="s">
        <v>120</v>
      </c>
      <c r="C19" s="11" t="s">
        <v>44</v>
      </c>
      <c r="D19" s="11">
        <v>100</v>
      </c>
      <c r="E19" s="11" t="s">
        <v>122</v>
      </c>
      <c r="F19" s="9" t="str">
        <f t="shared" si="2"/>
        <v>20180813</v>
      </c>
      <c r="G19" s="11">
        <v>0</v>
      </c>
      <c r="H19" s="11">
        <v>50912</v>
      </c>
      <c r="I19" s="11">
        <v>51906</v>
      </c>
      <c r="L19" s="12">
        <f t="shared" si="0"/>
        <v>519.05999999999995</v>
      </c>
      <c r="M19" s="11">
        <v>61169</v>
      </c>
      <c r="N19" s="11">
        <v>85</v>
      </c>
      <c r="O19" s="11">
        <v>5092</v>
      </c>
      <c r="P19" s="11">
        <f t="shared" si="4"/>
        <v>9.8100412283743693E-2</v>
      </c>
      <c r="Q19" s="12">
        <f t="shared" si="1"/>
        <v>50.92</v>
      </c>
      <c r="R19" s="11">
        <v>6000</v>
      </c>
    </row>
    <row r="20" spans="2:18" s="11" customFormat="1">
      <c r="B20" s="11" t="s">
        <v>120</v>
      </c>
      <c r="C20" s="11" t="s">
        <v>44</v>
      </c>
      <c r="D20" s="11">
        <v>100</v>
      </c>
      <c r="E20" s="11" t="s">
        <v>123</v>
      </c>
      <c r="F20" s="9" t="str">
        <f t="shared" si="2"/>
        <v>2180813-</v>
      </c>
      <c r="G20" s="11">
        <v>0</v>
      </c>
      <c r="H20" s="11">
        <v>50872</v>
      </c>
      <c r="I20" s="11">
        <v>47197</v>
      </c>
      <c r="L20" s="12">
        <f t="shared" si="0"/>
        <v>471.97</v>
      </c>
      <c r="M20" s="11">
        <v>55165</v>
      </c>
      <c r="N20" s="11">
        <v>86</v>
      </c>
      <c r="O20" s="11">
        <v>4902</v>
      </c>
      <c r="P20" s="11">
        <f t="shared" si="4"/>
        <v>0.10386253363561243</v>
      </c>
      <c r="Q20" s="12">
        <f t="shared" si="1"/>
        <v>49.02</v>
      </c>
      <c r="R20" s="11">
        <v>5730</v>
      </c>
    </row>
    <row r="21" spans="2:18" s="11" customFormat="1">
      <c r="B21" s="11" t="s">
        <v>34</v>
      </c>
      <c r="C21" s="11" t="s">
        <v>39</v>
      </c>
      <c r="D21" s="11">
        <v>1000</v>
      </c>
      <c r="E21" s="11" t="s">
        <v>40</v>
      </c>
      <c r="F21" s="9" t="str">
        <f t="shared" si="2"/>
        <v>20180709</v>
      </c>
      <c r="G21" s="11">
        <v>0</v>
      </c>
      <c r="H21" s="11">
        <v>54924</v>
      </c>
      <c r="I21" s="11">
        <v>68084</v>
      </c>
      <c r="L21" s="12">
        <f t="shared" si="0"/>
        <v>68.084000000000003</v>
      </c>
      <c r="M21" s="11">
        <v>94877</v>
      </c>
      <c r="N21" s="11">
        <v>72</v>
      </c>
      <c r="O21" s="11">
        <v>5433</v>
      </c>
      <c r="P21" s="11">
        <f t="shared" si="4"/>
        <v>7.9798484225368657E-2</v>
      </c>
      <c r="Q21" s="12">
        <f t="shared" si="1"/>
        <v>5.4329999999999998</v>
      </c>
      <c r="R21" s="11">
        <v>7571</v>
      </c>
    </row>
    <row r="22" spans="2:18" s="11" customFormat="1">
      <c r="B22" s="11" t="s">
        <v>34</v>
      </c>
      <c r="C22" s="11" t="s">
        <v>39</v>
      </c>
      <c r="D22" s="11">
        <v>1000</v>
      </c>
      <c r="E22" s="11" t="s">
        <v>41</v>
      </c>
      <c r="F22" s="9" t="str">
        <f t="shared" si="2"/>
        <v>20180709</v>
      </c>
      <c r="G22" s="11">
        <v>0</v>
      </c>
      <c r="H22" s="11">
        <v>53163</v>
      </c>
      <c r="I22" s="11">
        <v>54468</v>
      </c>
      <c r="L22" s="12">
        <f t="shared" si="0"/>
        <v>54.468000000000004</v>
      </c>
      <c r="M22" s="11">
        <v>81887</v>
      </c>
      <c r="N22" s="11">
        <v>67</v>
      </c>
      <c r="O22" s="11">
        <v>4738</v>
      </c>
      <c r="P22" s="11">
        <f t="shared" si="4"/>
        <v>8.698685466696042E-2</v>
      </c>
      <c r="Q22" s="12">
        <f t="shared" si="1"/>
        <v>4.7380000000000004</v>
      </c>
      <c r="R22" s="11">
        <v>7123</v>
      </c>
    </row>
    <row r="23" spans="2:18" s="11" customFormat="1">
      <c r="B23" s="11" t="s">
        <v>34</v>
      </c>
      <c r="C23" s="11" t="s">
        <v>39</v>
      </c>
      <c r="D23" s="11">
        <v>1000</v>
      </c>
      <c r="E23" s="11" t="s">
        <v>42</v>
      </c>
      <c r="F23" s="9" t="str">
        <f t="shared" si="2"/>
        <v>20180709</v>
      </c>
      <c r="G23" s="11">
        <v>0</v>
      </c>
      <c r="H23" s="11">
        <v>52949</v>
      </c>
      <c r="I23" s="11">
        <v>53656</v>
      </c>
      <c r="L23" s="12">
        <f t="shared" si="0"/>
        <v>53.655999999999999</v>
      </c>
      <c r="M23" s="11">
        <v>82132</v>
      </c>
      <c r="N23" s="11">
        <v>65</v>
      </c>
      <c r="O23" s="11">
        <v>4565</v>
      </c>
      <c r="P23" s="11">
        <f t="shared" si="4"/>
        <v>8.507902191739973E-2</v>
      </c>
      <c r="Q23" s="12">
        <f t="shared" si="1"/>
        <v>4.5650000000000004</v>
      </c>
      <c r="R23" s="11">
        <v>6989</v>
      </c>
    </row>
    <row r="24" spans="2:18" s="11" customFormat="1">
      <c r="B24" s="11" t="s">
        <v>43</v>
      </c>
      <c r="C24" s="11" t="s">
        <v>39</v>
      </c>
      <c r="D24" s="11">
        <v>1000</v>
      </c>
      <c r="E24" s="11" t="s">
        <v>51</v>
      </c>
      <c r="F24" s="9" t="str">
        <f t="shared" si="2"/>
        <v>20180710</v>
      </c>
      <c r="G24" s="11">
        <v>0</v>
      </c>
      <c r="H24" s="11">
        <v>53727</v>
      </c>
      <c r="I24" s="11">
        <v>61279</v>
      </c>
      <c r="L24" s="12">
        <f t="shared" si="0"/>
        <v>61.279000000000003</v>
      </c>
      <c r="M24" s="11">
        <v>85208</v>
      </c>
      <c r="N24" s="11">
        <v>40</v>
      </c>
      <c r="O24" s="11">
        <v>5184</v>
      </c>
      <c r="P24" s="11">
        <f t="shared" si="4"/>
        <v>8.4596680755234258E-2</v>
      </c>
      <c r="Q24" s="12">
        <f t="shared" si="1"/>
        <v>5.1840000000000002</v>
      </c>
      <c r="R24" s="11">
        <v>7208</v>
      </c>
    </row>
    <row r="25" spans="2:18" s="11" customFormat="1">
      <c r="B25" s="11" t="s">
        <v>43</v>
      </c>
      <c r="C25" s="11" t="s">
        <v>39</v>
      </c>
      <c r="D25" s="11">
        <v>1000</v>
      </c>
      <c r="E25" s="11" t="s">
        <v>52</v>
      </c>
      <c r="F25" s="9" t="str">
        <f t="shared" si="2"/>
        <v>20180710</v>
      </c>
      <c r="G25" s="11">
        <v>0</v>
      </c>
      <c r="H25" s="11">
        <v>52953</v>
      </c>
      <c r="I25" s="11">
        <v>54844</v>
      </c>
      <c r="L25" s="12">
        <f t="shared" si="0"/>
        <v>54.844000000000001</v>
      </c>
      <c r="M25" s="11">
        <v>78831</v>
      </c>
      <c r="N25" s="11">
        <v>36.5</v>
      </c>
      <c r="O25" s="11">
        <v>4746</v>
      </c>
      <c r="P25" s="11">
        <f t="shared" si="4"/>
        <v>8.6536357669024871E-2</v>
      </c>
      <c r="Q25" s="12">
        <f t="shared" si="1"/>
        <v>4.7460000000000004</v>
      </c>
      <c r="R25" s="11">
        <v>6822</v>
      </c>
    </row>
    <row r="26" spans="2:18" s="11" customFormat="1">
      <c r="B26" s="11" t="s">
        <v>43</v>
      </c>
      <c r="C26" s="11" t="s">
        <v>39</v>
      </c>
      <c r="D26" s="11">
        <v>1000</v>
      </c>
      <c r="E26" s="11" t="s">
        <v>53</v>
      </c>
      <c r="F26" s="9" t="str">
        <f t="shared" si="2"/>
        <v>20180710</v>
      </c>
      <c r="G26" s="11">
        <v>0</v>
      </c>
      <c r="H26" s="11">
        <v>52712</v>
      </c>
      <c r="I26" s="11">
        <v>55543</v>
      </c>
      <c r="L26" s="12">
        <f t="shared" si="0"/>
        <v>55.542999999999999</v>
      </c>
      <c r="M26" s="11">
        <v>81438</v>
      </c>
      <c r="N26" s="11">
        <v>33</v>
      </c>
      <c r="O26" s="11">
        <v>4767</v>
      </c>
      <c r="P26" s="11">
        <f t="shared" si="4"/>
        <v>8.582539653961796E-2</v>
      </c>
      <c r="Q26" s="12">
        <f t="shared" si="1"/>
        <v>4.7670000000000003</v>
      </c>
      <c r="R26" s="11">
        <v>6989</v>
      </c>
    </row>
    <row r="27" spans="2:18" s="14" customFormat="1">
      <c r="B27" s="14" t="s">
        <v>32</v>
      </c>
      <c r="C27" s="14" t="s">
        <v>9</v>
      </c>
      <c r="D27" s="14">
        <v>50</v>
      </c>
      <c r="E27" s="14" t="s">
        <v>10</v>
      </c>
      <c r="F27" s="14" t="str">
        <f t="shared" si="2"/>
        <v>20180708</v>
      </c>
      <c r="G27" s="14">
        <v>0</v>
      </c>
      <c r="H27" s="14">
        <v>126157</v>
      </c>
      <c r="I27" s="14">
        <v>128766</v>
      </c>
      <c r="L27" s="15">
        <f t="shared" si="0"/>
        <v>2575.3200000000002</v>
      </c>
      <c r="M27" s="14">
        <v>134595</v>
      </c>
      <c r="N27" s="14">
        <v>96</v>
      </c>
      <c r="O27" s="14">
        <v>13814</v>
      </c>
      <c r="P27" s="14">
        <f t="shared" si="3"/>
        <v>0.10727987201590482</v>
      </c>
      <c r="Q27" s="15">
        <f t="shared" si="1"/>
        <v>276.27999999999997</v>
      </c>
      <c r="R27" s="14">
        <v>14440</v>
      </c>
    </row>
    <row r="28" spans="2:18" s="14" customFormat="1">
      <c r="B28" s="14" t="s">
        <v>32</v>
      </c>
      <c r="C28" s="14" t="s">
        <v>9</v>
      </c>
      <c r="D28" s="14">
        <v>50</v>
      </c>
      <c r="E28" s="14" t="s">
        <v>12</v>
      </c>
      <c r="F28" s="14" t="str">
        <f t="shared" si="2"/>
        <v>20180708</v>
      </c>
      <c r="G28" s="14">
        <v>25</v>
      </c>
      <c r="H28" s="14">
        <v>125585</v>
      </c>
      <c r="I28" s="14">
        <v>123410</v>
      </c>
      <c r="L28" s="15">
        <f t="shared" si="0"/>
        <v>2468.1999999999998</v>
      </c>
      <c r="M28" s="14">
        <v>253357</v>
      </c>
      <c r="N28" s="14">
        <v>49</v>
      </c>
      <c r="O28" s="14">
        <v>9133</v>
      </c>
      <c r="P28" s="14">
        <f t="shared" si="3"/>
        <v>7.4005348026902201E-2</v>
      </c>
      <c r="Q28" s="15">
        <f t="shared" si="1"/>
        <v>182.66</v>
      </c>
      <c r="R28" s="14">
        <v>18750</v>
      </c>
    </row>
    <row r="29" spans="2:18" s="14" customFormat="1">
      <c r="B29" s="14" t="s">
        <v>32</v>
      </c>
      <c r="C29" s="14" t="s">
        <v>9</v>
      </c>
      <c r="D29" s="14">
        <v>50</v>
      </c>
      <c r="E29" s="14" t="s">
        <v>13</v>
      </c>
      <c r="F29" s="14" t="str">
        <f t="shared" si="2"/>
        <v>20180708</v>
      </c>
      <c r="G29" s="14">
        <v>50</v>
      </c>
      <c r="H29" s="14">
        <v>127127</v>
      </c>
      <c r="I29" s="14">
        <v>128595</v>
      </c>
      <c r="L29" s="15">
        <f t="shared" si="0"/>
        <v>2571.9</v>
      </c>
      <c r="M29" s="14">
        <v>388322</v>
      </c>
      <c r="N29" s="14">
        <v>33</v>
      </c>
      <c r="O29" s="14">
        <v>8218</v>
      </c>
      <c r="P29" s="14">
        <f t="shared" si="3"/>
        <v>6.3906061666472253E-2</v>
      </c>
      <c r="Q29" s="15">
        <f t="shared" si="1"/>
        <v>164.36</v>
      </c>
      <c r="R29" s="14">
        <v>24816</v>
      </c>
    </row>
    <row r="30" spans="2:18" s="14" customFormat="1">
      <c r="B30" s="14" t="s">
        <v>32</v>
      </c>
      <c r="C30" s="14" t="s">
        <v>9</v>
      </c>
      <c r="D30" s="14">
        <v>50</v>
      </c>
      <c r="E30" s="14" t="s">
        <v>14</v>
      </c>
      <c r="F30" s="14" t="str">
        <f t="shared" si="2"/>
        <v>20180708</v>
      </c>
      <c r="G30" s="14">
        <v>75</v>
      </c>
      <c r="H30" s="14">
        <v>126526</v>
      </c>
      <c r="I30" s="14">
        <v>125405</v>
      </c>
      <c r="L30" s="15">
        <f t="shared" si="0"/>
        <v>2508.1</v>
      </c>
      <c r="M30" s="14">
        <v>502692</v>
      </c>
      <c r="N30" s="14">
        <v>25</v>
      </c>
      <c r="O30" s="14">
        <v>8443</v>
      </c>
      <c r="P30" s="14">
        <f t="shared" si="3"/>
        <v>6.7325864199992022E-2</v>
      </c>
      <c r="Q30" s="15">
        <f t="shared" si="1"/>
        <v>168.86</v>
      </c>
      <c r="R30" s="14">
        <v>33844</v>
      </c>
    </row>
    <row r="31" spans="2:18" s="14" customFormat="1">
      <c r="B31" s="14" t="s">
        <v>32</v>
      </c>
      <c r="C31" s="14" t="s">
        <v>9</v>
      </c>
      <c r="D31" s="14">
        <v>50</v>
      </c>
      <c r="E31" s="14" t="s">
        <v>15</v>
      </c>
      <c r="F31" s="14" t="str">
        <f t="shared" si="2"/>
        <v>20180708</v>
      </c>
      <c r="G31" s="14">
        <v>100</v>
      </c>
      <c r="H31" s="14">
        <v>132327</v>
      </c>
      <c r="I31" s="14">
        <v>123231</v>
      </c>
      <c r="L31" s="15">
        <f t="shared" si="0"/>
        <v>2464.62</v>
      </c>
      <c r="M31" s="14">
        <v>529113</v>
      </c>
      <c r="N31" s="14">
        <v>23</v>
      </c>
      <c r="O31" s="14">
        <v>8362</v>
      </c>
      <c r="P31" s="14">
        <f t="shared" si="3"/>
        <v>6.7856302391443718E-2</v>
      </c>
      <c r="Q31" s="15">
        <f t="shared" si="1"/>
        <v>167.24</v>
      </c>
      <c r="R31" s="14">
        <v>35904</v>
      </c>
    </row>
    <row r="32" spans="2:18" s="3" customFormat="1">
      <c r="B32" s="3" t="s">
        <v>31</v>
      </c>
      <c r="C32" s="3" t="s">
        <v>24</v>
      </c>
      <c r="D32" s="3">
        <v>50</v>
      </c>
      <c r="E32" s="3" t="s">
        <v>25</v>
      </c>
      <c r="F32" s="9" t="str">
        <f t="shared" si="2"/>
        <v>20180708</v>
      </c>
      <c r="G32" s="3">
        <v>0</v>
      </c>
      <c r="H32" s="3">
        <v>176553</v>
      </c>
      <c r="I32" s="3">
        <v>184392</v>
      </c>
      <c r="L32" s="4">
        <f t="shared" si="0"/>
        <v>3687.84</v>
      </c>
      <c r="M32" s="3">
        <v>194299</v>
      </c>
      <c r="N32" s="3">
        <v>95</v>
      </c>
      <c r="O32" s="3">
        <v>19442</v>
      </c>
      <c r="P32" s="3">
        <f t="shared" si="3"/>
        <v>0.10543841381404834</v>
      </c>
      <c r="Q32" s="4">
        <f t="shared" si="1"/>
        <v>388.84</v>
      </c>
      <c r="R32" s="3">
        <v>20486</v>
      </c>
    </row>
    <row r="33" spans="2:18" s="3" customFormat="1">
      <c r="B33" s="3" t="s">
        <v>31</v>
      </c>
      <c r="C33" s="3" t="s">
        <v>24</v>
      </c>
      <c r="D33" s="3">
        <v>50</v>
      </c>
      <c r="E33" s="3" t="s">
        <v>26</v>
      </c>
      <c r="F33" s="9" t="str">
        <f t="shared" si="2"/>
        <v>20180708</v>
      </c>
      <c r="G33" s="3">
        <v>100</v>
      </c>
      <c r="H33" s="3">
        <v>189261</v>
      </c>
      <c r="I33" s="3">
        <v>175444</v>
      </c>
      <c r="L33" s="4">
        <f t="shared" si="0"/>
        <v>3508.88</v>
      </c>
      <c r="M33" s="3">
        <v>756773</v>
      </c>
      <c r="N33" s="3">
        <v>23</v>
      </c>
      <c r="O33" s="3">
        <v>11918</v>
      </c>
      <c r="P33" s="3">
        <f t="shared" si="3"/>
        <v>6.7930507740361593E-2</v>
      </c>
      <c r="Q33" s="4">
        <f t="shared" si="1"/>
        <v>238.36</v>
      </c>
      <c r="R33" s="3">
        <v>51408</v>
      </c>
    </row>
    <row r="34" spans="2:18" s="7" customFormat="1">
      <c r="B34" s="7" t="s">
        <v>68</v>
      </c>
      <c r="C34" s="7" t="s">
        <v>33</v>
      </c>
      <c r="D34" s="7">
        <v>50</v>
      </c>
      <c r="E34" s="7" t="s">
        <v>69</v>
      </c>
      <c r="F34" s="9" t="str">
        <f t="shared" si="2"/>
        <v>20180808</v>
      </c>
      <c r="G34" s="7">
        <v>0</v>
      </c>
      <c r="H34" s="7">
        <v>126430</v>
      </c>
      <c r="I34" s="7">
        <v>126142</v>
      </c>
      <c r="L34" s="8">
        <f t="shared" si="0"/>
        <v>2522.84</v>
      </c>
      <c r="M34" s="7">
        <v>132518</v>
      </c>
      <c r="N34" s="7">
        <v>95</v>
      </c>
      <c r="O34" s="7">
        <v>13529</v>
      </c>
      <c r="P34" s="7">
        <f t="shared" ref="P34:P45" si="5">O34/I34</f>
        <v>0.10725214440868228</v>
      </c>
      <c r="Q34" s="8">
        <f t="shared" si="1"/>
        <v>270.58</v>
      </c>
      <c r="R34" s="7">
        <v>14213</v>
      </c>
    </row>
    <row r="35" spans="2:18" s="7" customFormat="1">
      <c r="B35" s="7" t="s">
        <v>68</v>
      </c>
      <c r="C35" s="7" t="s">
        <v>33</v>
      </c>
      <c r="D35" s="7">
        <v>50</v>
      </c>
      <c r="E35" s="7" t="s">
        <v>70</v>
      </c>
      <c r="F35" s="9" t="str">
        <f t="shared" ref="F35:F45" si="6">LEFT(E35, 8)</f>
        <v>20180808</v>
      </c>
      <c r="G35" s="7">
        <v>0</v>
      </c>
      <c r="H35" s="7">
        <v>126402</v>
      </c>
      <c r="I35" s="7">
        <v>124629</v>
      </c>
      <c r="L35" s="8">
        <f t="shared" si="0"/>
        <v>2492.58</v>
      </c>
      <c r="M35" s="7">
        <v>128909</v>
      </c>
      <c r="N35" s="7">
        <v>97</v>
      </c>
      <c r="O35" s="7">
        <v>13521</v>
      </c>
      <c r="P35" s="7">
        <f t="shared" si="5"/>
        <v>0.10848999831499892</v>
      </c>
      <c r="Q35" s="8">
        <f t="shared" si="1"/>
        <v>270.42</v>
      </c>
      <c r="R35" s="7">
        <v>13986</v>
      </c>
    </row>
    <row r="36" spans="2:18" s="7" customFormat="1">
      <c r="B36" s="7" t="s">
        <v>68</v>
      </c>
      <c r="C36" s="7" t="s">
        <v>33</v>
      </c>
      <c r="D36" s="7">
        <v>50</v>
      </c>
      <c r="E36" s="7" t="s">
        <v>71</v>
      </c>
      <c r="F36" s="9" t="str">
        <f t="shared" si="6"/>
        <v>20180808</v>
      </c>
      <c r="G36" s="7">
        <v>0</v>
      </c>
      <c r="H36" s="7">
        <v>126433</v>
      </c>
      <c r="I36" s="7">
        <v>124842</v>
      </c>
      <c r="L36" s="8">
        <f t="shared" si="0"/>
        <v>2496.84</v>
      </c>
      <c r="M36" s="7">
        <v>129408</v>
      </c>
      <c r="N36" s="7">
        <v>96</v>
      </c>
      <c r="O36" s="7">
        <v>13712</v>
      </c>
      <c r="P36" s="7">
        <f t="shared" si="5"/>
        <v>0.10983483122667051</v>
      </c>
      <c r="Q36" s="8">
        <f t="shared" si="1"/>
        <v>274.24</v>
      </c>
      <c r="R36" s="7">
        <v>14213</v>
      </c>
    </row>
    <row r="37" spans="2:18" s="7" customFormat="1">
      <c r="B37" s="7" t="s">
        <v>68</v>
      </c>
      <c r="C37" s="7" t="s">
        <v>9</v>
      </c>
      <c r="D37" s="7">
        <v>50</v>
      </c>
      <c r="E37" s="7" t="s">
        <v>72</v>
      </c>
      <c r="F37" s="9" t="str">
        <f t="shared" si="6"/>
        <v>20180808</v>
      </c>
      <c r="G37" s="7">
        <v>0</v>
      </c>
      <c r="H37" s="7">
        <v>151400</v>
      </c>
      <c r="I37" s="7">
        <v>125945</v>
      </c>
      <c r="L37" s="8">
        <f t="shared" si="0"/>
        <v>2518.9</v>
      </c>
      <c r="M37" s="7">
        <v>130247</v>
      </c>
      <c r="N37" s="7">
        <v>97</v>
      </c>
      <c r="O37" s="7">
        <v>15420</v>
      </c>
      <c r="P37" s="7">
        <f t="shared" si="5"/>
        <v>0.12243439596649332</v>
      </c>
      <c r="Q37" s="8">
        <f t="shared" si="1"/>
        <v>308.39999999999998</v>
      </c>
      <c r="R37" s="7">
        <v>15946</v>
      </c>
    </row>
    <row r="38" spans="2:18" s="7" customFormat="1">
      <c r="B38" s="7" t="s">
        <v>68</v>
      </c>
      <c r="C38" s="7" t="s">
        <v>9</v>
      </c>
      <c r="D38" s="7">
        <v>50</v>
      </c>
      <c r="E38" s="7" t="s">
        <v>73</v>
      </c>
      <c r="F38" s="9" t="str">
        <f t="shared" si="6"/>
        <v>20180808</v>
      </c>
      <c r="G38" s="7">
        <v>0</v>
      </c>
      <c r="H38" s="7">
        <v>151478</v>
      </c>
      <c r="I38" s="7">
        <v>124840</v>
      </c>
      <c r="L38" s="8">
        <f t="shared" si="0"/>
        <v>2496.8000000000002</v>
      </c>
      <c r="M38" s="7">
        <v>129559</v>
      </c>
      <c r="N38" s="7">
        <v>96</v>
      </c>
      <c r="O38" s="7">
        <v>15103</v>
      </c>
      <c r="P38" s="7">
        <f t="shared" si="5"/>
        <v>0.12097885293175265</v>
      </c>
      <c r="Q38" s="8">
        <f t="shared" si="1"/>
        <v>302.06</v>
      </c>
      <c r="R38" s="7">
        <v>15674</v>
      </c>
    </row>
    <row r="39" spans="2:18" s="7" customFormat="1">
      <c r="B39" s="7" t="s">
        <v>68</v>
      </c>
      <c r="C39" s="7" t="s">
        <v>9</v>
      </c>
      <c r="D39" s="7">
        <v>50</v>
      </c>
      <c r="E39" s="7" t="s">
        <v>74</v>
      </c>
      <c r="F39" s="9" t="str">
        <f t="shared" si="6"/>
        <v>20180808</v>
      </c>
      <c r="G39" s="7">
        <v>0</v>
      </c>
      <c r="H39" s="7">
        <v>151494</v>
      </c>
      <c r="I39" s="7">
        <v>125397</v>
      </c>
      <c r="L39" s="8">
        <f t="shared" si="0"/>
        <v>2507.94</v>
      </c>
      <c r="M39" s="7">
        <v>130599</v>
      </c>
      <c r="N39" s="7">
        <v>96</v>
      </c>
      <c r="O39" s="7">
        <v>15311</v>
      </c>
      <c r="P39" s="7">
        <f t="shared" si="5"/>
        <v>0.12210020973388518</v>
      </c>
      <c r="Q39" s="8">
        <f t="shared" si="1"/>
        <v>306.22000000000003</v>
      </c>
      <c r="R39" s="7">
        <v>15946</v>
      </c>
    </row>
    <row r="40" spans="2:18" s="7" customFormat="1">
      <c r="B40" s="7" t="s">
        <v>75</v>
      </c>
      <c r="C40" s="7" t="s">
        <v>33</v>
      </c>
      <c r="D40" s="7">
        <v>50</v>
      </c>
      <c r="E40" s="7" t="s">
        <v>79</v>
      </c>
      <c r="F40" s="9" t="str">
        <f t="shared" si="6"/>
        <v>20180810</v>
      </c>
      <c r="G40" s="7">
        <v>50</v>
      </c>
      <c r="H40" s="7">
        <v>126703</v>
      </c>
      <c r="I40" s="7">
        <v>123340</v>
      </c>
      <c r="L40" s="8">
        <f t="shared" si="0"/>
        <v>2466.8000000000002</v>
      </c>
      <c r="M40" s="7">
        <v>381781</v>
      </c>
      <c r="N40" s="7">
        <v>32</v>
      </c>
      <c r="O40" s="7">
        <v>7856</v>
      </c>
      <c r="P40" s="7">
        <f t="shared" si="5"/>
        <v>6.3693854386249388E-2</v>
      </c>
      <c r="Q40" s="8">
        <f t="shared" si="1"/>
        <v>157.12</v>
      </c>
      <c r="R40" s="7">
        <v>24318</v>
      </c>
    </row>
    <row r="41" spans="2:18" s="7" customFormat="1">
      <c r="B41" s="7" t="s">
        <v>75</v>
      </c>
      <c r="C41" s="7" t="s">
        <v>33</v>
      </c>
      <c r="D41" s="7">
        <v>50</v>
      </c>
      <c r="E41" s="7" t="s">
        <v>81</v>
      </c>
      <c r="F41" s="9" t="str">
        <f t="shared" si="6"/>
        <v>20180810</v>
      </c>
      <c r="G41" s="7">
        <v>50</v>
      </c>
      <c r="H41" s="7">
        <v>126763</v>
      </c>
      <c r="I41" s="7">
        <v>123701</v>
      </c>
      <c r="L41" s="8">
        <f t="shared" si="0"/>
        <v>2474.02</v>
      </c>
      <c r="M41" s="7">
        <v>381475</v>
      </c>
      <c r="N41" s="7">
        <v>32</v>
      </c>
      <c r="O41" s="7">
        <v>7885</v>
      </c>
      <c r="P41" s="7">
        <f t="shared" si="5"/>
        <v>6.3742411136530827E-2</v>
      </c>
      <c r="Q41" s="8">
        <f t="shared" si="1"/>
        <v>157.69999999999999</v>
      </c>
      <c r="R41" s="7">
        <v>24318</v>
      </c>
    </row>
    <row r="42" spans="2:18" s="7" customFormat="1">
      <c r="B42" s="7" t="s">
        <v>75</v>
      </c>
      <c r="C42" s="7" t="s">
        <v>33</v>
      </c>
      <c r="D42" s="7">
        <v>50</v>
      </c>
      <c r="E42" s="7" t="s">
        <v>80</v>
      </c>
      <c r="F42" s="9" t="str">
        <f t="shared" si="6"/>
        <v>20180810</v>
      </c>
      <c r="G42" s="7">
        <v>50</v>
      </c>
      <c r="H42" s="7">
        <v>126672</v>
      </c>
      <c r="I42" s="7">
        <v>125027</v>
      </c>
      <c r="L42" s="8">
        <f t="shared" si="0"/>
        <v>2500.54</v>
      </c>
      <c r="M42" s="7">
        <v>381361</v>
      </c>
      <c r="N42" s="7">
        <v>33</v>
      </c>
      <c r="O42" s="7">
        <v>7973</v>
      </c>
      <c r="P42" s="7">
        <f t="shared" si="5"/>
        <v>6.3770225631263652E-2</v>
      </c>
      <c r="Q42" s="8">
        <f t="shared" si="1"/>
        <v>159.46</v>
      </c>
      <c r="R42" s="7">
        <v>24318</v>
      </c>
    </row>
    <row r="43" spans="2:18" s="7" customFormat="1">
      <c r="B43" s="7" t="s">
        <v>75</v>
      </c>
      <c r="C43" s="7" t="s">
        <v>9</v>
      </c>
      <c r="D43" s="7">
        <v>50</v>
      </c>
      <c r="E43" s="7" t="s">
        <v>76</v>
      </c>
      <c r="F43" s="9" t="str">
        <f t="shared" si="6"/>
        <v>20180810</v>
      </c>
      <c r="G43" s="7">
        <v>50</v>
      </c>
      <c r="H43" s="7">
        <v>151907</v>
      </c>
      <c r="I43" s="7">
        <v>127799</v>
      </c>
      <c r="L43" s="8">
        <f t="shared" si="0"/>
        <v>2555.98</v>
      </c>
      <c r="M43" s="7">
        <v>436191</v>
      </c>
      <c r="N43" s="7">
        <v>29</v>
      </c>
      <c r="O43" s="7">
        <v>8220</v>
      </c>
      <c r="P43" s="7">
        <f t="shared" si="5"/>
        <v>6.4319752110736386E-2</v>
      </c>
      <c r="Q43" s="8">
        <f t="shared" si="1"/>
        <v>164.4</v>
      </c>
      <c r="R43" s="7">
        <v>28056</v>
      </c>
    </row>
    <row r="44" spans="2:18" s="7" customFormat="1">
      <c r="B44" s="7" t="s">
        <v>75</v>
      </c>
      <c r="C44" s="7" t="s">
        <v>9</v>
      </c>
      <c r="D44" s="7">
        <v>50</v>
      </c>
      <c r="E44" s="7" t="s">
        <v>77</v>
      </c>
      <c r="F44" s="9" t="str">
        <f t="shared" si="6"/>
        <v>20180810</v>
      </c>
      <c r="G44" s="7">
        <v>50</v>
      </c>
      <c r="H44" s="7">
        <v>151468</v>
      </c>
      <c r="I44" s="7">
        <v>124825</v>
      </c>
      <c r="L44" s="8">
        <f t="shared" si="0"/>
        <v>2496.5</v>
      </c>
      <c r="M44" s="7">
        <v>432473</v>
      </c>
      <c r="N44" s="7">
        <v>29</v>
      </c>
      <c r="O44" s="7">
        <v>7993</v>
      </c>
      <c r="P44" s="7">
        <f t="shared" si="5"/>
        <v>6.4033647105948333E-2</v>
      </c>
      <c r="Q44" s="8">
        <f t="shared" si="1"/>
        <v>159.86000000000001</v>
      </c>
      <c r="R44" s="7">
        <v>27693</v>
      </c>
    </row>
    <row r="45" spans="2:18" s="7" customFormat="1">
      <c r="B45" s="7" t="s">
        <v>75</v>
      </c>
      <c r="C45" s="7" t="s">
        <v>9</v>
      </c>
      <c r="D45" s="7">
        <v>50</v>
      </c>
      <c r="E45" s="7" t="s">
        <v>78</v>
      </c>
      <c r="F45" s="9" t="str">
        <f t="shared" si="6"/>
        <v>20180810</v>
      </c>
      <c r="G45" s="7">
        <v>50</v>
      </c>
      <c r="H45" s="7">
        <v>151588</v>
      </c>
      <c r="I45" s="7">
        <v>125008</v>
      </c>
      <c r="L45" s="8">
        <f t="shared" si="0"/>
        <v>2500.16</v>
      </c>
      <c r="M45" s="7">
        <v>434407</v>
      </c>
      <c r="N45" s="7">
        <v>29</v>
      </c>
      <c r="O45" s="7">
        <v>8074</v>
      </c>
      <c r="P45" s="7">
        <f t="shared" si="5"/>
        <v>6.4587866376551895E-2</v>
      </c>
      <c r="Q45" s="8">
        <f t="shared" si="1"/>
        <v>161.47999999999999</v>
      </c>
      <c r="R45" s="7">
        <v>28056</v>
      </c>
    </row>
    <row r="46" spans="2:18" s="23" customFormat="1">
      <c r="B46" s="23" t="s">
        <v>252</v>
      </c>
      <c r="C46" s="23" t="s">
        <v>125</v>
      </c>
      <c r="D46" s="23">
        <v>1</v>
      </c>
      <c r="E46" s="23" t="s">
        <v>254</v>
      </c>
      <c r="F46" s="23" t="str">
        <f t="shared" ref="F46:F71" si="7">LEFT(E46, 8)</f>
        <v>20180817</v>
      </c>
      <c r="G46" s="23">
        <v>0</v>
      </c>
      <c r="H46" s="23">
        <v>2561</v>
      </c>
      <c r="I46" s="23">
        <v>188</v>
      </c>
      <c r="J46" s="23">
        <v>400</v>
      </c>
      <c r="K46" s="23">
        <f t="shared" ref="K46:K54" si="8">J46/D46</f>
        <v>400</v>
      </c>
      <c r="L46" s="24">
        <f t="shared" ref="L46:L63" si="9">I46/D46</f>
        <v>188</v>
      </c>
      <c r="M46" s="23">
        <v>556</v>
      </c>
      <c r="N46" s="23">
        <v>34</v>
      </c>
      <c r="O46" s="23">
        <v>44</v>
      </c>
      <c r="P46" s="23">
        <f t="shared" ref="P46:P71" si="10">O46/I46</f>
        <v>0.23404255319148937</v>
      </c>
      <c r="Q46" s="24">
        <f t="shared" ref="Q46:Q63" si="11">O46/D46</f>
        <v>44</v>
      </c>
      <c r="R46" s="23">
        <v>129</v>
      </c>
    </row>
    <row r="47" spans="2:18" s="23" customFormat="1">
      <c r="B47" s="23" t="s">
        <v>252</v>
      </c>
      <c r="C47" s="23" t="s">
        <v>125</v>
      </c>
      <c r="D47" s="23">
        <v>1</v>
      </c>
      <c r="E47" s="23" t="s">
        <v>255</v>
      </c>
      <c r="F47" s="23" t="str">
        <f t="shared" si="7"/>
        <v>20180817</v>
      </c>
      <c r="G47" s="23">
        <v>0</v>
      </c>
      <c r="H47" s="23">
        <v>2556</v>
      </c>
      <c r="I47" s="23">
        <v>276</v>
      </c>
      <c r="J47" s="23">
        <v>400</v>
      </c>
      <c r="K47" s="23">
        <f t="shared" si="8"/>
        <v>400</v>
      </c>
      <c r="L47" s="24">
        <f t="shared" si="9"/>
        <v>276</v>
      </c>
      <c r="M47" s="23">
        <v>1066</v>
      </c>
      <c r="N47" s="23">
        <v>26</v>
      </c>
      <c r="O47" s="23">
        <v>45</v>
      </c>
      <c r="P47" s="23">
        <f t="shared" si="10"/>
        <v>0.16304347826086957</v>
      </c>
      <c r="Q47" s="24">
        <f t="shared" si="11"/>
        <v>45</v>
      </c>
      <c r="R47" s="23">
        <v>170</v>
      </c>
    </row>
    <row r="48" spans="2:18" s="23" customFormat="1">
      <c r="B48" s="23" t="s">
        <v>252</v>
      </c>
      <c r="C48" s="23" t="s">
        <v>125</v>
      </c>
      <c r="D48" s="23">
        <v>1</v>
      </c>
      <c r="E48" s="23" t="s">
        <v>256</v>
      </c>
      <c r="F48" s="23" t="str">
        <f t="shared" si="7"/>
        <v>20180817</v>
      </c>
      <c r="G48" s="23">
        <v>0</v>
      </c>
      <c r="H48" s="23">
        <v>2567</v>
      </c>
      <c r="I48" s="23">
        <v>279</v>
      </c>
      <c r="J48" s="23">
        <v>400</v>
      </c>
      <c r="K48" s="23">
        <f t="shared" si="8"/>
        <v>400</v>
      </c>
      <c r="L48" s="24">
        <f t="shared" si="9"/>
        <v>279</v>
      </c>
      <c r="M48" s="23">
        <v>955</v>
      </c>
      <c r="N48" s="23">
        <v>29</v>
      </c>
      <c r="O48" s="23">
        <v>48</v>
      </c>
      <c r="P48" s="23">
        <f t="shared" si="10"/>
        <v>0.17204301075268819</v>
      </c>
      <c r="Q48" s="24">
        <f t="shared" si="11"/>
        <v>48</v>
      </c>
      <c r="R48" s="23">
        <v>162</v>
      </c>
    </row>
    <row r="49" spans="2:19" s="23" customFormat="1">
      <c r="B49" s="23" t="s">
        <v>252</v>
      </c>
      <c r="C49" s="23" t="s">
        <v>133</v>
      </c>
      <c r="D49" s="23">
        <v>1</v>
      </c>
      <c r="E49" s="23" t="s">
        <v>260</v>
      </c>
      <c r="F49" s="23" t="str">
        <f t="shared" si="7"/>
        <v>20180817</v>
      </c>
      <c r="G49" s="23">
        <v>0</v>
      </c>
      <c r="H49" s="23">
        <v>16539</v>
      </c>
      <c r="I49" s="23">
        <v>3282</v>
      </c>
      <c r="J49" s="23">
        <v>2000</v>
      </c>
      <c r="K49" s="23">
        <f t="shared" si="8"/>
        <v>2000</v>
      </c>
      <c r="L49" s="24">
        <f t="shared" si="9"/>
        <v>3282</v>
      </c>
      <c r="M49" s="23">
        <v>24249</v>
      </c>
      <c r="N49" s="23">
        <v>14</v>
      </c>
      <c r="O49" s="23">
        <v>285</v>
      </c>
      <c r="P49" s="23">
        <f t="shared" si="10"/>
        <v>8.6837294332723955E-2</v>
      </c>
      <c r="Q49" s="24">
        <f t="shared" si="11"/>
        <v>285</v>
      </c>
      <c r="R49" s="23">
        <v>2099</v>
      </c>
    </row>
    <row r="50" spans="2:19" s="23" customFormat="1">
      <c r="B50" s="23" t="s">
        <v>252</v>
      </c>
      <c r="C50" s="23" t="s">
        <v>133</v>
      </c>
      <c r="D50" s="23">
        <v>1</v>
      </c>
      <c r="E50" s="23" t="s">
        <v>261</v>
      </c>
      <c r="F50" s="23" t="str">
        <f t="shared" si="7"/>
        <v>20180817</v>
      </c>
      <c r="G50" s="23">
        <v>0</v>
      </c>
      <c r="H50" s="23">
        <v>16558</v>
      </c>
      <c r="I50" s="23">
        <v>3648</v>
      </c>
      <c r="J50" s="23">
        <v>2000</v>
      </c>
      <c r="K50" s="23">
        <f t="shared" si="8"/>
        <v>2000</v>
      </c>
      <c r="L50" s="24">
        <f t="shared" si="9"/>
        <v>3648</v>
      </c>
      <c r="M50" s="23">
        <v>23331</v>
      </c>
      <c r="N50" s="23">
        <v>16</v>
      </c>
      <c r="O50" s="23">
        <v>320</v>
      </c>
      <c r="P50" s="23">
        <f t="shared" si="10"/>
        <v>8.771929824561403E-2</v>
      </c>
      <c r="Q50" s="24">
        <f t="shared" si="11"/>
        <v>320</v>
      </c>
      <c r="R50" s="23">
        <v>2048</v>
      </c>
    </row>
    <row r="51" spans="2:19" s="23" customFormat="1">
      <c r="B51" s="23" t="s">
        <v>252</v>
      </c>
      <c r="C51" s="23" t="s">
        <v>133</v>
      </c>
      <c r="D51" s="23">
        <v>1</v>
      </c>
      <c r="E51" s="23" t="s">
        <v>253</v>
      </c>
      <c r="F51" s="23" t="str">
        <f t="shared" si="7"/>
        <v>20180817</v>
      </c>
      <c r="G51" s="23">
        <v>0</v>
      </c>
      <c r="H51" s="23">
        <v>16611</v>
      </c>
      <c r="I51" s="23">
        <v>3523</v>
      </c>
      <c r="J51" s="23">
        <v>2000</v>
      </c>
      <c r="K51" s="23">
        <f t="shared" si="8"/>
        <v>2000</v>
      </c>
      <c r="L51" s="24">
        <f t="shared" si="9"/>
        <v>3523</v>
      </c>
      <c r="M51" s="23">
        <v>21221</v>
      </c>
      <c r="N51" s="23">
        <v>17</v>
      </c>
      <c r="O51" s="23">
        <v>328</v>
      </c>
      <c r="P51" s="23">
        <f t="shared" si="10"/>
        <v>9.3102469486233325E-2</v>
      </c>
      <c r="Q51" s="24">
        <f t="shared" si="11"/>
        <v>328</v>
      </c>
      <c r="R51" s="23">
        <v>1971</v>
      </c>
    </row>
    <row r="52" spans="2:19" s="23" customFormat="1">
      <c r="B52" s="23" t="s">
        <v>252</v>
      </c>
      <c r="C52" s="23" t="s">
        <v>130</v>
      </c>
      <c r="D52" s="23">
        <v>1</v>
      </c>
      <c r="E52" s="23" t="s">
        <v>257</v>
      </c>
      <c r="F52" s="23" t="str">
        <f t="shared" si="7"/>
        <v>20180817</v>
      </c>
      <c r="G52" s="23">
        <v>0</v>
      </c>
      <c r="H52" s="23">
        <v>36769</v>
      </c>
      <c r="I52" s="23">
        <v>8541</v>
      </c>
      <c r="J52" s="23">
        <v>4000</v>
      </c>
      <c r="K52" s="23">
        <f t="shared" si="8"/>
        <v>4000</v>
      </c>
      <c r="L52" s="24">
        <f t="shared" si="9"/>
        <v>8541</v>
      </c>
      <c r="M52" s="23">
        <v>59822</v>
      </c>
      <c r="N52" s="23">
        <v>14</v>
      </c>
      <c r="O52" s="23">
        <v>707</v>
      </c>
      <c r="P52" s="23">
        <f t="shared" si="10"/>
        <v>8.277719236623346E-2</v>
      </c>
      <c r="Q52" s="24">
        <f t="shared" si="11"/>
        <v>707</v>
      </c>
      <c r="R52" s="23">
        <v>4946</v>
      </c>
    </row>
    <row r="53" spans="2:19" s="23" customFormat="1">
      <c r="B53" s="23" t="s">
        <v>252</v>
      </c>
      <c r="C53" s="23" t="s">
        <v>130</v>
      </c>
      <c r="D53" s="23">
        <v>1</v>
      </c>
      <c r="E53" s="23" t="s">
        <v>258</v>
      </c>
      <c r="F53" s="23" t="str">
        <f t="shared" si="7"/>
        <v>20180817</v>
      </c>
      <c r="G53" s="23">
        <v>0</v>
      </c>
      <c r="H53" s="23">
        <v>36896</v>
      </c>
      <c r="I53" s="23">
        <v>8265</v>
      </c>
      <c r="J53" s="23">
        <v>4000</v>
      </c>
      <c r="K53" s="23">
        <f t="shared" si="8"/>
        <v>4000</v>
      </c>
      <c r="L53" s="24">
        <f t="shared" si="9"/>
        <v>8265</v>
      </c>
      <c r="M53" s="23">
        <v>60896</v>
      </c>
      <c r="N53" s="23">
        <v>14</v>
      </c>
      <c r="O53" s="23">
        <v>671</v>
      </c>
      <c r="P53" s="23">
        <f t="shared" si="10"/>
        <v>8.1185722928009685E-2</v>
      </c>
      <c r="Q53" s="24">
        <f t="shared" si="11"/>
        <v>671</v>
      </c>
      <c r="R53" s="23">
        <v>4946</v>
      </c>
    </row>
    <row r="54" spans="2:19" s="23" customFormat="1">
      <c r="B54" s="23" t="s">
        <v>252</v>
      </c>
      <c r="C54" s="23" t="s">
        <v>130</v>
      </c>
      <c r="D54" s="23">
        <v>1</v>
      </c>
      <c r="E54" s="23" t="s">
        <v>259</v>
      </c>
      <c r="F54" s="23" t="str">
        <f t="shared" si="7"/>
        <v>20180817</v>
      </c>
      <c r="G54" s="23">
        <v>0</v>
      </c>
      <c r="H54" s="23">
        <v>36892</v>
      </c>
      <c r="I54" s="23">
        <v>8820</v>
      </c>
      <c r="J54" s="23">
        <v>4000</v>
      </c>
      <c r="K54" s="23">
        <f t="shared" si="8"/>
        <v>4000</v>
      </c>
      <c r="L54" s="24">
        <f t="shared" si="9"/>
        <v>8820</v>
      </c>
      <c r="M54" s="23">
        <v>60502</v>
      </c>
      <c r="N54" s="23">
        <v>15</v>
      </c>
      <c r="O54" s="23">
        <v>721</v>
      </c>
      <c r="P54" s="23">
        <f t="shared" si="10"/>
        <v>8.1746031746031747E-2</v>
      </c>
      <c r="Q54" s="24">
        <f t="shared" si="11"/>
        <v>721</v>
      </c>
      <c r="R54" s="23">
        <v>4946</v>
      </c>
    </row>
    <row r="55" spans="2:19" s="23" customFormat="1">
      <c r="L55" s="24"/>
      <c r="Q55" s="24"/>
    </row>
    <row r="56" spans="2:19" s="5" customFormat="1">
      <c r="L56" s="6"/>
      <c r="Q56" s="6"/>
    </row>
    <row r="57" spans="2:19" s="5" customFormat="1">
      <c r="L57" s="6"/>
      <c r="Q57" s="6"/>
    </row>
    <row r="58" spans="2:19" s="5" customFormat="1">
      <c r="L58" s="6"/>
      <c r="Q58" s="6"/>
    </row>
    <row r="59" spans="2:19" s="5" customFormat="1">
      <c r="B59" s="5" t="s">
        <v>284</v>
      </c>
      <c r="L59" s="6"/>
      <c r="Q59" s="6"/>
    </row>
    <row r="60" spans="2:19" s="38" customFormat="1">
      <c r="B60" s="38" t="s">
        <v>262</v>
      </c>
      <c r="C60" s="38" t="s">
        <v>147</v>
      </c>
      <c r="D60" s="38">
        <v>5</v>
      </c>
      <c r="E60" s="38" t="s">
        <v>263</v>
      </c>
      <c r="F60" s="38" t="str">
        <f t="shared" si="7"/>
        <v>20180818</v>
      </c>
      <c r="G60" s="38">
        <v>0</v>
      </c>
      <c r="H60" s="38">
        <v>23895</v>
      </c>
      <c r="I60" s="38">
        <v>6908</v>
      </c>
      <c r="J60" s="38">
        <v>3000</v>
      </c>
      <c r="K60" s="38">
        <f t="shared" ref="K60:K63" si="12">J60/D60</f>
        <v>600</v>
      </c>
      <c r="L60" s="39">
        <f t="shared" si="9"/>
        <v>1381.6</v>
      </c>
      <c r="M60" s="38">
        <v>33498</v>
      </c>
      <c r="N60" s="38">
        <v>21</v>
      </c>
      <c r="O60" s="38">
        <v>607</v>
      </c>
      <c r="P60" s="38">
        <f t="shared" si="10"/>
        <v>8.7869137232194555E-2</v>
      </c>
      <c r="Q60" s="39">
        <f t="shared" si="11"/>
        <v>121.4</v>
      </c>
      <c r="R60" s="38">
        <v>2944</v>
      </c>
      <c r="S60" s="38" t="s">
        <v>280</v>
      </c>
    </row>
    <row r="61" spans="2:19" s="38" customFormat="1">
      <c r="B61" s="38" t="s">
        <v>262</v>
      </c>
      <c r="C61" s="38" t="s">
        <v>147</v>
      </c>
      <c r="D61" s="38">
        <v>5</v>
      </c>
      <c r="E61" s="38" t="s">
        <v>264</v>
      </c>
      <c r="F61" s="38" t="str">
        <f t="shared" si="7"/>
        <v>20180818</v>
      </c>
      <c r="G61" s="38">
        <v>0</v>
      </c>
      <c r="H61" s="38">
        <v>24030</v>
      </c>
      <c r="I61" s="38">
        <v>6141</v>
      </c>
      <c r="J61" s="38">
        <v>3000</v>
      </c>
      <c r="K61" s="38">
        <f t="shared" si="12"/>
        <v>600</v>
      </c>
      <c r="L61" s="39">
        <f t="shared" si="9"/>
        <v>1228.2</v>
      </c>
      <c r="M61" s="38">
        <v>32127</v>
      </c>
      <c r="N61" s="38">
        <v>19</v>
      </c>
      <c r="O61" s="38">
        <v>572</v>
      </c>
      <c r="P61" s="38">
        <f t="shared" si="10"/>
        <v>9.3144439016446839E-2</v>
      </c>
      <c r="Q61" s="39">
        <f t="shared" si="11"/>
        <v>114.4</v>
      </c>
      <c r="R61" s="38">
        <v>2995</v>
      </c>
      <c r="S61" s="38" t="s">
        <v>281</v>
      </c>
    </row>
    <row r="62" spans="2:19" s="38" customFormat="1">
      <c r="B62" s="38" t="s">
        <v>262</v>
      </c>
      <c r="C62" s="38" t="s">
        <v>147</v>
      </c>
      <c r="D62" s="38">
        <v>5</v>
      </c>
      <c r="E62" s="38" t="s">
        <v>265</v>
      </c>
      <c r="F62" s="38" t="str">
        <f t="shared" si="7"/>
        <v>20180818</v>
      </c>
      <c r="G62" s="38">
        <v>0</v>
      </c>
      <c r="H62" s="38">
        <v>23966</v>
      </c>
      <c r="I62" s="38">
        <v>8735</v>
      </c>
      <c r="J62" s="38">
        <v>3000</v>
      </c>
      <c r="K62" s="38">
        <f t="shared" si="12"/>
        <v>600</v>
      </c>
      <c r="L62" s="39">
        <f t="shared" si="9"/>
        <v>1747</v>
      </c>
      <c r="M62" s="38">
        <v>34376</v>
      </c>
      <c r="N62" s="38">
        <v>25</v>
      </c>
      <c r="O62" s="38">
        <v>757</v>
      </c>
      <c r="P62" s="38">
        <f t="shared" si="10"/>
        <v>8.6662850601030336E-2</v>
      </c>
      <c r="Q62" s="39">
        <f t="shared" si="11"/>
        <v>151.4</v>
      </c>
      <c r="R62" s="38">
        <v>2981</v>
      </c>
      <c r="S62" s="38" t="s">
        <v>282</v>
      </c>
    </row>
    <row r="63" spans="2:19" s="38" customFormat="1">
      <c r="B63" s="38" t="s">
        <v>262</v>
      </c>
      <c r="C63" s="38" t="s">
        <v>151</v>
      </c>
      <c r="D63" s="38">
        <v>5</v>
      </c>
      <c r="E63" s="38" t="s">
        <v>266</v>
      </c>
      <c r="F63" s="38" t="str">
        <f t="shared" si="7"/>
        <v>20180818</v>
      </c>
      <c r="G63" s="38">
        <v>0</v>
      </c>
      <c r="H63" s="38">
        <v>24235</v>
      </c>
      <c r="I63" s="38">
        <v>5786</v>
      </c>
      <c r="J63" s="38">
        <v>3000</v>
      </c>
      <c r="K63" s="38">
        <f t="shared" si="12"/>
        <v>600</v>
      </c>
      <c r="L63" s="39">
        <f t="shared" si="9"/>
        <v>1157.2</v>
      </c>
      <c r="M63" s="38">
        <v>31625</v>
      </c>
      <c r="N63" s="38">
        <v>18</v>
      </c>
      <c r="O63" s="38">
        <v>548</v>
      </c>
      <c r="P63" s="38">
        <f t="shared" si="10"/>
        <v>9.4711372277912195E-2</v>
      </c>
      <c r="Q63" s="39">
        <f t="shared" si="11"/>
        <v>109.6</v>
      </c>
      <c r="R63" s="38">
        <v>2995</v>
      </c>
      <c r="S63" s="38" t="s">
        <v>283</v>
      </c>
    </row>
    <row r="64" spans="2:19" s="38" customFormat="1">
      <c r="B64" s="38" t="s">
        <v>262</v>
      </c>
      <c r="C64" s="38" t="s">
        <v>151</v>
      </c>
      <c r="D64" s="38">
        <v>5</v>
      </c>
      <c r="E64" s="38" t="s">
        <v>267</v>
      </c>
      <c r="F64" s="38" t="str">
        <f t="shared" si="7"/>
        <v>20180818</v>
      </c>
      <c r="G64" s="38">
        <v>0</v>
      </c>
      <c r="H64" s="38">
        <v>24311</v>
      </c>
      <c r="I64" s="38">
        <v>5772</v>
      </c>
      <c r="J64" s="38">
        <v>3000</v>
      </c>
      <c r="K64" s="38">
        <f>J64/D64</f>
        <v>600</v>
      </c>
      <c r="L64" s="39">
        <f>I64/D64</f>
        <v>1154.4000000000001</v>
      </c>
      <c r="M64" s="38">
        <v>32169</v>
      </c>
      <c r="N64" s="38">
        <v>18</v>
      </c>
      <c r="O64" s="38">
        <v>537</v>
      </c>
      <c r="P64" s="38">
        <f t="shared" si="10"/>
        <v>9.3035343035343041E-2</v>
      </c>
      <c r="Q64" s="39">
        <f>O64/D64</f>
        <v>107.4</v>
      </c>
      <c r="R64" s="38">
        <v>2995</v>
      </c>
      <c r="S64" s="38" t="s">
        <v>279</v>
      </c>
    </row>
    <row r="65" spans="2:18" s="38" customFormat="1">
      <c r="B65" s="38" t="s">
        <v>262</v>
      </c>
      <c r="C65" s="38" t="s">
        <v>151</v>
      </c>
      <c r="D65" s="38">
        <v>5</v>
      </c>
      <c r="E65" s="38" t="s">
        <v>268</v>
      </c>
      <c r="F65" s="38" t="str">
        <f t="shared" si="7"/>
        <v>20180818</v>
      </c>
      <c r="G65" s="38">
        <v>0</v>
      </c>
      <c r="H65" s="38">
        <v>24291</v>
      </c>
      <c r="I65" s="38">
        <v>5837</v>
      </c>
      <c r="J65" s="38">
        <v>3000</v>
      </c>
      <c r="K65" s="38">
        <f>J65/D65</f>
        <v>600</v>
      </c>
      <c r="L65" s="39">
        <f>I65/D65</f>
        <v>1167.4000000000001</v>
      </c>
      <c r="M65" s="38">
        <v>33387</v>
      </c>
      <c r="N65" s="38">
        <v>17</v>
      </c>
      <c r="O65" s="38">
        <v>530</v>
      </c>
      <c r="P65" s="38">
        <f t="shared" si="10"/>
        <v>9.0800068528353609E-2</v>
      </c>
      <c r="Q65" s="39">
        <f>O65/D65</f>
        <v>106</v>
      </c>
      <c r="R65" s="38">
        <v>3034</v>
      </c>
    </row>
    <row r="66" spans="2:18" s="38" customFormat="1">
      <c r="B66" s="38" t="s">
        <v>262</v>
      </c>
      <c r="C66" s="38" t="s">
        <v>155</v>
      </c>
      <c r="D66" s="38">
        <v>5</v>
      </c>
      <c r="E66" s="38" t="s">
        <v>269</v>
      </c>
      <c r="F66" s="38" t="str">
        <f t="shared" si="7"/>
        <v>20180818</v>
      </c>
      <c r="G66" s="38">
        <v>0</v>
      </c>
      <c r="H66" s="38">
        <v>24401</v>
      </c>
      <c r="I66" s="38">
        <v>8309</v>
      </c>
      <c r="J66" s="38">
        <v>3000</v>
      </c>
      <c r="K66" s="38">
        <f>J66/D66</f>
        <v>600</v>
      </c>
      <c r="L66" s="39">
        <f>I66/D66</f>
        <v>1661.8</v>
      </c>
      <c r="M66" s="38">
        <v>37088</v>
      </c>
      <c r="N66" s="38">
        <v>22</v>
      </c>
      <c r="O66" s="38">
        <v>714</v>
      </c>
      <c r="P66" s="38">
        <f t="shared" si="10"/>
        <v>8.5930918281381635E-2</v>
      </c>
      <c r="Q66" s="39">
        <f>O66/D66</f>
        <v>142.80000000000001</v>
      </c>
      <c r="R66" s="38">
        <v>3187</v>
      </c>
    </row>
    <row r="67" spans="2:18" s="38" customFormat="1">
      <c r="B67" s="38" t="s">
        <v>262</v>
      </c>
      <c r="C67" s="38" t="s">
        <v>155</v>
      </c>
      <c r="D67" s="38">
        <v>5</v>
      </c>
      <c r="E67" s="38" t="s">
        <v>270</v>
      </c>
      <c r="F67" s="38" t="str">
        <f t="shared" si="7"/>
        <v>20180818</v>
      </c>
      <c r="G67" s="38">
        <v>0</v>
      </c>
      <c r="H67" s="38">
        <v>24524</v>
      </c>
      <c r="I67" s="38">
        <v>7925</v>
      </c>
      <c r="J67" s="38">
        <v>3000</v>
      </c>
      <c r="K67" s="38">
        <f>J67/D67</f>
        <v>600</v>
      </c>
      <c r="L67" s="39">
        <f>I67/D67</f>
        <v>1585</v>
      </c>
      <c r="M67" s="38">
        <v>37071</v>
      </c>
      <c r="N67" s="38">
        <v>21</v>
      </c>
      <c r="O67" s="38">
        <v>681</v>
      </c>
      <c r="P67" s="38">
        <f t="shared" si="10"/>
        <v>8.5930599369085175E-2</v>
      </c>
      <c r="Q67" s="39">
        <f>O67/D67</f>
        <v>136.19999999999999</v>
      </c>
      <c r="R67" s="38">
        <v>3187</v>
      </c>
    </row>
    <row r="68" spans="2:18" s="38" customFormat="1">
      <c r="B68" s="38" t="s">
        <v>262</v>
      </c>
      <c r="C68" s="38" t="s">
        <v>155</v>
      </c>
      <c r="D68" s="38">
        <v>5</v>
      </c>
      <c r="E68" s="38" t="s">
        <v>271</v>
      </c>
      <c r="F68" s="38" t="str">
        <f t="shared" si="7"/>
        <v>20180818</v>
      </c>
      <c r="G68" s="38">
        <v>0</v>
      </c>
      <c r="H68" s="38">
        <v>24408</v>
      </c>
      <c r="I68" s="38">
        <v>5767</v>
      </c>
      <c r="J68" s="38">
        <v>3000</v>
      </c>
      <c r="K68" s="38">
        <f>J68/D68</f>
        <v>600</v>
      </c>
      <c r="L68" s="39">
        <f>I68/D68</f>
        <v>1153.4000000000001</v>
      </c>
      <c r="M68" s="38">
        <v>33316</v>
      </c>
      <c r="N68" s="38">
        <v>17</v>
      </c>
      <c r="O68" s="38">
        <v>525</v>
      </c>
      <c r="P68" s="38">
        <f t="shared" si="10"/>
        <v>9.1035200277440609E-2</v>
      </c>
      <c r="Q68" s="39">
        <f>O68/D68</f>
        <v>105</v>
      </c>
      <c r="R68" s="38">
        <v>3034</v>
      </c>
    </row>
    <row r="69" spans="2:18" s="38" customFormat="1">
      <c r="B69" s="38" t="s">
        <v>262</v>
      </c>
      <c r="C69" s="38" t="s">
        <v>145</v>
      </c>
      <c r="D69" s="38">
        <v>3</v>
      </c>
      <c r="E69" s="38" t="s">
        <v>272</v>
      </c>
      <c r="F69" s="38" t="str">
        <f t="shared" si="7"/>
        <v>20180818</v>
      </c>
      <c r="G69" s="38">
        <v>0</v>
      </c>
      <c r="H69" s="38">
        <v>24793</v>
      </c>
      <c r="I69" s="38">
        <v>5841</v>
      </c>
      <c r="J69" s="38">
        <v>3000</v>
      </c>
      <c r="K69" s="38">
        <f>J69/D69</f>
        <v>1000</v>
      </c>
      <c r="L69" s="39">
        <f>I69/D69</f>
        <v>1947</v>
      </c>
      <c r="M69" s="38">
        <v>38487</v>
      </c>
      <c r="N69" s="38">
        <v>15</v>
      </c>
      <c r="O69" s="38">
        <v>490</v>
      </c>
      <c r="P69" s="38">
        <f t="shared" si="10"/>
        <v>8.3889744906694055E-2</v>
      </c>
      <c r="Q69" s="39">
        <f>O69/D69</f>
        <v>163.33333333333334</v>
      </c>
      <c r="R69" s="38">
        <v>3226</v>
      </c>
    </row>
    <row r="70" spans="2:18" s="38" customFormat="1">
      <c r="B70" s="38" t="s">
        <v>262</v>
      </c>
      <c r="C70" s="38" t="s">
        <v>145</v>
      </c>
      <c r="D70" s="38">
        <v>3</v>
      </c>
      <c r="E70" s="38" t="s">
        <v>273</v>
      </c>
      <c r="F70" s="38" t="str">
        <f t="shared" si="7"/>
        <v>20180818</v>
      </c>
      <c r="G70" s="38">
        <v>0</v>
      </c>
      <c r="H70" s="38">
        <v>24811</v>
      </c>
      <c r="I70" s="38">
        <v>5730</v>
      </c>
      <c r="J70" s="38">
        <v>3000</v>
      </c>
      <c r="K70" s="38">
        <f>J70/D70</f>
        <v>1000</v>
      </c>
      <c r="L70" s="39">
        <f>I70/D70</f>
        <v>1910</v>
      </c>
      <c r="M70" s="38">
        <v>39655</v>
      </c>
      <c r="N70" s="38">
        <v>14</v>
      </c>
      <c r="O70" s="38">
        <v>472</v>
      </c>
      <c r="P70" s="38">
        <f t="shared" si="10"/>
        <v>8.2373472949389182E-2</v>
      </c>
      <c r="Q70" s="39">
        <f>O70/D70</f>
        <v>157.33333333333334</v>
      </c>
      <c r="R70" s="38">
        <v>3264</v>
      </c>
    </row>
    <row r="71" spans="2:18" s="38" customFormat="1">
      <c r="B71" s="38" t="s">
        <v>262</v>
      </c>
      <c r="C71" s="38" t="s">
        <v>145</v>
      </c>
      <c r="D71" s="38">
        <v>3</v>
      </c>
      <c r="E71" s="38" t="s">
        <v>274</v>
      </c>
      <c r="F71" s="38" t="str">
        <f t="shared" si="7"/>
        <v>20180818</v>
      </c>
      <c r="G71" s="38">
        <v>0</v>
      </c>
      <c r="H71" s="38">
        <v>24822</v>
      </c>
      <c r="I71" s="38">
        <v>5980</v>
      </c>
      <c r="J71" s="38">
        <v>3000</v>
      </c>
      <c r="K71" s="38">
        <f>J71/D71</f>
        <v>1000</v>
      </c>
      <c r="L71" s="39">
        <f>I71/D71</f>
        <v>1993.3333333333333</v>
      </c>
      <c r="M71" s="38">
        <v>34619</v>
      </c>
      <c r="N71" s="38">
        <v>17</v>
      </c>
      <c r="O71" s="38">
        <v>531</v>
      </c>
      <c r="P71" s="38">
        <f t="shared" si="10"/>
        <v>8.8795986622073581E-2</v>
      </c>
      <c r="Q71" s="39">
        <f>O71/D71</f>
        <v>177</v>
      </c>
      <c r="R71" s="38">
        <v>3072</v>
      </c>
    </row>
    <row r="72" spans="2:18">
      <c r="B72" t="s">
        <v>251</v>
      </c>
      <c r="L72" s="2"/>
    </row>
    <row r="73" spans="2:18" s="36" customFormat="1">
      <c r="B73" s="36" t="s">
        <v>124</v>
      </c>
      <c r="C73" s="36" t="s">
        <v>125</v>
      </c>
      <c r="D73" s="36">
        <v>1</v>
      </c>
      <c r="E73" s="36" t="s">
        <v>126</v>
      </c>
      <c r="F73" s="36" t="str">
        <f t="shared" ref="F73:F96" si="13">LEFT(E73, 8)</f>
        <v>20180813</v>
      </c>
      <c r="G73" s="36">
        <v>0</v>
      </c>
      <c r="H73" s="36">
        <v>3135</v>
      </c>
      <c r="I73" s="36">
        <v>1742</v>
      </c>
      <c r="J73" s="36">
        <v>400</v>
      </c>
      <c r="K73" s="36">
        <f>J73/D73</f>
        <v>400</v>
      </c>
      <c r="L73" s="37">
        <f>I73/D73</f>
        <v>1742</v>
      </c>
      <c r="M73" s="36">
        <v>1605</v>
      </c>
      <c r="N73" s="36">
        <v>109</v>
      </c>
      <c r="O73" s="36">
        <v>293</v>
      </c>
      <c r="P73" s="36">
        <f t="shared" ref="P73:P96" si="14">O73/I73</f>
        <v>0.16819747416762343</v>
      </c>
      <c r="Q73" s="37">
        <f>O73/D73</f>
        <v>293</v>
      </c>
      <c r="R73" s="36">
        <v>270</v>
      </c>
    </row>
    <row r="74" spans="2:18" s="36" customFormat="1">
      <c r="B74" s="36" t="s">
        <v>124</v>
      </c>
      <c r="C74" s="36" t="s">
        <v>125</v>
      </c>
      <c r="D74" s="36">
        <v>1</v>
      </c>
      <c r="E74" s="36" t="s">
        <v>127</v>
      </c>
      <c r="F74" s="36" t="str">
        <f t="shared" si="13"/>
        <v>20180813</v>
      </c>
      <c r="G74" s="36">
        <v>0</v>
      </c>
      <c r="H74" s="36">
        <v>2565</v>
      </c>
      <c r="I74" s="36">
        <v>258</v>
      </c>
      <c r="J74" s="36">
        <v>400</v>
      </c>
      <c r="K74" s="36">
        <f>J74/D74</f>
        <v>400</v>
      </c>
      <c r="L74" s="37">
        <f>I74/D74</f>
        <v>258</v>
      </c>
      <c r="M74" s="36">
        <v>972</v>
      </c>
      <c r="N74" s="36">
        <v>27</v>
      </c>
      <c r="O74" s="36">
        <v>44</v>
      </c>
      <c r="P74" s="36">
        <f t="shared" si="14"/>
        <v>0.17054263565891473</v>
      </c>
      <c r="Q74" s="37">
        <f>O74/D74</f>
        <v>44</v>
      </c>
      <c r="R74" s="36">
        <v>162</v>
      </c>
    </row>
    <row r="75" spans="2:18" s="36" customFormat="1">
      <c r="B75" s="36" t="s">
        <v>124</v>
      </c>
      <c r="C75" s="36" t="s">
        <v>125</v>
      </c>
      <c r="D75" s="36">
        <v>1</v>
      </c>
      <c r="E75" s="36" t="s">
        <v>128</v>
      </c>
      <c r="F75" s="36" t="str">
        <f t="shared" si="13"/>
        <v>20180813</v>
      </c>
      <c r="G75" s="36">
        <v>0</v>
      </c>
      <c r="H75" s="36">
        <v>2567</v>
      </c>
      <c r="I75" s="36">
        <v>267</v>
      </c>
      <c r="J75" s="36">
        <v>400</v>
      </c>
      <c r="K75" s="36">
        <f>J75/D75</f>
        <v>400</v>
      </c>
      <c r="L75" s="37">
        <f>I75/D75</f>
        <v>267</v>
      </c>
      <c r="M75" s="36">
        <v>976</v>
      </c>
      <c r="N75" s="36">
        <v>27</v>
      </c>
      <c r="O75" s="36">
        <v>47</v>
      </c>
      <c r="P75" s="36">
        <f t="shared" si="14"/>
        <v>0.17602996254681649</v>
      </c>
      <c r="Q75" s="37">
        <f>O75/D75</f>
        <v>47</v>
      </c>
      <c r="R75" s="36">
        <v>170</v>
      </c>
    </row>
    <row r="76" spans="2:18" s="36" customFormat="1">
      <c r="B76" s="36" t="s">
        <v>137</v>
      </c>
      <c r="C76" s="36" t="s">
        <v>125</v>
      </c>
      <c r="D76" s="36">
        <v>1</v>
      </c>
      <c r="E76" s="36" t="s">
        <v>138</v>
      </c>
      <c r="F76" s="36" t="str">
        <f t="shared" si="13"/>
        <v>20180814</v>
      </c>
      <c r="G76" s="36">
        <v>0</v>
      </c>
      <c r="H76" s="36">
        <v>2551</v>
      </c>
      <c r="I76" s="36">
        <v>255</v>
      </c>
      <c r="J76" s="36">
        <v>400</v>
      </c>
      <c r="K76" s="36">
        <f>J76/D76</f>
        <v>400</v>
      </c>
      <c r="L76" s="37">
        <f>I76/D76</f>
        <v>255</v>
      </c>
      <c r="M76" s="36">
        <v>954</v>
      </c>
      <c r="N76" s="36">
        <v>27</v>
      </c>
      <c r="O76" s="36">
        <v>43</v>
      </c>
      <c r="P76" s="36">
        <f t="shared" si="14"/>
        <v>0.16862745098039217</v>
      </c>
      <c r="Q76" s="37">
        <f>O76/D76</f>
        <v>43</v>
      </c>
      <c r="R76" s="36">
        <v>162</v>
      </c>
    </row>
    <row r="77" spans="2:18" s="36" customFormat="1">
      <c r="B77" s="36" t="s">
        <v>137</v>
      </c>
      <c r="C77" s="36" t="s">
        <v>125</v>
      </c>
      <c r="D77" s="36">
        <v>1</v>
      </c>
      <c r="E77" s="36" t="s">
        <v>139</v>
      </c>
      <c r="F77" s="36" t="str">
        <f t="shared" si="13"/>
        <v>20180814</v>
      </c>
      <c r="G77" s="36">
        <v>0</v>
      </c>
      <c r="H77" s="36">
        <v>2558</v>
      </c>
      <c r="I77" s="36">
        <v>150</v>
      </c>
      <c r="J77" s="36">
        <v>400</v>
      </c>
      <c r="K77" s="36">
        <f>J77/D77</f>
        <v>400</v>
      </c>
      <c r="L77" s="37">
        <f>I77/D77</f>
        <v>150</v>
      </c>
      <c r="M77" s="36">
        <v>1018</v>
      </c>
      <c r="N77" s="36">
        <v>15</v>
      </c>
      <c r="O77" s="36">
        <v>26</v>
      </c>
      <c r="P77" s="36">
        <f t="shared" si="14"/>
        <v>0.17333333333333334</v>
      </c>
      <c r="Q77" s="37">
        <f>O77/D77</f>
        <v>26</v>
      </c>
      <c r="R77" s="36">
        <v>170</v>
      </c>
    </row>
    <row r="78" spans="2:18" s="36" customFormat="1">
      <c r="B78" s="36" t="s">
        <v>137</v>
      </c>
      <c r="C78" s="36" t="s">
        <v>125</v>
      </c>
      <c r="D78" s="36">
        <v>1</v>
      </c>
      <c r="E78" s="36" t="s">
        <v>140</v>
      </c>
      <c r="F78" s="36" t="str">
        <f t="shared" si="13"/>
        <v>20180814</v>
      </c>
      <c r="G78" s="36">
        <v>0</v>
      </c>
      <c r="H78" s="36">
        <v>2560</v>
      </c>
      <c r="I78" s="36">
        <v>242</v>
      </c>
      <c r="J78" s="36">
        <v>400</v>
      </c>
      <c r="K78" s="36">
        <f>J78/D78</f>
        <v>400</v>
      </c>
      <c r="L78" s="37">
        <f>I78/D78</f>
        <v>242</v>
      </c>
      <c r="M78" s="36">
        <v>893</v>
      </c>
      <c r="N78" s="36">
        <v>27</v>
      </c>
      <c r="O78" s="36">
        <v>44</v>
      </c>
      <c r="P78" s="36">
        <f t="shared" si="14"/>
        <v>0.18181818181818182</v>
      </c>
      <c r="Q78" s="37">
        <f>O78/D78</f>
        <v>44</v>
      </c>
      <c r="R78" s="36">
        <v>162</v>
      </c>
    </row>
    <row r="79" spans="2:18" s="36" customFormat="1">
      <c r="B79" s="36" t="s">
        <v>124</v>
      </c>
      <c r="C79" s="36" t="s">
        <v>133</v>
      </c>
      <c r="D79" s="36">
        <v>1</v>
      </c>
      <c r="E79" s="36" t="s">
        <v>134</v>
      </c>
      <c r="F79" s="36" t="str">
        <f t="shared" si="13"/>
        <v>20180813</v>
      </c>
      <c r="G79" s="36">
        <v>0</v>
      </c>
      <c r="H79" s="36">
        <v>16498</v>
      </c>
      <c r="I79" s="36">
        <v>3904</v>
      </c>
      <c r="J79" s="36">
        <v>2000</v>
      </c>
      <c r="K79" s="36">
        <f>J79/D79</f>
        <v>2000</v>
      </c>
      <c r="L79" s="37">
        <f>I79/D79</f>
        <v>3904</v>
      </c>
      <c r="M79" s="36">
        <v>23889</v>
      </c>
      <c r="N79" s="36">
        <v>16</v>
      </c>
      <c r="O79" s="36">
        <v>339</v>
      </c>
      <c r="P79" s="36">
        <f t="shared" si="14"/>
        <v>8.6834016393442626E-2</v>
      </c>
      <c r="Q79" s="37">
        <f>O79/D79</f>
        <v>339</v>
      </c>
      <c r="R79" s="36">
        <v>2074</v>
      </c>
    </row>
    <row r="80" spans="2:18" s="36" customFormat="1">
      <c r="B80" s="36" t="s">
        <v>124</v>
      </c>
      <c r="C80" s="36" t="s">
        <v>133</v>
      </c>
      <c r="D80" s="36">
        <v>1</v>
      </c>
      <c r="E80" s="36" t="s">
        <v>135</v>
      </c>
      <c r="F80" s="36" t="str">
        <f t="shared" si="13"/>
        <v>20180813</v>
      </c>
      <c r="G80" s="36">
        <v>0</v>
      </c>
      <c r="H80" s="36">
        <v>16518</v>
      </c>
      <c r="I80" s="36">
        <v>3496</v>
      </c>
      <c r="J80" s="36">
        <v>2000</v>
      </c>
      <c r="K80" s="36">
        <f>J80/D80</f>
        <v>2000</v>
      </c>
      <c r="L80" s="37">
        <f>I80/D80</f>
        <v>3496</v>
      </c>
      <c r="M80" s="36">
        <v>24308</v>
      </c>
      <c r="N80" s="36">
        <v>14</v>
      </c>
      <c r="O80" s="36">
        <v>303</v>
      </c>
      <c r="P80" s="36">
        <f t="shared" si="14"/>
        <v>8.6670480549199083E-2</v>
      </c>
      <c r="Q80" s="37">
        <f>O80/D80</f>
        <v>303</v>
      </c>
      <c r="R80" s="36">
        <v>2099</v>
      </c>
    </row>
    <row r="81" spans="2:18" s="36" customFormat="1">
      <c r="B81" s="36" t="s">
        <v>124</v>
      </c>
      <c r="C81" s="36" t="s">
        <v>133</v>
      </c>
      <c r="D81" s="36">
        <v>1</v>
      </c>
      <c r="E81" s="36" t="s">
        <v>136</v>
      </c>
      <c r="F81" s="36" t="str">
        <f t="shared" si="13"/>
        <v>20180813</v>
      </c>
      <c r="G81" s="36">
        <v>0</v>
      </c>
      <c r="H81" s="36">
        <v>17272</v>
      </c>
      <c r="I81" s="36">
        <v>3445</v>
      </c>
      <c r="J81" s="36">
        <v>2000</v>
      </c>
      <c r="K81" s="36">
        <f>J81/D81</f>
        <v>2000</v>
      </c>
      <c r="L81" s="37">
        <f>I81/D81</f>
        <v>3445</v>
      </c>
      <c r="M81" s="36">
        <v>35363</v>
      </c>
      <c r="N81" s="36">
        <v>10</v>
      </c>
      <c r="O81" s="36">
        <v>250</v>
      </c>
      <c r="P81" s="36">
        <f t="shared" si="14"/>
        <v>7.2568940493468792E-2</v>
      </c>
      <c r="Q81" s="37">
        <f>O81/D81</f>
        <v>250</v>
      </c>
      <c r="R81" s="36">
        <v>2572</v>
      </c>
    </row>
    <row r="82" spans="2:18" s="36" customFormat="1">
      <c r="B82" s="36" t="s">
        <v>124</v>
      </c>
      <c r="C82" s="36" t="s">
        <v>130</v>
      </c>
      <c r="D82" s="36">
        <v>1</v>
      </c>
      <c r="E82" s="36" t="s">
        <v>129</v>
      </c>
      <c r="F82" s="36" t="str">
        <f t="shared" si="13"/>
        <v>20180813</v>
      </c>
      <c r="G82" s="36">
        <v>0</v>
      </c>
      <c r="H82" s="36">
        <v>36711</v>
      </c>
      <c r="I82" s="36">
        <v>7585</v>
      </c>
      <c r="J82" s="36">
        <v>4000</v>
      </c>
      <c r="K82" s="36">
        <f>J82/D82</f>
        <v>4000</v>
      </c>
      <c r="L82" s="37">
        <f>I82/D82</f>
        <v>7585</v>
      </c>
      <c r="M82" s="36">
        <v>53502</v>
      </c>
      <c r="N82" s="36">
        <v>14</v>
      </c>
      <c r="O82" s="36">
        <v>661</v>
      </c>
      <c r="P82" s="36">
        <f t="shared" si="14"/>
        <v>8.7145682267633487E-2</v>
      </c>
      <c r="Q82" s="37">
        <f>O82/D82</f>
        <v>661</v>
      </c>
      <c r="R82" s="36">
        <v>4666</v>
      </c>
    </row>
    <row r="83" spans="2:18" s="36" customFormat="1">
      <c r="B83" s="36" t="s">
        <v>124</v>
      </c>
      <c r="C83" s="36" t="s">
        <v>130</v>
      </c>
      <c r="D83" s="36">
        <v>1</v>
      </c>
      <c r="E83" s="36" t="s">
        <v>131</v>
      </c>
      <c r="F83" s="36" t="str">
        <f t="shared" si="13"/>
        <v>20180813</v>
      </c>
      <c r="G83" s="36">
        <v>0</v>
      </c>
      <c r="H83" s="36">
        <v>36717</v>
      </c>
      <c r="I83" s="36">
        <v>7269</v>
      </c>
      <c r="J83" s="36">
        <v>4000</v>
      </c>
      <c r="K83" s="36">
        <f>J83/D83</f>
        <v>4000</v>
      </c>
      <c r="L83" s="37">
        <f>I83/D83</f>
        <v>7269</v>
      </c>
      <c r="M83" s="36">
        <v>52664</v>
      </c>
      <c r="N83" s="36">
        <v>14</v>
      </c>
      <c r="O83" s="36">
        <v>644</v>
      </c>
      <c r="P83" s="36">
        <f t="shared" si="14"/>
        <v>8.8595405145136877E-2</v>
      </c>
      <c r="Q83" s="37">
        <f>O83/D83</f>
        <v>644</v>
      </c>
      <c r="R83" s="36">
        <v>4666</v>
      </c>
    </row>
    <row r="84" spans="2:18" s="36" customFormat="1">
      <c r="B84" s="36" t="s">
        <v>124</v>
      </c>
      <c r="C84" s="36" t="s">
        <v>130</v>
      </c>
      <c r="D84" s="36">
        <v>1</v>
      </c>
      <c r="E84" s="36" t="s">
        <v>132</v>
      </c>
      <c r="F84" s="36" t="str">
        <f t="shared" si="13"/>
        <v>20180814</v>
      </c>
      <c r="G84" s="36">
        <v>0</v>
      </c>
      <c r="H84" s="36">
        <v>36829</v>
      </c>
      <c r="I84" s="36">
        <v>7396</v>
      </c>
      <c r="J84" s="36">
        <v>4000</v>
      </c>
      <c r="K84" s="36">
        <f>J84/D84</f>
        <v>4000</v>
      </c>
      <c r="L84" s="37">
        <f>I84/D84</f>
        <v>7396</v>
      </c>
      <c r="M84" s="36">
        <v>58227</v>
      </c>
      <c r="N84" s="36">
        <v>13</v>
      </c>
      <c r="O84" s="36">
        <v>621</v>
      </c>
      <c r="P84" s="36">
        <f t="shared" si="14"/>
        <v>8.3964305029745806E-2</v>
      </c>
      <c r="Q84" s="37">
        <f>O84/D84</f>
        <v>621</v>
      </c>
      <c r="R84" s="36">
        <v>4896</v>
      </c>
    </row>
    <row r="85" spans="2:18" s="36" customFormat="1">
      <c r="B85" s="36" t="s">
        <v>144</v>
      </c>
      <c r="C85" s="36" t="s">
        <v>147</v>
      </c>
      <c r="D85" s="36">
        <v>5</v>
      </c>
      <c r="E85" s="36" t="s">
        <v>148</v>
      </c>
      <c r="F85" s="36" t="str">
        <f t="shared" si="13"/>
        <v>20180814</v>
      </c>
      <c r="G85" s="36">
        <v>0</v>
      </c>
      <c r="H85" s="36">
        <v>23893</v>
      </c>
      <c r="I85" s="36">
        <v>5864</v>
      </c>
      <c r="J85" s="36">
        <v>3000</v>
      </c>
      <c r="K85" s="36">
        <f>J85/D85</f>
        <v>600</v>
      </c>
      <c r="L85" s="37">
        <f>I85/D85</f>
        <v>1172.8</v>
      </c>
      <c r="M85" s="36">
        <v>29547</v>
      </c>
      <c r="N85" s="36">
        <v>20</v>
      </c>
      <c r="O85" s="36">
        <v>555</v>
      </c>
      <c r="P85" s="36">
        <f t="shared" si="14"/>
        <v>9.464529331514325E-2</v>
      </c>
      <c r="Q85" s="37">
        <f>O85/D85</f>
        <v>111</v>
      </c>
      <c r="R85" s="36">
        <v>2797</v>
      </c>
    </row>
    <row r="86" spans="2:18" s="36" customFormat="1">
      <c r="B86" s="36" t="s">
        <v>144</v>
      </c>
      <c r="C86" s="36" t="s">
        <v>147</v>
      </c>
      <c r="D86" s="36">
        <v>5</v>
      </c>
      <c r="E86" s="36" t="s">
        <v>149</v>
      </c>
      <c r="F86" s="36" t="str">
        <f t="shared" si="13"/>
        <v>20180814</v>
      </c>
      <c r="G86" s="36">
        <v>0</v>
      </c>
      <c r="H86" s="36">
        <v>24253</v>
      </c>
      <c r="I86" s="36">
        <v>6137</v>
      </c>
      <c r="J86" s="36">
        <v>3000</v>
      </c>
      <c r="K86" s="36">
        <f>J86/D86</f>
        <v>600</v>
      </c>
      <c r="L86" s="37">
        <f>I86/D86</f>
        <v>1227.4000000000001</v>
      </c>
      <c r="M86" s="36">
        <v>33525</v>
      </c>
      <c r="N86" s="36">
        <v>18</v>
      </c>
      <c r="O86" s="36">
        <v>562</v>
      </c>
      <c r="P86" s="36">
        <f t="shared" si="14"/>
        <v>9.1575688447124007E-2</v>
      </c>
      <c r="Q86" s="37">
        <f>O86/D86</f>
        <v>112.4</v>
      </c>
      <c r="R86" s="36">
        <v>3072</v>
      </c>
    </row>
    <row r="87" spans="2:18" s="36" customFormat="1">
      <c r="B87" s="36" t="s">
        <v>144</v>
      </c>
      <c r="C87" s="36" t="s">
        <v>147</v>
      </c>
      <c r="D87" s="36">
        <v>5</v>
      </c>
      <c r="E87" s="36" t="s">
        <v>150</v>
      </c>
      <c r="F87" s="36" t="str">
        <f t="shared" si="13"/>
        <v>20180815</v>
      </c>
      <c r="G87" s="36">
        <v>0</v>
      </c>
      <c r="H87" s="36">
        <v>24959</v>
      </c>
      <c r="I87" s="36">
        <v>9892</v>
      </c>
      <c r="J87" s="36">
        <v>3000</v>
      </c>
      <c r="K87" s="36">
        <f>J87/D87</f>
        <v>600</v>
      </c>
      <c r="L87" s="37">
        <f>I87/D87</f>
        <v>1978.4</v>
      </c>
      <c r="M87" s="36">
        <v>34604</v>
      </c>
      <c r="N87" s="36">
        <v>29</v>
      </c>
      <c r="O87" s="36">
        <v>879</v>
      </c>
      <c r="P87" s="36">
        <f t="shared" si="14"/>
        <v>8.8859684593611002E-2</v>
      </c>
      <c r="Q87" s="37">
        <f>O87/D87</f>
        <v>175.8</v>
      </c>
      <c r="R87" s="36">
        <v>3072</v>
      </c>
    </row>
    <row r="88" spans="2:18" s="36" customFormat="1">
      <c r="B88" s="36" t="s">
        <v>144</v>
      </c>
      <c r="C88" s="36" t="s">
        <v>151</v>
      </c>
      <c r="D88" s="36">
        <v>5</v>
      </c>
      <c r="E88" s="36" t="s">
        <v>152</v>
      </c>
      <c r="F88" s="36" t="str">
        <f t="shared" si="13"/>
        <v>20180814</v>
      </c>
      <c r="G88" s="36">
        <v>0</v>
      </c>
      <c r="H88" s="36">
        <v>24316</v>
      </c>
      <c r="I88" s="36">
        <v>5809</v>
      </c>
      <c r="J88" s="36">
        <v>3000</v>
      </c>
      <c r="K88" s="36">
        <f>J88/D88</f>
        <v>600</v>
      </c>
      <c r="L88" s="37">
        <f>I88/D88</f>
        <v>1161.8</v>
      </c>
      <c r="M88" s="36">
        <v>31070</v>
      </c>
      <c r="N88" s="36">
        <v>19</v>
      </c>
      <c r="O88" s="36">
        <v>552</v>
      </c>
      <c r="P88" s="36">
        <f t="shared" si="14"/>
        <v>9.5024961266999483E-2</v>
      </c>
      <c r="Q88" s="37">
        <f>O88/D88</f>
        <v>110.4</v>
      </c>
      <c r="R88" s="36">
        <v>2957</v>
      </c>
    </row>
    <row r="89" spans="2:18" s="36" customFormat="1">
      <c r="B89" s="36" t="s">
        <v>144</v>
      </c>
      <c r="C89" s="36" t="s">
        <v>151</v>
      </c>
      <c r="D89" s="36">
        <v>5</v>
      </c>
      <c r="E89" s="36" t="s">
        <v>153</v>
      </c>
      <c r="F89" s="36" t="str">
        <f t="shared" si="13"/>
        <v>20180814</v>
      </c>
      <c r="G89" s="36">
        <v>0</v>
      </c>
      <c r="H89" s="36">
        <v>24557</v>
      </c>
      <c r="I89" s="36">
        <v>5725</v>
      </c>
      <c r="J89" s="36">
        <v>3000</v>
      </c>
      <c r="K89" s="36">
        <f>J89/D89</f>
        <v>600</v>
      </c>
      <c r="L89" s="37">
        <f>I89/D89</f>
        <v>1145</v>
      </c>
      <c r="M89" s="36">
        <v>32726</v>
      </c>
      <c r="N89" s="36">
        <v>17</v>
      </c>
      <c r="O89" s="36">
        <v>524</v>
      </c>
      <c r="P89" s="36">
        <f t="shared" si="14"/>
        <v>9.1528384279475988E-2</v>
      </c>
      <c r="Q89" s="37">
        <f>O89/D89</f>
        <v>104.8</v>
      </c>
      <c r="R89" s="36">
        <v>2995</v>
      </c>
    </row>
    <row r="90" spans="2:18" s="36" customFormat="1">
      <c r="B90" s="36" t="s">
        <v>144</v>
      </c>
      <c r="C90" s="36" t="s">
        <v>151</v>
      </c>
      <c r="D90" s="36">
        <v>5</v>
      </c>
      <c r="E90" s="36" t="s">
        <v>154</v>
      </c>
      <c r="F90" s="36" t="str">
        <f t="shared" si="13"/>
        <v>20180815</v>
      </c>
      <c r="G90" s="36">
        <v>0</v>
      </c>
      <c r="H90" s="36">
        <v>24133</v>
      </c>
      <c r="I90" s="36">
        <v>5796</v>
      </c>
      <c r="J90" s="36">
        <v>3000</v>
      </c>
      <c r="K90" s="36">
        <f>J90/D90</f>
        <v>600</v>
      </c>
      <c r="L90" s="37">
        <f>I90/D90</f>
        <v>1159.2</v>
      </c>
      <c r="M90" s="36">
        <v>33081</v>
      </c>
      <c r="N90" s="36">
        <v>18</v>
      </c>
      <c r="O90" s="36">
        <v>532</v>
      </c>
      <c r="P90" s="36">
        <f t="shared" si="14"/>
        <v>9.1787439613526575E-2</v>
      </c>
      <c r="Q90" s="37">
        <f>O90/D90</f>
        <v>106.4</v>
      </c>
      <c r="R90" s="36">
        <v>3034</v>
      </c>
    </row>
    <row r="91" spans="2:18" s="36" customFormat="1">
      <c r="B91" s="36" t="s">
        <v>144</v>
      </c>
      <c r="C91" s="36" t="s">
        <v>155</v>
      </c>
      <c r="D91" s="36">
        <v>5</v>
      </c>
      <c r="E91" s="36" t="s">
        <v>156</v>
      </c>
      <c r="F91" s="36" t="str">
        <f t="shared" si="13"/>
        <v>20180814</v>
      </c>
      <c r="G91" s="36">
        <v>0</v>
      </c>
      <c r="H91" s="36">
        <v>24475</v>
      </c>
      <c r="I91" s="36">
        <v>5548</v>
      </c>
      <c r="J91" s="36">
        <v>3000</v>
      </c>
      <c r="K91" s="36">
        <f>J91/D91</f>
        <v>600</v>
      </c>
      <c r="L91" s="37">
        <f>I91/D91</f>
        <v>1109.5999999999999</v>
      </c>
      <c r="M91" s="36">
        <v>36414</v>
      </c>
      <c r="N91" s="36">
        <v>15</v>
      </c>
      <c r="O91" s="36">
        <v>479</v>
      </c>
      <c r="P91" s="36">
        <f t="shared" si="14"/>
        <v>8.6337418889689974E-2</v>
      </c>
      <c r="Q91" s="37">
        <f>O91/D91</f>
        <v>95.8</v>
      </c>
      <c r="R91" s="36">
        <v>3149</v>
      </c>
    </row>
    <row r="92" spans="2:18" s="36" customFormat="1">
      <c r="B92" s="36" t="s">
        <v>144</v>
      </c>
      <c r="C92" s="36" t="s">
        <v>155</v>
      </c>
      <c r="D92" s="36">
        <v>5</v>
      </c>
      <c r="E92" s="36" t="s">
        <v>157</v>
      </c>
      <c r="F92" s="36" t="str">
        <f t="shared" si="13"/>
        <v>20180814</v>
      </c>
      <c r="G92" s="36">
        <v>0</v>
      </c>
      <c r="H92" s="36">
        <v>24526</v>
      </c>
      <c r="I92" s="36">
        <v>5674</v>
      </c>
      <c r="J92" s="36">
        <v>3000</v>
      </c>
      <c r="K92" s="36">
        <f>J92/D92</f>
        <v>600</v>
      </c>
      <c r="L92" s="37">
        <f>I92/D92</f>
        <v>1134.8</v>
      </c>
      <c r="M92" s="36">
        <v>35180</v>
      </c>
      <c r="N92" s="36">
        <v>16</v>
      </c>
      <c r="O92" s="36">
        <v>502</v>
      </c>
      <c r="P92" s="36">
        <f t="shared" si="14"/>
        <v>8.8473739866055695E-2</v>
      </c>
      <c r="Q92" s="37">
        <f>O92/D92</f>
        <v>100.4</v>
      </c>
      <c r="R92" s="36">
        <v>3110</v>
      </c>
    </row>
    <row r="93" spans="2:18" s="36" customFormat="1">
      <c r="B93" s="36" t="s">
        <v>144</v>
      </c>
      <c r="C93" s="36" t="s">
        <v>155</v>
      </c>
      <c r="D93" s="36">
        <v>5</v>
      </c>
      <c r="E93" s="36" t="s">
        <v>158</v>
      </c>
      <c r="F93" s="36" t="str">
        <f t="shared" si="13"/>
        <v>20180815</v>
      </c>
      <c r="G93" s="36">
        <v>0</v>
      </c>
      <c r="H93" s="36">
        <v>24729</v>
      </c>
      <c r="I93" s="36">
        <v>6905</v>
      </c>
      <c r="J93" s="36">
        <v>3000</v>
      </c>
      <c r="K93" s="36">
        <f>J93/D93</f>
        <v>600</v>
      </c>
      <c r="L93" s="37">
        <f>I93/D93</f>
        <v>1381</v>
      </c>
      <c r="M93" s="36">
        <v>36416</v>
      </c>
      <c r="N93" s="36">
        <v>19</v>
      </c>
      <c r="O93" s="36">
        <v>597</v>
      </c>
      <c r="P93" s="36">
        <f t="shared" si="14"/>
        <v>8.6459087617668351E-2</v>
      </c>
      <c r="Q93" s="37">
        <f>O93/D93</f>
        <v>119.4</v>
      </c>
      <c r="R93" s="36">
        <v>3149</v>
      </c>
    </row>
    <row r="94" spans="2:18" s="36" customFormat="1">
      <c r="B94" s="36" t="s">
        <v>144</v>
      </c>
      <c r="C94" s="36" t="s">
        <v>145</v>
      </c>
      <c r="D94" s="36">
        <v>3</v>
      </c>
      <c r="E94" s="36" t="s">
        <v>159</v>
      </c>
      <c r="F94" s="36" t="str">
        <f t="shared" si="13"/>
        <v>20180814</v>
      </c>
      <c r="G94" s="36">
        <v>0</v>
      </c>
      <c r="H94" s="36">
        <v>24831</v>
      </c>
      <c r="I94" s="36">
        <v>5888</v>
      </c>
      <c r="J94" s="36">
        <v>3000</v>
      </c>
      <c r="K94" s="36">
        <f>J94/D94</f>
        <v>1000</v>
      </c>
      <c r="L94" s="37">
        <f>I94/D94</f>
        <v>1962.6666666666667</v>
      </c>
      <c r="M94" s="36">
        <v>37327</v>
      </c>
      <c r="N94" s="36">
        <v>16</v>
      </c>
      <c r="O94" s="36">
        <v>503</v>
      </c>
      <c r="P94" s="36">
        <f t="shared" si="14"/>
        <v>8.5427989130434784E-2</v>
      </c>
      <c r="Q94" s="37">
        <f>O94/D94</f>
        <v>167.66666666666666</v>
      </c>
      <c r="R94" s="36">
        <v>3187</v>
      </c>
    </row>
    <row r="95" spans="2:18" s="36" customFormat="1">
      <c r="B95" s="36" t="s">
        <v>144</v>
      </c>
      <c r="C95" s="36" t="s">
        <v>145</v>
      </c>
      <c r="D95" s="36">
        <v>3</v>
      </c>
      <c r="E95" s="36" t="s">
        <v>160</v>
      </c>
      <c r="F95" s="36" t="str">
        <f t="shared" si="13"/>
        <v>20180814</v>
      </c>
      <c r="G95" s="36">
        <v>0</v>
      </c>
      <c r="H95" s="36">
        <v>24891</v>
      </c>
      <c r="I95" s="36">
        <v>5526</v>
      </c>
      <c r="J95" s="36">
        <v>3000</v>
      </c>
      <c r="K95" s="36">
        <f>J95/D95</f>
        <v>1000</v>
      </c>
      <c r="L95" s="37">
        <f>I95/D95</f>
        <v>1842</v>
      </c>
      <c r="M95" s="36">
        <v>39074</v>
      </c>
      <c r="N95" s="36">
        <v>14</v>
      </c>
      <c r="O95" s="36">
        <v>456</v>
      </c>
      <c r="P95" s="36">
        <f t="shared" si="14"/>
        <v>8.2519001085776325E-2</v>
      </c>
      <c r="Q95" s="37">
        <f>O95/D95</f>
        <v>152</v>
      </c>
      <c r="R95" s="36">
        <v>3226</v>
      </c>
    </row>
    <row r="96" spans="2:18" s="36" customFormat="1">
      <c r="B96" s="36" t="s">
        <v>144</v>
      </c>
      <c r="C96" s="36" t="s">
        <v>145</v>
      </c>
      <c r="D96" s="36">
        <v>3</v>
      </c>
      <c r="E96" s="36" t="s">
        <v>146</v>
      </c>
      <c r="F96" s="36" t="str">
        <f t="shared" si="13"/>
        <v>20180815</v>
      </c>
      <c r="G96" s="36">
        <v>0</v>
      </c>
      <c r="H96" s="36">
        <v>24643</v>
      </c>
      <c r="I96" s="36">
        <v>6154</v>
      </c>
      <c r="J96" s="36">
        <v>3000</v>
      </c>
      <c r="K96" s="36">
        <f>J96/D96</f>
        <v>1000</v>
      </c>
      <c r="L96" s="37">
        <f>I96/D96</f>
        <v>2051.3333333333335</v>
      </c>
      <c r="M96" s="36">
        <v>37504</v>
      </c>
      <c r="N96" s="36">
        <v>16</v>
      </c>
      <c r="O96" s="36">
        <v>523</v>
      </c>
      <c r="P96" s="36">
        <f t="shared" si="14"/>
        <v>8.4985375365615859E-2</v>
      </c>
      <c r="Q96" s="37">
        <f>O96/D96</f>
        <v>174.33333333333334</v>
      </c>
      <c r="R96" s="36">
        <v>3187</v>
      </c>
    </row>
  </sheetData>
  <autoFilter ref="B4:S41" xr:uid="{201FADF2-299D-2E42-A643-0088FAFE31EF}">
    <sortState ref="B5:S41">
      <sortCondition ref="B5:B41"/>
      <sortCondition ref="C5:C41"/>
    </sortState>
  </autoFilter>
  <sortState ref="B46:S54">
    <sortCondition ref="E46:E54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45AD-3E25-944C-B85B-154C22889A6D}">
  <dimension ref="B2:E6"/>
  <sheetViews>
    <sheetView workbookViewId="0"/>
  </sheetViews>
  <sheetFormatPr baseColWidth="10" defaultRowHeight="16"/>
  <sheetData>
    <row r="2" spans="2:5">
      <c r="B2">
        <v>25</v>
      </c>
      <c r="C2" s="7">
        <v>14440</v>
      </c>
    </row>
    <row r="3" spans="2:5">
      <c r="B3">
        <v>50</v>
      </c>
      <c r="C3" s="7">
        <v>18750</v>
      </c>
      <c r="D3">
        <f>C3-C2</f>
        <v>4310</v>
      </c>
      <c r="E3" s="13">
        <f>D3/C2</f>
        <v>0.29847645429362879</v>
      </c>
    </row>
    <row r="4" spans="2:5">
      <c r="B4">
        <v>75</v>
      </c>
      <c r="C4" s="7">
        <v>24816</v>
      </c>
      <c r="D4">
        <f>C4-C3</f>
        <v>6066</v>
      </c>
      <c r="E4" s="13">
        <f t="shared" ref="E4:E6" si="0">D4/C3</f>
        <v>0.32351999999999997</v>
      </c>
    </row>
    <row r="5" spans="2:5">
      <c r="B5">
        <v>100</v>
      </c>
      <c r="C5" s="7">
        <v>33844</v>
      </c>
      <c r="D5">
        <f>C5-C4</f>
        <v>9028</v>
      </c>
      <c r="E5" s="13">
        <f t="shared" si="0"/>
        <v>0.36379754996776276</v>
      </c>
    </row>
    <row r="6" spans="2:5">
      <c r="B6">
        <v>100</v>
      </c>
      <c r="C6" s="7">
        <v>35904</v>
      </c>
      <c r="D6">
        <f>C6-C5</f>
        <v>2060</v>
      </c>
      <c r="E6" s="13">
        <f t="shared" si="0"/>
        <v>6.0867509750620497E-2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3F91-0606-F947-9FDB-912D78703A7E}">
  <dimension ref="B2:C106"/>
  <sheetViews>
    <sheetView workbookViewId="0"/>
  </sheetViews>
  <sheetFormatPr baseColWidth="10" defaultRowHeight="16"/>
  <cols>
    <col min="1" max="1" width="5" customWidth="1"/>
    <col min="3" max="3" width="9.83203125" customWidth="1"/>
  </cols>
  <sheetData>
    <row r="2" spans="2:3">
      <c r="B2" s="21" t="s">
        <v>278</v>
      </c>
    </row>
    <row r="4" spans="2:3">
      <c r="B4" t="s">
        <v>277</v>
      </c>
      <c r="C4">
        <f>CORREL(B7:B106, C7:C106)</f>
        <v>0.99983808062691393</v>
      </c>
    </row>
    <row r="6" spans="2:3">
      <c r="B6" t="s">
        <v>276</v>
      </c>
      <c r="C6" t="s">
        <v>275</v>
      </c>
    </row>
    <row r="7" spans="2:3">
      <c r="B7">
        <v>1</v>
      </c>
      <c r="C7">
        <v>20</v>
      </c>
    </row>
    <row r="8" spans="2:3">
      <c r="B8">
        <v>1</v>
      </c>
      <c r="C8">
        <v>20</v>
      </c>
    </row>
    <row r="9" spans="2:3">
      <c r="B9">
        <v>1</v>
      </c>
      <c r="C9">
        <v>10</v>
      </c>
    </row>
    <row r="10" spans="2:3">
      <c r="B10">
        <v>1</v>
      </c>
      <c r="C10">
        <v>10</v>
      </c>
    </row>
    <row r="11" spans="2:3">
      <c r="B11">
        <v>1</v>
      </c>
      <c r="C11">
        <v>20</v>
      </c>
    </row>
    <row r="12" spans="2:3">
      <c r="B12">
        <v>1</v>
      </c>
      <c r="C12">
        <v>20</v>
      </c>
    </row>
    <row r="13" spans="2:3">
      <c r="B13">
        <v>1</v>
      </c>
      <c r="C13">
        <v>10</v>
      </c>
    </row>
    <row r="14" spans="2:3">
      <c r="B14">
        <v>1</v>
      </c>
      <c r="C14">
        <v>30</v>
      </c>
    </row>
    <row r="15" spans="2:3">
      <c r="B15">
        <v>1</v>
      </c>
      <c r="C15">
        <v>20</v>
      </c>
    </row>
    <row r="16" spans="2:3">
      <c r="B16">
        <v>1</v>
      </c>
      <c r="C16">
        <v>20</v>
      </c>
    </row>
    <row r="17" spans="2:3">
      <c r="B17">
        <v>10</v>
      </c>
      <c r="C17">
        <v>30</v>
      </c>
    </row>
    <row r="18" spans="2:3">
      <c r="B18">
        <v>10</v>
      </c>
      <c r="C18">
        <v>30</v>
      </c>
    </row>
    <row r="19" spans="2:3">
      <c r="B19">
        <v>10</v>
      </c>
      <c r="C19">
        <v>50</v>
      </c>
    </row>
    <row r="20" spans="2:3">
      <c r="B20">
        <v>10</v>
      </c>
      <c r="C20">
        <v>30</v>
      </c>
    </row>
    <row r="21" spans="2:3">
      <c r="B21">
        <v>10</v>
      </c>
      <c r="C21">
        <v>20</v>
      </c>
    </row>
    <row r="22" spans="2:3">
      <c r="B22">
        <v>10</v>
      </c>
      <c r="C22">
        <v>30</v>
      </c>
    </row>
    <row r="23" spans="2:3">
      <c r="B23">
        <v>10</v>
      </c>
      <c r="C23">
        <v>40</v>
      </c>
    </row>
    <row r="24" spans="2:3">
      <c r="B24">
        <v>10</v>
      </c>
      <c r="C24">
        <v>30</v>
      </c>
    </row>
    <row r="25" spans="2:3">
      <c r="B25">
        <v>10</v>
      </c>
      <c r="C25">
        <v>40</v>
      </c>
    </row>
    <row r="26" spans="2:3">
      <c r="B26">
        <v>10</v>
      </c>
      <c r="C26">
        <v>20</v>
      </c>
    </row>
    <row r="27" spans="2:3">
      <c r="B27">
        <v>20</v>
      </c>
      <c r="C27">
        <v>50</v>
      </c>
    </row>
    <row r="28" spans="2:3">
      <c r="B28">
        <v>20</v>
      </c>
      <c r="C28">
        <v>40</v>
      </c>
    </row>
    <row r="29" spans="2:3">
      <c r="B29">
        <v>20</v>
      </c>
      <c r="C29">
        <v>60</v>
      </c>
    </row>
    <row r="30" spans="2:3">
      <c r="B30">
        <v>20</v>
      </c>
      <c r="C30">
        <v>50</v>
      </c>
    </row>
    <row r="31" spans="2:3">
      <c r="B31">
        <v>20</v>
      </c>
      <c r="C31">
        <v>60</v>
      </c>
    </row>
    <row r="32" spans="2:3">
      <c r="B32">
        <v>20</v>
      </c>
      <c r="C32">
        <v>50</v>
      </c>
    </row>
    <row r="33" spans="2:3">
      <c r="B33">
        <v>20</v>
      </c>
      <c r="C33">
        <v>50</v>
      </c>
    </row>
    <row r="34" spans="2:3">
      <c r="B34">
        <v>20</v>
      </c>
      <c r="C34">
        <v>50</v>
      </c>
    </row>
    <row r="35" spans="2:3">
      <c r="B35">
        <v>20</v>
      </c>
      <c r="C35">
        <v>100</v>
      </c>
    </row>
    <row r="36" spans="2:3">
      <c r="B36">
        <v>20</v>
      </c>
      <c r="C36">
        <v>50</v>
      </c>
    </row>
    <row r="37" spans="2:3">
      <c r="B37">
        <v>30</v>
      </c>
      <c r="C37">
        <v>70</v>
      </c>
    </row>
    <row r="38" spans="2:3">
      <c r="B38">
        <v>30</v>
      </c>
      <c r="C38">
        <v>80</v>
      </c>
    </row>
    <row r="39" spans="2:3">
      <c r="B39">
        <v>30</v>
      </c>
      <c r="C39">
        <v>70</v>
      </c>
    </row>
    <row r="40" spans="2:3">
      <c r="B40">
        <v>30</v>
      </c>
      <c r="C40">
        <v>70</v>
      </c>
    </row>
    <row r="41" spans="2:3">
      <c r="B41">
        <v>30</v>
      </c>
      <c r="C41">
        <v>90</v>
      </c>
    </row>
    <row r="42" spans="2:3">
      <c r="B42">
        <v>30</v>
      </c>
      <c r="C42">
        <v>80</v>
      </c>
    </row>
    <row r="43" spans="2:3">
      <c r="B43">
        <v>30</v>
      </c>
      <c r="C43">
        <v>80</v>
      </c>
    </row>
    <row r="44" spans="2:3">
      <c r="B44">
        <v>30</v>
      </c>
      <c r="C44">
        <v>80</v>
      </c>
    </row>
    <row r="45" spans="2:3">
      <c r="B45">
        <v>30</v>
      </c>
      <c r="C45">
        <v>90</v>
      </c>
    </row>
    <row r="46" spans="2:3">
      <c r="B46">
        <v>30</v>
      </c>
      <c r="C46">
        <v>90</v>
      </c>
    </row>
    <row r="47" spans="2:3">
      <c r="B47">
        <v>40</v>
      </c>
      <c r="C47">
        <v>90</v>
      </c>
    </row>
    <row r="48" spans="2:3">
      <c r="B48">
        <v>40</v>
      </c>
      <c r="C48">
        <v>100</v>
      </c>
    </row>
    <row r="49" spans="2:3">
      <c r="B49">
        <v>40</v>
      </c>
      <c r="C49">
        <v>100</v>
      </c>
    </row>
    <row r="50" spans="2:3">
      <c r="B50">
        <v>40</v>
      </c>
      <c r="C50">
        <v>80</v>
      </c>
    </row>
    <row r="51" spans="2:3">
      <c r="B51">
        <v>40</v>
      </c>
      <c r="C51">
        <v>110</v>
      </c>
    </row>
    <row r="52" spans="2:3">
      <c r="B52">
        <v>40</v>
      </c>
      <c r="C52">
        <v>110</v>
      </c>
    </row>
    <row r="53" spans="2:3">
      <c r="B53">
        <v>40</v>
      </c>
      <c r="C53">
        <v>90</v>
      </c>
    </row>
    <row r="54" spans="2:3">
      <c r="B54">
        <v>40</v>
      </c>
      <c r="C54">
        <v>100</v>
      </c>
    </row>
    <row r="55" spans="2:3">
      <c r="B55">
        <v>40</v>
      </c>
      <c r="C55">
        <v>150</v>
      </c>
    </row>
    <row r="56" spans="2:3">
      <c r="B56">
        <v>40</v>
      </c>
      <c r="C56">
        <v>90</v>
      </c>
    </row>
    <row r="57" spans="2:3">
      <c r="B57">
        <v>50</v>
      </c>
      <c r="C57">
        <v>130</v>
      </c>
    </row>
    <row r="58" spans="2:3">
      <c r="B58">
        <v>50</v>
      </c>
      <c r="C58">
        <v>130</v>
      </c>
    </row>
    <row r="59" spans="2:3">
      <c r="B59">
        <v>50</v>
      </c>
      <c r="C59">
        <v>120</v>
      </c>
    </row>
    <row r="60" spans="2:3">
      <c r="B60">
        <v>50</v>
      </c>
      <c r="C60">
        <v>110</v>
      </c>
    </row>
    <row r="61" spans="2:3">
      <c r="B61">
        <v>50</v>
      </c>
      <c r="C61">
        <v>120</v>
      </c>
    </row>
    <row r="62" spans="2:3">
      <c r="B62">
        <v>50</v>
      </c>
      <c r="C62">
        <v>120</v>
      </c>
    </row>
    <row r="63" spans="2:3">
      <c r="B63">
        <v>50</v>
      </c>
      <c r="C63">
        <v>130</v>
      </c>
    </row>
    <row r="64" spans="2:3">
      <c r="B64">
        <v>50</v>
      </c>
      <c r="C64">
        <v>120</v>
      </c>
    </row>
    <row r="65" spans="2:3">
      <c r="B65">
        <v>50</v>
      </c>
      <c r="C65">
        <v>130</v>
      </c>
    </row>
    <row r="66" spans="2:3">
      <c r="B66">
        <v>50</v>
      </c>
      <c r="C66">
        <v>110</v>
      </c>
    </row>
    <row r="67" spans="2:3">
      <c r="B67">
        <v>100</v>
      </c>
      <c r="C67">
        <v>220</v>
      </c>
    </row>
    <row r="68" spans="2:3">
      <c r="B68">
        <v>100</v>
      </c>
      <c r="C68">
        <v>220</v>
      </c>
    </row>
    <row r="69" spans="2:3">
      <c r="B69">
        <v>100</v>
      </c>
      <c r="C69">
        <v>220</v>
      </c>
    </row>
    <row r="70" spans="2:3">
      <c r="B70">
        <v>100</v>
      </c>
      <c r="C70">
        <v>260</v>
      </c>
    </row>
    <row r="71" spans="2:3">
      <c r="B71">
        <v>100</v>
      </c>
      <c r="C71">
        <v>230</v>
      </c>
    </row>
    <row r="72" spans="2:3">
      <c r="B72">
        <v>100</v>
      </c>
      <c r="C72">
        <v>230</v>
      </c>
    </row>
    <row r="73" spans="2:3">
      <c r="B73">
        <v>100</v>
      </c>
      <c r="C73">
        <v>220</v>
      </c>
    </row>
    <row r="74" spans="2:3">
      <c r="B74">
        <v>100</v>
      </c>
      <c r="C74">
        <v>240</v>
      </c>
    </row>
    <row r="75" spans="2:3">
      <c r="B75">
        <v>100</v>
      </c>
      <c r="C75">
        <v>240</v>
      </c>
    </row>
    <row r="76" spans="2:3">
      <c r="B76">
        <v>100</v>
      </c>
      <c r="C76">
        <v>230</v>
      </c>
    </row>
    <row r="77" spans="2:3">
      <c r="B77">
        <v>200</v>
      </c>
      <c r="C77">
        <v>450</v>
      </c>
    </row>
    <row r="78" spans="2:3">
      <c r="B78">
        <v>200</v>
      </c>
      <c r="C78">
        <v>440</v>
      </c>
    </row>
    <row r="79" spans="2:3">
      <c r="B79">
        <v>200</v>
      </c>
      <c r="C79">
        <v>430</v>
      </c>
    </row>
    <row r="80" spans="2:3">
      <c r="B80">
        <v>200</v>
      </c>
      <c r="C80">
        <v>440</v>
      </c>
    </row>
    <row r="81" spans="2:3">
      <c r="B81">
        <v>200</v>
      </c>
      <c r="C81">
        <v>440</v>
      </c>
    </row>
    <row r="82" spans="2:3">
      <c r="B82">
        <v>200</v>
      </c>
      <c r="C82">
        <v>440</v>
      </c>
    </row>
    <row r="83" spans="2:3">
      <c r="B83">
        <v>200</v>
      </c>
      <c r="C83">
        <v>450</v>
      </c>
    </row>
    <row r="84" spans="2:3">
      <c r="B84">
        <v>200</v>
      </c>
      <c r="C84">
        <v>450</v>
      </c>
    </row>
    <row r="85" spans="2:3">
      <c r="B85">
        <v>200</v>
      </c>
      <c r="C85">
        <v>440</v>
      </c>
    </row>
    <row r="86" spans="2:3">
      <c r="B86">
        <v>200</v>
      </c>
      <c r="C86">
        <v>440</v>
      </c>
    </row>
    <row r="87" spans="2:3">
      <c r="B87">
        <v>500</v>
      </c>
      <c r="C87">
        <v>1090</v>
      </c>
    </row>
    <row r="88" spans="2:3">
      <c r="B88">
        <v>500</v>
      </c>
      <c r="C88">
        <v>1090</v>
      </c>
    </row>
    <row r="89" spans="2:3">
      <c r="B89">
        <v>500</v>
      </c>
      <c r="C89">
        <v>1100</v>
      </c>
    </row>
    <row r="90" spans="2:3">
      <c r="B90">
        <v>500</v>
      </c>
      <c r="C90">
        <v>1110</v>
      </c>
    </row>
    <row r="91" spans="2:3">
      <c r="B91">
        <v>500</v>
      </c>
      <c r="C91">
        <v>1090</v>
      </c>
    </row>
    <row r="92" spans="2:3">
      <c r="B92">
        <v>500</v>
      </c>
      <c r="C92">
        <v>1100</v>
      </c>
    </row>
    <row r="93" spans="2:3">
      <c r="B93">
        <v>500</v>
      </c>
      <c r="C93">
        <v>1090</v>
      </c>
    </row>
    <row r="94" spans="2:3">
      <c r="B94">
        <v>500</v>
      </c>
      <c r="C94">
        <v>1090</v>
      </c>
    </row>
    <row r="95" spans="2:3">
      <c r="B95">
        <v>500</v>
      </c>
      <c r="C95">
        <v>1100</v>
      </c>
    </row>
    <row r="96" spans="2:3">
      <c r="B96">
        <v>500</v>
      </c>
      <c r="C96">
        <v>1110</v>
      </c>
    </row>
    <row r="97" spans="2:3">
      <c r="B97">
        <v>1000</v>
      </c>
      <c r="C97">
        <v>2180</v>
      </c>
    </row>
    <row r="98" spans="2:3">
      <c r="B98">
        <v>1000</v>
      </c>
      <c r="C98">
        <v>2190</v>
      </c>
    </row>
    <row r="99" spans="2:3">
      <c r="B99">
        <v>1000</v>
      </c>
      <c r="C99">
        <v>2210</v>
      </c>
    </row>
    <row r="100" spans="2:3">
      <c r="B100">
        <v>1000</v>
      </c>
      <c r="C100">
        <v>2190</v>
      </c>
    </row>
    <row r="101" spans="2:3">
      <c r="B101">
        <v>1000</v>
      </c>
      <c r="C101">
        <v>2200</v>
      </c>
    </row>
    <row r="102" spans="2:3">
      <c r="B102">
        <v>1000</v>
      </c>
      <c r="C102">
        <v>2190</v>
      </c>
    </row>
    <row r="103" spans="2:3">
      <c r="B103">
        <v>1000</v>
      </c>
      <c r="C103">
        <v>2210</v>
      </c>
    </row>
    <row r="104" spans="2:3">
      <c r="B104">
        <v>1000</v>
      </c>
      <c r="C104">
        <v>2200</v>
      </c>
    </row>
    <row r="105" spans="2:3">
      <c r="B105">
        <v>1000</v>
      </c>
      <c r="C105">
        <v>2220</v>
      </c>
    </row>
    <row r="106" spans="2:3">
      <c r="B106">
        <v>1000</v>
      </c>
      <c r="C106">
        <v>2160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10FB-35D9-6644-9CBF-948E883FB7C9}">
  <dimension ref="A1"/>
  <sheetViews>
    <sheetView topLeftCell="A15" workbookViewId="0">
      <selection activeCell="M46" sqref="M46"/>
    </sheetView>
  </sheetViews>
  <sheetFormatPr baseColWidth="10" defaultRowHeight="16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939F-B255-B24A-99D1-39EFD23212CB}">
  <dimension ref="A1"/>
  <sheetViews>
    <sheetView topLeftCell="A25" workbookViewId="0"/>
  </sheetViews>
  <sheetFormatPr baseColWidth="10" defaultRowHeight="16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FD3C-F499-F646-BC9C-13C05B0320AE}">
  <dimension ref="B3:P14"/>
  <sheetViews>
    <sheetView workbookViewId="0">
      <selection activeCell="D12" sqref="D12"/>
    </sheetView>
  </sheetViews>
  <sheetFormatPr baseColWidth="10" defaultRowHeight="16"/>
  <cols>
    <col min="1" max="1" width="4.33203125" customWidth="1"/>
    <col min="2" max="2" width="20.6640625" customWidth="1"/>
  </cols>
  <sheetData>
    <row r="3" spans="2:16">
      <c r="B3" s="1" t="s">
        <v>55</v>
      </c>
      <c r="C3" s="1" t="s">
        <v>58</v>
      </c>
      <c r="D3" s="1" t="s">
        <v>59</v>
      </c>
      <c r="E3" s="1" t="s">
        <v>58</v>
      </c>
      <c r="F3" s="1" t="s">
        <v>59</v>
      </c>
      <c r="G3" s="1" t="s">
        <v>58</v>
      </c>
      <c r="H3" s="1" t="s">
        <v>59</v>
      </c>
      <c r="I3" s="1" t="s">
        <v>58</v>
      </c>
      <c r="J3" s="1" t="s">
        <v>59</v>
      </c>
      <c r="K3" s="1" t="s">
        <v>58</v>
      </c>
      <c r="L3" s="1" t="s">
        <v>59</v>
      </c>
      <c r="M3" s="1" t="s">
        <v>58</v>
      </c>
      <c r="N3" s="1" t="s">
        <v>59</v>
      </c>
      <c r="O3" s="1" t="s">
        <v>60</v>
      </c>
      <c r="P3" s="1" t="s">
        <v>61</v>
      </c>
    </row>
    <row r="4" spans="2:16">
      <c r="B4" t="s">
        <v>57</v>
      </c>
      <c r="C4" t="s">
        <v>56</v>
      </c>
      <c r="D4">
        <v>2500</v>
      </c>
      <c r="O4">
        <v>1</v>
      </c>
      <c r="P4">
        <v>0</v>
      </c>
    </row>
    <row r="5" spans="2:16">
      <c r="B5" t="s">
        <v>9</v>
      </c>
      <c r="C5" t="s">
        <v>56</v>
      </c>
      <c r="D5">
        <v>2500</v>
      </c>
      <c r="O5">
        <v>50</v>
      </c>
      <c r="P5">
        <v>500</v>
      </c>
    </row>
    <row r="6" spans="2:16">
      <c r="B6" t="s">
        <v>33</v>
      </c>
      <c r="C6" t="s">
        <v>56</v>
      </c>
      <c r="D6">
        <v>200</v>
      </c>
      <c r="O6">
        <v>50</v>
      </c>
      <c r="P6">
        <v>0</v>
      </c>
    </row>
    <row r="7" spans="2:16">
      <c r="B7" t="s">
        <v>24</v>
      </c>
      <c r="C7" t="s">
        <v>56</v>
      </c>
      <c r="D7">
        <v>2000</v>
      </c>
      <c r="E7" t="s">
        <v>56</v>
      </c>
      <c r="F7">
        <v>1000</v>
      </c>
      <c r="G7" t="s">
        <v>56</v>
      </c>
      <c r="H7">
        <v>500</v>
      </c>
      <c r="O7">
        <v>50</v>
      </c>
      <c r="P7">
        <v>100</v>
      </c>
    </row>
    <row r="8" spans="2:16">
      <c r="B8" t="s">
        <v>19</v>
      </c>
      <c r="C8" t="s">
        <v>62</v>
      </c>
      <c r="D8">
        <v>100</v>
      </c>
      <c r="E8" t="s">
        <v>62</v>
      </c>
      <c r="F8">
        <v>100</v>
      </c>
      <c r="G8" t="s">
        <v>62</v>
      </c>
      <c r="H8">
        <v>100</v>
      </c>
      <c r="I8" t="s">
        <v>62</v>
      </c>
      <c r="J8">
        <v>100</v>
      </c>
      <c r="O8">
        <v>10</v>
      </c>
      <c r="P8">
        <v>100</v>
      </c>
    </row>
    <row r="9" spans="2:16">
      <c r="B9" t="s">
        <v>20</v>
      </c>
      <c r="C9" t="s">
        <v>62</v>
      </c>
      <c r="D9">
        <v>500</v>
      </c>
      <c r="E9" t="s">
        <v>62</v>
      </c>
      <c r="F9">
        <v>500</v>
      </c>
      <c r="G9" t="s">
        <v>62</v>
      </c>
      <c r="H9">
        <v>500</v>
      </c>
      <c r="I9" t="s">
        <v>62</v>
      </c>
      <c r="J9">
        <v>500</v>
      </c>
      <c r="O9">
        <v>10</v>
      </c>
      <c r="P9">
        <v>100</v>
      </c>
    </row>
    <row r="10" spans="2:16">
      <c r="B10" t="s">
        <v>22</v>
      </c>
      <c r="C10" t="s">
        <v>62</v>
      </c>
      <c r="D10">
        <v>1000</v>
      </c>
      <c r="E10" t="s">
        <v>62</v>
      </c>
      <c r="F10">
        <v>1000</v>
      </c>
      <c r="G10" t="s">
        <v>62</v>
      </c>
      <c r="H10">
        <v>1000</v>
      </c>
      <c r="I10" t="s">
        <v>62</v>
      </c>
      <c r="J10">
        <v>1000</v>
      </c>
      <c r="O10">
        <v>10</v>
      </c>
      <c r="P10">
        <v>100</v>
      </c>
    </row>
    <row r="11" spans="2:16">
      <c r="B11" t="s">
        <v>17</v>
      </c>
      <c r="C11" t="s">
        <v>56</v>
      </c>
      <c r="D11">
        <v>2000</v>
      </c>
      <c r="E11" t="s">
        <v>62</v>
      </c>
      <c r="F11">
        <v>800</v>
      </c>
      <c r="G11" t="s">
        <v>62</v>
      </c>
      <c r="H11">
        <v>10</v>
      </c>
      <c r="I11" t="s">
        <v>56</v>
      </c>
      <c r="J11">
        <v>500</v>
      </c>
      <c r="K11" t="s">
        <v>56</v>
      </c>
      <c r="L11">
        <v>3000</v>
      </c>
      <c r="M11" t="s">
        <v>62</v>
      </c>
      <c r="N11">
        <v>1000</v>
      </c>
      <c r="O11">
        <v>10</v>
      </c>
      <c r="P11">
        <v>100</v>
      </c>
    </row>
    <row r="12" spans="2:16">
      <c r="B12" t="s">
        <v>39</v>
      </c>
      <c r="C12" t="s">
        <v>56</v>
      </c>
      <c r="D12">
        <v>50</v>
      </c>
      <c r="O12">
        <v>1000</v>
      </c>
      <c r="P12">
        <v>0</v>
      </c>
    </row>
    <row r="13" spans="2:16">
      <c r="B13" t="s">
        <v>44</v>
      </c>
      <c r="C13" t="s">
        <v>56</v>
      </c>
      <c r="D13">
        <v>500</v>
      </c>
      <c r="O13">
        <v>100</v>
      </c>
      <c r="P13">
        <v>0</v>
      </c>
    </row>
    <row r="14" spans="2:16">
      <c r="B14" t="s">
        <v>35</v>
      </c>
      <c r="C14" t="s">
        <v>56</v>
      </c>
      <c r="D14">
        <v>5000</v>
      </c>
      <c r="O14">
        <v>10</v>
      </c>
      <c r="P14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C540-539B-1E4C-910A-E4FA5307319D}">
  <dimension ref="B2:O78"/>
  <sheetViews>
    <sheetView workbookViewId="0"/>
  </sheetViews>
  <sheetFormatPr baseColWidth="10" defaultRowHeight="16"/>
  <cols>
    <col min="2" max="2" width="11.1640625" bestFit="1" customWidth="1"/>
    <col min="3" max="3" width="4.1640625" bestFit="1" customWidth="1"/>
    <col min="4" max="6" width="5.1640625" bestFit="1" customWidth="1"/>
    <col min="7" max="7" width="7.1640625" bestFit="1" customWidth="1"/>
    <col min="8" max="8" width="6.1640625" bestFit="1" customWidth="1"/>
    <col min="9" max="9" width="4.5" bestFit="1" customWidth="1"/>
    <col min="10" max="10" width="7.5" bestFit="1" customWidth="1"/>
    <col min="11" max="11" width="8" bestFit="1" customWidth="1"/>
    <col min="12" max="12" width="9.6640625" bestFit="1" customWidth="1"/>
    <col min="13" max="13" width="7" bestFit="1" customWidth="1"/>
    <col min="14" max="14" width="9.5" bestFit="1" customWidth="1"/>
    <col min="15" max="15" width="23" customWidth="1"/>
  </cols>
  <sheetData>
    <row r="2" spans="2:15">
      <c r="B2" t="s">
        <v>249</v>
      </c>
    </row>
    <row r="3" spans="2:15">
      <c r="B3" t="s">
        <v>250</v>
      </c>
    </row>
    <row r="4" spans="2:15">
      <c r="O4" t="s">
        <v>243</v>
      </c>
    </row>
    <row r="5" spans="2:15">
      <c r="B5" t="s">
        <v>182</v>
      </c>
      <c r="C5" t="s">
        <v>235</v>
      </c>
      <c r="D5" t="s">
        <v>103</v>
      </c>
      <c r="E5" t="s">
        <v>183</v>
      </c>
      <c r="F5" t="s">
        <v>185</v>
      </c>
      <c r="G5" t="s">
        <v>190</v>
      </c>
      <c r="H5" t="s">
        <v>242</v>
      </c>
      <c r="I5" t="s">
        <v>236</v>
      </c>
      <c r="J5" t="s">
        <v>237</v>
      </c>
      <c r="K5" t="s">
        <v>238</v>
      </c>
      <c r="L5" t="s">
        <v>239</v>
      </c>
      <c r="M5" t="s">
        <v>240</v>
      </c>
      <c r="N5" t="s">
        <v>241</v>
      </c>
    </row>
    <row r="6" spans="2:15">
      <c r="B6">
        <v>1534282716</v>
      </c>
      <c r="C6">
        <v>0</v>
      </c>
      <c r="D6">
        <v>9077</v>
      </c>
      <c r="E6">
        <v>1</v>
      </c>
      <c r="F6">
        <v>0</v>
      </c>
      <c r="G6">
        <v>0</v>
      </c>
      <c r="H6">
        <v>0.25</v>
      </c>
      <c r="I6">
        <v>2</v>
      </c>
      <c r="J6">
        <v>-1</v>
      </c>
      <c r="K6">
        <v>-1</v>
      </c>
      <c r="L6">
        <v>-1</v>
      </c>
      <c r="M6">
        <v>0</v>
      </c>
      <c r="N6" t="s">
        <v>101</v>
      </c>
    </row>
    <row r="7" spans="2:15">
      <c r="B7">
        <v>1534282716</v>
      </c>
      <c r="C7">
        <v>0</v>
      </c>
      <c r="D7">
        <v>9472</v>
      </c>
      <c r="E7">
        <v>1</v>
      </c>
      <c r="F7">
        <v>0</v>
      </c>
      <c r="G7">
        <v>0</v>
      </c>
      <c r="H7">
        <v>0.25</v>
      </c>
      <c r="I7">
        <v>3</v>
      </c>
      <c r="J7">
        <v>-1</v>
      </c>
      <c r="K7">
        <v>-1</v>
      </c>
      <c r="L7">
        <v>-1</v>
      </c>
      <c r="M7">
        <v>0</v>
      </c>
      <c r="N7" t="s">
        <v>101</v>
      </c>
    </row>
    <row r="8" spans="2:15">
      <c r="B8">
        <v>1534282728</v>
      </c>
      <c r="C8">
        <v>0</v>
      </c>
      <c r="D8">
        <v>9472</v>
      </c>
      <c r="E8">
        <v>1</v>
      </c>
      <c r="F8">
        <v>0</v>
      </c>
      <c r="G8">
        <v>0</v>
      </c>
      <c r="H8">
        <v>0.25</v>
      </c>
      <c r="I8">
        <v>3</v>
      </c>
      <c r="J8">
        <v>-1</v>
      </c>
      <c r="K8">
        <v>-1</v>
      </c>
      <c r="L8">
        <v>-1</v>
      </c>
      <c r="M8">
        <v>0</v>
      </c>
      <c r="N8" t="s">
        <v>101</v>
      </c>
    </row>
    <row r="9" spans="2:15">
      <c r="B9" s="20">
        <v>1534282732</v>
      </c>
      <c r="C9" s="20">
        <v>0</v>
      </c>
      <c r="D9" s="20">
        <v>9077</v>
      </c>
      <c r="E9" s="20">
        <v>1</v>
      </c>
      <c r="F9" s="20">
        <v>0</v>
      </c>
      <c r="G9" s="20">
        <v>0</v>
      </c>
      <c r="H9" s="20">
        <v>0.25</v>
      </c>
      <c r="I9" s="20">
        <v>2</v>
      </c>
      <c r="J9" s="20">
        <v>-1</v>
      </c>
      <c r="K9" s="20">
        <v>-1</v>
      </c>
      <c r="L9" s="20">
        <v>-1</v>
      </c>
      <c r="M9" s="20">
        <v>0</v>
      </c>
      <c r="N9" s="20" t="s">
        <v>101</v>
      </c>
      <c r="O9" t="s">
        <v>243</v>
      </c>
    </row>
    <row r="10" spans="2:15">
      <c r="B10">
        <v>1534282734</v>
      </c>
      <c r="C10">
        <v>0</v>
      </c>
      <c r="D10">
        <v>8557</v>
      </c>
      <c r="E10">
        <v>38</v>
      </c>
      <c r="F10">
        <v>20</v>
      </c>
      <c r="G10">
        <v>0</v>
      </c>
      <c r="H10">
        <v>14.72</v>
      </c>
      <c r="I10">
        <v>3</v>
      </c>
      <c r="J10">
        <v>-1</v>
      </c>
      <c r="K10">
        <v>-1</v>
      </c>
      <c r="L10">
        <v>-1</v>
      </c>
      <c r="M10">
        <v>0</v>
      </c>
      <c r="N10" t="s">
        <v>101</v>
      </c>
    </row>
    <row r="11" spans="2:15">
      <c r="B11">
        <v>1534282734</v>
      </c>
      <c r="C11">
        <v>0</v>
      </c>
      <c r="D11">
        <v>9077</v>
      </c>
      <c r="E11">
        <v>0</v>
      </c>
      <c r="F11">
        <v>1</v>
      </c>
      <c r="G11">
        <v>0</v>
      </c>
      <c r="H11">
        <v>0.25</v>
      </c>
      <c r="I11">
        <v>2</v>
      </c>
      <c r="J11">
        <v>-1</v>
      </c>
      <c r="K11">
        <v>-1</v>
      </c>
      <c r="L11">
        <v>-1</v>
      </c>
      <c r="M11">
        <v>0</v>
      </c>
      <c r="N11" t="s">
        <v>101</v>
      </c>
    </row>
    <row r="12" spans="2:15">
      <c r="B12">
        <v>1534282734</v>
      </c>
      <c r="C12">
        <v>0</v>
      </c>
      <c r="D12">
        <v>9472</v>
      </c>
      <c r="E12">
        <v>3</v>
      </c>
      <c r="F12">
        <v>1</v>
      </c>
      <c r="G12">
        <v>0</v>
      </c>
      <c r="H12">
        <v>1.02</v>
      </c>
      <c r="I12">
        <v>3</v>
      </c>
      <c r="J12">
        <v>-1</v>
      </c>
      <c r="K12">
        <v>-1</v>
      </c>
      <c r="L12">
        <v>-1</v>
      </c>
      <c r="M12">
        <v>0</v>
      </c>
      <c r="N12" t="s">
        <v>101</v>
      </c>
    </row>
    <row r="13" spans="2:15">
      <c r="B13">
        <v>1534282735</v>
      </c>
      <c r="C13">
        <v>0</v>
      </c>
      <c r="D13">
        <v>8557</v>
      </c>
      <c r="E13">
        <v>18</v>
      </c>
      <c r="F13">
        <v>9</v>
      </c>
      <c r="G13">
        <v>0</v>
      </c>
      <c r="H13">
        <v>6.82</v>
      </c>
      <c r="I13">
        <v>3</v>
      </c>
      <c r="J13">
        <v>-1</v>
      </c>
      <c r="K13">
        <v>-1</v>
      </c>
      <c r="L13">
        <v>-1</v>
      </c>
      <c r="M13">
        <v>0</v>
      </c>
      <c r="N13" t="s">
        <v>101</v>
      </c>
    </row>
    <row r="14" spans="2:15">
      <c r="B14">
        <v>1534282735</v>
      </c>
      <c r="C14">
        <v>0</v>
      </c>
      <c r="D14">
        <v>9472</v>
      </c>
      <c r="E14">
        <v>2</v>
      </c>
      <c r="F14">
        <v>0</v>
      </c>
      <c r="G14">
        <v>0</v>
      </c>
      <c r="H14">
        <v>0.51</v>
      </c>
      <c r="I14">
        <v>3</v>
      </c>
      <c r="J14">
        <v>-1</v>
      </c>
      <c r="K14">
        <v>-1</v>
      </c>
      <c r="L14">
        <v>-1</v>
      </c>
      <c r="M14">
        <v>0</v>
      </c>
      <c r="N14" t="s">
        <v>101</v>
      </c>
    </row>
    <row r="15" spans="2:15">
      <c r="B15">
        <v>1534282736</v>
      </c>
      <c r="C15">
        <v>0</v>
      </c>
      <c r="D15">
        <v>8557</v>
      </c>
      <c r="E15">
        <v>15</v>
      </c>
      <c r="F15">
        <v>8</v>
      </c>
      <c r="G15">
        <v>0</v>
      </c>
      <c r="H15">
        <v>5.84</v>
      </c>
      <c r="I15">
        <v>3</v>
      </c>
      <c r="J15">
        <v>-1</v>
      </c>
      <c r="K15">
        <v>-1</v>
      </c>
      <c r="L15">
        <v>-1</v>
      </c>
      <c r="M15">
        <v>0</v>
      </c>
      <c r="N15" t="s">
        <v>101</v>
      </c>
    </row>
    <row r="16" spans="2:15">
      <c r="B16">
        <v>1534282736</v>
      </c>
      <c r="C16">
        <v>0</v>
      </c>
      <c r="D16">
        <v>9077</v>
      </c>
      <c r="E16">
        <v>1</v>
      </c>
      <c r="F16">
        <v>0</v>
      </c>
      <c r="G16">
        <v>0</v>
      </c>
      <c r="H16">
        <v>0.25</v>
      </c>
      <c r="I16">
        <v>2</v>
      </c>
      <c r="J16">
        <v>-1</v>
      </c>
      <c r="K16">
        <v>-1</v>
      </c>
      <c r="L16">
        <v>-1</v>
      </c>
      <c r="M16">
        <v>0</v>
      </c>
      <c r="N16" t="s">
        <v>101</v>
      </c>
    </row>
    <row r="17" spans="2:14">
      <c r="B17">
        <v>1534282736</v>
      </c>
      <c r="C17">
        <v>0</v>
      </c>
      <c r="D17">
        <v>9472</v>
      </c>
      <c r="E17">
        <v>1</v>
      </c>
      <c r="F17">
        <v>0</v>
      </c>
      <c r="G17">
        <v>0</v>
      </c>
      <c r="H17">
        <v>0.25</v>
      </c>
      <c r="I17">
        <v>3</v>
      </c>
      <c r="J17">
        <v>-1</v>
      </c>
      <c r="K17">
        <v>-1</v>
      </c>
      <c r="L17">
        <v>-1</v>
      </c>
      <c r="M17">
        <v>0</v>
      </c>
      <c r="N17" t="s">
        <v>101</v>
      </c>
    </row>
    <row r="18" spans="2:14">
      <c r="B18">
        <v>1534282737</v>
      </c>
      <c r="C18">
        <v>0</v>
      </c>
      <c r="D18">
        <v>8557</v>
      </c>
      <c r="E18">
        <v>15</v>
      </c>
      <c r="F18">
        <v>7</v>
      </c>
      <c r="G18">
        <v>0</v>
      </c>
      <c r="H18">
        <v>5.54</v>
      </c>
      <c r="I18">
        <v>3</v>
      </c>
      <c r="J18">
        <v>-1</v>
      </c>
      <c r="K18">
        <v>-1</v>
      </c>
      <c r="L18">
        <v>-1</v>
      </c>
      <c r="M18">
        <v>0</v>
      </c>
      <c r="N18" t="s">
        <v>101</v>
      </c>
    </row>
    <row r="19" spans="2:14">
      <c r="B19">
        <v>1534282737</v>
      </c>
      <c r="C19">
        <v>0</v>
      </c>
      <c r="D19">
        <v>9077</v>
      </c>
      <c r="E19">
        <v>1</v>
      </c>
      <c r="F19">
        <v>0</v>
      </c>
      <c r="G19">
        <v>0</v>
      </c>
      <c r="H19">
        <v>0.25</v>
      </c>
      <c r="I19">
        <v>2</v>
      </c>
      <c r="J19">
        <v>-1</v>
      </c>
      <c r="K19">
        <v>-1</v>
      </c>
      <c r="L19">
        <v>-1</v>
      </c>
      <c r="M19">
        <v>0</v>
      </c>
      <c r="N19" t="s">
        <v>101</v>
      </c>
    </row>
    <row r="20" spans="2:14">
      <c r="B20">
        <v>1534282737</v>
      </c>
      <c r="C20">
        <v>0</v>
      </c>
      <c r="D20">
        <v>9304</v>
      </c>
      <c r="E20">
        <v>1</v>
      </c>
      <c r="F20">
        <v>0</v>
      </c>
      <c r="G20">
        <v>0</v>
      </c>
      <c r="H20">
        <v>0.25</v>
      </c>
      <c r="I20">
        <v>1</v>
      </c>
      <c r="J20">
        <v>-1</v>
      </c>
      <c r="K20">
        <v>-1</v>
      </c>
      <c r="L20">
        <v>-1</v>
      </c>
      <c r="M20">
        <v>0</v>
      </c>
      <c r="N20" t="s">
        <v>101</v>
      </c>
    </row>
    <row r="21" spans="2:14">
      <c r="B21">
        <v>1534282737</v>
      </c>
      <c r="C21">
        <v>0</v>
      </c>
      <c r="D21">
        <v>9472</v>
      </c>
      <c r="E21">
        <v>1</v>
      </c>
      <c r="F21">
        <v>0</v>
      </c>
      <c r="G21">
        <v>0</v>
      </c>
      <c r="H21">
        <v>0.25</v>
      </c>
      <c r="I21">
        <v>3</v>
      </c>
      <c r="J21">
        <v>-1</v>
      </c>
      <c r="K21">
        <v>-1</v>
      </c>
      <c r="L21">
        <v>-1</v>
      </c>
      <c r="M21">
        <v>0</v>
      </c>
      <c r="N21" t="s">
        <v>101</v>
      </c>
    </row>
    <row r="22" spans="2:14">
      <c r="B22">
        <v>1534282738</v>
      </c>
      <c r="C22">
        <v>0</v>
      </c>
      <c r="D22">
        <v>8557</v>
      </c>
      <c r="E22">
        <v>21</v>
      </c>
      <c r="F22">
        <v>12</v>
      </c>
      <c r="G22">
        <v>0</v>
      </c>
      <c r="H22">
        <v>8.27</v>
      </c>
      <c r="I22">
        <v>3</v>
      </c>
      <c r="J22">
        <v>-1</v>
      </c>
      <c r="K22">
        <v>-1</v>
      </c>
      <c r="L22">
        <v>-1</v>
      </c>
      <c r="M22">
        <v>0</v>
      </c>
      <c r="N22" t="s">
        <v>101</v>
      </c>
    </row>
    <row r="23" spans="2:14">
      <c r="B23">
        <v>1534282738</v>
      </c>
      <c r="C23">
        <v>0</v>
      </c>
      <c r="D23">
        <v>9077</v>
      </c>
      <c r="E23">
        <v>1</v>
      </c>
      <c r="F23">
        <v>0</v>
      </c>
      <c r="G23">
        <v>0</v>
      </c>
      <c r="H23">
        <v>0.25</v>
      </c>
      <c r="I23">
        <v>2</v>
      </c>
      <c r="J23">
        <v>-1</v>
      </c>
      <c r="K23">
        <v>-1</v>
      </c>
      <c r="L23">
        <v>-1</v>
      </c>
      <c r="M23">
        <v>0</v>
      </c>
      <c r="N23" t="s">
        <v>101</v>
      </c>
    </row>
    <row r="24" spans="2:14">
      <c r="B24">
        <v>1534282738</v>
      </c>
      <c r="C24">
        <v>0</v>
      </c>
      <c r="D24">
        <v>9472</v>
      </c>
      <c r="E24">
        <v>1</v>
      </c>
      <c r="F24">
        <v>0</v>
      </c>
      <c r="G24">
        <v>0</v>
      </c>
      <c r="H24">
        <v>0.25</v>
      </c>
      <c r="I24">
        <v>3</v>
      </c>
      <c r="J24">
        <v>-1</v>
      </c>
      <c r="K24">
        <v>-1</v>
      </c>
      <c r="L24">
        <v>-1</v>
      </c>
      <c r="M24">
        <v>0</v>
      </c>
      <c r="N24" t="s">
        <v>101</v>
      </c>
    </row>
    <row r="25" spans="2:14">
      <c r="B25">
        <v>1534282739</v>
      </c>
      <c r="C25">
        <v>0</v>
      </c>
      <c r="D25">
        <v>8557</v>
      </c>
      <c r="E25">
        <v>22</v>
      </c>
      <c r="F25">
        <v>13</v>
      </c>
      <c r="G25">
        <v>0</v>
      </c>
      <c r="H25">
        <v>8.8800000000000008</v>
      </c>
      <c r="I25">
        <v>3</v>
      </c>
      <c r="J25">
        <v>-1</v>
      </c>
      <c r="K25">
        <v>-1</v>
      </c>
      <c r="L25">
        <v>-1</v>
      </c>
      <c r="M25">
        <v>0</v>
      </c>
      <c r="N25" t="s">
        <v>101</v>
      </c>
    </row>
    <row r="26" spans="2:14">
      <c r="B26">
        <v>1534282739</v>
      </c>
      <c r="C26">
        <v>0</v>
      </c>
      <c r="D26">
        <v>9077</v>
      </c>
      <c r="E26">
        <v>1</v>
      </c>
      <c r="F26">
        <v>0</v>
      </c>
      <c r="G26">
        <v>0</v>
      </c>
      <c r="H26">
        <v>0.25</v>
      </c>
      <c r="I26">
        <v>2</v>
      </c>
      <c r="J26">
        <v>-1</v>
      </c>
      <c r="K26">
        <v>-1</v>
      </c>
      <c r="L26">
        <v>-1</v>
      </c>
      <c r="M26">
        <v>0</v>
      </c>
      <c r="N26" t="s">
        <v>101</v>
      </c>
    </row>
    <row r="27" spans="2:14">
      <c r="B27">
        <v>1534282740</v>
      </c>
      <c r="C27">
        <v>0</v>
      </c>
      <c r="D27">
        <v>8557</v>
      </c>
      <c r="E27">
        <v>17</v>
      </c>
      <c r="F27">
        <v>6</v>
      </c>
      <c r="G27">
        <v>0</v>
      </c>
      <c r="H27">
        <v>5.85</v>
      </c>
      <c r="I27">
        <v>3</v>
      </c>
      <c r="J27">
        <v>-1</v>
      </c>
      <c r="K27">
        <v>-1</v>
      </c>
      <c r="L27">
        <v>-1</v>
      </c>
      <c r="M27">
        <v>0</v>
      </c>
      <c r="N27" t="s">
        <v>101</v>
      </c>
    </row>
    <row r="28" spans="2:14">
      <c r="B28">
        <v>1534282740</v>
      </c>
      <c r="C28">
        <v>0</v>
      </c>
      <c r="D28">
        <v>9472</v>
      </c>
      <c r="E28">
        <v>1</v>
      </c>
      <c r="F28">
        <v>0</v>
      </c>
      <c r="G28">
        <v>0</v>
      </c>
      <c r="H28">
        <v>0.25</v>
      </c>
      <c r="I28">
        <v>3</v>
      </c>
      <c r="J28">
        <v>-1</v>
      </c>
      <c r="K28">
        <v>-1</v>
      </c>
      <c r="L28">
        <v>-1</v>
      </c>
      <c r="M28">
        <v>0</v>
      </c>
      <c r="N28" t="s">
        <v>101</v>
      </c>
    </row>
    <row r="29" spans="2:14">
      <c r="B29">
        <v>1534282741</v>
      </c>
      <c r="C29">
        <v>0</v>
      </c>
      <c r="D29">
        <v>8557</v>
      </c>
      <c r="E29">
        <v>15</v>
      </c>
      <c r="F29">
        <v>8</v>
      </c>
      <c r="G29">
        <v>0</v>
      </c>
      <c r="H29">
        <v>5.79</v>
      </c>
      <c r="I29">
        <v>3</v>
      </c>
      <c r="J29">
        <v>-1</v>
      </c>
      <c r="K29">
        <v>-1</v>
      </c>
      <c r="L29">
        <v>-1</v>
      </c>
      <c r="M29">
        <v>0</v>
      </c>
      <c r="N29" t="s">
        <v>101</v>
      </c>
    </row>
    <row r="30" spans="2:14">
      <c r="B30">
        <v>1534282741</v>
      </c>
      <c r="C30">
        <v>0</v>
      </c>
      <c r="D30">
        <v>9077</v>
      </c>
      <c r="E30">
        <v>1</v>
      </c>
      <c r="F30">
        <v>0</v>
      </c>
      <c r="G30">
        <v>0</v>
      </c>
      <c r="H30">
        <v>0.25</v>
      </c>
      <c r="I30">
        <v>2</v>
      </c>
      <c r="J30">
        <v>-1</v>
      </c>
      <c r="K30">
        <v>-1</v>
      </c>
      <c r="L30">
        <v>-1</v>
      </c>
      <c r="M30">
        <v>0</v>
      </c>
      <c r="N30" t="s">
        <v>101</v>
      </c>
    </row>
    <row r="31" spans="2:14">
      <c r="B31">
        <v>1534282742</v>
      </c>
      <c r="C31">
        <v>0</v>
      </c>
      <c r="D31">
        <v>8557</v>
      </c>
      <c r="E31">
        <v>15</v>
      </c>
      <c r="F31">
        <v>9</v>
      </c>
      <c r="G31">
        <v>0</v>
      </c>
      <c r="H31">
        <v>6.05</v>
      </c>
      <c r="I31">
        <v>3</v>
      </c>
      <c r="J31">
        <v>-1</v>
      </c>
      <c r="K31">
        <v>-1</v>
      </c>
      <c r="L31">
        <v>-1</v>
      </c>
      <c r="M31">
        <v>0</v>
      </c>
      <c r="N31" t="s">
        <v>101</v>
      </c>
    </row>
    <row r="32" spans="2:14">
      <c r="B32">
        <v>1534282742</v>
      </c>
      <c r="C32">
        <v>0</v>
      </c>
      <c r="D32">
        <v>9077</v>
      </c>
      <c r="E32">
        <v>1</v>
      </c>
      <c r="F32">
        <v>0</v>
      </c>
      <c r="G32">
        <v>0</v>
      </c>
      <c r="H32">
        <v>0.25</v>
      </c>
      <c r="I32">
        <v>2</v>
      </c>
      <c r="J32">
        <v>-1</v>
      </c>
      <c r="K32">
        <v>-1</v>
      </c>
      <c r="L32">
        <v>-1</v>
      </c>
      <c r="M32">
        <v>0</v>
      </c>
      <c r="N32" t="s">
        <v>101</v>
      </c>
    </row>
    <row r="33" spans="2:14">
      <c r="B33">
        <v>1534282742</v>
      </c>
      <c r="C33">
        <v>0</v>
      </c>
      <c r="D33">
        <v>9472</v>
      </c>
      <c r="E33">
        <v>1</v>
      </c>
      <c r="F33">
        <v>0</v>
      </c>
      <c r="G33">
        <v>0</v>
      </c>
      <c r="H33">
        <v>0.25</v>
      </c>
      <c r="I33">
        <v>3</v>
      </c>
      <c r="J33">
        <v>-1</v>
      </c>
      <c r="K33">
        <v>-1</v>
      </c>
      <c r="L33">
        <v>-1</v>
      </c>
      <c r="M33">
        <v>0</v>
      </c>
      <c r="N33" t="s">
        <v>101</v>
      </c>
    </row>
    <row r="34" spans="2:14">
      <c r="B34">
        <v>1534282743</v>
      </c>
      <c r="C34">
        <v>0</v>
      </c>
      <c r="D34">
        <v>8557</v>
      </c>
      <c r="E34">
        <v>25</v>
      </c>
      <c r="F34">
        <v>13</v>
      </c>
      <c r="G34">
        <v>0</v>
      </c>
      <c r="H34">
        <v>9.5500000000000007</v>
      </c>
      <c r="I34">
        <v>3</v>
      </c>
      <c r="J34">
        <v>-1</v>
      </c>
      <c r="K34">
        <v>-1</v>
      </c>
      <c r="L34">
        <v>-1</v>
      </c>
      <c r="M34">
        <v>0</v>
      </c>
      <c r="N34" t="s">
        <v>101</v>
      </c>
    </row>
    <row r="35" spans="2:14">
      <c r="B35">
        <v>1534282743</v>
      </c>
      <c r="C35">
        <v>0</v>
      </c>
      <c r="D35">
        <v>9077</v>
      </c>
      <c r="E35">
        <v>1</v>
      </c>
      <c r="F35">
        <v>0</v>
      </c>
      <c r="G35">
        <v>0</v>
      </c>
      <c r="H35">
        <v>0.25</v>
      </c>
      <c r="I35">
        <v>2</v>
      </c>
      <c r="J35">
        <v>-1</v>
      </c>
      <c r="K35">
        <v>-1</v>
      </c>
      <c r="L35">
        <v>-1</v>
      </c>
      <c r="M35">
        <v>0</v>
      </c>
      <c r="N35" t="s">
        <v>101</v>
      </c>
    </row>
    <row r="36" spans="2:14">
      <c r="B36">
        <v>1534282744</v>
      </c>
      <c r="C36">
        <v>0</v>
      </c>
      <c r="D36">
        <v>8557</v>
      </c>
      <c r="E36">
        <v>19</v>
      </c>
      <c r="F36">
        <v>9</v>
      </c>
      <c r="G36">
        <v>0</v>
      </c>
      <c r="H36">
        <v>7.11</v>
      </c>
      <c r="I36">
        <v>3</v>
      </c>
      <c r="J36">
        <v>-1</v>
      </c>
      <c r="K36">
        <v>-1</v>
      </c>
      <c r="L36">
        <v>-1</v>
      </c>
      <c r="M36">
        <v>0</v>
      </c>
      <c r="N36" t="s">
        <v>101</v>
      </c>
    </row>
    <row r="37" spans="2:14">
      <c r="B37">
        <v>1534282744</v>
      </c>
      <c r="C37">
        <v>0</v>
      </c>
      <c r="D37">
        <v>9472</v>
      </c>
      <c r="E37">
        <v>1</v>
      </c>
      <c r="F37">
        <v>0</v>
      </c>
      <c r="G37">
        <v>0</v>
      </c>
      <c r="H37">
        <v>0.25</v>
      </c>
      <c r="I37">
        <v>3</v>
      </c>
      <c r="J37">
        <v>-1</v>
      </c>
      <c r="K37">
        <v>-1</v>
      </c>
      <c r="L37">
        <v>-1</v>
      </c>
      <c r="M37">
        <v>0</v>
      </c>
      <c r="N37" t="s">
        <v>101</v>
      </c>
    </row>
    <row r="38" spans="2:14">
      <c r="B38">
        <v>1534282745</v>
      </c>
      <c r="C38">
        <v>0</v>
      </c>
      <c r="D38">
        <v>8557</v>
      </c>
      <c r="E38">
        <v>16</v>
      </c>
      <c r="F38">
        <v>6</v>
      </c>
      <c r="G38">
        <v>0</v>
      </c>
      <c r="H38">
        <v>5.56</v>
      </c>
      <c r="I38">
        <v>3</v>
      </c>
      <c r="J38">
        <v>-1</v>
      </c>
      <c r="K38">
        <v>-1</v>
      </c>
      <c r="L38">
        <v>-1</v>
      </c>
      <c r="M38">
        <v>0</v>
      </c>
      <c r="N38" t="s">
        <v>101</v>
      </c>
    </row>
    <row r="39" spans="2:14">
      <c r="B39">
        <v>1534282745</v>
      </c>
      <c r="C39">
        <v>0</v>
      </c>
      <c r="D39">
        <v>9077</v>
      </c>
      <c r="E39">
        <v>2</v>
      </c>
      <c r="F39">
        <v>0</v>
      </c>
      <c r="G39">
        <v>0</v>
      </c>
      <c r="H39">
        <v>0.51</v>
      </c>
      <c r="I39">
        <v>2</v>
      </c>
      <c r="J39">
        <v>-1</v>
      </c>
      <c r="K39">
        <v>-1</v>
      </c>
      <c r="L39">
        <v>-1</v>
      </c>
      <c r="M39">
        <v>0</v>
      </c>
      <c r="N39" t="s">
        <v>101</v>
      </c>
    </row>
    <row r="40" spans="2:14">
      <c r="B40">
        <v>1534282745</v>
      </c>
      <c r="C40">
        <v>0</v>
      </c>
      <c r="D40">
        <v>9472</v>
      </c>
      <c r="E40">
        <v>2</v>
      </c>
      <c r="F40">
        <v>0</v>
      </c>
      <c r="G40">
        <v>0</v>
      </c>
      <c r="H40">
        <v>0.51</v>
      </c>
      <c r="I40">
        <v>3</v>
      </c>
      <c r="J40">
        <v>-1</v>
      </c>
      <c r="K40">
        <v>-1</v>
      </c>
      <c r="L40">
        <v>-1</v>
      </c>
      <c r="M40">
        <v>0</v>
      </c>
      <c r="N40" t="s">
        <v>101</v>
      </c>
    </row>
    <row r="41" spans="2:14">
      <c r="B41">
        <v>1534282746</v>
      </c>
      <c r="C41">
        <v>0</v>
      </c>
      <c r="D41">
        <v>8557</v>
      </c>
      <c r="E41">
        <v>13</v>
      </c>
      <c r="F41">
        <v>9</v>
      </c>
      <c r="G41">
        <v>0</v>
      </c>
      <c r="H41">
        <v>5.54</v>
      </c>
      <c r="I41">
        <v>3</v>
      </c>
      <c r="J41">
        <v>-1</v>
      </c>
      <c r="K41">
        <v>-1</v>
      </c>
      <c r="L41">
        <v>-1</v>
      </c>
      <c r="M41">
        <v>0</v>
      </c>
      <c r="N41" t="s">
        <v>101</v>
      </c>
    </row>
    <row r="42" spans="2:14">
      <c r="B42">
        <v>1534282746</v>
      </c>
      <c r="C42">
        <v>0</v>
      </c>
      <c r="D42">
        <v>9472</v>
      </c>
      <c r="E42">
        <v>1</v>
      </c>
      <c r="F42">
        <v>0</v>
      </c>
      <c r="G42">
        <v>0</v>
      </c>
      <c r="H42">
        <v>0.25</v>
      </c>
      <c r="I42">
        <v>3</v>
      </c>
      <c r="J42">
        <v>-1</v>
      </c>
      <c r="K42">
        <v>-1</v>
      </c>
      <c r="L42">
        <v>-1</v>
      </c>
      <c r="M42">
        <v>0</v>
      </c>
      <c r="N42" t="s">
        <v>101</v>
      </c>
    </row>
    <row r="43" spans="2:14">
      <c r="B43">
        <v>1534282747</v>
      </c>
      <c r="C43">
        <v>0</v>
      </c>
      <c r="D43">
        <v>8557</v>
      </c>
      <c r="E43">
        <v>21</v>
      </c>
      <c r="F43">
        <v>9</v>
      </c>
      <c r="G43">
        <v>0</v>
      </c>
      <c r="H43">
        <v>7.61</v>
      </c>
      <c r="I43">
        <v>3</v>
      </c>
      <c r="J43">
        <v>-1</v>
      </c>
      <c r="K43">
        <v>-1</v>
      </c>
      <c r="L43">
        <v>-1</v>
      </c>
      <c r="M43">
        <v>0</v>
      </c>
      <c r="N43" t="s">
        <v>101</v>
      </c>
    </row>
    <row r="44" spans="2:14">
      <c r="B44">
        <v>1534282747</v>
      </c>
      <c r="C44">
        <v>0</v>
      </c>
      <c r="D44">
        <v>9472</v>
      </c>
      <c r="E44">
        <v>1</v>
      </c>
      <c r="F44">
        <v>0</v>
      </c>
      <c r="G44">
        <v>0</v>
      </c>
      <c r="H44">
        <v>0.25</v>
      </c>
      <c r="I44">
        <v>3</v>
      </c>
      <c r="J44">
        <v>-1</v>
      </c>
      <c r="K44">
        <v>-1</v>
      </c>
      <c r="L44">
        <v>-1</v>
      </c>
      <c r="M44">
        <v>0</v>
      </c>
      <c r="N44" t="s">
        <v>101</v>
      </c>
    </row>
    <row r="45" spans="2:14">
      <c r="B45">
        <v>1534282748</v>
      </c>
      <c r="C45">
        <v>0</v>
      </c>
      <c r="D45">
        <v>8557</v>
      </c>
      <c r="E45">
        <v>28</v>
      </c>
      <c r="F45">
        <v>11</v>
      </c>
      <c r="G45">
        <v>0</v>
      </c>
      <c r="H45">
        <v>9.82</v>
      </c>
      <c r="I45">
        <v>3</v>
      </c>
      <c r="J45">
        <v>-1</v>
      </c>
      <c r="K45">
        <v>-1</v>
      </c>
      <c r="L45">
        <v>-1</v>
      </c>
      <c r="M45">
        <v>0</v>
      </c>
      <c r="N45" t="s">
        <v>101</v>
      </c>
    </row>
    <row r="46" spans="2:14">
      <c r="B46">
        <v>1534282748</v>
      </c>
      <c r="C46">
        <v>0</v>
      </c>
      <c r="D46">
        <v>9077</v>
      </c>
      <c r="E46">
        <v>1</v>
      </c>
      <c r="F46">
        <v>0</v>
      </c>
      <c r="G46">
        <v>0</v>
      </c>
      <c r="H46">
        <v>0.25</v>
      </c>
      <c r="I46">
        <v>2</v>
      </c>
      <c r="J46">
        <v>-1</v>
      </c>
      <c r="K46">
        <v>-1</v>
      </c>
      <c r="L46">
        <v>-1</v>
      </c>
      <c r="M46">
        <v>0</v>
      </c>
      <c r="N46" t="s">
        <v>101</v>
      </c>
    </row>
    <row r="47" spans="2:14">
      <c r="B47">
        <v>1534282748</v>
      </c>
      <c r="C47">
        <v>0</v>
      </c>
      <c r="D47">
        <v>9472</v>
      </c>
      <c r="E47">
        <v>1</v>
      </c>
      <c r="F47">
        <v>0</v>
      </c>
      <c r="G47">
        <v>0</v>
      </c>
      <c r="H47">
        <v>0.25</v>
      </c>
      <c r="I47">
        <v>3</v>
      </c>
      <c r="J47">
        <v>-1</v>
      </c>
      <c r="K47">
        <v>-1</v>
      </c>
      <c r="L47">
        <v>-1</v>
      </c>
      <c r="M47">
        <v>0</v>
      </c>
      <c r="N47" t="s">
        <v>101</v>
      </c>
    </row>
    <row r="48" spans="2:14">
      <c r="B48">
        <v>1534282749</v>
      </c>
      <c r="C48">
        <v>0</v>
      </c>
      <c r="D48">
        <v>8557</v>
      </c>
      <c r="E48">
        <v>19</v>
      </c>
      <c r="F48">
        <v>8</v>
      </c>
      <c r="G48">
        <v>0</v>
      </c>
      <c r="H48">
        <v>6.85</v>
      </c>
      <c r="I48">
        <v>3</v>
      </c>
      <c r="J48">
        <v>-1</v>
      </c>
      <c r="K48">
        <v>-1</v>
      </c>
      <c r="L48">
        <v>-1</v>
      </c>
      <c r="M48">
        <v>0</v>
      </c>
      <c r="N48" t="s">
        <v>101</v>
      </c>
    </row>
    <row r="49" spans="2:14">
      <c r="B49">
        <v>1534282749</v>
      </c>
      <c r="C49">
        <v>0</v>
      </c>
      <c r="D49">
        <v>9077</v>
      </c>
      <c r="E49">
        <v>1</v>
      </c>
      <c r="F49">
        <v>0</v>
      </c>
      <c r="G49">
        <v>0</v>
      </c>
      <c r="H49">
        <v>0.25</v>
      </c>
      <c r="I49">
        <v>2</v>
      </c>
      <c r="J49">
        <v>-1</v>
      </c>
      <c r="K49">
        <v>-1</v>
      </c>
      <c r="L49">
        <v>-1</v>
      </c>
      <c r="M49">
        <v>0</v>
      </c>
      <c r="N49" t="s">
        <v>101</v>
      </c>
    </row>
    <row r="50" spans="2:14">
      <c r="B50">
        <v>1534282749</v>
      </c>
      <c r="C50">
        <v>0</v>
      </c>
      <c r="D50">
        <v>9304</v>
      </c>
      <c r="E50">
        <v>1</v>
      </c>
      <c r="F50">
        <v>0</v>
      </c>
      <c r="G50">
        <v>0</v>
      </c>
      <c r="H50">
        <v>0.25</v>
      </c>
      <c r="I50">
        <v>1</v>
      </c>
      <c r="J50">
        <v>-1</v>
      </c>
      <c r="K50">
        <v>-1</v>
      </c>
      <c r="L50">
        <v>-1</v>
      </c>
      <c r="M50">
        <v>0</v>
      </c>
      <c r="N50" t="s">
        <v>101</v>
      </c>
    </row>
    <row r="51" spans="2:14">
      <c r="B51">
        <v>1534282749</v>
      </c>
      <c r="C51">
        <v>0</v>
      </c>
      <c r="D51">
        <v>9472</v>
      </c>
      <c r="E51">
        <v>1</v>
      </c>
      <c r="F51">
        <v>0</v>
      </c>
      <c r="G51">
        <v>0</v>
      </c>
      <c r="H51">
        <v>0.25</v>
      </c>
      <c r="I51">
        <v>3</v>
      </c>
      <c r="J51">
        <v>-1</v>
      </c>
      <c r="K51">
        <v>-1</v>
      </c>
      <c r="L51">
        <v>-1</v>
      </c>
      <c r="M51">
        <v>0</v>
      </c>
      <c r="N51" t="s">
        <v>101</v>
      </c>
    </row>
    <row r="52" spans="2:14">
      <c r="B52">
        <v>1534282750</v>
      </c>
      <c r="C52">
        <v>0</v>
      </c>
      <c r="D52">
        <v>8557</v>
      </c>
      <c r="E52">
        <v>18</v>
      </c>
      <c r="F52">
        <v>6</v>
      </c>
      <c r="G52">
        <v>0</v>
      </c>
      <c r="H52">
        <v>6.05</v>
      </c>
      <c r="I52">
        <v>3</v>
      </c>
      <c r="J52">
        <v>-1</v>
      </c>
      <c r="K52">
        <v>-1</v>
      </c>
      <c r="L52">
        <v>-1</v>
      </c>
      <c r="M52">
        <v>0</v>
      </c>
      <c r="N52" t="s">
        <v>101</v>
      </c>
    </row>
    <row r="53" spans="2:14">
      <c r="B53">
        <v>1534282750</v>
      </c>
      <c r="C53">
        <v>0</v>
      </c>
      <c r="D53">
        <v>9472</v>
      </c>
      <c r="E53">
        <v>1</v>
      </c>
      <c r="F53">
        <v>1</v>
      </c>
      <c r="G53">
        <v>0</v>
      </c>
      <c r="H53">
        <v>0.5</v>
      </c>
      <c r="I53">
        <v>3</v>
      </c>
      <c r="J53">
        <v>-1</v>
      </c>
      <c r="K53">
        <v>-1</v>
      </c>
      <c r="L53">
        <v>-1</v>
      </c>
      <c r="M53">
        <v>0</v>
      </c>
      <c r="N53" t="s">
        <v>101</v>
      </c>
    </row>
    <row r="54" spans="2:14">
      <c r="B54">
        <v>1534282751</v>
      </c>
      <c r="C54">
        <v>0</v>
      </c>
      <c r="D54">
        <v>8557</v>
      </c>
      <c r="E54">
        <v>17</v>
      </c>
      <c r="F54">
        <v>6</v>
      </c>
      <c r="G54">
        <v>0</v>
      </c>
      <c r="H54">
        <v>5.81</v>
      </c>
      <c r="I54">
        <v>3</v>
      </c>
      <c r="J54">
        <v>-1</v>
      </c>
      <c r="K54">
        <v>-1</v>
      </c>
      <c r="L54">
        <v>-1</v>
      </c>
      <c r="M54">
        <v>0</v>
      </c>
      <c r="N54" t="s">
        <v>101</v>
      </c>
    </row>
    <row r="55" spans="2:14">
      <c r="B55">
        <v>1534282751</v>
      </c>
      <c r="C55">
        <v>0</v>
      </c>
      <c r="D55">
        <v>9077</v>
      </c>
      <c r="E55">
        <v>1</v>
      </c>
      <c r="F55">
        <v>0</v>
      </c>
      <c r="G55">
        <v>0</v>
      </c>
      <c r="H55">
        <v>0.25</v>
      </c>
      <c r="I55">
        <v>2</v>
      </c>
      <c r="J55">
        <v>-1</v>
      </c>
      <c r="K55">
        <v>-1</v>
      </c>
      <c r="L55">
        <v>-1</v>
      </c>
      <c r="M55">
        <v>0</v>
      </c>
      <c r="N55" t="s">
        <v>101</v>
      </c>
    </row>
    <row r="56" spans="2:14">
      <c r="B56">
        <v>1534282751</v>
      </c>
      <c r="C56">
        <v>0</v>
      </c>
      <c r="D56">
        <v>9472</v>
      </c>
      <c r="E56">
        <v>1</v>
      </c>
      <c r="F56">
        <v>0</v>
      </c>
      <c r="G56">
        <v>0</v>
      </c>
      <c r="H56">
        <v>0.25</v>
      </c>
      <c r="I56">
        <v>3</v>
      </c>
      <c r="J56">
        <v>-1</v>
      </c>
      <c r="K56">
        <v>-1</v>
      </c>
      <c r="L56">
        <v>-1</v>
      </c>
      <c r="M56">
        <v>0</v>
      </c>
      <c r="N56" t="s">
        <v>101</v>
      </c>
    </row>
    <row r="57" spans="2:14">
      <c r="B57">
        <v>1534282752</v>
      </c>
      <c r="C57">
        <v>0</v>
      </c>
      <c r="D57">
        <v>8557</v>
      </c>
      <c r="E57">
        <v>22</v>
      </c>
      <c r="F57">
        <v>11</v>
      </c>
      <c r="G57">
        <v>0</v>
      </c>
      <c r="H57">
        <v>8.31</v>
      </c>
      <c r="I57">
        <v>3</v>
      </c>
      <c r="J57">
        <v>-1</v>
      </c>
      <c r="K57">
        <v>-1</v>
      </c>
      <c r="L57">
        <v>-1</v>
      </c>
      <c r="M57">
        <v>0</v>
      </c>
      <c r="N57" t="s">
        <v>101</v>
      </c>
    </row>
    <row r="58" spans="2:14">
      <c r="B58">
        <v>1534282752</v>
      </c>
      <c r="C58">
        <v>0</v>
      </c>
      <c r="D58">
        <v>9077</v>
      </c>
      <c r="E58">
        <v>0</v>
      </c>
      <c r="F58">
        <v>1</v>
      </c>
      <c r="G58">
        <v>0</v>
      </c>
      <c r="H58">
        <v>0.25</v>
      </c>
      <c r="I58">
        <v>2</v>
      </c>
      <c r="J58">
        <v>-1</v>
      </c>
      <c r="K58">
        <v>-1</v>
      </c>
      <c r="L58">
        <v>-1</v>
      </c>
      <c r="M58">
        <v>0</v>
      </c>
      <c r="N58" t="s">
        <v>101</v>
      </c>
    </row>
    <row r="59" spans="2:14">
      <c r="B59">
        <v>1534282752</v>
      </c>
      <c r="C59">
        <v>0</v>
      </c>
      <c r="D59">
        <v>9472</v>
      </c>
      <c r="E59">
        <v>1</v>
      </c>
      <c r="F59">
        <v>0</v>
      </c>
      <c r="G59">
        <v>0</v>
      </c>
      <c r="H59">
        <v>0.25</v>
      </c>
      <c r="I59">
        <v>3</v>
      </c>
      <c r="J59">
        <v>-1</v>
      </c>
      <c r="K59">
        <v>-1</v>
      </c>
      <c r="L59">
        <v>-1</v>
      </c>
      <c r="M59">
        <v>0</v>
      </c>
      <c r="N59" t="s">
        <v>101</v>
      </c>
    </row>
    <row r="60" spans="2:14">
      <c r="B60">
        <v>1534282753</v>
      </c>
      <c r="C60">
        <v>0</v>
      </c>
      <c r="D60">
        <v>8557</v>
      </c>
      <c r="E60">
        <v>22</v>
      </c>
      <c r="F60">
        <v>9</v>
      </c>
      <c r="G60">
        <v>0</v>
      </c>
      <c r="H60">
        <v>7.85</v>
      </c>
      <c r="I60">
        <v>3</v>
      </c>
      <c r="J60">
        <v>-1</v>
      </c>
      <c r="K60">
        <v>-1</v>
      </c>
      <c r="L60">
        <v>-1</v>
      </c>
      <c r="M60">
        <v>0</v>
      </c>
      <c r="N60" t="s">
        <v>101</v>
      </c>
    </row>
    <row r="61" spans="2:14">
      <c r="B61">
        <v>1534282753</v>
      </c>
      <c r="C61">
        <v>0</v>
      </c>
      <c r="D61">
        <v>9472</v>
      </c>
      <c r="E61">
        <v>1</v>
      </c>
      <c r="F61">
        <v>0</v>
      </c>
      <c r="G61">
        <v>0</v>
      </c>
      <c r="H61">
        <v>0.25</v>
      </c>
      <c r="I61">
        <v>3</v>
      </c>
      <c r="J61">
        <v>-1</v>
      </c>
      <c r="K61">
        <v>-1</v>
      </c>
      <c r="L61">
        <v>-1</v>
      </c>
      <c r="M61">
        <v>0</v>
      </c>
      <c r="N61" t="s">
        <v>101</v>
      </c>
    </row>
    <row r="62" spans="2:14">
      <c r="B62">
        <v>1534282754</v>
      </c>
      <c r="C62">
        <v>0</v>
      </c>
      <c r="D62">
        <v>8557</v>
      </c>
      <c r="E62">
        <v>18</v>
      </c>
      <c r="F62">
        <v>6</v>
      </c>
      <c r="G62">
        <v>0</v>
      </c>
      <c r="H62">
        <v>6.03</v>
      </c>
      <c r="I62">
        <v>3</v>
      </c>
      <c r="J62">
        <v>-1</v>
      </c>
      <c r="K62">
        <v>-1</v>
      </c>
      <c r="L62">
        <v>-1</v>
      </c>
      <c r="M62">
        <v>0</v>
      </c>
      <c r="N62" t="s">
        <v>101</v>
      </c>
    </row>
    <row r="63" spans="2:14">
      <c r="B63">
        <v>1534282754</v>
      </c>
      <c r="C63">
        <v>0</v>
      </c>
      <c r="D63">
        <v>9077</v>
      </c>
      <c r="E63">
        <v>1</v>
      </c>
      <c r="F63">
        <v>0</v>
      </c>
      <c r="G63">
        <v>0</v>
      </c>
      <c r="H63">
        <v>0.25</v>
      </c>
      <c r="I63">
        <v>2</v>
      </c>
      <c r="J63">
        <v>-1</v>
      </c>
      <c r="K63">
        <v>-1</v>
      </c>
      <c r="L63">
        <v>-1</v>
      </c>
      <c r="M63">
        <v>0</v>
      </c>
      <c r="N63" t="s">
        <v>101</v>
      </c>
    </row>
    <row r="64" spans="2:14">
      <c r="B64">
        <v>1534282754</v>
      </c>
      <c r="C64">
        <v>0</v>
      </c>
      <c r="D64">
        <v>9472</v>
      </c>
      <c r="E64">
        <v>1</v>
      </c>
      <c r="F64">
        <v>0</v>
      </c>
      <c r="G64">
        <v>0</v>
      </c>
      <c r="H64">
        <v>0.25</v>
      </c>
      <c r="I64">
        <v>3</v>
      </c>
      <c r="J64">
        <v>-1</v>
      </c>
      <c r="K64">
        <v>-1</v>
      </c>
      <c r="L64">
        <v>-1</v>
      </c>
      <c r="M64">
        <v>0</v>
      </c>
      <c r="N64" t="s">
        <v>101</v>
      </c>
    </row>
    <row r="65" spans="2:15">
      <c r="B65">
        <v>1534282755</v>
      </c>
      <c r="C65">
        <v>0</v>
      </c>
      <c r="D65">
        <v>8557</v>
      </c>
      <c r="E65">
        <v>13</v>
      </c>
      <c r="F65">
        <v>11</v>
      </c>
      <c r="G65">
        <v>0</v>
      </c>
      <c r="H65">
        <v>6.09</v>
      </c>
      <c r="I65">
        <v>3</v>
      </c>
      <c r="J65">
        <v>-1</v>
      </c>
      <c r="K65">
        <v>-1</v>
      </c>
      <c r="L65">
        <v>-1</v>
      </c>
      <c r="M65">
        <v>0</v>
      </c>
      <c r="N65" t="s">
        <v>101</v>
      </c>
    </row>
    <row r="66" spans="2:15">
      <c r="B66" s="20">
        <v>1534282756</v>
      </c>
      <c r="C66" s="20">
        <v>0</v>
      </c>
      <c r="D66" s="20">
        <v>8557</v>
      </c>
      <c r="E66" s="20">
        <v>16</v>
      </c>
      <c r="F66" s="20">
        <v>7</v>
      </c>
      <c r="G66" s="20">
        <v>0</v>
      </c>
      <c r="H66" s="20">
        <v>5.78</v>
      </c>
      <c r="I66" s="20">
        <v>3</v>
      </c>
      <c r="J66" s="20">
        <v>-1</v>
      </c>
      <c r="K66" s="20">
        <v>-1</v>
      </c>
      <c r="L66" s="20">
        <v>-1</v>
      </c>
      <c r="M66" s="20">
        <v>0</v>
      </c>
      <c r="N66" s="20" t="s">
        <v>101</v>
      </c>
    </row>
    <row r="67" spans="2:15">
      <c r="B67" s="20">
        <v>1534282756</v>
      </c>
      <c r="C67" s="20">
        <v>0</v>
      </c>
      <c r="D67" s="20">
        <v>9077</v>
      </c>
      <c r="E67" s="20">
        <v>1</v>
      </c>
      <c r="F67" s="20">
        <v>0</v>
      </c>
      <c r="G67" s="20">
        <v>0</v>
      </c>
      <c r="H67" s="20">
        <v>0.25</v>
      </c>
      <c r="I67" s="20">
        <v>2</v>
      </c>
      <c r="J67" s="20">
        <v>-1</v>
      </c>
      <c r="K67" s="20">
        <v>-1</v>
      </c>
      <c r="L67" s="20">
        <v>-1</v>
      </c>
      <c r="M67" s="20">
        <v>0</v>
      </c>
      <c r="N67" s="20" t="s">
        <v>101</v>
      </c>
    </row>
    <row r="68" spans="2:15">
      <c r="B68" s="20">
        <v>1534282756</v>
      </c>
      <c r="C68" s="20">
        <v>0</v>
      </c>
      <c r="D68" s="20">
        <v>9472</v>
      </c>
      <c r="E68" s="20">
        <v>1</v>
      </c>
      <c r="F68" s="20">
        <v>0</v>
      </c>
      <c r="G68" s="20">
        <v>0</v>
      </c>
      <c r="H68" s="20">
        <v>0.25</v>
      </c>
      <c r="I68" s="20">
        <v>3</v>
      </c>
      <c r="J68" s="20">
        <v>-1</v>
      </c>
      <c r="K68" s="20">
        <v>-1</v>
      </c>
      <c r="L68" s="20">
        <v>-1</v>
      </c>
      <c r="M68" s="20">
        <v>0</v>
      </c>
      <c r="N68" s="20" t="s">
        <v>101</v>
      </c>
      <c r="O68" t="s">
        <v>244</v>
      </c>
    </row>
    <row r="69" spans="2:15">
      <c r="B69">
        <v>1534282757</v>
      </c>
      <c r="C69">
        <v>0</v>
      </c>
      <c r="D69">
        <v>8557</v>
      </c>
      <c r="E69">
        <v>19</v>
      </c>
      <c r="F69">
        <v>4</v>
      </c>
      <c r="G69">
        <v>0</v>
      </c>
      <c r="H69">
        <v>5.81</v>
      </c>
      <c r="I69">
        <v>3</v>
      </c>
      <c r="J69">
        <v>-1</v>
      </c>
      <c r="K69">
        <v>-1</v>
      </c>
      <c r="L69">
        <v>-1</v>
      </c>
      <c r="M69">
        <v>0</v>
      </c>
      <c r="N69" t="s">
        <v>101</v>
      </c>
    </row>
    <row r="70" spans="2:15">
      <c r="B70">
        <v>1534282757</v>
      </c>
      <c r="C70">
        <v>0</v>
      </c>
      <c r="D70">
        <v>9472</v>
      </c>
      <c r="E70">
        <v>3</v>
      </c>
      <c r="F70">
        <v>0</v>
      </c>
      <c r="G70">
        <v>0</v>
      </c>
      <c r="H70">
        <v>0.76</v>
      </c>
      <c r="I70">
        <v>3</v>
      </c>
      <c r="J70">
        <v>-1</v>
      </c>
      <c r="K70">
        <v>-1</v>
      </c>
      <c r="L70">
        <v>-1</v>
      </c>
      <c r="M70">
        <v>0</v>
      </c>
      <c r="N70" t="s">
        <v>101</v>
      </c>
    </row>
    <row r="71" spans="2:15">
      <c r="B71">
        <v>1534282758</v>
      </c>
      <c r="C71">
        <v>0</v>
      </c>
      <c r="D71">
        <v>9077</v>
      </c>
      <c r="E71">
        <v>1</v>
      </c>
      <c r="F71">
        <v>0</v>
      </c>
      <c r="G71">
        <v>0</v>
      </c>
      <c r="H71">
        <v>0.25</v>
      </c>
      <c r="I71">
        <v>2</v>
      </c>
      <c r="J71">
        <v>-1</v>
      </c>
      <c r="K71">
        <v>-1</v>
      </c>
      <c r="L71">
        <v>-1</v>
      </c>
      <c r="M71">
        <v>0</v>
      </c>
      <c r="N71" t="s">
        <v>101</v>
      </c>
    </row>
    <row r="72" spans="2:15">
      <c r="B72">
        <v>1534282758</v>
      </c>
      <c r="C72">
        <v>0</v>
      </c>
      <c r="D72">
        <v>9472</v>
      </c>
      <c r="E72">
        <v>2</v>
      </c>
      <c r="F72">
        <v>0</v>
      </c>
      <c r="G72">
        <v>0</v>
      </c>
      <c r="H72">
        <v>0.5</v>
      </c>
      <c r="I72">
        <v>3</v>
      </c>
      <c r="J72">
        <v>-1</v>
      </c>
      <c r="K72">
        <v>-1</v>
      </c>
      <c r="L72">
        <v>-1</v>
      </c>
      <c r="M72">
        <v>0</v>
      </c>
      <c r="N72" t="s">
        <v>101</v>
      </c>
    </row>
    <row r="73" spans="2:15">
      <c r="B73">
        <v>1534282765</v>
      </c>
      <c r="C73">
        <v>0</v>
      </c>
      <c r="D73">
        <v>9472</v>
      </c>
      <c r="E73">
        <v>1</v>
      </c>
      <c r="F73">
        <v>0</v>
      </c>
      <c r="G73">
        <v>0</v>
      </c>
      <c r="H73">
        <v>0.25</v>
      </c>
      <c r="I73">
        <v>3</v>
      </c>
      <c r="J73">
        <v>-1</v>
      </c>
      <c r="K73">
        <v>-1</v>
      </c>
      <c r="L73">
        <v>-1</v>
      </c>
      <c r="M73">
        <v>0</v>
      </c>
      <c r="N73" t="s">
        <v>101</v>
      </c>
    </row>
    <row r="74" spans="2:15">
      <c r="B74">
        <v>1534282766</v>
      </c>
      <c r="C74">
        <v>0</v>
      </c>
      <c r="D74">
        <v>9304</v>
      </c>
      <c r="E74">
        <v>1</v>
      </c>
      <c r="F74">
        <v>0</v>
      </c>
      <c r="G74">
        <v>0</v>
      </c>
      <c r="H74">
        <v>0.25</v>
      </c>
      <c r="I74">
        <v>1</v>
      </c>
      <c r="J74">
        <v>-1</v>
      </c>
      <c r="K74">
        <v>-1</v>
      </c>
      <c r="L74">
        <v>-1</v>
      </c>
      <c r="M74">
        <v>0</v>
      </c>
      <c r="N74" t="s">
        <v>101</v>
      </c>
    </row>
    <row r="75" spans="2:15">
      <c r="B75">
        <v>1534282775</v>
      </c>
      <c r="C75">
        <v>0</v>
      </c>
      <c r="D75">
        <v>8557</v>
      </c>
      <c r="E75">
        <v>1</v>
      </c>
      <c r="F75">
        <v>0</v>
      </c>
      <c r="G75">
        <v>0</v>
      </c>
      <c r="H75">
        <v>0.25</v>
      </c>
      <c r="I75">
        <v>3</v>
      </c>
      <c r="J75">
        <v>-1</v>
      </c>
      <c r="K75">
        <v>-1</v>
      </c>
      <c r="L75">
        <v>-1</v>
      </c>
      <c r="M75">
        <v>0</v>
      </c>
      <c r="N75" t="s">
        <v>101</v>
      </c>
    </row>
    <row r="76" spans="2:15">
      <c r="B76">
        <v>1534282776</v>
      </c>
      <c r="C76">
        <v>0</v>
      </c>
      <c r="D76">
        <v>9472</v>
      </c>
      <c r="E76">
        <v>1</v>
      </c>
      <c r="F76">
        <v>0</v>
      </c>
      <c r="G76">
        <v>0</v>
      </c>
      <c r="H76">
        <v>0.25</v>
      </c>
      <c r="I76">
        <v>3</v>
      </c>
      <c r="J76">
        <v>-1</v>
      </c>
      <c r="K76">
        <v>-1</v>
      </c>
      <c r="L76">
        <v>-1</v>
      </c>
      <c r="M76">
        <v>0</v>
      </c>
      <c r="N76" t="s">
        <v>101</v>
      </c>
    </row>
    <row r="78" spans="2:15">
      <c r="O78" t="s">
        <v>244</v>
      </c>
    </row>
  </sheetData>
  <autoFilter ref="B5:O76" xr:uid="{C3CEEB98-5A43-0742-B02F-98B432E94D88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DFC0-7BFD-4D4B-8E38-66F6D23E4846}">
  <dimension ref="B2:O98"/>
  <sheetViews>
    <sheetView workbookViewId="0">
      <selection activeCell="B2" sqref="B2"/>
    </sheetView>
  </sheetViews>
  <sheetFormatPr baseColWidth="10" defaultRowHeight="16"/>
  <cols>
    <col min="2" max="2" width="11.1640625" bestFit="1" customWidth="1"/>
    <col min="3" max="3" width="4.1640625" bestFit="1" customWidth="1"/>
    <col min="4" max="5" width="6.1640625" bestFit="1" customWidth="1"/>
    <col min="6" max="6" width="5.1640625" bestFit="1" customWidth="1"/>
    <col min="7" max="7" width="7.1640625" bestFit="1" customWidth="1"/>
    <col min="8" max="8" width="6.1640625" bestFit="1" customWidth="1"/>
    <col min="9" max="9" width="4.5" bestFit="1" customWidth="1"/>
    <col min="10" max="10" width="7.5" bestFit="1" customWidth="1"/>
    <col min="11" max="11" width="8" bestFit="1" customWidth="1"/>
    <col min="12" max="12" width="9.6640625" bestFit="1" customWidth="1"/>
    <col min="13" max="13" width="7" bestFit="1" customWidth="1"/>
    <col min="14" max="14" width="9.5" bestFit="1" customWidth="1"/>
    <col min="15" max="15" width="21.1640625" customWidth="1"/>
  </cols>
  <sheetData>
    <row r="2" spans="2:15">
      <c r="B2" t="s">
        <v>247</v>
      </c>
    </row>
    <row r="3" spans="2:15">
      <c r="B3" t="s">
        <v>248</v>
      </c>
    </row>
    <row r="4" spans="2:15">
      <c r="O4" t="s">
        <v>245</v>
      </c>
    </row>
    <row r="5" spans="2:15">
      <c r="B5" t="s">
        <v>182</v>
      </c>
      <c r="C5" t="s">
        <v>235</v>
      </c>
      <c r="D5" t="s">
        <v>103</v>
      </c>
      <c r="E5" t="s">
        <v>183</v>
      </c>
      <c r="F5" t="s">
        <v>185</v>
      </c>
      <c r="G5" t="s">
        <v>190</v>
      </c>
      <c r="H5" t="s">
        <v>242</v>
      </c>
      <c r="I5" t="s">
        <v>236</v>
      </c>
      <c r="J5" t="s">
        <v>237</v>
      </c>
      <c r="K5" t="s">
        <v>238</v>
      </c>
      <c r="L5" t="s">
        <v>239</v>
      </c>
      <c r="M5" t="s">
        <v>240</v>
      </c>
      <c r="N5" t="s">
        <v>241</v>
      </c>
    </row>
    <row r="6" spans="2:15">
      <c r="B6">
        <v>1534284365</v>
      </c>
      <c r="C6">
        <v>0</v>
      </c>
      <c r="D6">
        <v>17459</v>
      </c>
      <c r="E6">
        <v>1</v>
      </c>
      <c r="F6">
        <v>0</v>
      </c>
      <c r="G6">
        <v>0</v>
      </c>
      <c r="H6">
        <v>0.25</v>
      </c>
      <c r="I6">
        <v>0</v>
      </c>
      <c r="J6">
        <v>-1</v>
      </c>
      <c r="K6">
        <v>-1</v>
      </c>
      <c r="L6">
        <v>-1</v>
      </c>
      <c r="M6">
        <v>0</v>
      </c>
      <c r="N6" t="s">
        <v>101</v>
      </c>
    </row>
    <row r="7" spans="2:15">
      <c r="B7">
        <v>1534284370</v>
      </c>
      <c r="C7">
        <v>0</v>
      </c>
      <c r="D7">
        <v>17684</v>
      </c>
      <c r="E7">
        <v>1</v>
      </c>
      <c r="F7">
        <v>0</v>
      </c>
      <c r="G7">
        <v>0</v>
      </c>
      <c r="H7">
        <v>0.25</v>
      </c>
      <c r="I7">
        <v>1</v>
      </c>
      <c r="J7">
        <v>-1</v>
      </c>
      <c r="K7">
        <v>-1</v>
      </c>
      <c r="L7">
        <v>-1</v>
      </c>
      <c r="M7">
        <v>0</v>
      </c>
      <c r="N7" t="s">
        <v>101</v>
      </c>
    </row>
    <row r="8" spans="2:15">
      <c r="B8">
        <v>1534284374</v>
      </c>
      <c r="C8">
        <v>0</v>
      </c>
      <c r="D8">
        <v>16993</v>
      </c>
      <c r="E8">
        <v>1</v>
      </c>
      <c r="F8">
        <v>0</v>
      </c>
      <c r="G8">
        <v>0</v>
      </c>
      <c r="H8">
        <v>0.25</v>
      </c>
      <c r="I8">
        <v>1</v>
      </c>
      <c r="J8">
        <v>-1</v>
      </c>
      <c r="K8">
        <v>-1</v>
      </c>
      <c r="L8">
        <v>-1</v>
      </c>
      <c r="M8">
        <v>0</v>
      </c>
      <c r="N8" t="s">
        <v>101</v>
      </c>
    </row>
    <row r="9" spans="2:15">
      <c r="B9">
        <v>1534284376</v>
      </c>
      <c r="C9">
        <v>0</v>
      </c>
      <c r="D9">
        <v>17876</v>
      </c>
      <c r="E9">
        <v>1</v>
      </c>
      <c r="F9">
        <v>0</v>
      </c>
      <c r="G9">
        <v>0</v>
      </c>
      <c r="H9">
        <v>0.25</v>
      </c>
      <c r="I9">
        <v>0</v>
      </c>
      <c r="J9">
        <v>-1</v>
      </c>
      <c r="K9">
        <v>-1</v>
      </c>
      <c r="L9">
        <v>-1</v>
      </c>
      <c r="M9">
        <v>0</v>
      </c>
      <c r="N9" t="s">
        <v>101</v>
      </c>
    </row>
    <row r="10" spans="2:15">
      <c r="B10">
        <v>1534284379</v>
      </c>
      <c r="C10">
        <v>0</v>
      </c>
      <c r="D10">
        <v>17459</v>
      </c>
      <c r="E10">
        <v>1</v>
      </c>
      <c r="F10">
        <v>0</v>
      </c>
      <c r="G10">
        <v>0</v>
      </c>
      <c r="H10">
        <v>0.25</v>
      </c>
      <c r="I10">
        <v>0</v>
      </c>
      <c r="J10">
        <v>-1</v>
      </c>
      <c r="K10">
        <v>-1</v>
      </c>
      <c r="L10">
        <v>-1</v>
      </c>
      <c r="M10">
        <v>0</v>
      </c>
      <c r="N10" t="s">
        <v>101</v>
      </c>
    </row>
    <row r="11" spans="2:15">
      <c r="B11">
        <v>1534284380</v>
      </c>
      <c r="C11">
        <v>0</v>
      </c>
      <c r="D11">
        <v>17684</v>
      </c>
      <c r="E11">
        <v>1</v>
      </c>
      <c r="F11">
        <v>0</v>
      </c>
      <c r="G11">
        <v>0</v>
      </c>
      <c r="H11">
        <v>0.25</v>
      </c>
      <c r="I11">
        <v>1</v>
      </c>
      <c r="J11">
        <v>-1</v>
      </c>
      <c r="K11">
        <v>-1</v>
      </c>
      <c r="L11">
        <v>-1</v>
      </c>
      <c r="M11">
        <v>0</v>
      </c>
      <c r="N11" t="s">
        <v>101</v>
      </c>
    </row>
    <row r="12" spans="2:15">
      <c r="B12">
        <v>1534284382</v>
      </c>
      <c r="C12">
        <v>0</v>
      </c>
      <c r="D12">
        <v>17876</v>
      </c>
      <c r="E12">
        <v>1</v>
      </c>
      <c r="F12">
        <v>0</v>
      </c>
      <c r="G12">
        <v>0</v>
      </c>
      <c r="H12">
        <v>0.25</v>
      </c>
      <c r="I12">
        <v>0</v>
      </c>
      <c r="J12">
        <v>-1</v>
      </c>
      <c r="K12">
        <v>-1</v>
      </c>
      <c r="L12">
        <v>-1</v>
      </c>
      <c r="M12">
        <v>0</v>
      </c>
      <c r="N12" t="s">
        <v>101</v>
      </c>
    </row>
    <row r="13" spans="2:15">
      <c r="B13" s="20">
        <v>1534284383</v>
      </c>
      <c r="C13" s="20">
        <v>0</v>
      </c>
      <c r="D13" s="20">
        <v>16993</v>
      </c>
      <c r="E13" s="20">
        <v>1</v>
      </c>
      <c r="F13" s="20">
        <v>0</v>
      </c>
      <c r="G13" s="20">
        <v>0</v>
      </c>
      <c r="H13" s="20">
        <v>0.25</v>
      </c>
      <c r="I13" s="20">
        <v>1</v>
      </c>
      <c r="J13" s="20">
        <v>-1</v>
      </c>
      <c r="K13" s="20">
        <v>-1</v>
      </c>
      <c r="L13" s="20">
        <v>-1</v>
      </c>
      <c r="M13" s="20">
        <v>0</v>
      </c>
      <c r="N13" s="20" t="s">
        <v>101</v>
      </c>
      <c r="O13" t="s">
        <v>245</v>
      </c>
    </row>
    <row r="14" spans="2:15">
      <c r="B14">
        <v>1534284384</v>
      </c>
      <c r="C14">
        <v>0</v>
      </c>
      <c r="D14">
        <v>16993</v>
      </c>
      <c r="E14">
        <v>109</v>
      </c>
      <c r="F14">
        <v>13</v>
      </c>
      <c r="G14">
        <v>0</v>
      </c>
      <c r="H14">
        <v>30.89</v>
      </c>
      <c r="I14">
        <v>1</v>
      </c>
      <c r="J14">
        <v>-1</v>
      </c>
      <c r="K14">
        <v>-1</v>
      </c>
      <c r="L14">
        <v>-1</v>
      </c>
      <c r="M14">
        <v>0</v>
      </c>
      <c r="N14" t="s">
        <v>101</v>
      </c>
    </row>
    <row r="15" spans="2:15">
      <c r="B15">
        <v>1534284384</v>
      </c>
      <c r="C15">
        <v>0</v>
      </c>
      <c r="D15">
        <v>17876</v>
      </c>
      <c r="E15">
        <v>114</v>
      </c>
      <c r="F15">
        <v>6</v>
      </c>
      <c r="G15">
        <v>0</v>
      </c>
      <c r="H15">
        <v>30.38</v>
      </c>
      <c r="I15">
        <v>0</v>
      </c>
      <c r="J15">
        <v>-1</v>
      </c>
      <c r="K15">
        <v>-1</v>
      </c>
      <c r="L15">
        <v>-1</v>
      </c>
      <c r="M15">
        <v>0</v>
      </c>
      <c r="N15" t="s">
        <v>101</v>
      </c>
    </row>
    <row r="16" spans="2:15">
      <c r="B16">
        <v>1534284385</v>
      </c>
      <c r="C16">
        <v>0</v>
      </c>
      <c r="D16">
        <v>16993</v>
      </c>
      <c r="E16">
        <v>65</v>
      </c>
      <c r="F16">
        <v>18</v>
      </c>
      <c r="G16">
        <v>0</v>
      </c>
      <c r="H16">
        <v>21.12</v>
      </c>
      <c r="I16">
        <v>1</v>
      </c>
      <c r="J16">
        <v>-1</v>
      </c>
      <c r="K16">
        <v>-1</v>
      </c>
      <c r="L16">
        <v>-1</v>
      </c>
      <c r="M16">
        <v>0</v>
      </c>
      <c r="N16" t="s">
        <v>101</v>
      </c>
    </row>
    <row r="17" spans="2:14">
      <c r="B17">
        <v>1534284385</v>
      </c>
      <c r="C17">
        <v>0</v>
      </c>
      <c r="D17">
        <v>17459</v>
      </c>
      <c r="E17">
        <v>12</v>
      </c>
      <c r="F17">
        <v>4</v>
      </c>
      <c r="G17">
        <v>0</v>
      </c>
      <c r="H17">
        <v>4.07</v>
      </c>
      <c r="I17">
        <v>0</v>
      </c>
      <c r="J17">
        <v>-1</v>
      </c>
      <c r="K17">
        <v>-1</v>
      </c>
      <c r="L17">
        <v>-1</v>
      </c>
      <c r="M17">
        <v>0</v>
      </c>
      <c r="N17" t="s">
        <v>101</v>
      </c>
    </row>
    <row r="18" spans="2:14">
      <c r="B18">
        <v>1534284385</v>
      </c>
      <c r="C18">
        <v>0</v>
      </c>
      <c r="D18">
        <v>17876</v>
      </c>
      <c r="E18">
        <v>11</v>
      </c>
      <c r="F18">
        <v>0</v>
      </c>
      <c r="G18">
        <v>0</v>
      </c>
      <c r="H18">
        <v>2.8</v>
      </c>
      <c r="I18">
        <v>0</v>
      </c>
      <c r="J18">
        <v>-1</v>
      </c>
      <c r="K18">
        <v>-1</v>
      </c>
      <c r="L18">
        <v>-1</v>
      </c>
      <c r="M18">
        <v>0</v>
      </c>
      <c r="N18" t="s">
        <v>101</v>
      </c>
    </row>
    <row r="19" spans="2:14">
      <c r="B19">
        <v>1534284386</v>
      </c>
      <c r="C19">
        <v>0</v>
      </c>
      <c r="D19">
        <v>16993</v>
      </c>
      <c r="E19">
        <v>36</v>
      </c>
      <c r="F19">
        <v>7</v>
      </c>
      <c r="G19">
        <v>0</v>
      </c>
      <c r="H19">
        <v>10.8</v>
      </c>
      <c r="I19">
        <v>1</v>
      </c>
      <c r="J19">
        <v>-1</v>
      </c>
      <c r="K19">
        <v>-1</v>
      </c>
      <c r="L19">
        <v>-1</v>
      </c>
      <c r="M19">
        <v>0</v>
      </c>
      <c r="N19" t="s">
        <v>101</v>
      </c>
    </row>
    <row r="20" spans="2:14">
      <c r="B20">
        <v>1534284386</v>
      </c>
      <c r="C20">
        <v>0</v>
      </c>
      <c r="D20">
        <v>17459</v>
      </c>
      <c r="E20">
        <v>68</v>
      </c>
      <c r="F20">
        <v>9</v>
      </c>
      <c r="G20">
        <v>0</v>
      </c>
      <c r="H20">
        <v>19.350000000000001</v>
      </c>
      <c r="I20">
        <v>0</v>
      </c>
      <c r="J20">
        <v>-1</v>
      </c>
      <c r="K20">
        <v>-1</v>
      </c>
      <c r="L20">
        <v>-1</v>
      </c>
      <c r="M20">
        <v>0</v>
      </c>
      <c r="N20" t="s">
        <v>101</v>
      </c>
    </row>
    <row r="21" spans="2:14">
      <c r="B21">
        <v>1534284386</v>
      </c>
      <c r="C21">
        <v>0</v>
      </c>
      <c r="D21">
        <v>17876</v>
      </c>
      <c r="E21">
        <v>10</v>
      </c>
      <c r="F21">
        <v>0</v>
      </c>
      <c r="G21">
        <v>0</v>
      </c>
      <c r="H21">
        <v>2.5099999999999998</v>
      </c>
      <c r="I21">
        <v>0</v>
      </c>
      <c r="J21">
        <v>-1</v>
      </c>
      <c r="K21">
        <v>-1</v>
      </c>
      <c r="L21">
        <v>-1</v>
      </c>
      <c r="M21">
        <v>0</v>
      </c>
      <c r="N21" t="s">
        <v>101</v>
      </c>
    </row>
    <row r="22" spans="2:14">
      <c r="B22">
        <v>1534284387</v>
      </c>
      <c r="C22">
        <v>0</v>
      </c>
      <c r="D22">
        <v>16993</v>
      </c>
      <c r="E22">
        <v>54</v>
      </c>
      <c r="F22">
        <v>15</v>
      </c>
      <c r="G22">
        <v>0</v>
      </c>
      <c r="H22">
        <v>17.420000000000002</v>
      </c>
      <c r="I22">
        <v>1</v>
      </c>
      <c r="J22">
        <v>-1</v>
      </c>
      <c r="K22">
        <v>-1</v>
      </c>
      <c r="L22">
        <v>-1</v>
      </c>
      <c r="M22">
        <v>0</v>
      </c>
      <c r="N22" t="s">
        <v>101</v>
      </c>
    </row>
    <row r="23" spans="2:14">
      <c r="B23">
        <v>1534284387</v>
      </c>
      <c r="C23">
        <v>0</v>
      </c>
      <c r="D23">
        <v>17459</v>
      </c>
      <c r="E23">
        <v>14</v>
      </c>
      <c r="F23">
        <v>0</v>
      </c>
      <c r="G23">
        <v>0</v>
      </c>
      <c r="H23">
        <v>3.54</v>
      </c>
      <c r="I23">
        <v>0</v>
      </c>
      <c r="J23">
        <v>-1</v>
      </c>
      <c r="K23">
        <v>-1</v>
      </c>
      <c r="L23">
        <v>-1</v>
      </c>
      <c r="M23">
        <v>0</v>
      </c>
      <c r="N23" t="s">
        <v>101</v>
      </c>
    </row>
    <row r="24" spans="2:14">
      <c r="B24">
        <v>1534284387</v>
      </c>
      <c r="C24">
        <v>0</v>
      </c>
      <c r="D24">
        <v>17876</v>
      </c>
      <c r="E24">
        <v>3</v>
      </c>
      <c r="F24">
        <v>0</v>
      </c>
      <c r="G24">
        <v>0</v>
      </c>
      <c r="H24">
        <v>0.76</v>
      </c>
      <c r="I24">
        <v>0</v>
      </c>
      <c r="J24">
        <v>-1</v>
      </c>
      <c r="K24">
        <v>-1</v>
      </c>
      <c r="L24">
        <v>-1</v>
      </c>
      <c r="M24">
        <v>0</v>
      </c>
      <c r="N24" t="s">
        <v>101</v>
      </c>
    </row>
    <row r="25" spans="2:14">
      <c r="B25">
        <v>1534284388</v>
      </c>
      <c r="C25">
        <v>0</v>
      </c>
      <c r="D25">
        <v>16993</v>
      </c>
      <c r="E25">
        <v>19</v>
      </c>
      <c r="F25">
        <v>11</v>
      </c>
      <c r="G25">
        <v>0</v>
      </c>
      <c r="H25">
        <v>7.61</v>
      </c>
      <c r="I25">
        <v>1</v>
      </c>
      <c r="J25">
        <v>-1</v>
      </c>
      <c r="K25">
        <v>-1</v>
      </c>
      <c r="L25">
        <v>-1</v>
      </c>
      <c r="M25">
        <v>0</v>
      </c>
      <c r="N25" t="s">
        <v>101</v>
      </c>
    </row>
    <row r="26" spans="2:14">
      <c r="B26">
        <v>1534284388</v>
      </c>
      <c r="C26">
        <v>0</v>
      </c>
      <c r="D26">
        <v>17459</v>
      </c>
      <c r="E26">
        <v>2</v>
      </c>
      <c r="F26">
        <v>0</v>
      </c>
      <c r="G26">
        <v>0</v>
      </c>
      <c r="H26">
        <v>0.51</v>
      </c>
      <c r="I26">
        <v>0</v>
      </c>
      <c r="J26">
        <v>-1</v>
      </c>
      <c r="K26">
        <v>-1</v>
      </c>
      <c r="L26">
        <v>-1</v>
      </c>
      <c r="M26">
        <v>0</v>
      </c>
      <c r="N26" t="s">
        <v>101</v>
      </c>
    </row>
    <row r="27" spans="2:14">
      <c r="B27">
        <v>1534284388</v>
      </c>
      <c r="C27">
        <v>0</v>
      </c>
      <c r="D27">
        <v>17876</v>
      </c>
      <c r="E27">
        <v>2</v>
      </c>
      <c r="F27">
        <v>0</v>
      </c>
      <c r="G27">
        <v>0</v>
      </c>
      <c r="H27">
        <v>0.51</v>
      </c>
      <c r="I27">
        <v>0</v>
      </c>
      <c r="J27">
        <v>-1</v>
      </c>
      <c r="K27">
        <v>-1</v>
      </c>
      <c r="L27">
        <v>-1</v>
      </c>
      <c r="M27">
        <v>0</v>
      </c>
      <c r="N27" t="s">
        <v>101</v>
      </c>
    </row>
    <row r="28" spans="2:14">
      <c r="B28">
        <v>1534284389</v>
      </c>
      <c r="C28">
        <v>0</v>
      </c>
      <c r="D28">
        <v>16993</v>
      </c>
      <c r="E28">
        <v>2</v>
      </c>
      <c r="F28">
        <v>0</v>
      </c>
      <c r="G28">
        <v>0</v>
      </c>
      <c r="H28">
        <v>0.51</v>
      </c>
      <c r="I28">
        <v>1</v>
      </c>
      <c r="J28">
        <v>-1</v>
      </c>
      <c r="K28">
        <v>-1</v>
      </c>
      <c r="L28">
        <v>-1</v>
      </c>
      <c r="M28">
        <v>0</v>
      </c>
      <c r="N28" t="s">
        <v>101</v>
      </c>
    </row>
    <row r="29" spans="2:14">
      <c r="B29">
        <v>1534284389</v>
      </c>
      <c r="C29">
        <v>0</v>
      </c>
      <c r="D29">
        <v>17459</v>
      </c>
      <c r="E29">
        <v>1</v>
      </c>
      <c r="F29">
        <v>1</v>
      </c>
      <c r="G29">
        <v>0</v>
      </c>
      <c r="H29">
        <v>0.51</v>
      </c>
      <c r="I29">
        <v>0</v>
      </c>
      <c r="J29">
        <v>-1</v>
      </c>
      <c r="K29">
        <v>-1</v>
      </c>
      <c r="L29">
        <v>-1</v>
      </c>
      <c r="M29">
        <v>0</v>
      </c>
      <c r="N29" t="s">
        <v>101</v>
      </c>
    </row>
    <row r="30" spans="2:14">
      <c r="B30">
        <v>1534284390</v>
      </c>
      <c r="C30">
        <v>0</v>
      </c>
      <c r="D30">
        <v>16993</v>
      </c>
      <c r="E30">
        <v>24</v>
      </c>
      <c r="F30">
        <v>12</v>
      </c>
      <c r="G30">
        <v>0</v>
      </c>
      <c r="H30">
        <v>9.09</v>
      </c>
      <c r="I30">
        <v>1</v>
      </c>
      <c r="J30">
        <v>-1</v>
      </c>
      <c r="K30">
        <v>-1</v>
      </c>
      <c r="L30">
        <v>-1</v>
      </c>
      <c r="M30">
        <v>0</v>
      </c>
      <c r="N30" t="s">
        <v>101</v>
      </c>
    </row>
    <row r="31" spans="2:14">
      <c r="B31">
        <v>1534284390</v>
      </c>
      <c r="C31">
        <v>0</v>
      </c>
      <c r="D31">
        <v>17459</v>
      </c>
      <c r="E31">
        <v>3</v>
      </c>
      <c r="F31">
        <v>0</v>
      </c>
      <c r="G31">
        <v>0</v>
      </c>
      <c r="H31">
        <v>0.76</v>
      </c>
      <c r="I31">
        <v>0</v>
      </c>
      <c r="J31">
        <v>-1</v>
      </c>
      <c r="K31">
        <v>-1</v>
      </c>
      <c r="L31">
        <v>-1</v>
      </c>
      <c r="M31">
        <v>0</v>
      </c>
      <c r="N31" t="s">
        <v>101</v>
      </c>
    </row>
    <row r="32" spans="2:14">
      <c r="B32">
        <v>1534284390</v>
      </c>
      <c r="C32">
        <v>0</v>
      </c>
      <c r="D32">
        <v>17876</v>
      </c>
      <c r="E32">
        <v>4</v>
      </c>
      <c r="F32">
        <v>1</v>
      </c>
      <c r="G32">
        <v>0</v>
      </c>
      <c r="H32">
        <v>1.26</v>
      </c>
      <c r="I32">
        <v>0</v>
      </c>
      <c r="J32">
        <v>-1</v>
      </c>
      <c r="K32">
        <v>-1</v>
      </c>
      <c r="L32">
        <v>-1</v>
      </c>
      <c r="M32">
        <v>0</v>
      </c>
      <c r="N32" t="s">
        <v>101</v>
      </c>
    </row>
    <row r="33" spans="2:14">
      <c r="B33">
        <v>1534284391</v>
      </c>
      <c r="C33">
        <v>0</v>
      </c>
      <c r="D33">
        <v>16993</v>
      </c>
      <c r="E33">
        <v>27</v>
      </c>
      <c r="F33">
        <v>9</v>
      </c>
      <c r="G33">
        <v>0</v>
      </c>
      <c r="H33">
        <v>9.09</v>
      </c>
      <c r="I33">
        <v>1</v>
      </c>
      <c r="J33">
        <v>-1</v>
      </c>
      <c r="K33">
        <v>-1</v>
      </c>
      <c r="L33">
        <v>-1</v>
      </c>
      <c r="M33">
        <v>0</v>
      </c>
      <c r="N33" t="s">
        <v>101</v>
      </c>
    </row>
    <row r="34" spans="2:14">
      <c r="B34">
        <v>1534284391</v>
      </c>
      <c r="C34">
        <v>0</v>
      </c>
      <c r="D34">
        <v>17459</v>
      </c>
      <c r="E34">
        <v>1</v>
      </c>
      <c r="F34">
        <v>0</v>
      </c>
      <c r="G34">
        <v>0</v>
      </c>
      <c r="H34">
        <v>0.25</v>
      </c>
      <c r="I34">
        <v>0</v>
      </c>
      <c r="J34">
        <v>-1</v>
      </c>
      <c r="K34">
        <v>-1</v>
      </c>
      <c r="L34">
        <v>-1</v>
      </c>
      <c r="M34">
        <v>0</v>
      </c>
      <c r="N34" t="s">
        <v>101</v>
      </c>
    </row>
    <row r="35" spans="2:14">
      <c r="B35">
        <v>1534284391</v>
      </c>
      <c r="C35">
        <v>0</v>
      </c>
      <c r="D35">
        <v>17684</v>
      </c>
      <c r="E35">
        <v>1</v>
      </c>
      <c r="F35">
        <v>0</v>
      </c>
      <c r="G35">
        <v>0</v>
      </c>
      <c r="H35">
        <v>0.25</v>
      </c>
      <c r="I35">
        <v>1</v>
      </c>
      <c r="J35">
        <v>-1</v>
      </c>
      <c r="K35">
        <v>-1</v>
      </c>
      <c r="L35">
        <v>-1</v>
      </c>
      <c r="M35">
        <v>0</v>
      </c>
      <c r="N35" t="s">
        <v>101</v>
      </c>
    </row>
    <row r="36" spans="2:14">
      <c r="B36">
        <v>1534284391</v>
      </c>
      <c r="C36">
        <v>0</v>
      </c>
      <c r="D36">
        <v>17876</v>
      </c>
      <c r="E36">
        <v>3</v>
      </c>
      <c r="F36">
        <v>0</v>
      </c>
      <c r="G36">
        <v>0</v>
      </c>
      <c r="H36">
        <v>0.76</v>
      </c>
      <c r="I36">
        <v>0</v>
      </c>
      <c r="J36">
        <v>-1</v>
      </c>
      <c r="K36">
        <v>-1</v>
      </c>
      <c r="L36">
        <v>-1</v>
      </c>
      <c r="M36">
        <v>0</v>
      </c>
      <c r="N36" t="s">
        <v>101</v>
      </c>
    </row>
    <row r="37" spans="2:14">
      <c r="B37">
        <v>1534284392</v>
      </c>
      <c r="C37">
        <v>0</v>
      </c>
      <c r="D37">
        <v>16993</v>
      </c>
      <c r="E37">
        <v>13</v>
      </c>
      <c r="F37">
        <v>11</v>
      </c>
      <c r="G37">
        <v>0</v>
      </c>
      <c r="H37">
        <v>6.11</v>
      </c>
      <c r="I37">
        <v>1</v>
      </c>
      <c r="J37">
        <v>-1</v>
      </c>
      <c r="K37">
        <v>-1</v>
      </c>
      <c r="L37">
        <v>-1</v>
      </c>
      <c r="M37">
        <v>0</v>
      </c>
      <c r="N37" t="s">
        <v>101</v>
      </c>
    </row>
    <row r="38" spans="2:14">
      <c r="B38">
        <v>1534284392</v>
      </c>
      <c r="C38">
        <v>0</v>
      </c>
      <c r="D38">
        <v>17459</v>
      </c>
      <c r="E38">
        <v>3</v>
      </c>
      <c r="F38">
        <v>0</v>
      </c>
      <c r="G38">
        <v>0</v>
      </c>
      <c r="H38">
        <v>0.76</v>
      </c>
      <c r="I38">
        <v>0</v>
      </c>
      <c r="J38">
        <v>-1</v>
      </c>
      <c r="K38">
        <v>-1</v>
      </c>
      <c r="L38">
        <v>-1</v>
      </c>
      <c r="M38">
        <v>0</v>
      </c>
      <c r="N38" t="s">
        <v>101</v>
      </c>
    </row>
    <row r="39" spans="2:14">
      <c r="B39">
        <v>1534284392</v>
      </c>
      <c r="C39">
        <v>0</v>
      </c>
      <c r="D39">
        <v>17876</v>
      </c>
      <c r="E39">
        <v>2</v>
      </c>
      <c r="F39">
        <v>0</v>
      </c>
      <c r="G39">
        <v>0</v>
      </c>
      <c r="H39">
        <v>0.51</v>
      </c>
      <c r="I39">
        <v>0</v>
      </c>
      <c r="J39">
        <v>-1</v>
      </c>
      <c r="K39">
        <v>-1</v>
      </c>
      <c r="L39">
        <v>-1</v>
      </c>
      <c r="M39">
        <v>0</v>
      </c>
      <c r="N39" t="s">
        <v>101</v>
      </c>
    </row>
    <row r="40" spans="2:14">
      <c r="B40">
        <v>1534284393</v>
      </c>
      <c r="C40">
        <v>0</v>
      </c>
      <c r="D40">
        <v>16993</v>
      </c>
      <c r="E40">
        <v>12</v>
      </c>
      <c r="F40">
        <v>11</v>
      </c>
      <c r="G40">
        <v>0</v>
      </c>
      <c r="H40">
        <v>5.79</v>
      </c>
      <c r="I40">
        <v>1</v>
      </c>
      <c r="J40">
        <v>-1</v>
      </c>
      <c r="K40">
        <v>-1</v>
      </c>
      <c r="L40">
        <v>-1</v>
      </c>
      <c r="M40">
        <v>0</v>
      </c>
      <c r="N40" t="s">
        <v>101</v>
      </c>
    </row>
    <row r="41" spans="2:14">
      <c r="B41">
        <v>1534284393</v>
      </c>
      <c r="C41">
        <v>0</v>
      </c>
      <c r="D41">
        <v>17459</v>
      </c>
      <c r="E41">
        <v>1</v>
      </c>
      <c r="F41">
        <v>0</v>
      </c>
      <c r="G41">
        <v>0</v>
      </c>
      <c r="H41">
        <v>0.25</v>
      </c>
      <c r="I41">
        <v>0</v>
      </c>
      <c r="J41">
        <v>-1</v>
      </c>
      <c r="K41">
        <v>-1</v>
      </c>
      <c r="L41">
        <v>-1</v>
      </c>
      <c r="M41">
        <v>0</v>
      </c>
      <c r="N41" t="s">
        <v>101</v>
      </c>
    </row>
    <row r="42" spans="2:14">
      <c r="B42">
        <v>1534284393</v>
      </c>
      <c r="C42">
        <v>0</v>
      </c>
      <c r="D42">
        <v>17876</v>
      </c>
      <c r="E42">
        <v>1</v>
      </c>
      <c r="F42">
        <v>0</v>
      </c>
      <c r="G42">
        <v>0</v>
      </c>
      <c r="H42">
        <v>0.25</v>
      </c>
      <c r="I42">
        <v>0</v>
      </c>
      <c r="J42">
        <v>-1</v>
      </c>
      <c r="K42">
        <v>-1</v>
      </c>
      <c r="L42">
        <v>-1</v>
      </c>
      <c r="M42">
        <v>0</v>
      </c>
      <c r="N42" t="s">
        <v>101</v>
      </c>
    </row>
    <row r="43" spans="2:14">
      <c r="B43">
        <v>1534284394</v>
      </c>
      <c r="C43">
        <v>0</v>
      </c>
      <c r="D43">
        <v>16993</v>
      </c>
      <c r="E43">
        <v>16.829999999999998</v>
      </c>
      <c r="F43">
        <v>6.93</v>
      </c>
      <c r="G43">
        <v>0</v>
      </c>
      <c r="H43">
        <v>6.11</v>
      </c>
      <c r="I43">
        <v>1</v>
      </c>
      <c r="J43">
        <v>-1</v>
      </c>
      <c r="K43">
        <v>-1</v>
      </c>
      <c r="L43">
        <v>-1</v>
      </c>
      <c r="M43">
        <v>0</v>
      </c>
      <c r="N43" t="s">
        <v>101</v>
      </c>
    </row>
    <row r="44" spans="2:14">
      <c r="B44">
        <v>1534284394</v>
      </c>
      <c r="C44">
        <v>0</v>
      </c>
      <c r="D44">
        <v>17459</v>
      </c>
      <c r="E44">
        <v>0.99</v>
      </c>
      <c r="F44">
        <v>0</v>
      </c>
      <c r="G44">
        <v>0</v>
      </c>
      <c r="H44">
        <v>0.25</v>
      </c>
      <c r="I44">
        <v>0</v>
      </c>
      <c r="J44">
        <v>-1</v>
      </c>
      <c r="K44">
        <v>-1</v>
      </c>
      <c r="L44">
        <v>-1</v>
      </c>
      <c r="M44">
        <v>0</v>
      </c>
      <c r="N44" t="s">
        <v>101</v>
      </c>
    </row>
    <row r="45" spans="2:14">
      <c r="B45">
        <v>1534284395</v>
      </c>
      <c r="C45">
        <v>0</v>
      </c>
      <c r="D45">
        <v>16993</v>
      </c>
      <c r="E45">
        <v>26</v>
      </c>
      <c r="F45">
        <v>12</v>
      </c>
      <c r="G45">
        <v>0</v>
      </c>
      <c r="H45">
        <v>9.6</v>
      </c>
      <c r="I45">
        <v>1</v>
      </c>
      <c r="J45">
        <v>-1</v>
      </c>
      <c r="K45">
        <v>-1</v>
      </c>
      <c r="L45">
        <v>-1</v>
      </c>
      <c r="M45">
        <v>0</v>
      </c>
      <c r="N45" t="s">
        <v>101</v>
      </c>
    </row>
    <row r="46" spans="2:14">
      <c r="B46">
        <v>1534284395</v>
      </c>
      <c r="C46">
        <v>0</v>
      </c>
      <c r="D46">
        <v>17459</v>
      </c>
      <c r="E46">
        <v>5</v>
      </c>
      <c r="F46">
        <v>0</v>
      </c>
      <c r="G46">
        <v>0</v>
      </c>
      <c r="H46">
        <v>1.26</v>
      </c>
      <c r="I46">
        <v>0</v>
      </c>
      <c r="J46">
        <v>-1</v>
      </c>
      <c r="K46">
        <v>-1</v>
      </c>
      <c r="L46">
        <v>-1</v>
      </c>
      <c r="M46">
        <v>0</v>
      </c>
      <c r="N46" t="s">
        <v>101</v>
      </c>
    </row>
    <row r="47" spans="2:14">
      <c r="B47">
        <v>1534284395</v>
      </c>
      <c r="C47">
        <v>0</v>
      </c>
      <c r="D47">
        <v>17876</v>
      </c>
      <c r="E47">
        <v>2</v>
      </c>
      <c r="F47">
        <v>0</v>
      </c>
      <c r="G47">
        <v>0</v>
      </c>
      <c r="H47">
        <v>0.51</v>
      </c>
      <c r="I47">
        <v>0</v>
      </c>
      <c r="J47">
        <v>-1</v>
      </c>
      <c r="K47">
        <v>-1</v>
      </c>
      <c r="L47">
        <v>-1</v>
      </c>
      <c r="M47">
        <v>0</v>
      </c>
      <c r="N47" t="s">
        <v>101</v>
      </c>
    </row>
    <row r="48" spans="2:14">
      <c r="B48">
        <v>1534284396</v>
      </c>
      <c r="C48">
        <v>0</v>
      </c>
      <c r="D48">
        <v>16993</v>
      </c>
      <c r="E48">
        <v>23</v>
      </c>
      <c r="F48">
        <v>10</v>
      </c>
      <c r="G48">
        <v>0</v>
      </c>
      <c r="H48">
        <v>8.35</v>
      </c>
      <c r="I48">
        <v>1</v>
      </c>
      <c r="J48">
        <v>-1</v>
      </c>
      <c r="K48">
        <v>-1</v>
      </c>
      <c r="L48">
        <v>-1</v>
      </c>
      <c r="M48">
        <v>0</v>
      </c>
      <c r="N48" t="s">
        <v>101</v>
      </c>
    </row>
    <row r="49" spans="2:14">
      <c r="B49">
        <v>1534284396</v>
      </c>
      <c r="C49">
        <v>0</v>
      </c>
      <c r="D49">
        <v>17459</v>
      </c>
      <c r="E49">
        <v>1</v>
      </c>
      <c r="F49">
        <v>0</v>
      </c>
      <c r="G49">
        <v>0</v>
      </c>
      <c r="H49">
        <v>0.25</v>
      </c>
      <c r="I49">
        <v>0</v>
      </c>
      <c r="J49">
        <v>-1</v>
      </c>
      <c r="K49">
        <v>-1</v>
      </c>
      <c r="L49">
        <v>-1</v>
      </c>
      <c r="M49">
        <v>0</v>
      </c>
      <c r="N49" t="s">
        <v>101</v>
      </c>
    </row>
    <row r="50" spans="2:14">
      <c r="B50">
        <v>1534284396</v>
      </c>
      <c r="C50">
        <v>0</v>
      </c>
      <c r="D50">
        <v>17876</v>
      </c>
      <c r="E50">
        <v>2</v>
      </c>
      <c r="F50">
        <v>0</v>
      </c>
      <c r="G50">
        <v>0</v>
      </c>
      <c r="H50">
        <v>0.51</v>
      </c>
      <c r="I50">
        <v>0</v>
      </c>
      <c r="J50">
        <v>-1</v>
      </c>
      <c r="K50">
        <v>-1</v>
      </c>
      <c r="L50">
        <v>-1</v>
      </c>
      <c r="M50">
        <v>0</v>
      </c>
      <c r="N50" t="s">
        <v>101</v>
      </c>
    </row>
    <row r="51" spans="2:14">
      <c r="B51">
        <v>1534284397</v>
      </c>
      <c r="C51">
        <v>0</v>
      </c>
      <c r="D51">
        <v>16993</v>
      </c>
      <c r="E51">
        <v>15</v>
      </c>
      <c r="F51">
        <v>9</v>
      </c>
      <c r="G51">
        <v>0</v>
      </c>
      <c r="H51">
        <v>6.02</v>
      </c>
      <c r="I51">
        <v>1</v>
      </c>
      <c r="J51">
        <v>-1</v>
      </c>
      <c r="K51">
        <v>-1</v>
      </c>
      <c r="L51">
        <v>-1</v>
      </c>
      <c r="M51">
        <v>0</v>
      </c>
      <c r="N51" t="s">
        <v>101</v>
      </c>
    </row>
    <row r="52" spans="2:14">
      <c r="B52">
        <v>1534284397</v>
      </c>
      <c r="C52">
        <v>0</v>
      </c>
      <c r="D52">
        <v>17459</v>
      </c>
      <c r="E52">
        <v>2</v>
      </c>
      <c r="F52">
        <v>0</v>
      </c>
      <c r="G52">
        <v>0</v>
      </c>
      <c r="H52">
        <v>0.5</v>
      </c>
      <c r="I52">
        <v>0</v>
      </c>
      <c r="J52">
        <v>-1</v>
      </c>
      <c r="K52">
        <v>-1</v>
      </c>
      <c r="L52">
        <v>-1</v>
      </c>
      <c r="M52">
        <v>0</v>
      </c>
      <c r="N52" t="s">
        <v>101</v>
      </c>
    </row>
    <row r="53" spans="2:14">
      <c r="B53">
        <v>1534284397</v>
      </c>
      <c r="C53">
        <v>0</v>
      </c>
      <c r="D53">
        <v>17876</v>
      </c>
      <c r="E53">
        <v>1</v>
      </c>
      <c r="F53">
        <v>0</v>
      </c>
      <c r="G53">
        <v>0</v>
      </c>
      <c r="H53">
        <v>0.25</v>
      </c>
      <c r="I53">
        <v>0</v>
      </c>
      <c r="J53">
        <v>-1</v>
      </c>
      <c r="K53">
        <v>-1</v>
      </c>
      <c r="L53">
        <v>-1</v>
      </c>
      <c r="M53">
        <v>0</v>
      </c>
      <c r="N53" t="s">
        <v>101</v>
      </c>
    </row>
    <row r="54" spans="2:14">
      <c r="B54">
        <v>1534284398</v>
      </c>
      <c r="C54">
        <v>0</v>
      </c>
      <c r="D54">
        <v>16993</v>
      </c>
      <c r="E54">
        <v>15</v>
      </c>
      <c r="F54">
        <v>9</v>
      </c>
      <c r="G54">
        <v>0</v>
      </c>
      <c r="H54">
        <v>6.09</v>
      </c>
      <c r="I54">
        <v>1</v>
      </c>
      <c r="J54">
        <v>-1</v>
      </c>
      <c r="K54">
        <v>-1</v>
      </c>
      <c r="L54">
        <v>-1</v>
      </c>
      <c r="M54">
        <v>0</v>
      </c>
      <c r="N54" t="s">
        <v>101</v>
      </c>
    </row>
    <row r="55" spans="2:14">
      <c r="B55">
        <v>1534284398</v>
      </c>
      <c r="C55">
        <v>0</v>
      </c>
      <c r="D55">
        <v>17459</v>
      </c>
      <c r="E55">
        <v>1</v>
      </c>
      <c r="F55">
        <v>0</v>
      </c>
      <c r="G55">
        <v>0</v>
      </c>
      <c r="H55">
        <v>0.25</v>
      </c>
      <c r="I55">
        <v>0</v>
      </c>
      <c r="J55">
        <v>-1</v>
      </c>
      <c r="K55">
        <v>-1</v>
      </c>
      <c r="L55">
        <v>-1</v>
      </c>
      <c r="M55">
        <v>0</v>
      </c>
      <c r="N55" t="s">
        <v>101</v>
      </c>
    </row>
    <row r="56" spans="2:14">
      <c r="B56">
        <v>1534284398</v>
      </c>
      <c r="C56">
        <v>0</v>
      </c>
      <c r="D56">
        <v>17684</v>
      </c>
      <c r="E56">
        <v>1</v>
      </c>
      <c r="F56">
        <v>0</v>
      </c>
      <c r="G56">
        <v>0</v>
      </c>
      <c r="H56">
        <v>0.25</v>
      </c>
      <c r="I56">
        <v>1</v>
      </c>
      <c r="J56">
        <v>-1</v>
      </c>
      <c r="K56">
        <v>-1</v>
      </c>
      <c r="L56">
        <v>-1</v>
      </c>
      <c r="M56">
        <v>0</v>
      </c>
      <c r="N56" t="s">
        <v>101</v>
      </c>
    </row>
    <row r="57" spans="2:14">
      <c r="B57">
        <v>1534284398</v>
      </c>
      <c r="C57">
        <v>0</v>
      </c>
      <c r="D57">
        <v>17876</v>
      </c>
      <c r="E57">
        <v>1</v>
      </c>
      <c r="F57">
        <v>0</v>
      </c>
      <c r="G57">
        <v>0</v>
      </c>
      <c r="H57">
        <v>0.25</v>
      </c>
      <c r="I57">
        <v>0</v>
      </c>
      <c r="J57">
        <v>-1</v>
      </c>
      <c r="K57">
        <v>-1</v>
      </c>
      <c r="L57">
        <v>-1</v>
      </c>
      <c r="M57">
        <v>0</v>
      </c>
      <c r="N57" t="s">
        <v>101</v>
      </c>
    </row>
    <row r="58" spans="2:14">
      <c r="B58">
        <v>1534284399</v>
      </c>
      <c r="C58">
        <v>0</v>
      </c>
      <c r="D58">
        <v>16993</v>
      </c>
      <c r="E58">
        <v>20</v>
      </c>
      <c r="F58">
        <v>10</v>
      </c>
      <c r="G58">
        <v>0</v>
      </c>
      <c r="H58">
        <v>7.52</v>
      </c>
      <c r="I58">
        <v>1</v>
      </c>
      <c r="J58">
        <v>-1</v>
      </c>
      <c r="K58">
        <v>-1</v>
      </c>
      <c r="L58">
        <v>-1</v>
      </c>
      <c r="M58">
        <v>0</v>
      </c>
      <c r="N58" t="s">
        <v>101</v>
      </c>
    </row>
    <row r="59" spans="2:14">
      <c r="B59">
        <v>1534284399</v>
      </c>
      <c r="C59">
        <v>0</v>
      </c>
      <c r="D59">
        <v>17459</v>
      </c>
      <c r="E59">
        <v>2</v>
      </c>
      <c r="F59">
        <v>0</v>
      </c>
      <c r="G59">
        <v>0</v>
      </c>
      <c r="H59">
        <v>0.5</v>
      </c>
      <c r="I59">
        <v>0</v>
      </c>
      <c r="J59">
        <v>-1</v>
      </c>
      <c r="K59">
        <v>-1</v>
      </c>
      <c r="L59">
        <v>-1</v>
      </c>
      <c r="M59">
        <v>0</v>
      </c>
      <c r="N59" t="s">
        <v>101</v>
      </c>
    </row>
    <row r="60" spans="2:14">
      <c r="B60">
        <v>1534284399</v>
      </c>
      <c r="C60">
        <v>0</v>
      </c>
      <c r="D60">
        <v>17876</v>
      </c>
      <c r="E60">
        <v>2</v>
      </c>
      <c r="F60">
        <v>0</v>
      </c>
      <c r="G60">
        <v>0</v>
      </c>
      <c r="H60">
        <v>0.5</v>
      </c>
      <c r="I60">
        <v>0</v>
      </c>
      <c r="J60">
        <v>-1</v>
      </c>
      <c r="K60">
        <v>-1</v>
      </c>
      <c r="L60">
        <v>-1</v>
      </c>
      <c r="M60">
        <v>0</v>
      </c>
      <c r="N60" t="s">
        <v>101</v>
      </c>
    </row>
    <row r="61" spans="2:14">
      <c r="B61">
        <v>1534284400</v>
      </c>
      <c r="C61">
        <v>0</v>
      </c>
      <c r="D61">
        <v>16993</v>
      </c>
      <c r="E61">
        <v>37</v>
      </c>
      <c r="F61">
        <v>13</v>
      </c>
      <c r="G61">
        <v>0</v>
      </c>
      <c r="H61">
        <v>12.66</v>
      </c>
      <c r="I61">
        <v>1</v>
      </c>
      <c r="J61">
        <v>-1</v>
      </c>
      <c r="K61">
        <v>-1</v>
      </c>
      <c r="L61">
        <v>-1</v>
      </c>
      <c r="M61">
        <v>0</v>
      </c>
      <c r="N61" t="s">
        <v>101</v>
      </c>
    </row>
    <row r="62" spans="2:14">
      <c r="B62">
        <v>1534284400</v>
      </c>
      <c r="C62">
        <v>0</v>
      </c>
      <c r="D62">
        <v>17459</v>
      </c>
      <c r="E62">
        <v>1</v>
      </c>
      <c r="F62">
        <v>0</v>
      </c>
      <c r="G62">
        <v>0</v>
      </c>
      <c r="H62">
        <v>0.25</v>
      </c>
      <c r="I62">
        <v>0</v>
      </c>
      <c r="J62">
        <v>-1</v>
      </c>
      <c r="K62">
        <v>-1</v>
      </c>
      <c r="L62">
        <v>-1</v>
      </c>
      <c r="M62">
        <v>0</v>
      </c>
      <c r="N62" t="s">
        <v>101</v>
      </c>
    </row>
    <row r="63" spans="2:14">
      <c r="B63">
        <v>1534284400</v>
      </c>
      <c r="C63">
        <v>0</v>
      </c>
      <c r="D63">
        <v>17876</v>
      </c>
      <c r="E63">
        <v>21</v>
      </c>
      <c r="F63">
        <v>1</v>
      </c>
      <c r="G63">
        <v>0</v>
      </c>
      <c r="H63">
        <v>5.57</v>
      </c>
      <c r="I63">
        <v>0</v>
      </c>
      <c r="J63">
        <v>-1</v>
      </c>
      <c r="K63">
        <v>-1</v>
      </c>
      <c r="L63">
        <v>-1</v>
      </c>
      <c r="M63">
        <v>0</v>
      </c>
      <c r="N63" t="s">
        <v>101</v>
      </c>
    </row>
    <row r="64" spans="2:14">
      <c r="B64">
        <v>1534284401</v>
      </c>
      <c r="C64">
        <v>0</v>
      </c>
      <c r="D64">
        <v>16993</v>
      </c>
      <c r="E64">
        <v>17</v>
      </c>
      <c r="F64">
        <v>7</v>
      </c>
      <c r="G64">
        <v>0</v>
      </c>
      <c r="H64">
        <v>6.05</v>
      </c>
      <c r="I64">
        <v>1</v>
      </c>
      <c r="J64">
        <v>-1</v>
      </c>
      <c r="K64">
        <v>-1</v>
      </c>
      <c r="L64">
        <v>-1</v>
      </c>
      <c r="M64">
        <v>0</v>
      </c>
      <c r="N64" t="s">
        <v>101</v>
      </c>
    </row>
    <row r="65" spans="2:14">
      <c r="B65">
        <v>1534284401</v>
      </c>
      <c r="C65">
        <v>0</v>
      </c>
      <c r="D65">
        <v>17459</v>
      </c>
      <c r="E65">
        <v>1</v>
      </c>
      <c r="F65">
        <v>0</v>
      </c>
      <c r="G65">
        <v>0</v>
      </c>
      <c r="H65">
        <v>0.25</v>
      </c>
      <c r="I65">
        <v>0</v>
      </c>
      <c r="J65">
        <v>-1</v>
      </c>
      <c r="K65">
        <v>-1</v>
      </c>
      <c r="L65">
        <v>-1</v>
      </c>
      <c r="M65">
        <v>0</v>
      </c>
      <c r="N65" t="s">
        <v>101</v>
      </c>
    </row>
    <row r="66" spans="2:14">
      <c r="B66">
        <v>1534284401</v>
      </c>
      <c r="C66">
        <v>0</v>
      </c>
      <c r="D66">
        <v>17876</v>
      </c>
      <c r="E66">
        <v>1</v>
      </c>
      <c r="F66">
        <v>0</v>
      </c>
      <c r="G66">
        <v>0</v>
      </c>
      <c r="H66">
        <v>0.25</v>
      </c>
      <c r="I66">
        <v>0</v>
      </c>
      <c r="J66">
        <v>-1</v>
      </c>
      <c r="K66">
        <v>-1</v>
      </c>
      <c r="L66">
        <v>-1</v>
      </c>
      <c r="M66">
        <v>0</v>
      </c>
      <c r="N66" t="s">
        <v>101</v>
      </c>
    </row>
    <row r="67" spans="2:14">
      <c r="B67">
        <v>1534284402</v>
      </c>
      <c r="C67">
        <v>0</v>
      </c>
      <c r="D67">
        <v>16993</v>
      </c>
      <c r="E67">
        <v>15</v>
      </c>
      <c r="F67">
        <v>7</v>
      </c>
      <c r="G67">
        <v>0</v>
      </c>
      <c r="H67">
        <v>5.58</v>
      </c>
      <c r="I67">
        <v>1</v>
      </c>
      <c r="J67">
        <v>-1</v>
      </c>
      <c r="K67">
        <v>-1</v>
      </c>
      <c r="L67">
        <v>-1</v>
      </c>
      <c r="M67">
        <v>0</v>
      </c>
      <c r="N67" t="s">
        <v>101</v>
      </c>
    </row>
    <row r="68" spans="2:14">
      <c r="B68">
        <v>1534284402</v>
      </c>
      <c r="C68">
        <v>0</v>
      </c>
      <c r="D68">
        <v>17459</v>
      </c>
      <c r="E68">
        <v>1</v>
      </c>
      <c r="F68">
        <v>0</v>
      </c>
      <c r="G68">
        <v>0</v>
      </c>
      <c r="H68">
        <v>0.25</v>
      </c>
      <c r="I68">
        <v>0</v>
      </c>
      <c r="J68">
        <v>-1</v>
      </c>
      <c r="K68">
        <v>-1</v>
      </c>
      <c r="L68">
        <v>-1</v>
      </c>
      <c r="M68">
        <v>0</v>
      </c>
      <c r="N68" t="s">
        <v>101</v>
      </c>
    </row>
    <row r="69" spans="2:14">
      <c r="B69">
        <v>1534284402</v>
      </c>
      <c r="C69">
        <v>0</v>
      </c>
      <c r="D69">
        <v>17876</v>
      </c>
      <c r="E69">
        <v>1</v>
      </c>
      <c r="F69">
        <v>0</v>
      </c>
      <c r="G69">
        <v>0</v>
      </c>
      <c r="H69">
        <v>0.25</v>
      </c>
      <c r="I69">
        <v>0</v>
      </c>
      <c r="J69">
        <v>-1</v>
      </c>
      <c r="K69">
        <v>-1</v>
      </c>
      <c r="L69">
        <v>-1</v>
      </c>
      <c r="M69">
        <v>0</v>
      </c>
      <c r="N69" t="s">
        <v>101</v>
      </c>
    </row>
    <row r="70" spans="2:14">
      <c r="B70">
        <v>1534284403</v>
      </c>
      <c r="C70">
        <v>0</v>
      </c>
      <c r="D70">
        <v>16993</v>
      </c>
      <c r="E70">
        <v>16</v>
      </c>
      <c r="F70">
        <v>7</v>
      </c>
      <c r="G70">
        <v>0</v>
      </c>
      <c r="H70">
        <v>5.85</v>
      </c>
      <c r="I70">
        <v>1</v>
      </c>
      <c r="J70">
        <v>-1</v>
      </c>
      <c r="K70">
        <v>-1</v>
      </c>
      <c r="L70">
        <v>-1</v>
      </c>
      <c r="M70">
        <v>0</v>
      </c>
      <c r="N70" t="s">
        <v>101</v>
      </c>
    </row>
    <row r="71" spans="2:14">
      <c r="B71">
        <v>1534284403</v>
      </c>
      <c r="C71">
        <v>0</v>
      </c>
      <c r="D71">
        <v>17459</v>
      </c>
      <c r="E71">
        <v>1</v>
      </c>
      <c r="F71">
        <v>0</v>
      </c>
      <c r="G71">
        <v>0</v>
      </c>
      <c r="H71">
        <v>0.25</v>
      </c>
      <c r="I71">
        <v>0</v>
      </c>
      <c r="J71">
        <v>-1</v>
      </c>
      <c r="K71">
        <v>-1</v>
      </c>
      <c r="L71">
        <v>-1</v>
      </c>
      <c r="M71">
        <v>0</v>
      </c>
      <c r="N71" t="s">
        <v>101</v>
      </c>
    </row>
    <row r="72" spans="2:14">
      <c r="B72">
        <v>1534284403</v>
      </c>
      <c r="C72">
        <v>0</v>
      </c>
      <c r="D72">
        <v>17876</v>
      </c>
      <c r="E72">
        <v>1</v>
      </c>
      <c r="F72">
        <v>0</v>
      </c>
      <c r="G72">
        <v>0</v>
      </c>
      <c r="H72">
        <v>0.25</v>
      </c>
      <c r="I72">
        <v>0</v>
      </c>
      <c r="J72">
        <v>-1</v>
      </c>
      <c r="K72">
        <v>-1</v>
      </c>
      <c r="L72">
        <v>-1</v>
      </c>
      <c r="M72">
        <v>0</v>
      </c>
      <c r="N72" t="s">
        <v>101</v>
      </c>
    </row>
    <row r="73" spans="2:14">
      <c r="B73">
        <v>1534284404</v>
      </c>
      <c r="C73">
        <v>0</v>
      </c>
      <c r="D73">
        <v>16993</v>
      </c>
      <c r="E73">
        <v>28</v>
      </c>
      <c r="F73">
        <v>10</v>
      </c>
      <c r="G73">
        <v>0</v>
      </c>
      <c r="H73">
        <v>9.57</v>
      </c>
      <c r="I73">
        <v>1</v>
      </c>
      <c r="J73">
        <v>-1</v>
      </c>
      <c r="K73">
        <v>-1</v>
      </c>
      <c r="L73">
        <v>-1</v>
      </c>
      <c r="M73">
        <v>0</v>
      </c>
      <c r="N73" t="s">
        <v>101</v>
      </c>
    </row>
    <row r="74" spans="2:14">
      <c r="B74">
        <v>1534284404</v>
      </c>
      <c r="C74">
        <v>0</v>
      </c>
      <c r="D74">
        <v>17459</v>
      </c>
      <c r="E74">
        <v>1</v>
      </c>
      <c r="F74">
        <v>1</v>
      </c>
      <c r="G74">
        <v>0</v>
      </c>
      <c r="H74">
        <v>0.5</v>
      </c>
      <c r="I74">
        <v>0</v>
      </c>
      <c r="J74">
        <v>-1</v>
      </c>
      <c r="K74">
        <v>-1</v>
      </c>
      <c r="L74">
        <v>-1</v>
      </c>
      <c r="M74">
        <v>0</v>
      </c>
      <c r="N74" t="s">
        <v>101</v>
      </c>
    </row>
    <row r="75" spans="2:14">
      <c r="B75">
        <v>1534284404</v>
      </c>
      <c r="C75">
        <v>0</v>
      </c>
      <c r="D75">
        <v>17876</v>
      </c>
      <c r="E75">
        <v>2</v>
      </c>
      <c r="F75">
        <v>0</v>
      </c>
      <c r="G75">
        <v>0</v>
      </c>
      <c r="H75">
        <v>0.5</v>
      </c>
      <c r="I75">
        <v>0</v>
      </c>
      <c r="J75">
        <v>-1</v>
      </c>
      <c r="K75">
        <v>-1</v>
      </c>
      <c r="L75">
        <v>-1</v>
      </c>
      <c r="M75">
        <v>0</v>
      </c>
      <c r="N75" t="s">
        <v>101</v>
      </c>
    </row>
    <row r="76" spans="2:14">
      <c r="B76">
        <v>1534284405</v>
      </c>
      <c r="C76">
        <v>0</v>
      </c>
      <c r="D76">
        <v>16993</v>
      </c>
      <c r="E76">
        <v>29</v>
      </c>
      <c r="F76">
        <v>9</v>
      </c>
      <c r="G76">
        <v>0</v>
      </c>
      <c r="H76">
        <v>9.6</v>
      </c>
      <c r="I76">
        <v>1</v>
      </c>
      <c r="J76">
        <v>-1</v>
      </c>
      <c r="K76">
        <v>-1</v>
      </c>
      <c r="L76">
        <v>-1</v>
      </c>
      <c r="M76">
        <v>0</v>
      </c>
      <c r="N76" t="s">
        <v>101</v>
      </c>
    </row>
    <row r="77" spans="2:14">
      <c r="B77">
        <v>1534284405</v>
      </c>
      <c r="C77">
        <v>0</v>
      </c>
      <c r="D77">
        <v>17459</v>
      </c>
      <c r="E77">
        <v>10</v>
      </c>
      <c r="F77">
        <v>0</v>
      </c>
      <c r="G77">
        <v>0</v>
      </c>
      <c r="H77">
        <v>2.5299999999999998</v>
      </c>
      <c r="I77">
        <v>0</v>
      </c>
      <c r="J77">
        <v>-1</v>
      </c>
      <c r="K77">
        <v>-1</v>
      </c>
      <c r="L77">
        <v>-1</v>
      </c>
      <c r="M77">
        <v>0</v>
      </c>
      <c r="N77" t="s">
        <v>101</v>
      </c>
    </row>
    <row r="78" spans="2:14">
      <c r="B78">
        <v>1534284405</v>
      </c>
      <c r="C78">
        <v>0</v>
      </c>
      <c r="D78">
        <v>17876</v>
      </c>
      <c r="E78">
        <v>2</v>
      </c>
      <c r="F78">
        <v>0</v>
      </c>
      <c r="G78">
        <v>0</v>
      </c>
      <c r="H78">
        <v>0.51</v>
      </c>
      <c r="I78">
        <v>0</v>
      </c>
      <c r="J78">
        <v>-1</v>
      </c>
      <c r="K78">
        <v>-1</v>
      </c>
      <c r="L78">
        <v>-1</v>
      </c>
      <c r="M78">
        <v>0</v>
      </c>
      <c r="N78" t="s">
        <v>101</v>
      </c>
    </row>
    <row r="79" spans="2:14">
      <c r="B79">
        <v>1534284406</v>
      </c>
      <c r="C79">
        <v>0</v>
      </c>
      <c r="D79">
        <v>16993</v>
      </c>
      <c r="E79">
        <v>22</v>
      </c>
      <c r="F79">
        <v>6</v>
      </c>
      <c r="G79">
        <v>0</v>
      </c>
      <c r="H79">
        <v>7.02</v>
      </c>
      <c r="I79">
        <v>1</v>
      </c>
      <c r="J79">
        <v>-1</v>
      </c>
      <c r="K79">
        <v>-1</v>
      </c>
      <c r="L79">
        <v>-1</v>
      </c>
      <c r="M79">
        <v>0</v>
      </c>
      <c r="N79" t="s">
        <v>101</v>
      </c>
    </row>
    <row r="80" spans="2:14">
      <c r="B80">
        <v>1534284406</v>
      </c>
      <c r="C80">
        <v>0</v>
      </c>
      <c r="D80">
        <v>17459</v>
      </c>
      <c r="E80">
        <v>2</v>
      </c>
      <c r="F80">
        <v>0</v>
      </c>
      <c r="G80">
        <v>0</v>
      </c>
      <c r="H80">
        <v>0.5</v>
      </c>
      <c r="I80">
        <v>0</v>
      </c>
      <c r="J80">
        <v>-1</v>
      </c>
      <c r="K80">
        <v>-1</v>
      </c>
      <c r="L80">
        <v>-1</v>
      </c>
      <c r="M80">
        <v>0</v>
      </c>
      <c r="N80" t="s">
        <v>101</v>
      </c>
    </row>
    <row r="81" spans="2:15">
      <c r="B81">
        <v>1534284406</v>
      </c>
      <c r="C81">
        <v>0</v>
      </c>
      <c r="D81">
        <v>17876</v>
      </c>
      <c r="E81">
        <v>1</v>
      </c>
      <c r="F81">
        <v>0</v>
      </c>
      <c r="G81">
        <v>0</v>
      </c>
      <c r="H81">
        <v>0.25</v>
      </c>
      <c r="I81">
        <v>0</v>
      </c>
      <c r="J81">
        <v>-1</v>
      </c>
      <c r="K81">
        <v>-1</v>
      </c>
      <c r="L81">
        <v>-1</v>
      </c>
      <c r="M81">
        <v>0</v>
      </c>
      <c r="N81" t="s">
        <v>101</v>
      </c>
    </row>
    <row r="82" spans="2:15">
      <c r="B82">
        <v>1534284407</v>
      </c>
      <c r="C82">
        <v>0</v>
      </c>
      <c r="D82">
        <v>16993</v>
      </c>
      <c r="E82">
        <v>15</v>
      </c>
      <c r="F82">
        <v>8</v>
      </c>
      <c r="G82">
        <v>0</v>
      </c>
      <c r="H82">
        <v>5.84</v>
      </c>
      <c r="I82">
        <v>1</v>
      </c>
      <c r="J82">
        <v>-1</v>
      </c>
      <c r="K82">
        <v>-1</v>
      </c>
      <c r="L82">
        <v>-1</v>
      </c>
      <c r="M82">
        <v>0</v>
      </c>
      <c r="N82" t="s">
        <v>101</v>
      </c>
    </row>
    <row r="83" spans="2:15">
      <c r="B83">
        <v>1534284407</v>
      </c>
      <c r="C83">
        <v>0</v>
      </c>
      <c r="D83">
        <v>17459</v>
      </c>
      <c r="E83">
        <v>4</v>
      </c>
      <c r="F83">
        <v>0</v>
      </c>
      <c r="G83">
        <v>0</v>
      </c>
      <c r="H83">
        <v>1.02</v>
      </c>
      <c r="I83">
        <v>0</v>
      </c>
      <c r="J83">
        <v>-1</v>
      </c>
      <c r="K83">
        <v>-1</v>
      </c>
      <c r="L83">
        <v>-1</v>
      </c>
      <c r="M83">
        <v>0</v>
      </c>
      <c r="N83" t="s">
        <v>101</v>
      </c>
    </row>
    <row r="84" spans="2:15">
      <c r="B84">
        <v>1534284407</v>
      </c>
      <c r="C84">
        <v>0</v>
      </c>
      <c r="D84">
        <v>17876</v>
      </c>
      <c r="E84">
        <v>1</v>
      </c>
      <c r="F84">
        <v>0</v>
      </c>
      <c r="G84">
        <v>0</v>
      </c>
      <c r="H84">
        <v>0.25</v>
      </c>
      <c r="I84">
        <v>0</v>
      </c>
      <c r="J84">
        <v>-1</v>
      </c>
      <c r="K84">
        <v>-1</v>
      </c>
      <c r="L84">
        <v>-1</v>
      </c>
      <c r="M84">
        <v>0</v>
      </c>
      <c r="N84" t="s">
        <v>101</v>
      </c>
    </row>
    <row r="85" spans="2:15">
      <c r="B85" s="20">
        <v>1534284408</v>
      </c>
      <c r="C85" s="20">
        <v>0</v>
      </c>
      <c r="D85" s="20">
        <v>16993</v>
      </c>
      <c r="E85" s="20">
        <v>16</v>
      </c>
      <c r="F85" s="20">
        <v>8</v>
      </c>
      <c r="G85" s="20">
        <v>0</v>
      </c>
      <c r="H85" s="20">
        <v>6.08</v>
      </c>
      <c r="I85" s="20">
        <v>1</v>
      </c>
      <c r="J85" s="20">
        <v>-1</v>
      </c>
      <c r="K85" s="20">
        <v>-1</v>
      </c>
      <c r="L85" s="20">
        <v>-1</v>
      </c>
      <c r="M85" s="20">
        <v>0</v>
      </c>
      <c r="N85" s="20" t="s">
        <v>101</v>
      </c>
    </row>
    <row r="86" spans="2:15">
      <c r="B86" s="20">
        <v>1534284408</v>
      </c>
      <c r="C86" s="20">
        <v>0</v>
      </c>
      <c r="D86" s="20">
        <v>17459</v>
      </c>
      <c r="E86" s="20">
        <v>1</v>
      </c>
      <c r="F86" s="20">
        <v>0</v>
      </c>
      <c r="G86" s="20">
        <v>0</v>
      </c>
      <c r="H86" s="20">
        <v>0.25</v>
      </c>
      <c r="I86" s="20">
        <v>0</v>
      </c>
      <c r="J86" s="20">
        <v>-1</v>
      </c>
      <c r="K86" s="20">
        <v>-1</v>
      </c>
      <c r="L86" s="20">
        <v>-1</v>
      </c>
      <c r="M86" s="20">
        <v>0</v>
      </c>
      <c r="N86" s="20" t="s">
        <v>101</v>
      </c>
    </row>
    <row r="87" spans="2:15">
      <c r="B87" s="20">
        <v>1534284408</v>
      </c>
      <c r="C87" s="20">
        <v>0</v>
      </c>
      <c r="D87" s="20">
        <v>17876</v>
      </c>
      <c r="E87" s="20">
        <v>1</v>
      </c>
      <c r="F87" s="20">
        <v>0</v>
      </c>
      <c r="G87" s="20">
        <v>0</v>
      </c>
      <c r="H87" s="20">
        <v>0.25</v>
      </c>
      <c r="I87" s="20">
        <v>0</v>
      </c>
      <c r="J87" s="20">
        <v>-1</v>
      </c>
      <c r="K87" s="20">
        <v>-1</v>
      </c>
      <c r="L87" s="20">
        <v>-1</v>
      </c>
      <c r="M87" s="20">
        <v>0</v>
      </c>
      <c r="N87" s="20" t="s">
        <v>101</v>
      </c>
      <c r="O87" t="s">
        <v>246</v>
      </c>
    </row>
    <row r="88" spans="2:15">
      <c r="B88">
        <v>1534284409</v>
      </c>
      <c r="C88">
        <v>0</v>
      </c>
      <c r="D88">
        <v>16993</v>
      </c>
      <c r="E88">
        <v>1</v>
      </c>
      <c r="F88">
        <v>1</v>
      </c>
      <c r="G88">
        <v>0</v>
      </c>
      <c r="H88">
        <v>0.5</v>
      </c>
      <c r="I88">
        <v>1</v>
      </c>
      <c r="J88">
        <v>-1</v>
      </c>
      <c r="K88">
        <v>-1</v>
      </c>
      <c r="L88">
        <v>-1</v>
      </c>
      <c r="M88">
        <v>0</v>
      </c>
      <c r="N88" t="s">
        <v>101</v>
      </c>
    </row>
    <row r="89" spans="2:15">
      <c r="B89">
        <v>1534284409</v>
      </c>
      <c r="C89">
        <v>0</v>
      </c>
      <c r="D89">
        <v>17459</v>
      </c>
      <c r="E89">
        <v>5</v>
      </c>
      <c r="F89">
        <v>0</v>
      </c>
      <c r="G89">
        <v>0</v>
      </c>
      <c r="H89">
        <v>1.26</v>
      </c>
      <c r="I89">
        <v>0</v>
      </c>
      <c r="J89">
        <v>-1</v>
      </c>
      <c r="K89">
        <v>-1</v>
      </c>
      <c r="L89">
        <v>-1</v>
      </c>
      <c r="M89">
        <v>0</v>
      </c>
      <c r="N89" t="s">
        <v>101</v>
      </c>
    </row>
    <row r="90" spans="2:15">
      <c r="B90">
        <v>1534284409</v>
      </c>
      <c r="C90">
        <v>0</v>
      </c>
      <c r="D90">
        <v>17684</v>
      </c>
      <c r="E90">
        <v>1</v>
      </c>
      <c r="F90">
        <v>0</v>
      </c>
      <c r="G90">
        <v>0</v>
      </c>
      <c r="H90">
        <v>0.25</v>
      </c>
      <c r="I90">
        <v>1</v>
      </c>
      <c r="J90">
        <v>-1</v>
      </c>
      <c r="K90">
        <v>-1</v>
      </c>
      <c r="L90">
        <v>-1</v>
      </c>
      <c r="M90">
        <v>0</v>
      </c>
      <c r="N90" t="s">
        <v>101</v>
      </c>
    </row>
    <row r="91" spans="2:15">
      <c r="B91">
        <v>1534284409</v>
      </c>
      <c r="C91">
        <v>0</v>
      </c>
      <c r="D91">
        <v>17876</v>
      </c>
      <c r="E91">
        <v>82</v>
      </c>
      <c r="F91">
        <v>4</v>
      </c>
      <c r="G91">
        <v>0</v>
      </c>
      <c r="H91">
        <v>21.61</v>
      </c>
      <c r="I91">
        <v>0</v>
      </c>
      <c r="J91">
        <v>-1</v>
      </c>
      <c r="K91">
        <v>-1</v>
      </c>
      <c r="L91">
        <v>-1</v>
      </c>
      <c r="M91">
        <v>0</v>
      </c>
      <c r="N91" t="s">
        <v>101</v>
      </c>
    </row>
    <row r="92" spans="2:15">
      <c r="B92">
        <v>1534284412</v>
      </c>
      <c r="C92">
        <v>0</v>
      </c>
      <c r="D92">
        <v>16993</v>
      </c>
      <c r="E92">
        <v>1</v>
      </c>
      <c r="F92">
        <v>0</v>
      </c>
      <c r="G92">
        <v>0</v>
      </c>
      <c r="H92">
        <v>0.25</v>
      </c>
      <c r="I92">
        <v>1</v>
      </c>
      <c r="J92">
        <v>-1</v>
      </c>
      <c r="K92">
        <v>-1</v>
      </c>
      <c r="L92">
        <v>-1</v>
      </c>
      <c r="M92">
        <v>0</v>
      </c>
      <c r="N92" t="s">
        <v>101</v>
      </c>
    </row>
    <row r="93" spans="2:15">
      <c r="B93">
        <v>1534284414</v>
      </c>
      <c r="C93">
        <v>0</v>
      </c>
      <c r="D93">
        <v>17459</v>
      </c>
      <c r="E93">
        <v>1</v>
      </c>
      <c r="F93">
        <v>0</v>
      </c>
      <c r="G93">
        <v>0</v>
      </c>
      <c r="H93">
        <v>0.25</v>
      </c>
      <c r="I93">
        <v>0</v>
      </c>
      <c r="J93">
        <v>-1</v>
      </c>
      <c r="K93">
        <v>-1</v>
      </c>
      <c r="L93">
        <v>-1</v>
      </c>
      <c r="M93">
        <v>0</v>
      </c>
      <c r="N93" t="s">
        <v>101</v>
      </c>
    </row>
    <row r="94" spans="2:15">
      <c r="B94">
        <v>1534284419</v>
      </c>
      <c r="C94">
        <v>0</v>
      </c>
      <c r="D94">
        <v>17684</v>
      </c>
      <c r="E94">
        <v>1</v>
      </c>
      <c r="F94">
        <v>0</v>
      </c>
      <c r="G94">
        <v>0</v>
      </c>
      <c r="H94">
        <v>0.25</v>
      </c>
      <c r="I94">
        <v>1</v>
      </c>
      <c r="J94">
        <v>-1</v>
      </c>
      <c r="K94">
        <v>-1</v>
      </c>
      <c r="L94">
        <v>-1</v>
      </c>
      <c r="M94">
        <v>0</v>
      </c>
      <c r="N94" t="s">
        <v>101</v>
      </c>
    </row>
    <row r="95" spans="2:15">
      <c r="B95">
        <v>1534284420</v>
      </c>
      <c r="C95">
        <v>0</v>
      </c>
      <c r="D95">
        <v>17876</v>
      </c>
      <c r="E95">
        <v>1</v>
      </c>
      <c r="F95">
        <v>0</v>
      </c>
      <c r="G95">
        <v>0</v>
      </c>
      <c r="H95">
        <v>0.25</v>
      </c>
      <c r="I95">
        <v>0</v>
      </c>
      <c r="J95">
        <v>-1</v>
      </c>
      <c r="K95">
        <v>-1</v>
      </c>
      <c r="L95">
        <v>-1</v>
      </c>
      <c r="M95">
        <v>0</v>
      </c>
      <c r="N95" t="s">
        <v>101</v>
      </c>
    </row>
    <row r="96" spans="2:15">
      <c r="B96">
        <v>1534284422</v>
      </c>
      <c r="C96">
        <v>0</v>
      </c>
      <c r="D96">
        <v>17459</v>
      </c>
      <c r="E96">
        <v>1</v>
      </c>
      <c r="F96">
        <v>0</v>
      </c>
      <c r="G96">
        <v>0</v>
      </c>
      <c r="H96">
        <v>0.25</v>
      </c>
      <c r="I96">
        <v>0</v>
      </c>
      <c r="J96">
        <v>-1</v>
      </c>
      <c r="K96">
        <v>-1</v>
      </c>
      <c r="L96">
        <v>-1</v>
      </c>
      <c r="M96">
        <v>0</v>
      </c>
      <c r="N96" t="s">
        <v>101</v>
      </c>
    </row>
    <row r="98" spans="15:15">
      <c r="O98" t="s">
        <v>246</v>
      </c>
    </row>
  </sheetData>
  <autoFilter ref="B5:O96" xr:uid="{828AED46-F390-254B-96F8-BBA4EA2312C7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3FE4-5E66-A148-BE98-8D8560719613}">
  <dimension ref="B2:F73"/>
  <sheetViews>
    <sheetView topLeftCell="A47" workbookViewId="0">
      <selection activeCell="B68" sqref="B68:C68"/>
    </sheetView>
  </sheetViews>
  <sheetFormatPr baseColWidth="10" defaultRowHeight="16"/>
  <cols>
    <col min="2" max="2" width="15" customWidth="1"/>
    <col min="3" max="3" width="42.6640625" customWidth="1"/>
  </cols>
  <sheetData>
    <row r="2" spans="2:4" ht="19">
      <c r="B2" s="34" t="s">
        <v>232</v>
      </c>
    </row>
    <row r="4" spans="2:4">
      <c r="B4" s="21" t="s">
        <v>0</v>
      </c>
      <c r="C4" s="21" t="s">
        <v>165</v>
      </c>
    </row>
    <row r="5" spans="2:4">
      <c r="B5" t="s">
        <v>233</v>
      </c>
      <c r="C5" t="s">
        <v>166</v>
      </c>
    </row>
    <row r="7" spans="2:4">
      <c r="B7" s="21" t="s">
        <v>119</v>
      </c>
    </row>
    <row r="8" spans="2:4">
      <c r="B8" t="s">
        <v>85</v>
      </c>
    </row>
    <row r="9" spans="2:4">
      <c r="B9" t="s">
        <v>86</v>
      </c>
      <c r="C9" s="17" t="s">
        <v>167</v>
      </c>
    </row>
    <row r="10" spans="2:4">
      <c r="B10" t="s">
        <v>87</v>
      </c>
      <c r="C10" s="17" t="s">
        <v>168</v>
      </c>
      <c r="D10" t="s">
        <v>201</v>
      </c>
    </row>
    <row r="11" spans="2:4">
      <c r="B11" t="s">
        <v>89</v>
      </c>
      <c r="C11" s="17" t="s">
        <v>169</v>
      </c>
      <c r="D11" t="s">
        <v>171</v>
      </c>
    </row>
    <row r="12" spans="2:4">
      <c r="B12" t="s">
        <v>88</v>
      </c>
      <c r="C12" s="17" t="s">
        <v>170</v>
      </c>
      <c r="D12" t="s">
        <v>202</v>
      </c>
    </row>
    <row r="13" spans="2:4">
      <c r="B13" t="s">
        <v>172</v>
      </c>
      <c r="C13" s="2"/>
    </row>
    <row r="14" spans="2:4">
      <c r="B14" t="s">
        <v>90</v>
      </c>
      <c r="C14" t="s">
        <v>173</v>
      </c>
    </row>
    <row r="16" spans="2:4">
      <c r="B16" s="21" t="s">
        <v>118</v>
      </c>
    </row>
    <row r="17" spans="2:6">
      <c r="B17" t="s">
        <v>92</v>
      </c>
    </row>
    <row r="18" spans="2:6">
      <c r="B18" t="s">
        <v>91</v>
      </c>
      <c r="C18">
        <v>51</v>
      </c>
      <c r="D18" t="s">
        <v>174</v>
      </c>
    </row>
    <row r="19" spans="2:6">
      <c r="B19" t="s">
        <v>93</v>
      </c>
      <c r="C19" t="s">
        <v>94</v>
      </c>
    </row>
    <row r="20" spans="2:6">
      <c r="B20" t="s">
        <v>93</v>
      </c>
      <c r="C20" t="s">
        <v>95</v>
      </c>
    </row>
    <row r="22" spans="2:6">
      <c r="B22" s="21" t="s">
        <v>96</v>
      </c>
    </row>
    <row r="23" spans="2:6">
      <c r="B23" t="s">
        <v>94</v>
      </c>
      <c r="C23" t="s">
        <v>176</v>
      </c>
      <c r="F23" t="s">
        <v>97</v>
      </c>
    </row>
    <row r="24" spans="2:6">
      <c r="B24" t="s">
        <v>95</v>
      </c>
      <c r="C24" t="s">
        <v>175</v>
      </c>
      <c r="F24" t="s">
        <v>98</v>
      </c>
    </row>
    <row r="26" spans="2:6">
      <c r="B26" s="21" t="s">
        <v>99</v>
      </c>
    </row>
    <row r="27" spans="2:6">
      <c r="B27" s="18" t="s">
        <v>177</v>
      </c>
    </row>
    <row r="28" spans="2:6">
      <c r="B28" s="18">
        <v>0.77848379629629638</v>
      </c>
      <c r="C28" t="s">
        <v>178</v>
      </c>
    </row>
    <row r="29" spans="2:6">
      <c r="B29" s="18">
        <v>0.77917824074074071</v>
      </c>
      <c r="C29" t="s">
        <v>179</v>
      </c>
    </row>
    <row r="30" spans="2:6">
      <c r="B30" s="18">
        <v>0.77987268518518515</v>
      </c>
      <c r="C30" t="s">
        <v>180</v>
      </c>
    </row>
    <row r="31" spans="2:6">
      <c r="B31" s="18"/>
    </row>
    <row r="32" spans="2:6">
      <c r="B32" s="18" t="s">
        <v>223</v>
      </c>
    </row>
    <row r="33" spans="2:3">
      <c r="B33" s="18"/>
    </row>
    <row r="34" spans="2:3">
      <c r="B34" s="18" t="s">
        <v>195</v>
      </c>
    </row>
    <row r="35" spans="2:3">
      <c r="B35" s="26">
        <v>102</v>
      </c>
      <c r="C35" t="s">
        <v>197</v>
      </c>
    </row>
    <row r="36" spans="2:3">
      <c r="B36" s="26">
        <v>120</v>
      </c>
      <c r="C36" t="s">
        <v>196</v>
      </c>
    </row>
    <row r="37" spans="2:3">
      <c r="B37" s="27">
        <f>(((B36-B35)/10)*7) + B35</f>
        <v>114.6</v>
      </c>
      <c r="C37" t="s">
        <v>224</v>
      </c>
    </row>
    <row r="38" spans="2:3">
      <c r="B38" s="18"/>
    </row>
    <row r="39" spans="2:3">
      <c r="B39" s="18" t="s">
        <v>207</v>
      </c>
    </row>
    <row r="40" spans="2:3">
      <c r="B40" s="16">
        <v>126.3</v>
      </c>
      <c r="C40" t="s">
        <v>208</v>
      </c>
    </row>
    <row r="41" spans="2:3">
      <c r="B41" s="27">
        <f>B37*B40</f>
        <v>14473.98</v>
      </c>
      <c r="C41" s="21" t="s">
        <v>209</v>
      </c>
    </row>
    <row r="42" spans="2:3">
      <c r="B42" s="18"/>
    </row>
    <row r="43" spans="2:3">
      <c r="B43" s="21" t="s">
        <v>100</v>
      </c>
    </row>
    <row r="44" spans="2:3">
      <c r="B44" t="s">
        <v>234</v>
      </c>
    </row>
    <row r="45" spans="2:3">
      <c r="B45" t="s">
        <v>206</v>
      </c>
    </row>
    <row r="47" spans="2:3">
      <c r="B47" t="s">
        <v>210</v>
      </c>
    </row>
    <row r="48" spans="2:3">
      <c r="B48" t="s">
        <v>213</v>
      </c>
    </row>
    <row r="50" spans="2:3">
      <c r="B50" t="s">
        <v>225</v>
      </c>
    </row>
    <row r="52" spans="2:3">
      <c r="B52" s="21" t="s">
        <v>214</v>
      </c>
    </row>
    <row r="54" spans="2:3">
      <c r="B54">
        <v>126.3</v>
      </c>
      <c r="C54" t="s">
        <v>215</v>
      </c>
    </row>
    <row r="55" spans="2:3">
      <c r="B55">
        <v>4</v>
      </c>
      <c r="C55" t="s">
        <v>205</v>
      </c>
    </row>
    <row r="56" spans="2:3">
      <c r="B56">
        <f>B54*B55</f>
        <v>505.2</v>
      </c>
      <c r="C56" t="s">
        <v>216</v>
      </c>
    </row>
    <row r="57" spans="2:3">
      <c r="B57" s="13">
        <v>0.27</v>
      </c>
      <c r="C57" t="s">
        <v>219</v>
      </c>
    </row>
    <row r="58" spans="2:3">
      <c r="B58">
        <f>B56*B57</f>
        <v>136.404</v>
      </c>
      <c r="C58" t="s">
        <v>220</v>
      </c>
    </row>
    <row r="61" spans="2:3">
      <c r="B61" s="31">
        <v>0.25750000000000001</v>
      </c>
      <c r="C61" t="s">
        <v>217</v>
      </c>
    </row>
    <row r="63" spans="2:3">
      <c r="B63">
        <f>B61*B56</f>
        <v>130.089</v>
      </c>
      <c r="C63" t="s">
        <v>218</v>
      </c>
    </row>
    <row r="65" spans="2:3">
      <c r="B65" s="21" t="s">
        <v>226</v>
      </c>
    </row>
    <row r="67" spans="2:3">
      <c r="B67" s="31">
        <f>B63/B58</f>
        <v>0.95370370370370372</v>
      </c>
      <c r="C67" t="s">
        <v>227</v>
      </c>
    </row>
    <row r="68" spans="2:3">
      <c r="B68" s="35">
        <f>B41*B67</f>
        <v>13803.888333333332</v>
      </c>
      <c r="C68" s="21" t="s">
        <v>228</v>
      </c>
    </row>
    <row r="70" spans="2:3">
      <c r="B70" s="21" t="s">
        <v>229</v>
      </c>
    </row>
    <row r="72" spans="2:3">
      <c r="B72">
        <v>13290</v>
      </c>
      <c r="C72" t="s">
        <v>230</v>
      </c>
    </row>
    <row r="73" spans="2:3">
      <c r="B73" s="33">
        <f>(B68-B72)/B72</f>
        <v>3.8667293704539682E-2</v>
      </c>
      <c r="C73" s="21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89D-AEC3-374B-ABD8-380F77CF53FE}">
  <dimension ref="B2:P160"/>
  <sheetViews>
    <sheetView topLeftCell="A132" workbookViewId="0">
      <selection activeCell="P157" sqref="P157"/>
    </sheetView>
  </sheetViews>
  <sheetFormatPr baseColWidth="10" defaultRowHeight="16"/>
  <cols>
    <col min="1" max="1" width="3.83203125" customWidth="1"/>
    <col min="2" max="2" width="10.83203125" customWidth="1"/>
    <col min="3" max="3" width="5.5" bestFit="1" customWidth="1"/>
    <col min="4" max="4" width="6.1640625" bestFit="1" customWidth="1"/>
    <col min="5" max="5" width="6" bestFit="1" customWidth="1"/>
    <col min="6" max="6" width="6.1640625" bestFit="1" customWidth="1"/>
    <col min="7" max="7" width="7.83203125" bestFit="1" customWidth="1"/>
    <col min="8" max="8" width="4.83203125" bestFit="1" customWidth="1"/>
    <col min="9" max="9" width="5.83203125" bestFit="1" customWidth="1"/>
    <col min="10" max="10" width="6.6640625" bestFit="1" customWidth="1"/>
    <col min="11" max="11" width="7.1640625" bestFit="1" customWidth="1"/>
    <col min="12" max="12" width="6" bestFit="1" customWidth="1"/>
    <col min="13" max="13" width="6.1640625" bestFit="1" customWidth="1"/>
    <col min="14" max="15" width="13.6640625" bestFit="1" customWidth="1"/>
  </cols>
  <sheetData>
    <row r="2" spans="2:15">
      <c r="B2" s="21" t="s">
        <v>194</v>
      </c>
    </row>
    <row r="4" spans="2:15">
      <c r="B4" s="30" t="s">
        <v>182</v>
      </c>
      <c r="C4" s="30" t="s">
        <v>205</v>
      </c>
      <c r="D4" s="30" t="s">
        <v>183</v>
      </c>
      <c r="E4" s="30" t="s">
        <v>184</v>
      </c>
      <c r="F4" s="30" t="s">
        <v>185</v>
      </c>
      <c r="G4" s="30" t="s">
        <v>186</v>
      </c>
      <c r="H4" s="30" t="s">
        <v>187</v>
      </c>
      <c r="I4" s="30" t="s">
        <v>188</v>
      </c>
      <c r="J4" s="30" t="s">
        <v>189</v>
      </c>
      <c r="K4" s="30" t="s">
        <v>190</v>
      </c>
      <c r="L4" s="30" t="s">
        <v>191</v>
      </c>
      <c r="M4" s="30" t="s">
        <v>192</v>
      </c>
      <c r="N4" s="30" t="s">
        <v>193</v>
      </c>
      <c r="O4" s="30" t="s">
        <v>221</v>
      </c>
    </row>
    <row r="5" spans="2:15">
      <c r="B5" s="25">
        <v>0.77847222222222223</v>
      </c>
      <c r="C5" t="s">
        <v>181</v>
      </c>
      <c r="D5">
        <v>1.25</v>
      </c>
      <c r="E5">
        <v>0</v>
      </c>
      <c r="F5">
        <v>0.75</v>
      </c>
      <c r="G5">
        <v>0.25</v>
      </c>
      <c r="H5">
        <v>0</v>
      </c>
      <c r="I5">
        <v>0</v>
      </c>
      <c r="J5">
        <v>0</v>
      </c>
      <c r="K5">
        <v>0</v>
      </c>
      <c r="L5">
        <v>0</v>
      </c>
      <c r="M5">
        <v>97.75</v>
      </c>
      <c r="N5">
        <f t="shared" ref="N5:N25" si="0">100-M5</f>
        <v>2.25</v>
      </c>
      <c r="O5">
        <f>D5+E5+F5+G5</f>
        <v>2.25</v>
      </c>
    </row>
    <row r="6" spans="2:15">
      <c r="B6" s="25">
        <v>0.77848379629629638</v>
      </c>
      <c r="C6" t="s">
        <v>181</v>
      </c>
      <c r="D6">
        <v>0.5</v>
      </c>
      <c r="E6">
        <v>0</v>
      </c>
      <c r="F6">
        <v>0.25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99.25</v>
      </c>
      <c r="N6">
        <f t="shared" si="0"/>
        <v>0.75</v>
      </c>
      <c r="O6">
        <f t="shared" ref="O6:O69" si="1">D6+E6+F6+G6</f>
        <v>0.75</v>
      </c>
    </row>
    <row r="7" spans="2:15">
      <c r="B7" s="25">
        <v>0.77849537037037031</v>
      </c>
      <c r="C7" t="s">
        <v>181</v>
      </c>
      <c r="D7">
        <v>0.25</v>
      </c>
      <c r="E7">
        <v>0</v>
      </c>
      <c r="F7">
        <v>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99.25</v>
      </c>
      <c r="N7">
        <f t="shared" si="0"/>
        <v>0.75</v>
      </c>
      <c r="O7">
        <f t="shared" si="1"/>
        <v>0.75</v>
      </c>
    </row>
    <row r="8" spans="2:15">
      <c r="B8" s="25">
        <v>0.77850694444444446</v>
      </c>
      <c r="C8" t="s">
        <v>181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0.25</v>
      </c>
      <c r="K8">
        <v>0</v>
      </c>
      <c r="L8">
        <v>0</v>
      </c>
      <c r="M8">
        <v>99.75</v>
      </c>
      <c r="N8">
        <f t="shared" si="0"/>
        <v>0.25</v>
      </c>
      <c r="O8">
        <f t="shared" si="1"/>
        <v>0</v>
      </c>
    </row>
    <row r="9" spans="2:15">
      <c r="B9" s="25">
        <v>0.7785185185185185</v>
      </c>
      <c r="C9" t="s">
        <v>181</v>
      </c>
      <c r="D9">
        <v>0</v>
      </c>
      <c r="E9">
        <v>0</v>
      </c>
      <c r="F9">
        <v>0.25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99.75</v>
      </c>
      <c r="N9">
        <f t="shared" si="0"/>
        <v>0.25</v>
      </c>
      <c r="O9">
        <f t="shared" si="1"/>
        <v>0.25</v>
      </c>
    </row>
    <row r="10" spans="2:15">
      <c r="B10" s="25">
        <v>0.77853009259259265</v>
      </c>
      <c r="C10" t="s">
        <v>181</v>
      </c>
      <c r="D10">
        <v>0</v>
      </c>
      <c r="E10">
        <v>0</v>
      </c>
      <c r="F10">
        <v>0.25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99.75</v>
      </c>
      <c r="N10">
        <f t="shared" si="0"/>
        <v>0.25</v>
      </c>
      <c r="O10">
        <f t="shared" si="1"/>
        <v>0.25</v>
      </c>
    </row>
    <row r="11" spans="2:15">
      <c r="B11" s="25">
        <v>0.77854166666666658</v>
      </c>
      <c r="C11" t="s">
        <v>181</v>
      </c>
      <c r="D11">
        <v>0.25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99.75</v>
      </c>
      <c r="N11">
        <f t="shared" si="0"/>
        <v>0.25</v>
      </c>
      <c r="O11">
        <f t="shared" si="1"/>
        <v>0.25</v>
      </c>
    </row>
    <row r="12" spans="2:15">
      <c r="B12" s="25">
        <v>0.77855324074074073</v>
      </c>
      <c r="C12" t="s">
        <v>181</v>
      </c>
      <c r="D12">
        <v>0</v>
      </c>
      <c r="E12">
        <v>0</v>
      </c>
      <c r="F12">
        <v>0.25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99.75</v>
      </c>
      <c r="N12">
        <f t="shared" si="0"/>
        <v>0.25</v>
      </c>
      <c r="O12">
        <f t="shared" si="1"/>
        <v>0.25</v>
      </c>
    </row>
    <row r="13" spans="2:15">
      <c r="B13" s="32">
        <v>0.77856481481481488</v>
      </c>
      <c r="C13" s="20" t="s">
        <v>181</v>
      </c>
      <c r="D13" s="20">
        <v>3.78</v>
      </c>
      <c r="E13" s="20">
        <v>0</v>
      </c>
      <c r="F13" s="20">
        <v>7.05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89.17</v>
      </c>
      <c r="N13" s="20">
        <f t="shared" si="0"/>
        <v>10.829999999999998</v>
      </c>
      <c r="O13" s="20">
        <f t="shared" si="1"/>
        <v>10.83</v>
      </c>
    </row>
    <row r="14" spans="2:15">
      <c r="B14" s="25">
        <v>0.77857638888888892</v>
      </c>
      <c r="C14" t="s">
        <v>181</v>
      </c>
      <c r="D14">
        <v>11.5</v>
      </c>
      <c r="E14">
        <v>0</v>
      </c>
      <c r="F14">
        <v>14</v>
      </c>
      <c r="G14">
        <v>0.25</v>
      </c>
      <c r="H14">
        <v>0</v>
      </c>
      <c r="I14">
        <v>0</v>
      </c>
      <c r="J14">
        <v>0</v>
      </c>
      <c r="K14">
        <v>0</v>
      </c>
      <c r="L14">
        <v>0</v>
      </c>
      <c r="M14">
        <v>74.25</v>
      </c>
      <c r="N14">
        <f t="shared" si="0"/>
        <v>25.75</v>
      </c>
      <c r="O14">
        <f t="shared" si="1"/>
        <v>25.75</v>
      </c>
    </row>
    <row r="15" spans="2:15">
      <c r="B15" s="25">
        <v>0.77858796296296295</v>
      </c>
      <c r="C15" t="s">
        <v>181</v>
      </c>
      <c r="D15">
        <v>11.78</v>
      </c>
      <c r="E15">
        <v>0</v>
      </c>
      <c r="F15">
        <v>15.29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72.930000000000007</v>
      </c>
      <c r="N15">
        <f t="shared" si="0"/>
        <v>27.069999999999993</v>
      </c>
      <c r="O15">
        <f t="shared" si="1"/>
        <v>27.07</v>
      </c>
    </row>
    <row r="16" spans="2:15">
      <c r="B16" s="25">
        <v>0.77859953703703699</v>
      </c>
      <c r="C16" t="s">
        <v>181</v>
      </c>
      <c r="D16">
        <v>14</v>
      </c>
      <c r="E16">
        <v>0</v>
      </c>
      <c r="F16">
        <v>13</v>
      </c>
      <c r="G16">
        <v>0.75</v>
      </c>
      <c r="H16">
        <v>0</v>
      </c>
      <c r="I16">
        <v>0</v>
      </c>
      <c r="J16">
        <v>0</v>
      </c>
      <c r="K16">
        <v>0</v>
      </c>
      <c r="L16">
        <v>0</v>
      </c>
      <c r="M16">
        <v>72.25</v>
      </c>
      <c r="N16">
        <f t="shared" si="0"/>
        <v>27.75</v>
      </c>
      <c r="O16">
        <f t="shared" si="1"/>
        <v>27.75</v>
      </c>
    </row>
    <row r="17" spans="2:15">
      <c r="B17" s="25">
        <v>0.77861111111111114</v>
      </c>
      <c r="C17" t="s">
        <v>181</v>
      </c>
      <c r="D17">
        <v>11.53</v>
      </c>
      <c r="E17">
        <v>0</v>
      </c>
      <c r="F17">
        <v>13.78</v>
      </c>
      <c r="G17">
        <v>0</v>
      </c>
      <c r="H17">
        <v>0</v>
      </c>
      <c r="I17">
        <v>0</v>
      </c>
      <c r="J17">
        <v>0.25</v>
      </c>
      <c r="K17">
        <v>0</v>
      </c>
      <c r="L17">
        <v>0</v>
      </c>
      <c r="M17">
        <v>74.44</v>
      </c>
      <c r="N17">
        <f t="shared" si="0"/>
        <v>25.560000000000002</v>
      </c>
      <c r="O17">
        <f t="shared" si="1"/>
        <v>25.31</v>
      </c>
    </row>
    <row r="18" spans="2:15">
      <c r="B18" s="25">
        <v>0.77862268518518529</v>
      </c>
      <c r="C18" t="s">
        <v>181</v>
      </c>
      <c r="D18">
        <v>11.5</v>
      </c>
      <c r="E18">
        <v>0</v>
      </c>
      <c r="F18">
        <v>15.25</v>
      </c>
      <c r="G18">
        <v>0.75</v>
      </c>
      <c r="H18">
        <v>0</v>
      </c>
      <c r="I18">
        <v>0</v>
      </c>
      <c r="J18">
        <v>0.25</v>
      </c>
      <c r="K18">
        <v>0</v>
      </c>
      <c r="L18">
        <v>0</v>
      </c>
      <c r="M18">
        <v>72.25</v>
      </c>
      <c r="N18">
        <f t="shared" si="0"/>
        <v>27.75</v>
      </c>
      <c r="O18">
        <f t="shared" si="1"/>
        <v>27.5</v>
      </c>
    </row>
    <row r="19" spans="2:15">
      <c r="B19" s="25">
        <v>0.77863425925925922</v>
      </c>
      <c r="C19" t="s">
        <v>181</v>
      </c>
      <c r="D19">
        <v>13</v>
      </c>
      <c r="E19">
        <v>0</v>
      </c>
      <c r="F19">
        <v>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74.5</v>
      </c>
      <c r="N19">
        <f t="shared" si="0"/>
        <v>25.5</v>
      </c>
      <c r="O19">
        <f t="shared" si="1"/>
        <v>25.5</v>
      </c>
    </row>
    <row r="20" spans="2:15">
      <c r="B20" s="25">
        <v>0.77864583333333337</v>
      </c>
      <c r="C20" t="s">
        <v>181</v>
      </c>
      <c r="D20">
        <v>11.59</v>
      </c>
      <c r="E20">
        <v>0</v>
      </c>
      <c r="F20">
        <v>13.35</v>
      </c>
      <c r="G20">
        <v>0.25</v>
      </c>
      <c r="H20">
        <v>0</v>
      </c>
      <c r="I20">
        <v>0</v>
      </c>
      <c r="J20">
        <v>0</v>
      </c>
      <c r="K20">
        <v>0</v>
      </c>
      <c r="L20">
        <v>0</v>
      </c>
      <c r="M20">
        <v>74.81</v>
      </c>
      <c r="N20">
        <f t="shared" si="0"/>
        <v>25.189999999999998</v>
      </c>
      <c r="O20">
        <f t="shared" si="1"/>
        <v>25.189999999999998</v>
      </c>
    </row>
    <row r="21" spans="2:15">
      <c r="B21" s="25">
        <v>0.77865740740740741</v>
      </c>
      <c r="C21" t="s">
        <v>181</v>
      </c>
      <c r="D21">
        <v>11.25</v>
      </c>
      <c r="E21">
        <v>0</v>
      </c>
      <c r="F21">
        <v>15</v>
      </c>
      <c r="G21">
        <v>0.75</v>
      </c>
      <c r="H21">
        <v>0</v>
      </c>
      <c r="I21">
        <v>0</v>
      </c>
      <c r="J21">
        <v>0</v>
      </c>
      <c r="K21">
        <v>0</v>
      </c>
      <c r="L21">
        <v>0</v>
      </c>
      <c r="M21">
        <v>73</v>
      </c>
      <c r="N21">
        <f t="shared" si="0"/>
        <v>27</v>
      </c>
      <c r="O21">
        <f t="shared" si="1"/>
        <v>27</v>
      </c>
    </row>
    <row r="22" spans="2:15">
      <c r="B22" s="25">
        <v>0.77866898148148145</v>
      </c>
      <c r="C22" t="s">
        <v>181</v>
      </c>
      <c r="D22">
        <v>10.55</v>
      </c>
      <c r="E22">
        <v>0</v>
      </c>
      <c r="F22">
        <v>14.82</v>
      </c>
      <c r="G22">
        <v>0.25</v>
      </c>
      <c r="H22">
        <v>0</v>
      </c>
      <c r="I22">
        <v>0</v>
      </c>
      <c r="J22">
        <v>0</v>
      </c>
      <c r="K22">
        <v>0</v>
      </c>
      <c r="L22">
        <v>0</v>
      </c>
      <c r="M22">
        <v>74.37</v>
      </c>
      <c r="N22">
        <f t="shared" si="0"/>
        <v>25.629999999999995</v>
      </c>
      <c r="O22">
        <f t="shared" si="1"/>
        <v>25.62</v>
      </c>
    </row>
    <row r="23" spans="2:15">
      <c r="B23" s="25">
        <v>0.77868055555555549</v>
      </c>
      <c r="C23" t="s">
        <v>181</v>
      </c>
      <c r="D23">
        <v>12.78</v>
      </c>
      <c r="E23">
        <v>0</v>
      </c>
      <c r="F23">
        <v>13.03</v>
      </c>
      <c r="G23">
        <v>4.01</v>
      </c>
      <c r="H23">
        <v>0</v>
      </c>
      <c r="I23">
        <v>0</v>
      </c>
      <c r="J23">
        <v>0.25</v>
      </c>
      <c r="K23">
        <v>0</v>
      </c>
      <c r="L23">
        <v>0</v>
      </c>
      <c r="M23">
        <v>69.92</v>
      </c>
      <c r="N23">
        <f t="shared" si="0"/>
        <v>30.08</v>
      </c>
      <c r="O23">
        <f t="shared" si="1"/>
        <v>29.82</v>
      </c>
    </row>
    <row r="24" spans="2:15">
      <c r="B24" s="25">
        <v>0.77869212962962964</v>
      </c>
      <c r="C24" t="s">
        <v>181</v>
      </c>
      <c r="D24">
        <v>11.14</v>
      </c>
      <c r="E24">
        <v>0</v>
      </c>
      <c r="F24">
        <v>15.95</v>
      </c>
      <c r="G24">
        <v>46.84</v>
      </c>
      <c r="H24">
        <v>0</v>
      </c>
      <c r="I24">
        <v>0</v>
      </c>
      <c r="J24">
        <v>0.25</v>
      </c>
      <c r="K24">
        <v>0</v>
      </c>
      <c r="L24">
        <v>0</v>
      </c>
      <c r="M24">
        <v>25.82</v>
      </c>
      <c r="N24">
        <f t="shared" si="0"/>
        <v>74.180000000000007</v>
      </c>
      <c r="O24">
        <f t="shared" si="1"/>
        <v>73.930000000000007</v>
      </c>
    </row>
    <row r="25" spans="2:15">
      <c r="B25" s="25">
        <v>0.77870370370370379</v>
      </c>
      <c r="C25" t="s">
        <v>181</v>
      </c>
      <c r="D25">
        <v>12.06</v>
      </c>
      <c r="E25">
        <v>0</v>
      </c>
      <c r="F25">
        <v>15.58</v>
      </c>
      <c r="G25">
        <v>39.700000000000003</v>
      </c>
      <c r="H25">
        <v>0</v>
      </c>
      <c r="I25">
        <v>0</v>
      </c>
      <c r="J25">
        <v>0.5</v>
      </c>
      <c r="K25">
        <v>0</v>
      </c>
      <c r="L25">
        <v>0</v>
      </c>
      <c r="M25">
        <v>32.159999999999997</v>
      </c>
      <c r="N25">
        <f t="shared" si="0"/>
        <v>67.84</v>
      </c>
      <c r="O25">
        <f t="shared" si="1"/>
        <v>67.34</v>
      </c>
    </row>
    <row r="26" spans="2:15">
      <c r="B26" s="25">
        <v>0.77871527777777771</v>
      </c>
      <c r="C26" t="s">
        <v>181</v>
      </c>
      <c r="D26">
        <v>12.12</v>
      </c>
      <c r="E26">
        <v>0</v>
      </c>
      <c r="F26">
        <v>14.14</v>
      </c>
      <c r="G26">
        <v>0.76</v>
      </c>
      <c r="H26">
        <v>0</v>
      </c>
      <c r="I26">
        <v>0</v>
      </c>
      <c r="J26">
        <v>0</v>
      </c>
      <c r="K26">
        <v>0</v>
      </c>
      <c r="L26">
        <v>0</v>
      </c>
      <c r="M26">
        <v>72.98</v>
      </c>
      <c r="N26">
        <f t="shared" ref="N26:N89" si="2">100-M26</f>
        <v>27.019999999999996</v>
      </c>
      <c r="O26">
        <f t="shared" si="1"/>
        <v>27.02</v>
      </c>
    </row>
    <row r="27" spans="2:15">
      <c r="B27" s="25">
        <v>0.77872685185185186</v>
      </c>
      <c r="C27" t="s">
        <v>181</v>
      </c>
      <c r="D27">
        <v>12.53</v>
      </c>
      <c r="E27">
        <v>0</v>
      </c>
      <c r="F27">
        <v>13.28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74.19</v>
      </c>
      <c r="N27">
        <f t="shared" si="2"/>
        <v>25.810000000000002</v>
      </c>
      <c r="O27">
        <f t="shared" si="1"/>
        <v>25.81</v>
      </c>
    </row>
    <row r="28" spans="2:15">
      <c r="B28" s="25">
        <v>0.7787384259259259</v>
      </c>
      <c r="C28" t="s">
        <v>181</v>
      </c>
      <c r="D28">
        <v>12.34</v>
      </c>
      <c r="E28">
        <v>0</v>
      </c>
      <c r="F28">
        <v>13.85</v>
      </c>
      <c r="G28">
        <v>1.26</v>
      </c>
      <c r="H28">
        <v>0</v>
      </c>
      <c r="I28">
        <v>0</v>
      </c>
      <c r="J28">
        <v>0</v>
      </c>
      <c r="K28">
        <v>0</v>
      </c>
      <c r="L28">
        <v>0</v>
      </c>
      <c r="M28">
        <v>72.540000000000006</v>
      </c>
      <c r="N28">
        <f t="shared" si="2"/>
        <v>27.459999999999994</v>
      </c>
      <c r="O28">
        <f t="shared" si="1"/>
        <v>27.45</v>
      </c>
    </row>
    <row r="29" spans="2:15">
      <c r="B29" s="25">
        <v>0.77875000000000005</v>
      </c>
      <c r="C29" t="s">
        <v>181</v>
      </c>
      <c r="D29">
        <v>12.25</v>
      </c>
      <c r="E29">
        <v>0</v>
      </c>
      <c r="F29">
        <v>13.5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74.25</v>
      </c>
      <c r="N29">
        <f t="shared" si="2"/>
        <v>25.75</v>
      </c>
      <c r="O29">
        <f t="shared" si="1"/>
        <v>25.75</v>
      </c>
    </row>
    <row r="30" spans="2:15">
      <c r="B30" s="25">
        <v>0.77876157407407398</v>
      </c>
      <c r="C30" t="s">
        <v>181</v>
      </c>
      <c r="D30">
        <v>11.53</v>
      </c>
      <c r="E30">
        <v>0</v>
      </c>
      <c r="F30">
        <v>13.78</v>
      </c>
      <c r="G30">
        <v>0.5</v>
      </c>
      <c r="H30">
        <v>0</v>
      </c>
      <c r="I30">
        <v>0</v>
      </c>
      <c r="J30">
        <v>0</v>
      </c>
      <c r="K30">
        <v>0</v>
      </c>
      <c r="L30">
        <v>0</v>
      </c>
      <c r="M30">
        <v>74.19</v>
      </c>
      <c r="N30">
        <f t="shared" si="2"/>
        <v>25.810000000000002</v>
      </c>
      <c r="O30">
        <f t="shared" si="1"/>
        <v>25.81</v>
      </c>
    </row>
    <row r="31" spans="2:15">
      <c r="B31" s="25">
        <v>0.77877314814814813</v>
      </c>
      <c r="C31" t="s">
        <v>181</v>
      </c>
      <c r="D31">
        <v>13.97</v>
      </c>
      <c r="E31">
        <v>0</v>
      </c>
      <c r="F31">
        <v>12.97</v>
      </c>
      <c r="G31">
        <v>0.5</v>
      </c>
      <c r="H31">
        <v>0</v>
      </c>
      <c r="I31">
        <v>0</v>
      </c>
      <c r="J31">
        <v>0.25</v>
      </c>
      <c r="K31">
        <v>0</v>
      </c>
      <c r="L31">
        <v>0</v>
      </c>
      <c r="M31">
        <v>72.319999999999993</v>
      </c>
      <c r="N31">
        <f t="shared" si="2"/>
        <v>27.680000000000007</v>
      </c>
      <c r="O31">
        <f t="shared" si="1"/>
        <v>27.44</v>
      </c>
    </row>
    <row r="32" spans="2:15">
      <c r="B32" s="25">
        <v>0.77878472222222228</v>
      </c>
      <c r="C32" t="s">
        <v>181</v>
      </c>
      <c r="D32">
        <v>11</v>
      </c>
      <c r="E32">
        <v>0</v>
      </c>
      <c r="F32">
        <v>14.25</v>
      </c>
      <c r="G32">
        <v>0</v>
      </c>
      <c r="H32">
        <v>0</v>
      </c>
      <c r="I32">
        <v>0</v>
      </c>
      <c r="J32">
        <v>0.25</v>
      </c>
      <c r="K32">
        <v>0</v>
      </c>
      <c r="L32">
        <v>0</v>
      </c>
      <c r="M32">
        <v>74.5</v>
      </c>
      <c r="N32">
        <f t="shared" si="2"/>
        <v>25.5</v>
      </c>
      <c r="O32">
        <f t="shared" si="1"/>
        <v>25.25</v>
      </c>
    </row>
    <row r="33" spans="2:15">
      <c r="B33" s="25">
        <v>0.77879629629629632</v>
      </c>
      <c r="C33" t="s">
        <v>181</v>
      </c>
      <c r="D33">
        <v>13.47</v>
      </c>
      <c r="E33">
        <v>0</v>
      </c>
      <c r="F33">
        <v>12.97</v>
      </c>
      <c r="G33">
        <v>0.75</v>
      </c>
      <c r="H33">
        <v>0</v>
      </c>
      <c r="I33">
        <v>0</v>
      </c>
      <c r="J33">
        <v>0</v>
      </c>
      <c r="K33">
        <v>0</v>
      </c>
      <c r="L33">
        <v>0</v>
      </c>
      <c r="M33">
        <v>72.819999999999993</v>
      </c>
      <c r="N33">
        <f t="shared" si="2"/>
        <v>27.180000000000007</v>
      </c>
      <c r="O33">
        <f t="shared" si="1"/>
        <v>27.19</v>
      </c>
    </row>
    <row r="34" spans="2:15">
      <c r="B34" s="25">
        <v>0.77880787037037036</v>
      </c>
      <c r="C34" t="s">
        <v>181</v>
      </c>
      <c r="D34">
        <v>12.59</v>
      </c>
      <c r="E34">
        <v>0</v>
      </c>
      <c r="F34">
        <v>12.59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74.81</v>
      </c>
      <c r="N34">
        <f t="shared" si="2"/>
        <v>25.189999999999998</v>
      </c>
      <c r="O34">
        <f t="shared" si="1"/>
        <v>25.18</v>
      </c>
    </row>
    <row r="35" spans="2:15">
      <c r="B35" s="25">
        <v>0.7788194444444444</v>
      </c>
      <c r="C35" t="s">
        <v>181</v>
      </c>
      <c r="D35">
        <v>12.03</v>
      </c>
      <c r="E35">
        <v>0</v>
      </c>
      <c r="F35">
        <v>15.79</v>
      </c>
      <c r="G35">
        <v>0.5</v>
      </c>
      <c r="H35">
        <v>0</v>
      </c>
      <c r="I35">
        <v>0</v>
      </c>
      <c r="J35">
        <v>0</v>
      </c>
      <c r="K35">
        <v>0</v>
      </c>
      <c r="L35">
        <v>0</v>
      </c>
      <c r="M35">
        <v>71.680000000000007</v>
      </c>
      <c r="N35">
        <f t="shared" si="2"/>
        <v>28.319999999999993</v>
      </c>
      <c r="O35">
        <f t="shared" si="1"/>
        <v>28.32</v>
      </c>
    </row>
    <row r="36" spans="2:15">
      <c r="B36" s="25">
        <v>0.77883101851851855</v>
      </c>
      <c r="C36" t="s">
        <v>181</v>
      </c>
      <c r="D36">
        <v>12.25</v>
      </c>
      <c r="E36">
        <v>0</v>
      </c>
      <c r="F36">
        <v>14.5</v>
      </c>
      <c r="G36">
        <v>0.75</v>
      </c>
      <c r="H36">
        <v>0</v>
      </c>
      <c r="I36">
        <v>0.25</v>
      </c>
      <c r="J36">
        <v>0</v>
      </c>
      <c r="K36">
        <v>0</v>
      </c>
      <c r="L36">
        <v>0</v>
      </c>
      <c r="M36">
        <v>72.25</v>
      </c>
      <c r="N36">
        <f t="shared" si="2"/>
        <v>27.75</v>
      </c>
      <c r="O36">
        <f t="shared" si="1"/>
        <v>27.5</v>
      </c>
    </row>
    <row r="37" spans="2:15">
      <c r="B37" s="25">
        <v>0.7788425925925927</v>
      </c>
      <c r="C37" t="s">
        <v>181</v>
      </c>
      <c r="D37">
        <v>11.53</v>
      </c>
      <c r="E37">
        <v>0</v>
      </c>
      <c r="F37">
        <v>14.04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74.44</v>
      </c>
      <c r="N37">
        <f t="shared" si="2"/>
        <v>25.560000000000002</v>
      </c>
      <c r="O37">
        <f t="shared" si="1"/>
        <v>25.57</v>
      </c>
    </row>
    <row r="38" spans="2:15">
      <c r="B38" s="25">
        <v>0.77885416666666663</v>
      </c>
      <c r="C38" t="s">
        <v>181</v>
      </c>
      <c r="D38">
        <v>12.25</v>
      </c>
      <c r="E38">
        <v>0</v>
      </c>
      <c r="F38">
        <v>14</v>
      </c>
      <c r="G38">
        <v>0.75</v>
      </c>
      <c r="H38">
        <v>0</v>
      </c>
      <c r="I38">
        <v>0</v>
      </c>
      <c r="J38">
        <v>0.25</v>
      </c>
      <c r="K38">
        <v>0</v>
      </c>
      <c r="L38">
        <v>0</v>
      </c>
      <c r="M38">
        <v>72.75</v>
      </c>
      <c r="N38">
        <f t="shared" si="2"/>
        <v>27.25</v>
      </c>
      <c r="O38">
        <f t="shared" si="1"/>
        <v>27</v>
      </c>
    </row>
    <row r="39" spans="2:15">
      <c r="B39" s="25">
        <v>0.77886574074074078</v>
      </c>
      <c r="C39" t="s">
        <v>181</v>
      </c>
      <c r="D39">
        <v>11.34</v>
      </c>
      <c r="E39">
        <v>0</v>
      </c>
      <c r="F39">
        <v>13.85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74.81</v>
      </c>
      <c r="N39">
        <f t="shared" si="2"/>
        <v>25.189999999999998</v>
      </c>
      <c r="O39">
        <f t="shared" si="1"/>
        <v>25.189999999999998</v>
      </c>
    </row>
    <row r="40" spans="2:15">
      <c r="B40" s="25">
        <v>0.77887731481481481</v>
      </c>
      <c r="C40" t="s">
        <v>181</v>
      </c>
      <c r="D40">
        <v>12.25</v>
      </c>
      <c r="E40">
        <v>0</v>
      </c>
      <c r="F40">
        <v>13</v>
      </c>
      <c r="G40">
        <v>0.25</v>
      </c>
      <c r="H40">
        <v>0</v>
      </c>
      <c r="I40">
        <v>0</v>
      </c>
      <c r="J40">
        <v>0</v>
      </c>
      <c r="K40">
        <v>0</v>
      </c>
      <c r="L40">
        <v>0</v>
      </c>
      <c r="M40">
        <v>74.5</v>
      </c>
      <c r="N40">
        <f t="shared" si="2"/>
        <v>25.5</v>
      </c>
      <c r="O40">
        <f t="shared" si="1"/>
        <v>25.5</v>
      </c>
    </row>
    <row r="41" spans="2:15">
      <c r="B41" s="25">
        <v>0.77888888888888896</v>
      </c>
      <c r="C41" t="s">
        <v>181</v>
      </c>
      <c r="D41">
        <v>12.34</v>
      </c>
      <c r="E41">
        <v>0</v>
      </c>
      <c r="F41">
        <v>13.6</v>
      </c>
      <c r="G41">
        <v>0.5</v>
      </c>
      <c r="H41">
        <v>0</v>
      </c>
      <c r="I41">
        <v>0</v>
      </c>
      <c r="J41">
        <v>0</v>
      </c>
      <c r="K41">
        <v>0</v>
      </c>
      <c r="L41">
        <v>0</v>
      </c>
      <c r="M41">
        <v>73.55</v>
      </c>
      <c r="N41">
        <f t="shared" si="2"/>
        <v>26.450000000000003</v>
      </c>
      <c r="O41">
        <f t="shared" si="1"/>
        <v>26.439999999999998</v>
      </c>
    </row>
    <row r="42" spans="2:15">
      <c r="B42" s="25">
        <v>0.77890046296296289</v>
      </c>
      <c r="C42" t="s">
        <v>181</v>
      </c>
      <c r="D42">
        <v>11.03</v>
      </c>
      <c r="E42">
        <v>0</v>
      </c>
      <c r="F42">
        <v>14.54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74.44</v>
      </c>
      <c r="N42">
        <f t="shared" si="2"/>
        <v>25.560000000000002</v>
      </c>
      <c r="O42">
        <f t="shared" si="1"/>
        <v>25.57</v>
      </c>
    </row>
    <row r="43" spans="2:15">
      <c r="B43" s="25">
        <v>0.77891203703703704</v>
      </c>
      <c r="C43" t="s">
        <v>181</v>
      </c>
      <c r="D43">
        <v>14.14</v>
      </c>
      <c r="E43">
        <v>0</v>
      </c>
      <c r="F43">
        <v>13.15</v>
      </c>
      <c r="G43">
        <v>0.99</v>
      </c>
      <c r="H43">
        <v>0</v>
      </c>
      <c r="I43">
        <v>0</v>
      </c>
      <c r="J43">
        <v>0.25</v>
      </c>
      <c r="K43">
        <v>0</v>
      </c>
      <c r="L43">
        <v>0</v>
      </c>
      <c r="M43">
        <v>71.459999999999994</v>
      </c>
      <c r="N43">
        <f t="shared" si="2"/>
        <v>28.540000000000006</v>
      </c>
      <c r="O43">
        <f t="shared" si="1"/>
        <v>28.279999999999998</v>
      </c>
    </row>
    <row r="44" spans="2:15">
      <c r="B44" s="25">
        <v>0.77892361111111119</v>
      </c>
      <c r="C44" t="s">
        <v>181</v>
      </c>
      <c r="D44">
        <v>11.53</v>
      </c>
      <c r="E44">
        <v>0</v>
      </c>
      <c r="F44">
        <v>14.04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74.44</v>
      </c>
      <c r="N44">
        <f t="shared" si="2"/>
        <v>25.560000000000002</v>
      </c>
      <c r="O44">
        <f t="shared" si="1"/>
        <v>25.57</v>
      </c>
    </row>
    <row r="45" spans="2:15">
      <c r="B45" s="25">
        <v>0.77893518518518512</v>
      </c>
      <c r="C45" t="s">
        <v>181</v>
      </c>
      <c r="D45">
        <v>13</v>
      </c>
      <c r="E45">
        <v>0</v>
      </c>
      <c r="F45">
        <v>14.5</v>
      </c>
      <c r="G45">
        <v>0.25</v>
      </c>
      <c r="H45">
        <v>0</v>
      </c>
      <c r="I45">
        <v>0</v>
      </c>
      <c r="J45">
        <v>0</v>
      </c>
      <c r="K45">
        <v>0</v>
      </c>
      <c r="L45">
        <v>0</v>
      </c>
      <c r="M45">
        <v>72.25</v>
      </c>
      <c r="N45">
        <f t="shared" si="2"/>
        <v>27.75</v>
      </c>
      <c r="O45">
        <f t="shared" si="1"/>
        <v>27.75</v>
      </c>
    </row>
    <row r="46" spans="2:15">
      <c r="B46" s="25">
        <v>0.77894675925925927</v>
      </c>
      <c r="C46" t="s">
        <v>181</v>
      </c>
      <c r="D46">
        <v>11.53</v>
      </c>
      <c r="E46">
        <v>0</v>
      </c>
      <c r="F46">
        <v>15.29</v>
      </c>
      <c r="G46">
        <v>0.75</v>
      </c>
      <c r="H46">
        <v>0</v>
      </c>
      <c r="I46">
        <v>0</v>
      </c>
      <c r="J46">
        <v>0</v>
      </c>
      <c r="K46">
        <v>0</v>
      </c>
      <c r="L46">
        <v>0</v>
      </c>
      <c r="M46">
        <v>72.430000000000007</v>
      </c>
      <c r="N46">
        <f t="shared" si="2"/>
        <v>27.569999999999993</v>
      </c>
      <c r="O46">
        <f t="shared" si="1"/>
        <v>27.57</v>
      </c>
    </row>
    <row r="47" spans="2:15">
      <c r="B47" s="25">
        <v>0.77895833333333331</v>
      </c>
      <c r="C47" t="s">
        <v>181</v>
      </c>
      <c r="D47">
        <v>10.75</v>
      </c>
      <c r="E47">
        <v>0</v>
      </c>
      <c r="F47">
        <v>14.5</v>
      </c>
      <c r="G47">
        <v>0</v>
      </c>
      <c r="H47">
        <v>0</v>
      </c>
      <c r="I47">
        <v>0</v>
      </c>
      <c r="J47">
        <v>0.25</v>
      </c>
      <c r="K47">
        <v>0</v>
      </c>
      <c r="L47">
        <v>0</v>
      </c>
      <c r="M47">
        <v>74.5</v>
      </c>
      <c r="N47">
        <f t="shared" si="2"/>
        <v>25.5</v>
      </c>
      <c r="O47">
        <f t="shared" si="1"/>
        <v>25.25</v>
      </c>
    </row>
    <row r="48" spans="2:15">
      <c r="B48" s="25">
        <v>0.77896990740740746</v>
      </c>
      <c r="C48" t="s">
        <v>181</v>
      </c>
      <c r="D48">
        <v>14.54</v>
      </c>
      <c r="E48">
        <v>0</v>
      </c>
      <c r="F48">
        <v>12.03</v>
      </c>
      <c r="G48">
        <v>0.5</v>
      </c>
      <c r="H48">
        <v>0</v>
      </c>
      <c r="I48">
        <v>0</v>
      </c>
      <c r="J48">
        <v>0</v>
      </c>
      <c r="K48">
        <v>0</v>
      </c>
      <c r="L48">
        <v>0</v>
      </c>
      <c r="M48">
        <v>72.930000000000007</v>
      </c>
      <c r="N48">
        <f t="shared" si="2"/>
        <v>27.069999999999993</v>
      </c>
      <c r="O48">
        <f t="shared" si="1"/>
        <v>27.07</v>
      </c>
    </row>
    <row r="49" spans="2:15">
      <c r="B49" s="25">
        <v>0.77898148148148139</v>
      </c>
      <c r="C49" t="s">
        <v>181</v>
      </c>
      <c r="D49">
        <v>11.34</v>
      </c>
      <c r="E49">
        <v>0</v>
      </c>
      <c r="F49">
        <v>13.85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74.81</v>
      </c>
      <c r="N49">
        <f t="shared" si="2"/>
        <v>25.189999999999998</v>
      </c>
      <c r="O49">
        <f t="shared" si="1"/>
        <v>25.189999999999998</v>
      </c>
    </row>
    <row r="50" spans="2:15">
      <c r="B50" s="25">
        <v>0.77899305555555554</v>
      </c>
      <c r="C50" t="s">
        <v>181</v>
      </c>
      <c r="D50">
        <v>11.53</v>
      </c>
      <c r="E50">
        <v>0</v>
      </c>
      <c r="F50">
        <v>14.04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74.44</v>
      </c>
      <c r="N50">
        <f t="shared" si="2"/>
        <v>25.560000000000002</v>
      </c>
      <c r="O50">
        <f t="shared" si="1"/>
        <v>25.57</v>
      </c>
    </row>
    <row r="51" spans="2:15">
      <c r="B51" s="25">
        <v>0.77900462962962969</v>
      </c>
      <c r="C51" t="s">
        <v>181</v>
      </c>
      <c r="D51">
        <v>11.19</v>
      </c>
      <c r="E51">
        <v>0</v>
      </c>
      <c r="F51">
        <v>14.68</v>
      </c>
      <c r="G51">
        <v>0.75</v>
      </c>
      <c r="H51">
        <v>0</v>
      </c>
      <c r="I51">
        <v>0</v>
      </c>
      <c r="J51">
        <v>0.25</v>
      </c>
      <c r="K51">
        <v>0</v>
      </c>
      <c r="L51">
        <v>0</v>
      </c>
      <c r="M51">
        <v>73.13</v>
      </c>
      <c r="N51">
        <f t="shared" si="2"/>
        <v>26.870000000000005</v>
      </c>
      <c r="O51">
        <f t="shared" si="1"/>
        <v>26.619999999999997</v>
      </c>
    </row>
    <row r="52" spans="2:15">
      <c r="B52" s="25">
        <v>0.77901620370370372</v>
      </c>
      <c r="C52" t="s">
        <v>181</v>
      </c>
      <c r="D52">
        <v>12.75</v>
      </c>
      <c r="E52">
        <v>0</v>
      </c>
      <c r="F52">
        <v>13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74.25</v>
      </c>
      <c r="N52">
        <f t="shared" si="2"/>
        <v>25.75</v>
      </c>
      <c r="O52">
        <f t="shared" si="1"/>
        <v>25.75</v>
      </c>
    </row>
    <row r="53" spans="2:15">
      <c r="B53" s="25">
        <v>0.77902777777777776</v>
      </c>
      <c r="C53" t="s">
        <v>181</v>
      </c>
      <c r="D53">
        <v>11</v>
      </c>
      <c r="E53">
        <v>0</v>
      </c>
      <c r="F53">
        <v>14.5</v>
      </c>
      <c r="G53">
        <v>0.25</v>
      </c>
      <c r="H53">
        <v>0</v>
      </c>
      <c r="I53">
        <v>0</v>
      </c>
      <c r="J53">
        <v>0</v>
      </c>
      <c r="K53">
        <v>0</v>
      </c>
      <c r="L53">
        <v>0</v>
      </c>
      <c r="M53">
        <v>74.25</v>
      </c>
      <c r="N53">
        <f t="shared" si="2"/>
        <v>25.75</v>
      </c>
      <c r="O53">
        <f t="shared" si="1"/>
        <v>25.75</v>
      </c>
    </row>
    <row r="54" spans="2:15">
      <c r="B54" s="25">
        <v>0.7790393518518518</v>
      </c>
      <c r="C54" t="s">
        <v>181</v>
      </c>
      <c r="D54">
        <v>11.56</v>
      </c>
      <c r="E54">
        <v>0</v>
      </c>
      <c r="F54">
        <v>14.32</v>
      </c>
      <c r="G54">
        <v>0.25</v>
      </c>
      <c r="H54">
        <v>0</v>
      </c>
      <c r="I54">
        <v>0</v>
      </c>
      <c r="J54">
        <v>0</v>
      </c>
      <c r="K54">
        <v>0</v>
      </c>
      <c r="L54">
        <v>0</v>
      </c>
      <c r="M54">
        <v>73.87</v>
      </c>
      <c r="N54">
        <f t="shared" si="2"/>
        <v>26.129999999999995</v>
      </c>
      <c r="O54">
        <f t="shared" si="1"/>
        <v>26.130000000000003</v>
      </c>
    </row>
    <row r="55" spans="2:15">
      <c r="B55" s="25">
        <v>0.77905092592592595</v>
      </c>
      <c r="C55" t="s">
        <v>181</v>
      </c>
      <c r="D55">
        <v>13.25</v>
      </c>
      <c r="E55">
        <v>0</v>
      </c>
      <c r="F55">
        <v>13.75</v>
      </c>
      <c r="G55">
        <v>0.25</v>
      </c>
      <c r="H55">
        <v>0</v>
      </c>
      <c r="I55">
        <v>0.25</v>
      </c>
      <c r="J55">
        <v>0</v>
      </c>
      <c r="K55">
        <v>0</v>
      </c>
      <c r="L55">
        <v>0</v>
      </c>
      <c r="M55">
        <v>72.5</v>
      </c>
      <c r="N55">
        <f t="shared" si="2"/>
        <v>27.5</v>
      </c>
      <c r="O55">
        <f t="shared" si="1"/>
        <v>27.25</v>
      </c>
    </row>
    <row r="56" spans="2:15">
      <c r="B56" s="25">
        <v>0.7790625000000001</v>
      </c>
      <c r="C56" t="s">
        <v>181</v>
      </c>
      <c r="D56">
        <v>12.03</v>
      </c>
      <c r="E56">
        <v>0</v>
      </c>
      <c r="F56">
        <v>14.29</v>
      </c>
      <c r="G56">
        <v>0.75</v>
      </c>
      <c r="H56">
        <v>0</v>
      </c>
      <c r="I56">
        <v>0</v>
      </c>
      <c r="J56">
        <v>0.25</v>
      </c>
      <c r="K56">
        <v>0</v>
      </c>
      <c r="L56">
        <v>0</v>
      </c>
      <c r="M56">
        <v>72.680000000000007</v>
      </c>
      <c r="N56">
        <f t="shared" si="2"/>
        <v>27.319999999999993</v>
      </c>
      <c r="O56">
        <f t="shared" si="1"/>
        <v>27.07</v>
      </c>
    </row>
    <row r="57" spans="2:15">
      <c r="B57" s="25">
        <v>0.77907407407407403</v>
      </c>
      <c r="C57" t="s">
        <v>181</v>
      </c>
      <c r="D57">
        <v>10.78</v>
      </c>
      <c r="E57">
        <v>0</v>
      </c>
      <c r="F57">
        <v>14.79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74.44</v>
      </c>
      <c r="N57">
        <f t="shared" si="2"/>
        <v>25.560000000000002</v>
      </c>
      <c r="O57">
        <f t="shared" si="1"/>
        <v>25.57</v>
      </c>
    </row>
    <row r="58" spans="2:15">
      <c r="B58" s="25">
        <v>0.77908564814814818</v>
      </c>
      <c r="C58" t="s">
        <v>181</v>
      </c>
      <c r="D58">
        <v>11.03</v>
      </c>
      <c r="E58">
        <v>0</v>
      </c>
      <c r="F58">
        <v>14.54</v>
      </c>
      <c r="G58">
        <v>0.25</v>
      </c>
      <c r="H58">
        <v>0</v>
      </c>
      <c r="I58">
        <v>0</v>
      </c>
      <c r="J58">
        <v>0</v>
      </c>
      <c r="K58">
        <v>0</v>
      </c>
      <c r="L58">
        <v>0</v>
      </c>
      <c r="M58">
        <v>74.19</v>
      </c>
      <c r="N58">
        <f t="shared" si="2"/>
        <v>25.810000000000002</v>
      </c>
      <c r="O58">
        <f t="shared" si="1"/>
        <v>25.82</v>
      </c>
    </row>
    <row r="59" spans="2:15">
      <c r="B59" s="25">
        <v>0.77909722222222222</v>
      </c>
      <c r="C59" t="s">
        <v>181</v>
      </c>
      <c r="D59">
        <v>13.47</v>
      </c>
      <c r="E59">
        <v>0</v>
      </c>
      <c r="F59">
        <v>13.47</v>
      </c>
      <c r="G59">
        <v>0.5</v>
      </c>
      <c r="H59">
        <v>0</v>
      </c>
      <c r="I59">
        <v>0</v>
      </c>
      <c r="J59">
        <v>0.25</v>
      </c>
      <c r="K59">
        <v>0</v>
      </c>
      <c r="L59">
        <v>0</v>
      </c>
      <c r="M59">
        <v>72.319999999999993</v>
      </c>
      <c r="N59">
        <f t="shared" si="2"/>
        <v>27.680000000000007</v>
      </c>
      <c r="O59">
        <f t="shared" si="1"/>
        <v>27.44</v>
      </c>
    </row>
    <row r="60" spans="2:15">
      <c r="B60" s="25">
        <v>0.77910879629629637</v>
      </c>
      <c r="C60" t="s">
        <v>181</v>
      </c>
      <c r="D60">
        <v>11.59</v>
      </c>
      <c r="E60">
        <v>0</v>
      </c>
      <c r="F60">
        <v>13.6</v>
      </c>
      <c r="G60">
        <v>0.25</v>
      </c>
      <c r="H60">
        <v>0</v>
      </c>
      <c r="I60">
        <v>0</v>
      </c>
      <c r="J60">
        <v>0</v>
      </c>
      <c r="K60">
        <v>0</v>
      </c>
      <c r="L60">
        <v>0</v>
      </c>
      <c r="M60">
        <v>74.56</v>
      </c>
      <c r="N60">
        <f t="shared" si="2"/>
        <v>25.439999999999998</v>
      </c>
      <c r="O60">
        <f t="shared" si="1"/>
        <v>25.439999999999998</v>
      </c>
    </row>
    <row r="61" spans="2:15">
      <c r="B61" s="25">
        <v>0.7791203703703703</v>
      </c>
      <c r="C61" t="s">
        <v>181</v>
      </c>
      <c r="D61">
        <v>12.75</v>
      </c>
      <c r="E61">
        <v>0</v>
      </c>
      <c r="F61">
        <v>13.25</v>
      </c>
      <c r="G61">
        <v>0.75</v>
      </c>
      <c r="H61">
        <v>0</v>
      </c>
      <c r="I61">
        <v>0</v>
      </c>
      <c r="J61">
        <v>0</v>
      </c>
      <c r="K61">
        <v>0</v>
      </c>
      <c r="L61">
        <v>0</v>
      </c>
      <c r="M61">
        <v>73.25</v>
      </c>
      <c r="N61">
        <f t="shared" si="2"/>
        <v>26.75</v>
      </c>
      <c r="O61">
        <f t="shared" si="1"/>
        <v>26.75</v>
      </c>
    </row>
    <row r="62" spans="2:15">
      <c r="B62" s="25">
        <v>0.77913194444444445</v>
      </c>
      <c r="C62" t="s">
        <v>181</v>
      </c>
      <c r="D62">
        <v>12.69</v>
      </c>
      <c r="E62">
        <v>0</v>
      </c>
      <c r="F62">
        <v>13.43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73.88</v>
      </c>
      <c r="N62">
        <f t="shared" si="2"/>
        <v>26.120000000000005</v>
      </c>
      <c r="O62">
        <f t="shared" si="1"/>
        <v>26.119999999999997</v>
      </c>
    </row>
    <row r="63" spans="2:15">
      <c r="B63" s="25">
        <v>0.7791435185185186</v>
      </c>
      <c r="C63" t="s">
        <v>181</v>
      </c>
      <c r="D63">
        <v>10.83</v>
      </c>
      <c r="E63">
        <v>0</v>
      </c>
      <c r="F63">
        <v>14.11</v>
      </c>
      <c r="G63">
        <v>0.5</v>
      </c>
      <c r="H63">
        <v>0</v>
      </c>
      <c r="I63">
        <v>0</v>
      </c>
      <c r="J63">
        <v>0</v>
      </c>
      <c r="K63">
        <v>0</v>
      </c>
      <c r="L63">
        <v>0</v>
      </c>
      <c r="M63">
        <v>74.56</v>
      </c>
      <c r="N63">
        <f t="shared" si="2"/>
        <v>25.439999999999998</v>
      </c>
      <c r="O63">
        <f t="shared" si="1"/>
        <v>25.439999999999998</v>
      </c>
    </row>
    <row r="64" spans="2:15">
      <c r="B64" s="25">
        <v>0.77915509259259252</v>
      </c>
      <c r="C64" t="s">
        <v>181</v>
      </c>
      <c r="D64">
        <v>11.47</v>
      </c>
      <c r="E64">
        <v>0</v>
      </c>
      <c r="F64">
        <v>14.71</v>
      </c>
      <c r="G64">
        <v>0.25</v>
      </c>
      <c r="H64">
        <v>0</v>
      </c>
      <c r="I64">
        <v>0</v>
      </c>
      <c r="J64">
        <v>0.25</v>
      </c>
      <c r="K64">
        <v>0</v>
      </c>
      <c r="L64">
        <v>0</v>
      </c>
      <c r="M64">
        <v>73.319999999999993</v>
      </c>
      <c r="N64">
        <f t="shared" si="2"/>
        <v>26.680000000000007</v>
      </c>
      <c r="O64">
        <f t="shared" si="1"/>
        <v>26.43</v>
      </c>
    </row>
    <row r="65" spans="2:15">
      <c r="B65" s="25">
        <v>0.77916666666666667</v>
      </c>
      <c r="C65" t="s">
        <v>181</v>
      </c>
      <c r="D65">
        <v>13.07</v>
      </c>
      <c r="E65">
        <v>0</v>
      </c>
      <c r="F65">
        <v>13.82</v>
      </c>
      <c r="G65">
        <v>0.25</v>
      </c>
      <c r="H65">
        <v>0</v>
      </c>
      <c r="I65">
        <v>0</v>
      </c>
      <c r="J65">
        <v>0.25</v>
      </c>
      <c r="K65">
        <v>0</v>
      </c>
      <c r="L65">
        <v>0</v>
      </c>
      <c r="M65">
        <v>72.61</v>
      </c>
      <c r="N65">
        <f t="shared" si="2"/>
        <v>27.39</v>
      </c>
      <c r="O65">
        <f t="shared" si="1"/>
        <v>27.14</v>
      </c>
    </row>
    <row r="66" spans="2:15">
      <c r="B66" s="25">
        <v>0.77917824074074071</v>
      </c>
      <c r="C66" t="s">
        <v>181</v>
      </c>
      <c r="D66">
        <v>13.82</v>
      </c>
      <c r="E66">
        <v>0</v>
      </c>
      <c r="F66">
        <v>13.07</v>
      </c>
      <c r="G66">
        <v>0.5</v>
      </c>
      <c r="H66">
        <v>0</v>
      </c>
      <c r="I66">
        <v>0</v>
      </c>
      <c r="J66">
        <v>0</v>
      </c>
      <c r="K66">
        <v>0</v>
      </c>
      <c r="L66">
        <v>0</v>
      </c>
      <c r="M66">
        <v>72.61</v>
      </c>
      <c r="N66">
        <f t="shared" si="2"/>
        <v>27.39</v>
      </c>
      <c r="O66">
        <f t="shared" si="1"/>
        <v>27.39</v>
      </c>
    </row>
    <row r="67" spans="2:15">
      <c r="B67" s="25">
        <v>0.77918981481481486</v>
      </c>
      <c r="C67" t="s">
        <v>181</v>
      </c>
      <c r="D67">
        <v>11.72</v>
      </c>
      <c r="E67">
        <v>0</v>
      </c>
      <c r="F67">
        <v>14.21</v>
      </c>
      <c r="G67">
        <v>0.5</v>
      </c>
      <c r="H67">
        <v>0</v>
      </c>
      <c r="I67">
        <v>0</v>
      </c>
      <c r="J67">
        <v>0</v>
      </c>
      <c r="K67">
        <v>0</v>
      </c>
      <c r="L67">
        <v>0</v>
      </c>
      <c r="M67">
        <v>73.569999999999993</v>
      </c>
      <c r="N67">
        <f t="shared" si="2"/>
        <v>26.430000000000007</v>
      </c>
      <c r="O67">
        <f t="shared" si="1"/>
        <v>26.43</v>
      </c>
    </row>
    <row r="68" spans="2:15">
      <c r="B68" s="25">
        <v>0.77920138888888879</v>
      </c>
      <c r="C68" t="s">
        <v>181</v>
      </c>
      <c r="D68">
        <v>11.78</v>
      </c>
      <c r="E68">
        <v>0</v>
      </c>
      <c r="F68">
        <v>13.78</v>
      </c>
      <c r="G68">
        <v>0.25</v>
      </c>
      <c r="H68">
        <v>0</v>
      </c>
      <c r="I68">
        <v>0</v>
      </c>
      <c r="J68">
        <v>0</v>
      </c>
      <c r="K68">
        <v>0</v>
      </c>
      <c r="L68">
        <v>0</v>
      </c>
      <c r="M68">
        <v>74.19</v>
      </c>
      <c r="N68">
        <f t="shared" si="2"/>
        <v>25.810000000000002</v>
      </c>
      <c r="O68">
        <f t="shared" si="1"/>
        <v>25.81</v>
      </c>
    </row>
    <row r="69" spans="2:15">
      <c r="B69" s="25">
        <v>0.77921296296296294</v>
      </c>
      <c r="C69" t="s">
        <v>181</v>
      </c>
      <c r="D69">
        <v>11.36</v>
      </c>
      <c r="E69">
        <v>0</v>
      </c>
      <c r="F69">
        <v>14.39</v>
      </c>
      <c r="G69">
        <v>0.25</v>
      </c>
      <c r="H69">
        <v>0</v>
      </c>
      <c r="I69">
        <v>0</v>
      </c>
      <c r="J69">
        <v>0</v>
      </c>
      <c r="K69">
        <v>0</v>
      </c>
      <c r="L69">
        <v>0</v>
      </c>
      <c r="M69">
        <v>73.989999999999995</v>
      </c>
      <c r="N69">
        <f t="shared" si="2"/>
        <v>26.010000000000005</v>
      </c>
      <c r="O69">
        <f t="shared" si="1"/>
        <v>26</v>
      </c>
    </row>
    <row r="70" spans="2:15">
      <c r="B70" s="25">
        <v>0.77922453703703709</v>
      </c>
      <c r="C70" t="s">
        <v>181</v>
      </c>
      <c r="D70">
        <v>10.3</v>
      </c>
      <c r="E70">
        <v>0</v>
      </c>
      <c r="F70">
        <v>15.08</v>
      </c>
      <c r="G70">
        <v>0.25</v>
      </c>
      <c r="H70">
        <v>0</v>
      </c>
      <c r="I70">
        <v>0</v>
      </c>
      <c r="J70">
        <v>0</v>
      </c>
      <c r="K70">
        <v>0</v>
      </c>
      <c r="L70">
        <v>0</v>
      </c>
      <c r="M70">
        <v>74.37</v>
      </c>
      <c r="N70">
        <f t="shared" si="2"/>
        <v>25.629999999999995</v>
      </c>
      <c r="O70">
        <f t="shared" ref="O70:O133" si="3">D70+E70+F70+G70</f>
        <v>25.630000000000003</v>
      </c>
    </row>
    <row r="71" spans="2:15">
      <c r="B71" s="25">
        <v>0.77923611111111113</v>
      </c>
      <c r="C71" t="s">
        <v>181</v>
      </c>
      <c r="D71">
        <v>12.53</v>
      </c>
      <c r="E71">
        <v>0</v>
      </c>
      <c r="F71">
        <v>14.04</v>
      </c>
      <c r="G71">
        <v>0.5</v>
      </c>
      <c r="H71">
        <v>0</v>
      </c>
      <c r="I71">
        <v>0</v>
      </c>
      <c r="J71">
        <v>0</v>
      </c>
      <c r="K71">
        <v>0</v>
      </c>
      <c r="L71">
        <v>0</v>
      </c>
      <c r="M71">
        <v>72.930000000000007</v>
      </c>
      <c r="N71">
        <f t="shared" si="2"/>
        <v>27.069999999999993</v>
      </c>
      <c r="O71">
        <f t="shared" si="3"/>
        <v>27.07</v>
      </c>
    </row>
    <row r="72" spans="2:15">
      <c r="B72" s="25">
        <v>0.77924768518518517</v>
      </c>
      <c r="C72" t="s">
        <v>181</v>
      </c>
      <c r="D72">
        <v>12.56</v>
      </c>
      <c r="E72">
        <v>0</v>
      </c>
      <c r="F72">
        <v>12.81</v>
      </c>
      <c r="G72">
        <v>0.25</v>
      </c>
      <c r="H72">
        <v>0</v>
      </c>
      <c r="I72">
        <v>0</v>
      </c>
      <c r="J72">
        <v>0.25</v>
      </c>
      <c r="K72">
        <v>0</v>
      </c>
      <c r="L72">
        <v>0</v>
      </c>
      <c r="M72">
        <v>74.12</v>
      </c>
      <c r="N72">
        <f t="shared" si="2"/>
        <v>25.879999999999995</v>
      </c>
      <c r="O72">
        <f t="shared" si="3"/>
        <v>25.62</v>
      </c>
    </row>
    <row r="73" spans="2:15">
      <c r="B73" s="25">
        <v>0.77925925925925921</v>
      </c>
      <c r="C73" t="s">
        <v>181</v>
      </c>
      <c r="D73">
        <v>11.53</v>
      </c>
      <c r="E73">
        <v>0</v>
      </c>
      <c r="F73">
        <v>13.78</v>
      </c>
      <c r="G73">
        <v>0.5</v>
      </c>
      <c r="H73">
        <v>0</v>
      </c>
      <c r="I73">
        <v>0</v>
      </c>
      <c r="J73">
        <v>0</v>
      </c>
      <c r="K73">
        <v>0</v>
      </c>
      <c r="L73">
        <v>0</v>
      </c>
      <c r="M73">
        <v>74.19</v>
      </c>
      <c r="N73">
        <f t="shared" si="2"/>
        <v>25.810000000000002</v>
      </c>
      <c r="O73">
        <f t="shared" si="3"/>
        <v>25.81</v>
      </c>
    </row>
    <row r="74" spans="2:15">
      <c r="B74" s="25">
        <v>0.77927083333333336</v>
      </c>
      <c r="C74" t="s">
        <v>181</v>
      </c>
      <c r="D74">
        <v>11.84</v>
      </c>
      <c r="E74">
        <v>0</v>
      </c>
      <c r="F74">
        <v>14.36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73.8</v>
      </c>
      <c r="N74">
        <f t="shared" si="2"/>
        <v>26.200000000000003</v>
      </c>
      <c r="O74">
        <f t="shared" si="3"/>
        <v>26.2</v>
      </c>
    </row>
    <row r="75" spans="2:15">
      <c r="B75" s="25">
        <v>0.77928240740740751</v>
      </c>
      <c r="C75" t="s">
        <v>181</v>
      </c>
      <c r="D75">
        <v>12.28</v>
      </c>
      <c r="E75">
        <v>0</v>
      </c>
      <c r="F75">
        <v>15.04</v>
      </c>
      <c r="G75">
        <v>0.75</v>
      </c>
      <c r="H75">
        <v>0</v>
      </c>
      <c r="I75">
        <v>0</v>
      </c>
      <c r="J75">
        <v>0</v>
      </c>
      <c r="K75">
        <v>0</v>
      </c>
      <c r="L75">
        <v>0</v>
      </c>
      <c r="M75">
        <v>71.930000000000007</v>
      </c>
      <c r="N75">
        <f t="shared" si="2"/>
        <v>28.069999999999993</v>
      </c>
      <c r="O75">
        <f t="shared" si="3"/>
        <v>28.07</v>
      </c>
    </row>
    <row r="76" spans="2:15">
      <c r="B76" s="25">
        <v>0.77929398148148143</v>
      </c>
      <c r="C76" t="s">
        <v>181</v>
      </c>
      <c r="D76">
        <v>11.53</v>
      </c>
      <c r="E76">
        <v>0</v>
      </c>
      <c r="F76">
        <v>14.54</v>
      </c>
      <c r="G76">
        <v>0.25</v>
      </c>
      <c r="H76">
        <v>0</v>
      </c>
      <c r="I76">
        <v>0</v>
      </c>
      <c r="J76">
        <v>0.25</v>
      </c>
      <c r="K76">
        <v>0</v>
      </c>
      <c r="L76">
        <v>0</v>
      </c>
      <c r="M76">
        <v>73.430000000000007</v>
      </c>
      <c r="N76">
        <f t="shared" si="2"/>
        <v>26.569999999999993</v>
      </c>
      <c r="O76">
        <f t="shared" si="3"/>
        <v>26.32</v>
      </c>
    </row>
    <row r="77" spans="2:15">
      <c r="B77" s="25">
        <v>0.77930555555555558</v>
      </c>
      <c r="C77" t="s">
        <v>181</v>
      </c>
      <c r="D77">
        <v>13</v>
      </c>
      <c r="E77">
        <v>0</v>
      </c>
      <c r="F77">
        <v>13.25</v>
      </c>
      <c r="G77">
        <v>0.5</v>
      </c>
      <c r="H77">
        <v>0</v>
      </c>
      <c r="I77">
        <v>0</v>
      </c>
      <c r="J77">
        <v>0</v>
      </c>
      <c r="K77">
        <v>0</v>
      </c>
      <c r="L77">
        <v>0</v>
      </c>
      <c r="M77">
        <v>73.25</v>
      </c>
      <c r="N77">
        <f t="shared" si="2"/>
        <v>26.75</v>
      </c>
      <c r="O77">
        <f t="shared" si="3"/>
        <v>26.75</v>
      </c>
    </row>
    <row r="78" spans="2:15">
      <c r="B78" s="25">
        <v>0.77931712962962962</v>
      </c>
      <c r="C78" t="s">
        <v>181</v>
      </c>
      <c r="D78">
        <v>11.5</v>
      </c>
      <c r="E78">
        <v>0</v>
      </c>
      <c r="F78">
        <v>13.5</v>
      </c>
      <c r="G78">
        <v>0.25</v>
      </c>
      <c r="H78">
        <v>0</v>
      </c>
      <c r="I78">
        <v>0</v>
      </c>
      <c r="J78">
        <v>0.25</v>
      </c>
      <c r="K78">
        <v>0</v>
      </c>
      <c r="L78">
        <v>0</v>
      </c>
      <c r="M78">
        <v>74.5</v>
      </c>
      <c r="N78">
        <f t="shared" si="2"/>
        <v>25.5</v>
      </c>
      <c r="O78">
        <f t="shared" si="3"/>
        <v>25.25</v>
      </c>
    </row>
    <row r="79" spans="2:15">
      <c r="B79" s="25">
        <v>0.77932870370370377</v>
      </c>
      <c r="C79" t="s">
        <v>181</v>
      </c>
      <c r="D79">
        <v>11.34</v>
      </c>
      <c r="E79">
        <v>0</v>
      </c>
      <c r="F79">
        <v>14.36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74.31</v>
      </c>
      <c r="N79">
        <f t="shared" si="2"/>
        <v>25.689999999999998</v>
      </c>
      <c r="O79">
        <f t="shared" si="3"/>
        <v>25.7</v>
      </c>
    </row>
    <row r="80" spans="2:15">
      <c r="B80" s="25">
        <v>0.7793402777777777</v>
      </c>
      <c r="C80" t="s">
        <v>181</v>
      </c>
      <c r="D80">
        <v>12.03</v>
      </c>
      <c r="E80">
        <v>0</v>
      </c>
      <c r="F80">
        <v>13.53</v>
      </c>
      <c r="G80">
        <v>0.5</v>
      </c>
      <c r="H80">
        <v>0</v>
      </c>
      <c r="I80">
        <v>0</v>
      </c>
      <c r="J80">
        <v>0</v>
      </c>
      <c r="K80">
        <v>0</v>
      </c>
      <c r="L80">
        <v>0</v>
      </c>
      <c r="M80">
        <v>73.930000000000007</v>
      </c>
      <c r="N80">
        <f t="shared" si="2"/>
        <v>26.069999999999993</v>
      </c>
      <c r="O80">
        <f t="shared" si="3"/>
        <v>26.06</v>
      </c>
    </row>
    <row r="81" spans="2:15">
      <c r="B81" s="25">
        <v>0.77935185185185185</v>
      </c>
      <c r="C81" t="s">
        <v>181</v>
      </c>
      <c r="D81">
        <v>12.59</v>
      </c>
      <c r="E81">
        <v>0</v>
      </c>
      <c r="F81">
        <v>13.1</v>
      </c>
      <c r="G81">
        <v>0.25</v>
      </c>
      <c r="H81">
        <v>0</v>
      </c>
      <c r="I81">
        <v>0</v>
      </c>
      <c r="J81">
        <v>0</v>
      </c>
      <c r="K81">
        <v>0</v>
      </c>
      <c r="L81">
        <v>0</v>
      </c>
      <c r="M81">
        <v>74.06</v>
      </c>
      <c r="N81">
        <f t="shared" si="2"/>
        <v>25.939999999999998</v>
      </c>
      <c r="O81">
        <f t="shared" si="3"/>
        <v>25.939999999999998</v>
      </c>
    </row>
    <row r="82" spans="2:15">
      <c r="B82" s="25">
        <v>0.779363425925926</v>
      </c>
      <c r="C82" t="s">
        <v>181</v>
      </c>
      <c r="D82">
        <v>11.69</v>
      </c>
      <c r="E82">
        <v>0</v>
      </c>
      <c r="F82">
        <v>14.68</v>
      </c>
      <c r="G82">
        <v>0.5</v>
      </c>
      <c r="H82">
        <v>0</v>
      </c>
      <c r="I82">
        <v>0</v>
      </c>
      <c r="J82">
        <v>0</v>
      </c>
      <c r="K82">
        <v>0</v>
      </c>
      <c r="L82">
        <v>0</v>
      </c>
      <c r="M82">
        <v>73.13</v>
      </c>
      <c r="N82">
        <f t="shared" si="2"/>
        <v>26.870000000000005</v>
      </c>
      <c r="O82">
        <f t="shared" si="3"/>
        <v>26.869999999999997</v>
      </c>
    </row>
    <row r="83" spans="2:15">
      <c r="B83" s="25">
        <v>0.77937499999999993</v>
      </c>
      <c r="C83" t="s">
        <v>181</v>
      </c>
      <c r="D83">
        <v>12.06</v>
      </c>
      <c r="E83">
        <v>0</v>
      </c>
      <c r="F83">
        <v>13.32</v>
      </c>
      <c r="G83">
        <v>0.25</v>
      </c>
      <c r="H83">
        <v>0</v>
      </c>
      <c r="I83">
        <v>0</v>
      </c>
      <c r="J83">
        <v>0</v>
      </c>
      <c r="K83">
        <v>0</v>
      </c>
      <c r="L83">
        <v>0</v>
      </c>
      <c r="M83">
        <v>74.37</v>
      </c>
      <c r="N83">
        <f t="shared" si="2"/>
        <v>25.629999999999995</v>
      </c>
      <c r="O83">
        <f t="shared" si="3"/>
        <v>25.630000000000003</v>
      </c>
    </row>
    <row r="84" spans="2:15">
      <c r="B84" s="25">
        <v>0.77938657407407408</v>
      </c>
      <c r="C84" t="s">
        <v>181</v>
      </c>
      <c r="D84">
        <v>12.25</v>
      </c>
      <c r="E84">
        <v>0</v>
      </c>
      <c r="F84">
        <v>13.5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74.25</v>
      </c>
      <c r="N84">
        <f t="shared" si="2"/>
        <v>25.75</v>
      </c>
      <c r="O84">
        <f t="shared" si="3"/>
        <v>25.75</v>
      </c>
    </row>
    <row r="85" spans="2:15">
      <c r="B85" s="25">
        <v>0.77939814814814812</v>
      </c>
      <c r="C85" t="s">
        <v>181</v>
      </c>
      <c r="D85">
        <v>11.78</v>
      </c>
      <c r="E85">
        <v>0</v>
      </c>
      <c r="F85">
        <v>15.54</v>
      </c>
      <c r="G85">
        <v>0.75</v>
      </c>
      <c r="H85">
        <v>0</v>
      </c>
      <c r="I85">
        <v>0</v>
      </c>
      <c r="J85">
        <v>0.25</v>
      </c>
      <c r="K85">
        <v>0</v>
      </c>
      <c r="L85">
        <v>0</v>
      </c>
      <c r="M85">
        <v>71.680000000000007</v>
      </c>
      <c r="N85">
        <f t="shared" si="2"/>
        <v>28.319999999999993</v>
      </c>
      <c r="O85">
        <f t="shared" si="3"/>
        <v>28.07</v>
      </c>
    </row>
    <row r="86" spans="2:15">
      <c r="B86" s="25">
        <v>0.77940972222222227</v>
      </c>
      <c r="C86" t="s">
        <v>181</v>
      </c>
      <c r="D86">
        <v>11.53</v>
      </c>
      <c r="E86">
        <v>0</v>
      </c>
      <c r="F86">
        <v>15.04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73.430000000000007</v>
      </c>
      <c r="N86">
        <f t="shared" si="2"/>
        <v>26.569999999999993</v>
      </c>
      <c r="O86">
        <f t="shared" si="3"/>
        <v>26.57</v>
      </c>
    </row>
    <row r="87" spans="2:15">
      <c r="B87" s="25">
        <v>0.7794212962962962</v>
      </c>
      <c r="C87" t="s">
        <v>181</v>
      </c>
      <c r="D87">
        <v>11.31</v>
      </c>
      <c r="E87">
        <v>0</v>
      </c>
      <c r="F87">
        <v>14.07</v>
      </c>
      <c r="G87">
        <v>0.75</v>
      </c>
      <c r="H87">
        <v>0</v>
      </c>
      <c r="I87">
        <v>0</v>
      </c>
      <c r="J87">
        <v>0</v>
      </c>
      <c r="K87">
        <v>0</v>
      </c>
      <c r="L87">
        <v>0</v>
      </c>
      <c r="M87">
        <v>73.87</v>
      </c>
      <c r="N87">
        <f t="shared" si="2"/>
        <v>26.129999999999995</v>
      </c>
      <c r="O87">
        <f t="shared" si="3"/>
        <v>26.130000000000003</v>
      </c>
    </row>
    <row r="88" spans="2:15">
      <c r="B88" s="25">
        <v>0.77943287037037035</v>
      </c>
      <c r="C88" t="s">
        <v>181</v>
      </c>
      <c r="D88">
        <v>11.53</v>
      </c>
      <c r="E88">
        <v>0</v>
      </c>
      <c r="F88">
        <v>14.04</v>
      </c>
      <c r="G88">
        <v>0.25</v>
      </c>
      <c r="H88">
        <v>0</v>
      </c>
      <c r="I88">
        <v>0</v>
      </c>
      <c r="J88">
        <v>0</v>
      </c>
      <c r="K88">
        <v>0</v>
      </c>
      <c r="L88">
        <v>0</v>
      </c>
      <c r="M88">
        <v>74.19</v>
      </c>
      <c r="N88">
        <f t="shared" si="2"/>
        <v>25.810000000000002</v>
      </c>
      <c r="O88">
        <f t="shared" si="3"/>
        <v>25.82</v>
      </c>
    </row>
    <row r="89" spans="2:15">
      <c r="B89" s="25">
        <v>0.7794444444444445</v>
      </c>
      <c r="C89" t="s">
        <v>181</v>
      </c>
      <c r="D89">
        <v>10.220000000000001</v>
      </c>
      <c r="E89">
        <v>0</v>
      </c>
      <c r="F89">
        <v>15.71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74.06</v>
      </c>
      <c r="N89">
        <f t="shared" si="2"/>
        <v>25.939999999999998</v>
      </c>
      <c r="O89">
        <f t="shared" si="3"/>
        <v>25.93</v>
      </c>
    </row>
    <row r="90" spans="2:15">
      <c r="B90" s="25">
        <v>0.77945601851851853</v>
      </c>
      <c r="C90" t="s">
        <v>181</v>
      </c>
      <c r="D90">
        <v>13</v>
      </c>
      <c r="E90">
        <v>0</v>
      </c>
      <c r="F90">
        <v>12.75</v>
      </c>
      <c r="G90">
        <v>0.75</v>
      </c>
      <c r="H90">
        <v>0</v>
      </c>
      <c r="I90">
        <v>0</v>
      </c>
      <c r="J90">
        <v>0.25</v>
      </c>
      <c r="K90">
        <v>0</v>
      </c>
      <c r="L90">
        <v>0</v>
      </c>
      <c r="M90">
        <v>73.25</v>
      </c>
      <c r="N90">
        <f t="shared" ref="N90:N153" si="4">100-M90</f>
        <v>26.75</v>
      </c>
      <c r="O90">
        <f t="shared" si="3"/>
        <v>26.5</v>
      </c>
    </row>
    <row r="91" spans="2:15">
      <c r="B91" s="25">
        <v>0.77946759259259257</v>
      </c>
      <c r="C91" t="s">
        <v>181</v>
      </c>
      <c r="D91">
        <v>11</v>
      </c>
      <c r="E91">
        <v>0</v>
      </c>
      <c r="F91">
        <v>14.5</v>
      </c>
      <c r="G91">
        <v>0.25</v>
      </c>
      <c r="H91">
        <v>0</v>
      </c>
      <c r="I91">
        <v>0</v>
      </c>
      <c r="J91">
        <v>0.25</v>
      </c>
      <c r="K91">
        <v>0</v>
      </c>
      <c r="L91">
        <v>0</v>
      </c>
      <c r="M91">
        <v>74</v>
      </c>
      <c r="N91">
        <f t="shared" si="4"/>
        <v>26</v>
      </c>
      <c r="O91">
        <f t="shared" si="3"/>
        <v>25.75</v>
      </c>
    </row>
    <row r="92" spans="2:15">
      <c r="B92" s="25">
        <v>0.77947916666666661</v>
      </c>
      <c r="C92" t="s">
        <v>181</v>
      </c>
      <c r="D92">
        <v>12.56</v>
      </c>
      <c r="E92">
        <v>0</v>
      </c>
      <c r="F92">
        <v>13.32</v>
      </c>
      <c r="G92">
        <v>0.5</v>
      </c>
      <c r="H92">
        <v>0</v>
      </c>
      <c r="I92">
        <v>0</v>
      </c>
      <c r="J92">
        <v>0</v>
      </c>
      <c r="K92">
        <v>0</v>
      </c>
      <c r="L92">
        <v>0</v>
      </c>
      <c r="M92">
        <v>73.62</v>
      </c>
      <c r="N92">
        <f t="shared" si="4"/>
        <v>26.379999999999995</v>
      </c>
      <c r="O92">
        <f t="shared" si="3"/>
        <v>26.380000000000003</v>
      </c>
    </row>
    <row r="93" spans="2:15">
      <c r="B93" s="25">
        <v>0.77949074074074076</v>
      </c>
      <c r="C93" t="s">
        <v>181</v>
      </c>
      <c r="D93">
        <v>11.03</v>
      </c>
      <c r="E93">
        <v>0</v>
      </c>
      <c r="F93">
        <v>14.54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74.44</v>
      </c>
      <c r="N93">
        <f t="shared" si="4"/>
        <v>25.560000000000002</v>
      </c>
      <c r="O93">
        <f t="shared" si="3"/>
        <v>25.57</v>
      </c>
    </row>
    <row r="94" spans="2:15">
      <c r="B94" s="25">
        <v>0.77950231481481491</v>
      </c>
      <c r="C94" t="s">
        <v>181</v>
      </c>
      <c r="D94">
        <v>12</v>
      </c>
      <c r="E94">
        <v>0</v>
      </c>
      <c r="F94">
        <v>13.75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74.25</v>
      </c>
      <c r="N94">
        <f t="shared" si="4"/>
        <v>25.75</v>
      </c>
      <c r="O94">
        <f t="shared" si="3"/>
        <v>25.75</v>
      </c>
    </row>
    <row r="95" spans="2:15">
      <c r="B95" s="25">
        <v>0.77951388888888884</v>
      </c>
      <c r="C95" t="s">
        <v>181</v>
      </c>
      <c r="D95">
        <v>12.06</v>
      </c>
      <c r="E95">
        <v>0</v>
      </c>
      <c r="F95">
        <v>15.58</v>
      </c>
      <c r="G95">
        <v>0.75</v>
      </c>
      <c r="H95">
        <v>0</v>
      </c>
      <c r="I95">
        <v>0</v>
      </c>
      <c r="J95">
        <v>0</v>
      </c>
      <c r="K95">
        <v>0</v>
      </c>
      <c r="L95">
        <v>0</v>
      </c>
      <c r="M95">
        <v>71.61</v>
      </c>
      <c r="N95">
        <f t="shared" si="4"/>
        <v>28.39</v>
      </c>
      <c r="O95">
        <f t="shared" si="3"/>
        <v>28.39</v>
      </c>
    </row>
    <row r="96" spans="2:15">
      <c r="B96" s="25">
        <v>0.77952546296296299</v>
      </c>
      <c r="C96" t="s">
        <v>181</v>
      </c>
      <c r="D96">
        <v>11.56</v>
      </c>
      <c r="E96">
        <v>0</v>
      </c>
      <c r="F96">
        <v>14.32</v>
      </c>
      <c r="G96">
        <v>0.25</v>
      </c>
      <c r="H96">
        <v>0</v>
      </c>
      <c r="I96">
        <v>0</v>
      </c>
      <c r="J96">
        <v>0</v>
      </c>
      <c r="K96">
        <v>0</v>
      </c>
      <c r="L96">
        <v>0</v>
      </c>
      <c r="M96">
        <v>73.87</v>
      </c>
      <c r="N96">
        <f t="shared" si="4"/>
        <v>26.129999999999995</v>
      </c>
      <c r="O96">
        <f t="shared" si="3"/>
        <v>26.130000000000003</v>
      </c>
    </row>
    <row r="97" spans="2:15">
      <c r="B97" s="25">
        <v>0.77953703703703703</v>
      </c>
      <c r="C97" t="s">
        <v>181</v>
      </c>
      <c r="D97">
        <v>14</v>
      </c>
      <c r="E97">
        <v>0</v>
      </c>
      <c r="F97">
        <v>12.5</v>
      </c>
      <c r="G97">
        <v>0.5</v>
      </c>
      <c r="H97">
        <v>0</v>
      </c>
      <c r="I97">
        <v>0</v>
      </c>
      <c r="J97">
        <v>0</v>
      </c>
      <c r="K97">
        <v>0</v>
      </c>
      <c r="L97">
        <v>0</v>
      </c>
      <c r="M97">
        <v>73</v>
      </c>
      <c r="N97">
        <f t="shared" si="4"/>
        <v>27</v>
      </c>
      <c r="O97">
        <f t="shared" si="3"/>
        <v>27</v>
      </c>
    </row>
    <row r="98" spans="2:15">
      <c r="B98" s="25">
        <v>0.77954861111111118</v>
      </c>
      <c r="C98" t="s">
        <v>181</v>
      </c>
      <c r="D98">
        <v>13.47</v>
      </c>
      <c r="E98">
        <v>0</v>
      </c>
      <c r="F98">
        <v>11.97</v>
      </c>
      <c r="G98">
        <v>0.5</v>
      </c>
      <c r="H98">
        <v>0</v>
      </c>
      <c r="I98">
        <v>0</v>
      </c>
      <c r="J98">
        <v>0.25</v>
      </c>
      <c r="K98">
        <v>0</v>
      </c>
      <c r="L98">
        <v>0</v>
      </c>
      <c r="M98">
        <v>73.819999999999993</v>
      </c>
      <c r="N98">
        <f t="shared" si="4"/>
        <v>26.180000000000007</v>
      </c>
      <c r="O98">
        <f t="shared" si="3"/>
        <v>25.94</v>
      </c>
    </row>
    <row r="99" spans="2:15">
      <c r="B99" s="25">
        <v>0.77956018518518511</v>
      </c>
      <c r="C99" t="s">
        <v>181</v>
      </c>
      <c r="D99">
        <v>11.5</v>
      </c>
      <c r="E99">
        <v>0</v>
      </c>
      <c r="F99">
        <v>14.25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74.25</v>
      </c>
      <c r="N99">
        <f t="shared" si="4"/>
        <v>25.75</v>
      </c>
      <c r="O99">
        <f t="shared" si="3"/>
        <v>25.75</v>
      </c>
    </row>
    <row r="100" spans="2:15">
      <c r="B100" s="25">
        <v>0.77957175925925926</v>
      </c>
      <c r="C100" t="s">
        <v>181</v>
      </c>
      <c r="D100">
        <v>11.31</v>
      </c>
      <c r="E100">
        <v>0</v>
      </c>
      <c r="F100">
        <v>14.57</v>
      </c>
      <c r="G100">
        <v>0.5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73.62</v>
      </c>
      <c r="N100">
        <f t="shared" si="4"/>
        <v>26.379999999999995</v>
      </c>
      <c r="O100">
        <f t="shared" si="3"/>
        <v>26.380000000000003</v>
      </c>
    </row>
    <row r="101" spans="2:15">
      <c r="B101" s="25">
        <v>0.77958333333333341</v>
      </c>
      <c r="C101" t="s">
        <v>181</v>
      </c>
      <c r="D101">
        <v>12.5</v>
      </c>
      <c r="E101">
        <v>0</v>
      </c>
      <c r="F101">
        <v>13</v>
      </c>
      <c r="G101">
        <v>0.5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74</v>
      </c>
      <c r="N101">
        <f t="shared" si="4"/>
        <v>26</v>
      </c>
      <c r="O101">
        <f t="shared" si="3"/>
        <v>26</v>
      </c>
    </row>
    <row r="102" spans="2:15">
      <c r="B102" s="25">
        <v>0.77959490740740733</v>
      </c>
      <c r="C102" t="s">
        <v>181</v>
      </c>
      <c r="D102">
        <v>13.32</v>
      </c>
      <c r="E102">
        <v>0</v>
      </c>
      <c r="F102">
        <v>13.57</v>
      </c>
      <c r="G102">
        <v>0.75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72.36</v>
      </c>
      <c r="N102">
        <f t="shared" si="4"/>
        <v>27.64</v>
      </c>
      <c r="O102">
        <f t="shared" si="3"/>
        <v>27.64</v>
      </c>
    </row>
    <row r="103" spans="2:15">
      <c r="B103" s="25">
        <v>0.77960648148148148</v>
      </c>
      <c r="C103" t="s">
        <v>181</v>
      </c>
      <c r="D103">
        <v>11</v>
      </c>
      <c r="E103">
        <v>0</v>
      </c>
      <c r="F103">
        <v>14.5</v>
      </c>
      <c r="G103">
        <v>0.25</v>
      </c>
      <c r="H103">
        <v>0</v>
      </c>
      <c r="I103">
        <v>0</v>
      </c>
      <c r="J103">
        <v>0.25</v>
      </c>
      <c r="K103">
        <v>0</v>
      </c>
      <c r="L103">
        <v>0</v>
      </c>
      <c r="M103">
        <v>74</v>
      </c>
      <c r="N103">
        <f t="shared" si="4"/>
        <v>26</v>
      </c>
      <c r="O103">
        <f t="shared" si="3"/>
        <v>25.75</v>
      </c>
    </row>
    <row r="104" spans="2:15">
      <c r="B104" s="25">
        <v>0.77961805555555552</v>
      </c>
      <c r="C104" t="s">
        <v>181</v>
      </c>
      <c r="D104">
        <v>11.78</v>
      </c>
      <c r="E104">
        <v>0</v>
      </c>
      <c r="F104">
        <v>14.04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74.19</v>
      </c>
      <c r="N104">
        <f t="shared" si="4"/>
        <v>25.810000000000002</v>
      </c>
      <c r="O104">
        <f t="shared" si="3"/>
        <v>25.82</v>
      </c>
    </row>
    <row r="105" spans="2:15">
      <c r="B105" s="25">
        <v>0.77962962962962967</v>
      </c>
      <c r="C105" t="s">
        <v>181</v>
      </c>
      <c r="D105">
        <v>12.47</v>
      </c>
      <c r="E105">
        <v>0</v>
      </c>
      <c r="F105">
        <v>15.21</v>
      </c>
      <c r="G105">
        <v>0.75</v>
      </c>
      <c r="H105">
        <v>0</v>
      </c>
      <c r="I105">
        <v>0.25</v>
      </c>
      <c r="J105">
        <v>0.25</v>
      </c>
      <c r="K105">
        <v>0</v>
      </c>
      <c r="L105">
        <v>0</v>
      </c>
      <c r="M105">
        <v>71.069999999999993</v>
      </c>
      <c r="N105">
        <f t="shared" si="4"/>
        <v>28.930000000000007</v>
      </c>
      <c r="O105">
        <f t="shared" si="3"/>
        <v>28.43</v>
      </c>
    </row>
    <row r="106" spans="2:15">
      <c r="B106" s="25">
        <v>0.7796412037037036</v>
      </c>
      <c r="C106" t="s">
        <v>181</v>
      </c>
      <c r="D106">
        <v>11.81</v>
      </c>
      <c r="E106">
        <v>0</v>
      </c>
      <c r="F106">
        <v>14.32</v>
      </c>
      <c r="G106">
        <v>0.25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73.62</v>
      </c>
      <c r="N106">
        <f t="shared" si="4"/>
        <v>26.379999999999995</v>
      </c>
      <c r="O106">
        <f t="shared" si="3"/>
        <v>26.380000000000003</v>
      </c>
    </row>
    <row r="107" spans="2:15">
      <c r="B107" s="25">
        <v>0.77965277777777775</v>
      </c>
      <c r="C107" t="s">
        <v>181</v>
      </c>
      <c r="D107">
        <v>10.25</v>
      </c>
      <c r="E107">
        <v>0</v>
      </c>
      <c r="F107">
        <v>15.5</v>
      </c>
      <c r="G107">
        <v>0.5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73.75</v>
      </c>
      <c r="N107">
        <f t="shared" si="4"/>
        <v>26.25</v>
      </c>
      <c r="O107">
        <f t="shared" si="3"/>
        <v>26.25</v>
      </c>
    </row>
    <row r="108" spans="2:15">
      <c r="B108" s="25">
        <v>0.7796643518518519</v>
      </c>
      <c r="C108" t="s">
        <v>181</v>
      </c>
      <c r="D108">
        <v>11.06</v>
      </c>
      <c r="E108">
        <v>0</v>
      </c>
      <c r="F108">
        <v>14.57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74.37</v>
      </c>
      <c r="N108">
        <f t="shared" si="4"/>
        <v>25.629999999999995</v>
      </c>
      <c r="O108">
        <f t="shared" si="3"/>
        <v>25.630000000000003</v>
      </c>
    </row>
    <row r="109" spans="2:15">
      <c r="B109" s="25">
        <v>0.77967592592592594</v>
      </c>
      <c r="C109" t="s">
        <v>181</v>
      </c>
      <c r="D109">
        <v>11.81</v>
      </c>
      <c r="E109">
        <v>0</v>
      </c>
      <c r="F109">
        <v>13.32</v>
      </c>
      <c r="G109">
        <v>0.25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74.62</v>
      </c>
      <c r="N109">
        <f t="shared" si="4"/>
        <v>25.379999999999995</v>
      </c>
      <c r="O109">
        <f t="shared" si="3"/>
        <v>25.380000000000003</v>
      </c>
    </row>
    <row r="110" spans="2:15">
      <c r="B110" s="25">
        <v>0.77968749999999998</v>
      </c>
      <c r="C110" t="s">
        <v>181</v>
      </c>
      <c r="D110">
        <v>13.5</v>
      </c>
      <c r="E110">
        <v>0</v>
      </c>
      <c r="F110">
        <v>13</v>
      </c>
      <c r="G110">
        <v>0.75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72.75</v>
      </c>
      <c r="N110">
        <f t="shared" si="4"/>
        <v>27.25</v>
      </c>
      <c r="O110">
        <f t="shared" si="3"/>
        <v>27.25</v>
      </c>
    </row>
    <row r="111" spans="2:15">
      <c r="B111" s="25">
        <v>0.77969907407407402</v>
      </c>
      <c r="C111" t="s">
        <v>181</v>
      </c>
      <c r="D111">
        <v>11.06</v>
      </c>
      <c r="E111">
        <v>0</v>
      </c>
      <c r="F111">
        <v>14.32</v>
      </c>
      <c r="G111">
        <v>0</v>
      </c>
      <c r="H111">
        <v>0</v>
      </c>
      <c r="I111">
        <v>0</v>
      </c>
      <c r="J111">
        <v>0.25</v>
      </c>
      <c r="K111">
        <v>0</v>
      </c>
      <c r="L111">
        <v>0</v>
      </c>
      <c r="M111">
        <v>74.37</v>
      </c>
      <c r="N111">
        <f t="shared" si="4"/>
        <v>25.629999999999995</v>
      </c>
      <c r="O111">
        <f t="shared" si="3"/>
        <v>25.380000000000003</v>
      </c>
    </row>
    <row r="112" spans="2:15">
      <c r="B112" s="25">
        <v>0.77971064814814817</v>
      </c>
      <c r="C112" t="s">
        <v>181</v>
      </c>
      <c r="D112">
        <v>10.75</v>
      </c>
      <c r="E112">
        <v>0</v>
      </c>
      <c r="F112">
        <v>15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74.25</v>
      </c>
      <c r="N112">
        <f t="shared" si="4"/>
        <v>25.75</v>
      </c>
      <c r="O112">
        <f t="shared" si="3"/>
        <v>25.75</v>
      </c>
    </row>
    <row r="113" spans="2:15">
      <c r="B113" s="25">
        <v>0.77972222222222232</v>
      </c>
      <c r="C113" t="s">
        <v>181</v>
      </c>
      <c r="D113">
        <v>11</v>
      </c>
      <c r="E113">
        <v>0</v>
      </c>
      <c r="F113">
        <v>15.5</v>
      </c>
      <c r="G113">
        <v>0.5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73</v>
      </c>
      <c r="N113">
        <f t="shared" si="4"/>
        <v>27</v>
      </c>
      <c r="O113">
        <f t="shared" si="3"/>
        <v>27</v>
      </c>
    </row>
    <row r="114" spans="2:15">
      <c r="B114" s="25">
        <v>0.77973379629629624</v>
      </c>
      <c r="C114" t="s">
        <v>181</v>
      </c>
      <c r="D114">
        <v>12</v>
      </c>
      <c r="E114">
        <v>0</v>
      </c>
      <c r="F114">
        <v>13.75</v>
      </c>
      <c r="G114">
        <v>0.25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74</v>
      </c>
      <c r="N114">
        <f t="shared" si="4"/>
        <v>26</v>
      </c>
      <c r="O114">
        <f t="shared" si="3"/>
        <v>26</v>
      </c>
    </row>
    <row r="115" spans="2:15">
      <c r="B115" s="25">
        <v>0.77974537037037039</v>
      </c>
      <c r="C115" t="s">
        <v>181</v>
      </c>
      <c r="D115">
        <v>14.21</v>
      </c>
      <c r="E115">
        <v>0</v>
      </c>
      <c r="F115">
        <v>13.97</v>
      </c>
      <c r="G115">
        <v>0.75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71.069999999999993</v>
      </c>
      <c r="N115">
        <f t="shared" si="4"/>
        <v>28.930000000000007</v>
      </c>
      <c r="O115">
        <f t="shared" si="3"/>
        <v>28.93</v>
      </c>
    </row>
    <row r="116" spans="2:15">
      <c r="B116" s="25">
        <v>0.77975694444444443</v>
      </c>
      <c r="C116" t="s">
        <v>181</v>
      </c>
      <c r="D116">
        <v>11.78</v>
      </c>
      <c r="E116">
        <v>0</v>
      </c>
      <c r="F116">
        <v>14.29</v>
      </c>
      <c r="G116">
        <v>0.25</v>
      </c>
      <c r="H116">
        <v>0</v>
      </c>
      <c r="I116">
        <v>0</v>
      </c>
      <c r="J116">
        <v>0.25</v>
      </c>
      <c r="K116">
        <v>0</v>
      </c>
      <c r="L116">
        <v>0</v>
      </c>
      <c r="M116">
        <v>73.430000000000007</v>
      </c>
      <c r="N116">
        <f t="shared" si="4"/>
        <v>26.569999999999993</v>
      </c>
      <c r="O116">
        <f t="shared" si="3"/>
        <v>26.32</v>
      </c>
    </row>
    <row r="117" spans="2:15">
      <c r="B117" s="25">
        <v>0.77976851851851858</v>
      </c>
      <c r="C117" t="s">
        <v>181</v>
      </c>
      <c r="D117">
        <v>9.8000000000000007</v>
      </c>
      <c r="E117">
        <v>0</v>
      </c>
      <c r="F117">
        <v>15.33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74.87</v>
      </c>
      <c r="N117">
        <f t="shared" si="4"/>
        <v>25.129999999999995</v>
      </c>
      <c r="O117">
        <f t="shared" si="3"/>
        <v>25.130000000000003</v>
      </c>
    </row>
    <row r="118" spans="2:15">
      <c r="B118" s="25">
        <v>0.77978009259259251</v>
      </c>
      <c r="C118" t="s">
        <v>181</v>
      </c>
      <c r="D118">
        <v>12.75</v>
      </c>
      <c r="E118">
        <v>0</v>
      </c>
      <c r="F118">
        <v>12.75</v>
      </c>
      <c r="G118">
        <v>0.75</v>
      </c>
      <c r="H118">
        <v>0</v>
      </c>
      <c r="I118">
        <v>0</v>
      </c>
      <c r="J118">
        <v>0.25</v>
      </c>
      <c r="K118">
        <v>0</v>
      </c>
      <c r="L118">
        <v>0</v>
      </c>
      <c r="M118">
        <v>73.5</v>
      </c>
      <c r="N118">
        <f t="shared" si="4"/>
        <v>26.5</v>
      </c>
      <c r="O118">
        <f t="shared" si="3"/>
        <v>26.25</v>
      </c>
    </row>
    <row r="119" spans="2:15">
      <c r="B119" s="25">
        <v>0.77979166666666666</v>
      </c>
      <c r="C119" t="s">
        <v>181</v>
      </c>
      <c r="D119">
        <v>10.53</v>
      </c>
      <c r="E119">
        <v>0</v>
      </c>
      <c r="F119">
        <v>15.29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74.19</v>
      </c>
      <c r="N119">
        <f t="shared" si="4"/>
        <v>25.810000000000002</v>
      </c>
      <c r="O119">
        <f t="shared" si="3"/>
        <v>25.82</v>
      </c>
    </row>
    <row r="120" spans="2:15">
      <c r="B120" s="25">
        <v>0.77980324074074081</v>
      </c>
      <c r="C120" t="s">
        <v>181</v>
      </c>
      <c r="D120">
        <v>11.78</v>
      </c>
      <c r="E120">
        <v>0</v>
      </c>
      <c r="F120">
        <v>13.78</v>
      </c>
      <c r="G120">
        <v>0.5</v>
      </c>
      <c r="H120">
        <v>0</v>
      </c>
      <c r="I120">
        <v>0.25</v>
      </c>
      <c r="J120">
        <v>0</v>
      </c>
      <c r="K120">
        <v>0</v>
      </c>
      <c r="L120">
        <v>0</v>
      </c>
      <c r="M120">
        <v>73.680000000000007</v>
      </c>
      <c r="N120">
        <f t="shared" si="4"/>
        <v>26.319999999999993</v>
      </c>
      <c r="O120">
        <f t="shared" si="3"/>
        <v>26.06</v>
      </c>
    </row>
    <row r="121" spans="2:15">
      <c r="B121" s="25">
        <v>0.77981481481481474</v>
      </c>
      <c r="C121" t="s">
        <v>181</v>
      </c>
      <c r="D121">
        <v>11.47</v>
      </c>
      <c r="E121">
        <v>0</v>
      </c>
      <c r="F121">
        <v>14.21</v>
      </c>
      <c r="G121">
        <v>0.25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74.06</v>
      </c>
      <c r="N121">
        <f t="shared" si="4"/>
        <v>25.939999999999998</v>
      </c>
      <c r="O121">
        <f t="shared" si="3"/>
        <v>25.93</v>
      </c>
    </row>
    <row r="122" spans="2:15">
      <c r="B122" s="25">
        <v>0.77982638888888889</v>
      </c>
      <c r="C122" t="s">
        <v>181</v>
      </c>
      <c r="D122">
        <v>11.97</v>
      </c>
      <c r="E122">
        <v>0</v>
      </c>
      <c r="F122">
        <v>13.97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74.06</v>
      </c>
      <c r="N122">
        <f t="shared" si="4"/>
        <v>25.939999999999998</v>
      </c>
      <c r="O122">
        <f t="shared" si="3"/>
        <v>25.94</v>
      </c>
    </row>
    <row r="123" spans="2:15">
      <c r="B123" s="25">
        <v>0.77983796296296293</v>
      </c>
      <c r="C123" t="s">
        <v>181</v>
      </c>
      <c r="D123">
        <v>11.72</v>
      </c>
      <c r="E123">
        <v>0</v>
      </c>
      <c r="F123">
        <v>14.21</v>
      </c>
      <c r="G123">
        <v>0.75</v>
      </c>
      <c r="H123">
        <v>0</v>
      </c>
      <c r="I123">
        <v>0</v>
      </c>
      <c r="J123">
        <v>0.25</v>
      </c>
      <c r="K123">
        <v>0</v>
      </c>
      <c r="L123">
        <v>0</v>
      </c>
      <c r="M123">
        <v>73.069999999999993</v>
      </c>
      <c r="N123">
        <f t="shared" si="4"/>
        <v>26.930000000000007</v>
      </c>
      <c r="O123">
        <f t="shared" si="3"/>
        <v>26.68</v>
      </c>
    </row>
    <row r="124" spans="2:15">
      <c r="B124" s="25">
        <v>0.77984953703703708</v>
      </c>
      <c r="C124" t="s">
        <v>181</v>
      </c>
      <c r="D124">
        <v>11.97</v>
      </c>
      <c r="E124">
        <v>0</v>
      </c>
      <c r="F124">
        <v>13.72</v>
      </c>
      <c r="G124">
        <v>0.25</v>
      </c>
      <c r="H124">
        <v>0</v>
      </c>
      <c r="I124">
        <v>0</v>
      </c>
      <c r="J124">
        <v>0.25</v>
      </c>
      <c r="K124">
        <v>0</v>
      </c>
      <c r="L124">
        <v>0</v>
      </c>
      <c r="M124">
        <v>73.819999999999993</v>
      </c>
      <c r="N124">
        <f t="shared" si="4"/>
        <v>26.180000000000007</v>
      </c>
      <c r="O124">
        <f t="shared" si="3"/>
        <v>25.94</v>
      </c>
    </row>
    <row r="125" spans="2:15">
      <c r="B125" s="25">
        <v>0.77986111111111101</v>
      </c>
      <c r="C125" t="s">
        <v>181</v>
      </c>
      <c r="D125">
        <v>13.82</v>
      </c>
      <c r="E125">
        <v>0</v>
      </c>
      <c r="F125">
        <v>14.07</v>
      </c>
      <c r="G125">
        <v>0.5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71.61</v>
      </c>
      <c r="N125">
        <f t="shared" si="4"/>
        <v>28.39</v>
      </c>
      <c r="O125">
        <f t="shared" si="3"/>
        <v>28.39</v>
      </c>
    </row>
    <row r="126" spans="2:15">
      <c r="B126" s="25">
        <v>0.77987268518518515</v>
      </c>
      <c r="C126" t="s">
        <v>181</v>
      </c>
      <c r="D126">
        <v>11.56</v>
      </c>
      <c r="E126">
        <v>0</v>
      </c>
      <c r="F126">
        <v>14.82</v>
      </c>
      <c r="G126">
        <v>0.25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73.37</v>
      </c>
      <c r="N126">
        <f t="shared" si="4"/>
        <v>26.629999999999995</v>
      </c>
      <c r="O126">
        <f t="shared" si="3"/>
        <v>26.630000000000003</v>
      </c>
    </row>
    <row r="127" spans="2:15">
      <c r="B127" s="25">
        <v>0.7798842592592593</v>
      </c>
      <c r="C127" t="s">
        <v>181</v>
      </c>
      <c r="D127">
        <v>13.28</v>
      </c>
      <c r="E127">
        <v>0</v>
      </c>
      <c r="F127">
        <v>12.78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73.930000000000007</v>
      </c>
      <c r="N127">
        <f t="shared" si="4"/>
        <v>26.069999999999993</v>
      </c>
      <c r="O127">
        <f t="shared" si="3"/>
        <v>26.06</v>
      </c>
    </row>
    <row r="128" spans="2:15">
      <c r="B128" s="25">
        <v>0.77989583333333334</v>
      </c>
      <c r="C128" t="s">
        <v>181</v>
      </c>
      <c r="D128">
        <v>14.46</v>
      </c>
      <c r="E128">
        <v>0</v>
      </c>
      <c r="F128">
        <v>12.97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71.569999999999993</v>
      </c>
      <c r="N128">
        <f t="shared" si="4"/>
        <v>28.430000000000007</v>
      </c>
      <c r="O128">
        <f t="shared" si="3"/>
        <v>28.43</v>
      </c>
    </row>
    <row r="129" spans="2:15">
      <c r="B129" s="25">
        <v>0.77990740740740738</v>
      </c>
      <c r="C129" t="s">
        <v>181</v>
      </c>
      <c r="D129">
        <v>11.53</v>
      </c>
      <c r="E129">
        <v>0</v>
      </c>
      <c r="F129">
        <v>14.54</v>
      </c>
      <c r="G129">
        <v>0.25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73.680000000000007</v>
      </c>
      <c r="N129">
        <f t="shared" si="4"/>
        <v>26.319999999999993</v>
      </c>
      <c r="O129">
        <f t="shared" si="3"/>
        <v>26.32</v>
      </c>
    </row>
    <row r="130" spans="2:15">
      <c r="B130" s="25">
        <v>0.77991898148148142</v>
      </c>
      <c r="C130" t="s">
        <v>181</v>
      </c>
      <c r="D130">
        <v>11.78</v>
      </c>
      <c r="E130">
        <v>0</v>
      </c>
      <c r="F130">
        <v>14.04</v>
      </c>
      <c r="G130">
        <v>0.75</v>
      </c>
      <c r="H130">
        <v>0</v>
      </c>
      <c r="I130">
        <v>0</v>
      </c>
      <c r="J130">
        <v>0.25</v>
      </c>
      <c r="K130">
        <v>0</v>
      </c>
      <c r="L130">
        <v>0</v>
      </c>
      <c r="M130">
        <v>73.180000000000007</v>
      </c>
      <c r="N130">
        <f t="shared" si="4"/>
        <v>26.819999999999993</v>
      </c>
      <c r="O130">
        <f t="shared" si="3"/>
        <v>26.57</v>
      </c>
    </row>
    <row r="131" spans="2:15">
      <c r="B131" s="25">
        <v>0.77993055555555557</v>
      </c>
      <c r="C131" t="s">
        <v>181</v>
      </c>
      <c r="D131">
        <v>11.06</v>
      </c>
      <c r="E131">
        <v>0</v>
      </c>
      <c r="F131">
        <v>14.32</v>
      </c>
      <c r="G131">
        <v>0.25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74.37</v>
      </c>
      <c r="N131">
        <f t="shared" si="4"/>
        <v>25.629999999999995</v>
      </c>
      <c r="O131">
        <f t="shared" si="3"/>
        <v>25.630000000000003</v>
      </c>
    </row>
    <row r="132" spans="2:15">
      <c r="B132" s="25">
        <v>0.77994212962962972</v>
      </c>
      <c r="C132" t="s">
        <v>181</v>
      </c>
      <c r="D132">
        <v>11.47</v>
      </c>
      <c r="E132">
        <v>0</v>
      </c>
      <c r="F132">
        <v>14.96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73.569999999999993</v>
      </c>
      <c r="N132">
        <f t="shared" si="4"/>
        <v>26.430000000000007</v>
      </c>
      <c r="O132">
        <f t="shared" si="3"/>
        <v>26.43</v>
      </c>
    </row>
    <row r="133" spans="2:15">
      <c r="B133" s="25">
        <v>0.77995370370370365</v>
      </c>
      <c r="C133" t="s">
        <v>181</v>
      </c>
      <c r="D133">
        <v>12</v>
      </c>
      <c r="E133">
        <v>0</v>
      </c>
      <c r="F133">
        <v>13.75</v>
      </c>
      <c r="G133">
        <v>0.75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73.5</v>
      </c>
      <c r="N133">
        <f t="shared" si="4"/>
        <v>26.5</v>
      </c>
      <c r="O133">
        <f t="shared" si="3"/>
        <v>26.5</v>
      </c>
    </row>
    <row r="134" spans="2:15">
      <c r="B134" s="25">
        <v>0.7799652777777778</v>
      </c>
      <c r="C134" t="s">
        <v>181</v>
      </c>
      <c r="D134">
        <v>11.03</v>
      </c>
      <c r="E134">
        <v>0</v>
      </c>
      <c r="F134">
        <v>14.54</v>
      </c>
      <c r="G134">
        <v>0.25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74.19</v>
      </c>
      <c r="N134">
        <f t="shared" si="4"/>
        <v>25.810000000000002</v>
      </c>
      <c r="O134">
        <f t="shared" ref="O134:O155" si="5">D134+E134+F134+G134</f>
        <v>25.82</v>
      </c>
    </row>
    <row r="135" spans="2:15">
      <c r="B135" s="25">
        <v>0.77997685185185184</v>
      </c>
      <c r="C135" t="s">
        <v>181</v>
      </c>
      <c r="D135">
        <v>13.5</v>
      </c>
      <c r="E135">
        <v>0</v>
      </c>
      <c r="F135">
        <v>13.75</v>
      </c>
      <c r="G135">
        <v>0.75</v>
      </c>
      <c r="H135">
        <v>0</v>
      </c>
      <c r="I135">
        <v>0</v>
      </c>
      <c r="J135">
        <v>0.25</v>
      </c>
      <c r="K135">
        <v>0</v>
      </c>
      <c r="L135">
        <v>0</v>
      </c>
      <c r="M135">
        <v>71.75</v>
      </c>
      <c r="N135">
        <f t="shared" si="4"/>
        <v>28.25</v>
      </c>
      <c r="O135">
        <f t="shared" si="5"/>
        <v>28</v>
      </c>
    </row>
    <row r="136" spans="2:15">
      <c r="B136" s="25">
        <v>0.77998842592592599</v>
      </c>
      <c r="C136" t="s">
        <v>181</v>
      </c>
      <c r="D136">
        <v>11.34</v>
      </c>
      <c r="E136">
        <v>0</v>
      </c>
      <c r="F136">
        <v>14.86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73.8</v>
      </c>
      <c r="N136">
        <f t="shared" si="4"/>
        <v>26.200000000000003</v>
      </c>
      <c r="O136">
        <f t="shared" si="5"/>
        <v>26.2</v>
      </c>
    </row>
    <row r="137" spans="2:15">
      <c r="B137" s="25">
        <v>0.77999999999999992</v>
      </c>
      <c r="C137" t="s">
        <v>181</v>
      </c>
      <c r="D137">
        <v>13.28</v>
      </c>
      <c r="E137">
        <v>0</v>
      </c>
      <c r="F137">
        <v>12.28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74.44</v>
      </c>
      <c r="N137">
        <f t="shared" si="4"/>
        <v>25.560000000000002</v>
      </c>
      <c r="O137">
        <f t="shared" si="5"/>
        <v>25.56</v>
      </c>
    </row>
    <row r="138" spans="2:15">
      <c r="B138" s="32">
        <v>0.78001157407407407</v>
      </c>
      <c r="C138" s="20" t="s">
        <v>181</v>
      </c>
      <c r="D138" s="20">
        <v>11.44</v>
      </c>
      <c r="E138" s="20">
        <v>0</v>
      </c>
      <c r="F138" s="20">
        <v>15.67</v>
      </c>
      <c r="G138" s="20">
        <v>0.75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72.14</v>
      </c>
      <c r="N138" s="20">
        <f t="shared" si="4"/>
        <v>27.86</v>
      </c>
      <c r="O138" s="20">
        <f t="shared" si="5"/>
        <v>27.86</v>
      </c>
    </row>
    <row r="139" spans="2:15" hidden="1">
      <c r="B139" s="25">
        <v>0.78002314814814822</v>
      </c>
      <c r="C139" t="s">
        <v>181</v>
      </c>
      <c r="D139">
        <v>10.050000000000001</v>
      </c>
      <c r="E139">
        <v>0</v>
      </c>
      <c r="F139">
        <v>12.06</v>
      </c>
      <c r="G139">
        <v>0.25</v>
      </c>
      <c r="H139">
        <v>0</v>
      </c>
      <c r="I139">
        <v>0</v>
      </c>
      <c r="J139">
        <v>0.25</v>
      </c>
      <c r="K139">
        <v>0</v>
      </c>
      <c r="L139">
        <v>0</v>
      </c>
      <c r="M139">
        <v>77.39</v>
      </c>
      <c r="N139">
        <f t="shared" si="4"/>
        <v>22.61</v>
      </c>
      <c r="O139">
        <f t="shared" si="5"/>
        <v>22.36</v>
      </c>
    </row>
    <row r="140" spans="2:15" hidden="1">
      <c r="B140" s="25">
        <v>0.78003472222222225</v>
      </c>
      <c r="C140" t="s">
        <v>181</v>
      </c>
      <c r="D140">
        <v>0.5</v>
      </c>
      <c r="E140">
        <v>0</v>
      </c>
      <c r="F140">
        <v>0.25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98.25</v>
      </c>
      <c r="N140">
        <f t="shared" si="4"/>
        <v>1.75</v>
      </c>
      <c r="O140">
        <f t="shared" si="5"/>
        <v>1.75</v>
      </c>
    </row>
    <row r="141" spans="2:15" hidden="1">
      <c r="B141" s="25">
        <v>0.78004629629629629</v>
      </c>
      <c r="C141" t="s">
        <v>181</v>
      </c>
      <c r="D141">
        <v>0</v>
      </c>
      <c r="E141">
        <v>0</v>
      </c>
      <c r="F141">
        <v>0</v>
      </c>
      <c r="G141">
        <v>0.25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99.75</v>
      </c>
      <c r="N141">
        <f t="shared" si="4"/>
        <v>0.25</v>
      </c>
      <c r="O141">
        <f t="shared" si="5"/>
        <v>0.25</v>
      </c>
    </row>
    <row r="142" spans="2:15" hidden="1">
      <c r="B142" s="25">
        <v>0.78005787037037033</v>
      </c>
      <c r="C142" t="s">
        <v>181</v>
      </c>
      <c r="D142">
        <v>0</v>
      </c>
      <c r="E142">
        <v>0</v>
      </c>
      <c r="F142">
        <v>0.25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99.75</v>
      </c>
      <c r="N142">
        <f t="shared" si="4"/>
        <v>0.25</v>
      </c>
      <c r="O142">
        <f t="shared" si="5"/>
        <v>0.25</v>
      </c>
    </row>
    <row r="143" spans="2:15" hidden="1">
      <c r="B143" s="25">
        <v>0.78006944444444448</v>
      </c>
      <c r="C143" t="s">
        <v>181</v>
      </c>
      <c r="D143">
        <v>0.25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0.25</v>
      </c>
      <c r="K143">
        <v>0</v>
      </c>
      <c r="L143">
        <v>0</v>
      </c>
      <c r="M143">
        <v>99.5</v>
      </c>
      <c r="N143">
        <f t="shared" si="4"/>
        <v>0.5</v>
      </c>
      <c r="O143">
        <f t="shared" si="5"/>
        <v>0.25</v>
      </c>
    </row>
    <row r="144" spans="2:15" hidden="1">
      <c r="B144" s="25">
        <v>0.78008101851851863</v>
      </c>
      <c r="C144" t="s">
        <v>181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100</v>
      </c>
      <c r="N144">
        <f t="shared" si="4"/>
        <v>0</v>
      </c>
      <c r="O144">
        <f t="shared" si="5"/>
        <v>0</v>
      </c>
    </row>
    <row r="145" spans="2:16" hidden="1">
      <c r="B145" s="25">
        <v>0.78009259259259256</v>
      </c>
      <c r="C145" t="s">
        <v>181</v>
      </c>
      <c r="D145">
        <v>1</v>
      </c>
      <c r="E145">
        <v>0</v>
      </c>
      <c r="F145">
        <v>0.5</v>
      </c>
      <c r="G145">
        <v>0.25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98.25</v>
      </c>
      <c r="N145">
        <f t="shared" si="4"/>
        <v>1.75</v>
      </c>
      <c r="O145">
        <f t="shared" si="5"/>
        <v>1.75</v>
      </c>
    </row>
    <row r="146" spans="2:16" hidden="1">
      <c r="B146" s="25">
        <v>0.78010416666666671</v>
      </c>
      <c r="C146" t="s">
        <v>181</v>
      </c>
      <c r="D146">
        <v>0.5</v>
      </c>
      <c r="E146">
        <v>0</v>
      </c>
      <c r="F146">
        <v>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99</v>
      </c>
      <c r="N146">
        <f t="shared" si="4"/>
        <v>1</v>
      </c>
      <c r="O146">
        <f t="shared" si="5"/>
        <v>1</v>
      </c>
    </row>
    <row r="147" spans="2:16" hidden="1">
      <c r="B147" s="25">
        <v>0.78011574074074075</v>
      </c>
      <c r="C147" t="s">
        <v>181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100</v>
      </c>
      <c r="N147">
        <f t="shared" si="4"/>
        <v>0</v>
      </c>
      <c r="O147">
        <f t="shared" si="5"/>
        <v>0</v>
      </c>
    </row>
    <row r="148" spans="2:16" hidden="1">
      <c r="B148" s="25">
        <v>0.78012731481481479</v>
      </c>
      <c r="C148" t="s">
        <v>181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100</v>
      </c>
      <c r="N148">
        <f t="shared" si="4"/>
        <v>0</v>
      </c>
      <c r="O148">
        <f t="shared" si="5"/>
        <v>0</v>
      </c>
    </row>
    <row r="149" spans="2:16" hidden="1">
      <c r="B149" s="25">
        <v>0.78013888888888883</v>
      </c>
      <c r="C149" t="s">
        <v>181</v>
      </c>
      <c r="D149">
        <v>0</v>
      </c>
      <c r="E149">
        <v>0</v>
      </c>
      <c r="F149">
        <v>0.25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99.75</v>
      </c>
      <c r="N149">
        <f t="shared" si="4"/>
        <v>0.25</v>
      </c>
      <c r="O149">
        <f t="shared" si="5"/>
        <v>0.25</v>
      </c>
    </row>
    <row r="150" spans="2:16" hidden="1">
      <c r="B150" s="25">
        <v>0.78015046296296298</v>
      </c>
      <c r="C150" t="s">
        <v>181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100</v>
      </c>
      <c r="N150">
        <f t="shared" si="4"/>
        <v>0</v>
      </c>
      <c r="O150">
        <f t="shared" si="5"/>
        <v>0</v>
      </c>
    </row>
    <row r="151" spans="2:16" hidden="1">
      <c r="B151" s="25">
        <v>0.78016203703703713</v>
      </c>
      <c r="C151" t="s">
        <v>181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100</v>
      </c>
      <c r="N151">
        <f t="shared" si="4"/>
        <v>0</v>
      </c>
      <c r="O151">
        <f t="shared" si="5"/>
        <v>0</v>
      </c>
    </row>
    <row r="152" spans="2:16" hidden="1">
      <c r="B152" s="25">
        <v>0.78017361111111105</v>
      </c>
      <c r="C152" t="s">
        <v>181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100</v>
      </c>
      <c r="N152">
        <f t="shared" si="4"/>
        <v>0</v>
      </c>
      <c r="O152">
        <f t="shared" si="5"/>
        <v>0</v>
      </c>
    </row>
    <row r="153" spans="2:16" hidden="1">
      <c r="B153" s="25">
        <v>0.7801851851851852</v>
      </c>
      <c r="C153" t="s">
        <v>181</v>
      </c>
      <c r="D153">
        <v>0</v>
      </c>
      <c r="E153">
        <v>0</v>
      </c>
      <c r="F153">
        <v>0.25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99.75</v>
      </c>
      <c r="N153">
        <f t="shared" si="4"/>
        <v>0.25</v>
      </c>
      <c r="O153">
        <f t="shared" si="5"/>
        <v>0.25</v>
      </c>
    </row>
    <row r="154" spans="2:16" hidden="1">
      <c r="B154" s="25">
        <v>0.78019675925925924</v>
      </c>
      <c r="C154" t="s">
        <v>181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100</v>
      </c>
      <c r="N154">
        <f t="shared" ref="N154:N155" si="6">100-M154</f>
        <v>0</v>
      </c>
      <c r="O154">
        <f t="shared" si="5"/>
        <v>0</v>
      </c>
    </row>
    <row r="155" spans="2:16" hidden="1">
      <c r="B155" s="25">
        <v>0.78020833333333339</v>
      </c>
      <c r="C155" t="s">
        <v>181</v>
      </c>
      <c r="D155">
        <v>1.75</v>
      </c>
      <c r="E155">
        <v>0</v>
      </c>
      <c r="F155">
        <v>0.25</v>
      </c>
      <c r="G155">
        <v>0</v>
      </c>
      <c r="H155">
        <v>0</v>
      </c>
      <c r="I155">
        <v>0</v>
      </c>
      <c r="J155">
        <v>0.25</v>
      </c>
      <c r="K155">
        <v>0</v>
      </c>
      <c r="L155">
        <v>0</v>
      </c>
      <c r="M155">
        <v>97.75</v>
      </c>
      <c r="N155">
        <f t="shared" si="6"/>
        <v>2.25</v>
      </c>
      <c r="O155">
        <f t="shared" si="5"/>
        <v>2</v>
      </c>
    </row>
    <row r="157" spans="2:16">
      <c r="L157" t="s">
        <v>106</v>
      </c>
      <c r="N157" s="26">
        <f>AVERAGE(N13:N138)</f>
        <v>27.05515873015873</v>
      </c>
      <c r="O157" s="26">
        <f>AVERAGE(O13:O138)</f>
        <v>26.984047619047629</v>
      </c>
      <c r="P157" s="16">
        <f>AVERAGE(N157, O157)</f>
        <v>27.01960317460318</v>
      </c>
    </row>
    <row r="158" spans="2:16">
      <c r="L158" t="s">
        <v>222</v>
      </c>
      <c r="N158" s="26">
        <f>STDEV(N13:N138)</f>
        <v>5.8688808792309972</v>
      </c>
      <c r="O158" s="26">
        <f>STDEV(O13:O138)</f>
        <v>5.8265104724623864</v>
      </c>
    </row>
    <row r="159" spans="2:16">
      <c r="L159" t="s">
        <v>108</v>
      </c>
      <c r="N159" s="26">
        <f>MIN(N13:N138)</f>
        <v>10.829999999999998</v>
      </c>
      <c r="O159" s="26">
        <f>MIN(O13:O138)</f>
        <v>10.83</v>
      </c>
    </row>
    <row r="160" spans="2:16">
      <c r="L160" t="s">
        <v>109</v>
      </c>
      <c r="N160" s="26">
        <f>MAX(N13:N138)</f>
        <v>74.180000000000007</v>
      </c>
      <c r="O160" s="26">
        <f>MAX(O13:O138)</f>
        <v>73.930000000000007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4E32-A849-FD4D-BA75-AFABA3561116}">
  <dimension ref="B2:K140"/>
  <sheetViews>
    <sheetView topLeftCell="A131" workbookViewId="0">
      <selection activeCell="F137" sqref="F137"/>
    </sheetView>
  </sheetViews>
  <sheetFormatPr baseColWidth="10" defaultRowHeight="16"/>
  <cols>
    <col min="1" max="1" width="4.33203125" customWidth="1"/>
    <col min="2" max="2" width="13" customWidth="1"/>
    <col min="3" max="3" width="5.1640625" bestFit="1" customWidth="1"/>
    <col min="4" max="4" width="6.1640625" bestFit="1" customWidth="1"/>
    <col min="5" max="5" width="7.6640625" bestFit="1" customWidth="1"/>
    <col min="6" max="6" width="8.33203125" bestFit="1" customWidth="1"/>
    <col min="7" max="7" width="7.33203125" bestFit="1" customWidth="1"/>
    <col min="8" max="8" width="3.83203125" customWidth="1"/>
    <col min="9" max="9" width="11.6640625" bestFit="1" customWidth="1"/>
    <col min="11" max="11" width="22.1640625" customWidth="1"/>
  </cols>
  <sheetData>
    <row r="2" spans="2:11">
      <c r="B2" s="21" t="s">
        <v>198</v>
      </c>
    </row>
    <row r="3" spans="2:11">
      <c r="B3" s="21"/>
    </row>
    <row r="4" spans="2:11">
      <c r="B4" s="21"/>
      <c r="F4" s="29" t="s">
        <v>116</v>
      </c>
    </row>
    <row r="5" spans="2:11">
      <c r="B5" s="30" t="s">
        <v>102</v>
      </c>
      <c r="C5" s="30" t="s">
        <v>103</v>
      </c>
      <c r="D5" s="30" t="s">
        <v>183</v>
      </c>
      <c r="E5" s="30" t="s">
        <v>185</v>
      </c>
      <c r="F5" s="30" t="s">
        <v>199</v>
      </c>
      <c r="G5" s="30" t="s">
        <v>200</v>
      </c>
    </row>
    <row r="6" spans="2:11">
      <c r="B6" s="20">
        <v>1534185669</v>
      </c>
      <c r="C6" s="20">
        <v>3278</v>
      </c>
      <c r="D6" s="20">
        <v>39</v>
      </c>
      <c r="E6" s="20">
        <v>61</v>
      </c>
      <c r="F6" s="20">
        <v>25.13</v>
      </c>
      <c r="G6" s="20" t="s">
        <v>101</v>
      </c>
      <c r="I6" t="s">
        <v>203</v>
      </c>
    </row>
    <row r="7" spans="2:11">
      <c r="B7">
        <v>1534185670</v>
      </c>
      <c r="C7">
        <v>3278</v>
      </c>
      <c r="D7">
        <v>42</v>
      </c>
      <c r="E7">
        <v>60</v>
      </c>
      <c r="F7">
        <v>25.5</v>
      </c>
      <c r="G7" t="s">
        <v>101</v>
      </c>
      <c r="K7" s="19"/>
    </row>
    <row r="8" spans="2:11">
      <c r="B8">
        <v>1534185671</v>
      </c>
      <c r="C8">
        <v>3278</v>
      </c>
      <c r="D8">
        <v>53</v>
      </c>
      <c r="E8">
        <v>48</v>
      </c>
      <c r="F8">
        <v>25.25</v>
      </c>
      <c r="G8" t="s">
        <v>101</v>
      </c>
      <c r="K8" s="2"/>
    </row>
    <row r="9" spans="2:11">
      <c r="B9">
        <v>1534185672</v>
      </c>
      <c r="C9">
        <v>3278</v>
      </c>
      <c r="D9">
        <v>48</v>
      </c>
      <c r="E9">
        <v>53</v>
      </c>
      <c r="F9">
        <v>25.31</v>
      </c>
      <c r="G9" s="28" t="s">
        <v>101</v>
      </c>
      <c r="H9" s="20"/>
      <c r="I9" s="20"/>
      <c r="J9" s="20"/>
    </row>
    <row r="10" spans="2:11">
      <c r="B10">
        <v>1534185673</v>
      </c>
      <c r="C10">
        <v>3278</v>
      </c>
      <c r="D10">
        <v>41</v>
      </c>
      <c r="E10">
        <v>59</v>
      </c>
      <c r="F10">
        <v>25.06</v>
      </c>
      <c r="G10" t="s">
        <v>101</v>
      </c>
    </row>
    <row r="11" spans="2:11">
      <c r="B11">
        <v>1534185674</v>
      </c>
      <c r="C11">
        <v>3278</v>
      </c>
      <c r="D11">
        <v>50</v>
      </c>
      <c r="E11">
        <v>53</v>
      </c>
      <c r="F11">
        <v>25.75</v>
      </c>
      <c r="G11" t="s">
        <v>101</v>
      </c>
    </row>
    <row r="12" spans="2:11">
      <c r="B12">
        <v>1534185675</v>
      </c>
      <c r="C12">
        <v>3278</v>
      </c>
      <c r="D12">
        <v>48</v>
      </c>
      <c r="E12">
        <v>53</v>
      </c>
      <c r="F12">
        <v>25.31</v>
      </c>
      <c r="G12" t="s">
        <v>101</v>
      </c>
    </row>
    <row r="13" spans="2:11">
      <c r="B13">
        <v>1534185676</v>
      </c>
      <c r="C13">
        <v>3278</v>
      </c>
      <c r="D13">
        <v>46</v>
      </c>
      <c r="E13">
        <v>55</v>
      </c>
      <c r="F13">
        <v>25.31</v>
      </c>
      <c r="G13" t="s">
        <v>101</v>
      </c>
    </row>
    <row r="14" spans="2:11">
      <c r="B14">
        <v>1534185677</v>
      </c>
      <c r="C14">
        <v>3278</v>
      </c>
      <c r="D14">
        <v>41</v>
      </c>
      <c r="E14">
        <v>61</v>
      </c>
      <c r="F14">
        <v>25.63</v>
      </c>
      <c r="G14" t="s">
        <v>101</v>
      </c>
    </row>
    <row r="15" spans="2:11">
      <c r="B15">
        <v>1534185678</v>
      </c>
      <c r="C15">
        <v>3278</v>
      </c>
      <c r="D15">
        <v>49</v>
      </c>
      <c r="E15">
        <v>52</v>
      </c>
      <c r="F15">
        <v>25.19</v>
      </c>
      <c r="G15" t="s">
        <v>101</v>
      </c>
    </row>
    <row r="16" spans="2:11">
      <c r="B16">
        <v>1534185679</v>
      </c>
      <c r="C16">
        <v>3278</v>
      </c>
      <c r="D16">
        <v>43</v>
      </c>
      <c r="E16">
        <v>58</v>
      </c>
      <c r="F16">
        <v>25.63</v>
      </c>
      <c r="G16" t="s">
        <v>101</v>
      </c>
    </row>
    <row r="17" spans="2:7">
      <c r="B17">
        <v>1534185680</v>
      </c>
      <c r="C17">
        <v>3278</v>
      </c>
      <c r="D17">
        <v>48</v>
      </c>
      <c r="E17">
        <v>53</v>
      </c>
      <c r="F17">
        <v>25.31</v>
      </c>
      <c r="G17" t="s">
        <v>101</v>
      </c>
    </row>
    <row r="18" spans="2:7">
      <c r="B18">
        <v>1534185681</v>
      </c>
      <c r="C18">
        <v>3278</v>
      </c>
      <c r="D18">
        <v>44</v>
      </c>
      <c r="E18">
        <v>59</v>
      </c>
      <c r="F18">
        <v>26.01</v>
      </c>
      <c r="G18" t="s">
        <v>101</v>
      </c>
    </row>
    <row r="19" spans="2:7">
      <c r="B19">
        <v>1534185682</v>
      </c>
      <c r="C19">
        <v>3278</v>
      </c>
      <c r="D19">
        <v>48</v>
      </c>
      <c r="E19">
        <v>54</v>
      </c>
      <c r="F19">
        <v>25.69</v>
      </c>
      <c r="G19" t="s">
        <v>101</v>
      </c>
    </row>
    <row r="20" spans="2:7">
      <c r="B20">
        <v>1534185683</v>
      </c>
      <c r="C20">
        <v>3278</v>
      </c>
      <c r="D20">
        <v>48</v>
      </c>
      <c r="E20">
        <v>52</v>
      </c>
      <c r="F20">
        <v>25.06</v>
      </c>
      <c r="G20" t="s">
        <v>101</v>
      </c>
    </row>
    <row r="21" spans="2:7">
      <c r="B21">
        <v>1534185684</v>
      </c>
      <c r="C21">
        <v>3278</v>
      </c>
      <c r="D21">
        <v>50</v>
      </c>
      <c r="E21">
        <v>53</v>
      </c>
      <c r="F21">
        <v>25.88</v>
      </c>
      <c r="G21" t="s">
        <v>101</v>
      </c>
    </row>
    <row r="22" spans="2:7">
      <c r="B22">
        <v>1534185685</v>
      </c>
      <c r="C22">
        <v>3278</v>
      </c>
      <c r="D22">
        <v>40</v>
      </c>
      <c r="E22">
        <v>61</v>
      </c>
      <c r="F22">
        <v>25.31</v>
      </c>
      <c r="G22" t="s">
        <v>101</v>
      </c>
    </row>
    <row r="23" spans="2:7">
      <c r="B23">
        <v>1534185686</v>
      </c>
      <c r="C23">
        <v>3278</v>
      </c>
      <c r="D23">
        <v>54</v>
      </c>
      <c r="E23">
        <v>50</v>
      </c>
      <c r="F23">
        <v>25.87</v>
      </c>
      <c r="G23" t="s">
        <v>101</v>
      </c>
    </row>
    <row r="24" spans="2:7">
      <c r="B24">
        <v>1534185687</v>
      </c>
      <c r="C24">
        <v>3278</v>
      </c>
      <c r="D24">
        <v>47</v>
      </c>
      <c r="E24">
        <v>55</v>
      </c>
      <c r="F24">
        <v>25.56</v>
      </c>
      <c r="G24" t="s">
        <v>101</v>
      </c>
    </row>
    <row r="25" spans="2:7">
      <c r="B25">
        <v>1534185688</v>
      </c>
      <c r="C25">
        <v>3278</v>
      </c>
      <c r="D25">
        <v>51</v>
      </c>
      <c r="E25">
        <v>50</v>
      </c>
      <c r="F25">
        <v>25.31</v>
      </c>
      <c r="G25" t="s">
        <v>101</v>
      </c>
    </row>
    <row r="26" spans="2:7">
      <c r="B26">
        <v>1534185689</v>
      </c>
      <c r="C26">
        <v>3278</v>
      </c>
      <c r="D26">
        <v>49</v>
      </c>
      <c r="E26">
        <v>54</v>
      </c>
      <c r="F26">
        <v>25.69</v>
      </c>
      <c r="G26" t="s">
        <v>101</v>
      </c>
    </row>
    <row r="27" spans="2:7">
      <c r="B27">
        <v>1534185690</v>
      </c>
      <c r="C27">
        <v>3278</v>
      </c>
      <c r="D27">
        <v>45</v>
      </c>
      <c r="E27">
        <v>56</v>
      </c>
      <c r="F27">
        <v>25.44</v>
      </c>
      <c r="G27" t="s">
        <v>101</v>
      </c>
    </row>
    <row r="28" spans="2:7">
      <c r="B28">
        <v>1534185691</v>
      </c>
      <c r="C28">
        <v>3278</v>
      </c>
      <c r="D28">
        <v>46</v>
      </c>
      <c r="E28">
        <v>55</v>
      </c>
      <c r="F28">
        <v>25.25</v>
      </c>
      <c r="G28" t="s">
        <v>101</v>
      </c>
    </row>
    <row r="29" spans="2:7">
      <c r="B29">
        <v>1534185692</v>
      </c>
      <c r="C29">
        <v>3278</v>
      </c>
      <c r="D29">
        <v>44</v>
      </c>
      <c r="E29">
        <v>57</v>
      </c>
      <c r="F29">
        <v>25.25</v>
      </c>
      <c r="G29" t="s">
        <v>101</v>
      </c>
    </row>
    <row r="30" spans="2:7">
      <c r="B30">
        <v>1534185693</v>
      </c>
      <c r="C30">
        <v>3278</v>
      </c>
      <c r="D30">
        <v>48</v>
      </c>
      <c r="E30">
        <v>54</v>
      </c>
      <c r="F30">
        <v>25.69</v>
      </c>
      <c r="G30" t="s">
        <v>101</v>
      </c>
    </row>
    <row r="31" spans="2:7">
      <c r="B31">
        <v>1534185694</v>
      </c>
      <c r="C31">
        <v>3278</v>
      </c>
      <c r="D31">
        <v>46</v>
      </c>
      <c r="E31">
        <v>55</v>
      </c>
      <c r="F31">
        <v>25.25</v>
      </c>
      <c r="G31" t="s">
        <v>101</v>
      </c>
    </row>
    <row r="32" spans="2:7">
      <c r="B32">
        <v>1534185695</v>
      </c>
      <c r="C32">
        <v>3278</v>
      </c>
      <c r="D32">
        <v>44</v>
      </c>
      <c r="E32">
        <v>56</v>
      </c>
      <c r="F32">
        <v>25.06</v>
      </c>
      <c r="G32" t="s">
        <v>101</v>
      </c>
    </row>
    <row r="33" spans="2:7">
      <c r="B33">
        <v>1534185696</v>
      </c>
      <c r="C33">
        <v>3278</v>
      </c>
      <c r="D33">
        <v>49</v>
      </c>
      <c r="E33">
        <v>53</v>
      </c>
      <c r="F33">
        <v>25.63</v>
      </c>
      <c r="G33" t="s">
        <v>101</v>
      </c>
    </row>
    <row r="34" spans="2:7">
      <c r="B34">
        <v>1534185697</v>
      </c>
      <c r="C34">
        <v>3278</v>
      </c>
      <c r="D34">
        <v>47</v>
      </c>
      <c r="E34">
        <v>55</v>
      </c>
      <c r="F34">
        <v>25.63</v>
      </c>
      <c r="G34" t="s">
        <v>101</v>
      </c>
    </row>
    <row r="35" spans="2:7">
      <c r="B35">
        <v>1534185698</v>
      </c>
      <c r="C35">
        <v>3278</v>
      </c>
      <c r="D35">
        <v>48</v>
      </c>
      <c r="E35">
        <v>52</v>
      </c>
      <c r="F35">
        <v>25</v>
      </c>
      <c r="G35" t="s">
        <v>101</v>
      </c>
    </row>
    <row r="36" spans="2:7">
      <c r="B36">
        <v>1534185699</v>
      </c>
      <c r="C36">
        <v>3278</v>
      </c>
      <c r="D36">
        <v>48</v>
      </c>
      <c r="E36">
        <v>58</v>
      </c>
      <c r="F36">
        <v>26.37</v>
      </c>
      <c r="G36" t="s">
        <v>101</v>
      </c>
    </row>
    <row r="37" spans="2:7">
      <c r="B37">
        <v>1534185700</v>
      </c>
      <c r="C37">
        <v>3278</v>
      </c>
      <c r="D37">
        <v>50</v>
      </c>
      <c r="E37">
        <v>51</v>
      </c>
      <c r="F37">
        <v>25.31</v>
      </c>
      <c r="G37" t="s">
        <v>101</v>
      </c>
    </row>
    <row r="38" spans="2:7">
      <c r="B38">
        <v>1534185701</v>
      </c>
      <c r="C38">
        <v>3278</v>
      </c>
      <c r="D38">
        <v>41</v>
      </c>
      <c r="E38">
        <v>61</v>
      </c>
      <c r="F38">
        <v>25.44</v>
      </c>
      <c r="G38" t="s">
        <v>101</v>
      </c>
    </row>
    <row r="39" spans="2:7">
      <c r="B39">
        <v>1534185702</v>
      </c>
      <c r="C39">
        <v>3278</v>
      </c>
      <c r="D39">
        <v>43</v>
      </c>
      <c r="E39">
        <v>58</v>
      </c>
      <c r="F39">
        <v>25.44</v>
      </c>
      <c r="G39" t="s">
        <v>101</v>
      </c>
    </row>
    <row r="40" spans="2:7">
      <c r="B40">
        <v>1534185703</v>
      </c>
      <c r="C40">
        <v>3278</v>
      </c>
      <c r="D40">
        <v>50</v>
      </c>
      <c r="E40">
        <v>51</v>
      </c>
      <c r="F40">
        <v>25.25</v>
      </c>
      <c r="G40" t="s">
        <v>101</v>
      </c>
    </row>
    <row r="41" spans="2:7">
      <c r="B41">
        <v>1534185704</v>
      </c>
      <c r="C41">
        <v>3278</v>
      </c>
      <c r="D41">
        <v>52</v>
      </c>
      <c r="E41">
        <v>51</v>
      </c>
      <c r="F41">
        <v>25.88</v>
      </c>
      <c r="G41" t="s">
        <v>101</v>
      </c>
    </row>
    <row r="42" spans="2:7">
      <c r="B42">
        <v>1534185705</v>
      </c>
      <c r="C42">
        <v>3278</v>
      </c>
      <c r="D42">
        <v>46</v>
      </c>
      <c r="E42">
        <v>55</v>
      </c>
      <c r="F42">
        <v>25.25</v>
      </c>
      <c r="G42" t="s">
        <v>101</v>
      </c>
    </row>
    <row r="43" spans="2:7">
      <c r="B43">
        <v>1534185706</v>
      </c>
      <c r="C43">
        <v>3278</v>
      </c>
      <c r="D43">
        <v>43</v>
      </c>
      <c r="E43">
        <v>58</v>
      </c>
      <c r="F43">
        <v>25.51</v>
      </c>
      <c r="G43" t="s">
        <v>101</v>
      </c>
    </row>
    <row r="44" spans="2:7">
      <c r="B44">
        <v>1534185707</v>
      </c>
      <c r="C44">
        <v>3278</v>
      </c>
      <c r="D44">
        <v>51</v>
      </c>
      <c r="E44">
        <v>50</v>
      </c>
      <c r="F44">
        <v>25.06</v>
      </c>
      <c r="G44" t="s">
        <v>101</v>
      </c>
    </row>
    <row r="45" spans="2:7">
      <c r="B45">
        <v>1534185708</v>
      </c>
      <c r="C45">
        <v>3278</v>
      </c>
      <c r="D45">
        <v>44</v>
      </c>
      <c r="E45">
        <v>57</v>
      </c>
      <c r="F45">
        <v>25.19</v>
      </c>
      <c r="G45" t="s">
        <v>101</v>
      </c>
    </row>
    <row r="46" spans="2:7">
      <c r="B46">
        <v>1534185709</v>
      </c>
      <c r="C46">
        <v>3278</v>
      </c>
      <c r="D46">
        <v>44</v>
      </c>
      <c r="E46">
        <v>58</v>
      </c>
      <c r="F46">
        <v>25.56</v>
      </c>
      <c r="G46" t="s">
        <v>101</v>
      </c>
    </row>
    <row r="47" spans="2:7">
      <c r="B47">
        <v>1534185710</v>
      </c>
      <c r="C47">
        <v>3278</v>
      </c>
      <c r="D47">
        <v>46</v>
      </c>
      <c r="E47">
        <v>55</v>
      </c>
      <c r="F47">
        <v>25.31</v>
      </c>
      <c r="G47" t="s">
        <v>101</v>
      </c>
    </row>
    <row r="48" spans="2:7">
      <c r="B48">
        <v>1534185711</v>
      </c>
      <c r="C48">
        <v>3278</v>
      </c>
      <c r="D48">
        <v>46</v>
      </c>
      <c r="E48">
        <v>55</v>
      </c>
      <c r="F48">
        <v>25.31</v>
      </c>
      <c r="G48" t="s">
        <v>101</v>
      </c>
    </row>
    <row r="49" spans="2:10">
      <c r="B49">
        <v>1534185712</v>
      </c>
      <c r="C49">
        <v>3278</v>
      </c>
      <c r="D49">
        <v>44</v>
      </c>
      <c r="E49">
        <v>58</v>
      </c>
      <c r="F49">
        <v>25.44</v>
      </c>
      <c r="G49" t="s">
        <v>101</v>
      </c>
    </row>
    <row r="50" spans="2:10">
      <c r="B50">
        <v>1534185713</v>
      </c>
      <c r="C50">
        <v>3278</v>
      </c>
      <c r="D50">
        <v>40</v>
      </c>
      <c r="E50">
        <v>61</v>
      </c>
      <c r="F50">
        <v>25.38</v>
      </c>
      <c r="G50" t="s">
        <v>101</v>
      </c>
    </row>
    <row r="51" spans="2:10">
      <c r="B51">
        <v>1534185714</v>
      </c>
      <c r="C51">
        <v>3278</v>
      </c>
      <c r="D51">
        <v>48</v>
      </c>
      <c r="E51">
        <v>54</v>
      </c>
      <c r="F51">
        <v>25.5</v>
      </c>
      <c r="G51" t="s">
        <v>101</v>
      </c>
    </row>
    <row r="52" spans="2:10">
      <c r="B52">
        <v>1534185715</v>
      </c>
      <c r="C52">
        <v>3278</v>
      </c>
      <c r="D52">
        <v>50</v>
      </c>
      <c r="E52">
        <v>51</v>
      </c>
      <c r="F52">
        <v>25.25</v>
      </c>
      <c r="G52" t="s">
        <v>101</v>
      </c>
    </row>
    <row r="53" spans="2:10">
      <c r="B53">
        <v>1534185716</v>
      </c>
      <c r="C53">
        <v>3278</v>
      </c>
      <c r="D53">
        <v>46</v>
      </c>
      <c r="E53">
        <v>55</v>
      </c>
      <c r="F53">
        <v>25.44</v>
      </c>
      <c r="G53" t="s">
        <v>101</v>
      </c>
    </row>
    <row r="54" spans="2:10">
      <c r="B54">
        <v>1534185717</v>
      </c>
      <c r="C54">
        <v>3278</v>
      </c>
      <c r="D54">
        <v>50</v>
      </c>
      <c r="E54">
        <v>52</v>
      </c>
      <c r="F54">
        <v>25.5</v>
      </c>
      <c r="G54" t="s">
        <v>101</v>
      </c>
    </row>
    <row r="55" spans="2:10">
      <c r="B55">
        <v>1534185718</v>
      </c>
      <c r="C55">
        <v>3278</v>
      </c>
      <c r="D55">
        <v>47</v>
      </c>
      <c r="E55">
        <v>54</v>
      </c>
      <c r="F55">
        <v>25.25</v>
      </c>
      <c r="G55" t="s">
        <v>101</v>
      </c>
    </row>
    <row r="56" spans="2:10">
      <c r="B56">
        <v>1534185719</v>
      </c>
      <c r="C56">
        <v>3278</v>
      </c>
      <c r="D56">
        <v>44</v>
      </c>
      <c r="E56">
        <v>57</v>
      </c>
      <c r="F56">
        <v>25.06</v>
      </c>
      <c r="G56" t="s">
        <v>101</v>
      </c>
    </row>
    <row r="57" spans="2:10">
      <c r="B57">
        <v>1534185720</v>
      </c>
      <c r="C57">
        <v>3278</v>
      </c>
      <c r="D57">
        <v>49</v>
      </c>
      <c r="E57">
        <v>53</v>
      </c>
      <c r="F57">
        <v>25.69</v>
      </c>
      <c r="G57" t="s">
        <v>101</v>
      </c>
    </row>
    <row r="58" spans="2:10">
      <c r="B58">
        <v>1534185721</v>
      </c>
      <c r="C58">
        <v>3278</v>
      </c>
      <c r="D58">
        <v>44</v>
      </c>
      <c r="E58">
        <v>56</v>
      </c>
      <c r="F58">
        <v>25.13</v>
      </c>
      <c r="G58" t="s">
        <v>101</v>
      </c>
    </row>
    <row r="59" spans="2:10">
      <c r="B59">
        <v>1534185722</v>
      </c>
      <c r="C59">
        <v>3278</v>
      </c>
      <c r="D59">
        <v>51</v>
      </c>
      <c r="E59">
        <v>53</v>
      </c>
      <c r="F59">
        <v>26</v>
      </c>
      <c r="G59" t="s">
        <v>101</v>
      </c>
    </row>
    <row r="60" spans="2:10">
      <c r="B60">
        <v>1534185723</v>
      </c>
      <c r="C60">
        <v>3278</v>
      </c>
      <c r="D60">
        <v>44</v>
      </c>
      <c r="E60">
        <v>57</v>
      </c>
      <c r="F60">
        <v>25.25</v>
      </c>
      <c r="G60" t="s">
        <v>101</v>
      </c>
    </row>
    <row r="61" spans="2:10">
      <c r="B61">
        <v>1534185724</v>
      </c>
      <c r="C61">
        <v>3278</v>
      </c>
      <c r="D61">
        <v>49</v>
      </c>
      <c r="E61">
        <v>54</v>
      </c>
      <c r="F61">
        <v>25.94</v>
      </c>
      <c r="G61" t="s">
        <v>101</v>
      </c>
    </row>
    <row r="62" spans="2:10">
      <c r="B62">
        <v>1534185725</v>
      </c>
      <c r="C62">
        <v>3278</v>
      </c>
      <c r="D62">
        <v>42</v>
      </c>
      <c r="E62">
        <v>59</v>
      </c>
      <c r="F62">
        <v>25.51</v>
      </c>
      <c r="G62" s="28" t="s">
        <v>101</v>
      </c>
      <c r="H62" s="20"/>
      <c r="I62" s="20"/>
      <c r="J62" s="20"/>
    </row>
    <row r="63" spans="2:10">
      <c r="B63">
        <v>1534185726</v>
      </c>
      <c r="C63">
        <v>3278</v>
      </c>
      <c r="D63">
        <v>44</v>
      </c>
      <c r="E63">
        <v>57</v>
      </c>
      <c r="F63">
        <v>25.31</v>
      </c>
      <c r="G63" t="s">
        <v>101</v>
      </c>
    </row>
    <row r="64" spans="2:10">
      <c r="B64">
        <v>1534185727</v>
      </c>
      <c r="C64">
        <v>3278</v>
      </c>
      <c r="D64">
        <v>52</v>
      </c>
      <c r="E64">
        <v>54</v>
      </c>
      <c r="F64">
        <v>26.63</v>
      </c>
      <c r="G64" t="s">
        <v>101</v>
      </c>
    </row>
    <row r="65" spans="2:7">
      <c r="B65">
        <v>1534185728</v>
      </c>
      <c r="C65">
        <v>3278</v>
      </c>
      <c r="D65">
        <v>46</v>
      </c>
      <c r="E65">
        <v>55</v>
      </c>
      <c r="F65">
        <v>25.31</v>
      </c>
      <c r="G65" t="s">
        <v>101</v>
      </c>
    </row>
    <row r="66" spans="2:7">
      <c r="B66">
        <v>1534185729</v>
      </c>
      <c r="C66">
        <v>3278</v>
      </c>
      <c r="D66">
        <v>48</v>
      </c>
      <c r="E66">
        <v>54</v>
      </c>
      <c r="F66">
        <v>25.56</v>
      </c>
      <c r="G66" t="s">
        <v>101</v>
      </c>
    </row>
    <row r="67" spans="2:7">
      <c r="B67">
        <v>1534185730</v>
      </c>
      <c r="C67">
        <v>3278</v>
      </c>
      <c r="D67">
        <v>43</v>
      </c>
      <c r="E67">
        <v>58</v>
      </c>
      <c r="F67">
        <v>25.44</v>
      </c>
      <c r="G67" t="s">
        <v>101</v>
      </c>
    </row>
    <row r="68" spans="2:7">
      <c r="B68">
        <v>1534185731</v>
      </c>
      <c r="C68">
        <v>3278</v>
      </c>
      <c r="D68">
        <v>45</v>
      </c>
      <c r="E68">
        <v>56</v>
      </c>
      <c r="F68">
        <v>25.31</v>
      </c>
      <c r="G68" t="s">
        <v>101</v>
      </c>
    </row>
    <row r="69" spans="2:7">
      <c r="B69">
        <v>1534185732</v>
      </c>
      <c r="C69">
        <v>3278</v>
      </c>
      <c r="D69">
        <v>44</v>
      </c>
      <c r="E69">
        <v>57</v>
      </c>
      <c r="F69">
        <v>25.31</v>
      </c>
      <c r="G69" t="s">
        <v>101</v>
      </c>
    </row>
    <row r="70" spans="2:7">
      <c r="B70">
        <v>1534185733</v>
      </c>
      <c r="C70">
        <v>3278</v>
      </c>
      <c r="D70">
        <v>52</v>
      </c>
      <c r="E70">
        <v>49</v>
      </c>
      <c r="F70">
        <v>25.19</v>
      </c>
      <c r="G70" t="s">
        <v>101</v>
      </c>
    </row>
    <row r="71" spans="2:7">
      <c r="B71">
        <v>1534185734</v>
      </c>
      <c r="C71">
        <v>3278</v>
      </c>
      <c r="D71">
        <v>43.56</v>
      </c>
      <c r="E71">
        <v>56.44</v>
      </c>
      <c r="F71">
        <v>25.44</v>
      </c>
      <c r="G71" t="s">
        <v>101</v>
      </c>
    </row>
    <row r="72" spans="2:7">
      <c r="B72">
        <v>1534185735</v>
      </c>
      <c r="C72">
        <v>3278</v>
      </c>
      <c r="D72">
        <v>44</v>
      </c>
      <c r="E72">
        <v>57</v>
      </c>
      <c r="F72">
        <v>25.31</v>
      </c>
      <c r="G72" t="s">
        <v>101</v>
      </c>
    </row>
    <row r="73" spans="2:7">
      <c r="B73">
        <v>1534185736</v>
      </c>
      <c r="C73">
        <v>3278</v>
      </c>
      <c r="D73">
        <v>48</v>
      </c>
      <c r="E73">
        <v>54</v>
      </c>
      <c r="F73">
        <v>25.63</v>
      </c>
      <c r="G73" t="s">
        <v>101</v>
      </c>
    </row>
    <row r="74" spans="2:7">
      <c r="B74">
        <v>1534185737</v>
      </c>
      <c r="C74">
        <v>3278</v>
      </c>
      <c r="D74">
        <v>49</v>
      </c>
      <c r="E74">
        <v>53</v>
      </c>
      <c r="F74">
        <v>25.5</v>
      </c>
      <c r="G74" t="s">
        <v>101</v>
      </c>
    </row>
    <row r="75" spans="2:7">
      <c r="B75">
        <v>1534185738</v>
      </c>
      <c r="C75">
        <v>3278</v>
      </c>
      <c r="D75">
        <v>46</v>
      </c>
      <c r="E75">
        <v>55</v>
      </c>
      <c r="F75">
        <v>25.25</v>
      </c>
      <c r="G75" t="s">
        <v>101</v>
      </c>
    </row>
    <row r="76" spans="2:7">
      <c r="B76">
        <v>1534185739</v>
      </c>
      <c r="C76">
        <v>3278</v>
      </c>
      <c r="D76">
        <v>47</v>
      </c>
      <c r="E76">
        <v>55</v>
      </c>
      <c r="F76">
        <v>25.56</v>
      </c>
      <c r="G76" t="s">
        <v>101</v>
      </c>
    </row>
    <row r="77" spans="2:7">
      <c r="B77">
        <v>1534185740</v>
      </c>
      <c r="C77">
        <v>3278</v>
      </c>
      <c r="D77">
        <v>48</v>
      </c>
      <c r="E77">
        <v>53</v>
      </c>
      <c r="F77">
        <v>25.31</v>
      </c>
      <c r="G77" t="s">
        <v>101</v>
      </c>
    </row>
    <row r="78" spans="2:7">
      <c r="B78">
        <v>1534185741</v>
      </c>
      <c r="C78">
        <v>3278</v>
      </c>
      <c r="D78">
        <v>40</v>
      </c>
      <c r="E78">
        <v>61</v>
      </c>
      <c r="F78">
        <v>25.19</v>
      </c>
      <c r="G78" t="s">
        <v>101</v>
      </c>
    </row>
    <row r="79" spans="2:7">
      <c r="B79">
        <v>1534185742</v>
      </c>
      <c r="C79">
        <v>3278</v>
      </c>
      <c r="D79">
        <v>43</v>
      </c>
      <c r="E79">
        <v>58</v>
      </c>
      <c r="F79">
        <v>25.51</v>
      </c>
      <c r="G79" t="s">
        <v>101</v>
      </c>
    </row>
    <row r="80" spans="2:7">
      <c r="B80">
        <v>1534185743</v>
      </c>
      <c r="C80">
        <v>3278</v>
      </c>
      <c r="D80">
        <v>49</v>
      </c>
      <c r="E80">
        <v>52</v>
      </c>
      <c r="F80">
        <v>25.31</v>
      </c>
      <c r="G80" t="s">
        <v>101</v>
      </c>
    </row>
    <row r="81" spans="2:7">
      <c r="B81">
        <v>1534185744</v>
      </c>
      <c r="C81">
        <v>3278</v>
      </c>
      <c r="D81">
        <v>44</v>
      </c>
      <c r="E81">
        <v>58</v>
      </c>
      <c r="F81">
        <v>25.5</v>
      </c>
      <c r="G81" t="s">
        <v>101</v>
      </c>
    </row>
    <row r="82" spans="2:7">
      <c r="B82">
        <v>1534185745</v>
      </c>
      <c r="C82">
        <v>3278</v>
      </c>
      <c r="D82">
        <v>42</v>
      </c>
      <c r="E82">
        <v>59</v>
      </c>
      <c r="F82">
        <v>25.19</v>
      </c>
      <c r="G82" t="s">
        <v>101</v>
      </c>
    </row>
    <row r="83" spans="2:7">
      <c r="B83">
        <v>1534185746</v>
      </c>
      <c r="C83">
        <v>3278</v>
      </c>
      <c r="D83">
        <v>48</v>
      </c>
      <c r="E83">
        <v>54</v>
      </c>
      <c r="F83">
        <v>25.63</v>
      </c>
      <c r="G83" t="s">
        <v>101</v>
      </c>
    </row>
    <row r="84" spans="2:7">
      <c r="B84">
        <v>1534185747</v>
      </c>
      <c r="C84">
        <v>3278</v>
      </c>
      <c r="D84">
        <v>47</v>
      </c>
      <c r="E84">
        <v>54</v>
      </c>
      <c r="F84">
        <v>25.25</v>
      </c>
      <c r="G84" t="s">
        <v>101</v>
      </c>
    </row>
    <row r="85" spans="2:7">
      <c r="B85">
        <v>1534185748</v>
      </c>
      <c r="C85">
        <v>3278</v>
      </c>
      <c r="D85">
        <v>41</v>
      </c>
      <c r="E85">
        <v>60</v>
      </c>
      <c r="F85">
        <v>25.31</v>
      </c>
      <c r="G85" t="s">
        <v>101</v>
      </c>
    </row>
    <row r="86" spans="2:7">
      <c r="B86">
        <v>1534185749</v>
      </c>
      <c r="C86">
        <v>3278</v>
      </c>
      <c r="D86">
        <v>48</v>
      </c>
      <c r="E86">
        <v>54</v>
      </c>
      <c r="F86">
        <v>25.5</v>
      </c>
      <c r="G86" t="s">
        <v>101</v>
      </c>
    </row>
    <row r="87" spans="2:7">
      <c r="B87">
        <v>1534185750</v>
      </c>
      <c r="C87">
        <v>3278</v>
      </c>
      <c r="D87">
        <v>47</v>
      </c>
      <c r="E87">
        <v>54</v>
      </c>
      <c r="F87">
        <v>25.31</v>
      </c>
      <c r="G87" t="s">
        <v>101</v>
      </c>
    </row>
    <row r="88" spans="2:7">
      <c r="B88">
        <v>1534185751</v>
      </c>
      <c r="C88">
        <v>3278</v>
      </c>
      <c r="D88">
        <v>44</v>
      </c>
      <c r="E88">
        <v>57</v>
      </c>
      <c r="F88">
        <v>25.31</v>
      </c>
      <c r="G88" t="s">
        <v>101</v>
      </c>
    </row>
    <row r="89" spans="2:7">
      <c r="B89">
        <v>1534185752</v>
      </c>
      <c r="C89">
        <v>3278</v>
      </c>
      <c r="D89">
        <v>49</v>
      </c>
      <c r="E89">
        <v>53</v>
      </c>
      <c r="F89">
        <v>25.63</v>
      </c>
      <c r="G89" t="s">
        <v>101</v>
      </c>
    </row>
    <row r="90" spans="2:7">
      <c r="B90">
        <v>1534185753</v>
      </c>
      <c r="C90">
        <v>3278</v>
      </c>
      <c r="D90">
        <v>52</v>
      </c>
      <c r="E90">
        <v>49</v>
      </c>
      <c r="F90">
        <v>25.31</v>
      </c>
      <c r="G90" t="s">
        <v>101</v>
      </c>
    </row>
    <row r="91" spans="2:7">
      <c r="B91">
        <v>1534185754</v>
      </c>
      <c r="C91">
        <v>3278</v>
      </c>
      <c r="D91">
        <v>50</v>
      </c>
      <c r="E91">
        <v>51</v>
      </c>
      <c r="F91">
        <v>25.25</v>
      </c>
      <c r="G91" t="s">
        <v>101</v>
      </c>
    </row>
    <row r="92" spans="2:7">
      <c r="B92">
        <v>1534185755</v>
      </c>
      <c r="C92">
        <v>3278</v>
      </c>
      <c r="D92">
        <v>44</v>
      </c>
      <c r="E92">
        <v>57</v>
      </c>
      <c r="F92">
        <v>25.25</v>
      </c>
      <c r="G92" t="s">
        <v>101</v>
      </c>
    </row>
    <row r="93" spans="2:7">
      <c r="B93">
        <v>1534185756</v>
      </c>
      <c r="C93">
        <v>3278</v>
      </c>
      <c r="D93">
        <v>48</v>
      </c>
      <c r="E93">
        <v>53</v>
      </c>
      <c r="F93">
        <v>25.38</v>
      </c>
      <c r="G93" t="s">
        <v>101</v>
      </c>
    </row>
    <row r="94" spans="2:7">
      <c r="B94">
        <v>1534185757</v>
      </c>
      <c r="C94">
        <v>3278</v>
      </c>
      <c r="D94">
        <v>48</v>
      </c>
      <c r="E94">
        <v>54</v>
      </c>
      <c r="F94">
        <v>25.44</v>
      </c>
      <c r="G94" t="s">
        <v>101</v>
      </c>
    </row>
    <row r="95" spans="2:7">
      <c r="B95">
        <v>1534185758</v>
      </c>
      <c r="C95">
        <v>3278</v>
      </c>
      <c r="D95">
        <v>46</v>
      </c>
      <c r="E95">
        <v>55</v>
      </c>
      <c r="F95">
        <v>25.31</v>
      </c>
      <c r="G95" t="s">
        <v>101</v>
      </c>
    </row>
    <row r="96" spans="2:7">
      <c r="B96">
        <v>1534185759</v>
      </c>
      <c r="C96">
        <v>3278</v>
      </c>
      <c r="D96">
        <v>42</v>
      </c>
      <c r="E96">
        <v>60</v>
      </c>
      <c r="F96">
        <v>25.5</v>
      </c>
      <c r="G96" t="s">
        <v>101</v>
      </c>
    </row>
    <row r="97" spans="2:7">
      <c r="B97">
        <v>1534185760</v>
      </c>
      <c r="C97">
        <v>3278</v>
      </c>
      <c r="D97">
        <v>44</v>
      </c>
      <c r="E97">
        <v>57</v>
      </c>
      <c r="F97">
        <v>25.31</v>
      </c>
      <c r="G97" t="s">
        <v>101</v>
      </c>
    </row>
    <row r="98" spans="2:7">
      <c r="B98">
        <v>1534185761</v>
      </c>
      <c r="C98">
        <v>3278</v>
      </c>
      <c r="D98">
        <v>45</v>
      </c>
      <c r="E98">
        <v>56</v>
      </c>
      <c r="F98">
        <v>25.31</v>
      </c>
      <c r="G98" t="s">
        <v>101</v>
      </c>
    </row>
    <row r="99" spans="2:7">
      <c r="B99">
        <v>1534185762</v>
      </c>
      <c r="C99">
        <v>3278</v>
      </c>
      <c r="D99">
        <v>42</v>
      </c>
      <c r="E99">
        <v>60</v>
      </c>
      <c r="F99">
        <v>25.5</v>
      </c>
      <c r="G99" t="s">
        <v>101</v>
      </c>
    </row>
    <row r="100" spans="2:7">
      <c r="B100">
        <v>1534185763</v>
      </c>
      <c r="C100">
        <v>3278</v>
      </c>
      <c r="D100">
        <v>40</v>
      </c>
      <c r="E100">
        <v>60</v>
      </c>
      <c r="F100">
        <v>25.13</v>
      </c>
      <c r="G100" t="s">
        <v>101</v>
      </c>
    </row>
    <row r="101" spans="2:7">
      <c r="B101">
        <v>1534185764</v>
      </c>
      <c r="C101">
        <v>3278</v>
      </c>
      <c r="D101">
        <v>49</v>
      </c>
      <c r="E101">
        <v>53</v>
      </c>
      <c r="F101">
        <v>25.63</v>
      </c>
      <c r="G101" t="s">
        <v>101</v>
      </c>
    </row>
    <row r="102" spans="2:7">
      <c r="B102">
        <v>1534185765</v>
      </c>
      <c r="C102">
        <v>3278</v>
      </c>
      <c r="D102">
        <v>51</v>
      </c>
      <c r="E102">
        <v>50</v>
      </c>
      <c r="F102">
        <v>25.38</v>
      </c>
      <c r="G102" t="s">
        <v>101</v>
      </c>
    </row>
    <row r="103" spans="2:7">
      <c r="B103">
        <v>1534185766</v>
      </c>
      <c r="C103">
        <v>3278</v>
      </c>
      <c r="D103">
        <v>45</v>
      </c>
      <c r="E103">
        <v>56</v>
      </c>
      <c r="F103">
        <v>25.19</v>
      </c>
      <c r="G103" t="s">
        <v>101</v>
      </c>
    </row>
    <row r="104" spans="2:7">
      <c r="B104">
        <v>1534185767</v>
      </c>
      <c r="C104">
        <v>3278</v>
      </c>
      <c r="D104">
        <v>41</v>
      </c>
      <c r="E104">
        <v>60</v>
      </c>
      <c r="F104">
        <v>25.25</v>
      </c>
      <c r="G104" t="s">
        <v>101</v>
      </c>
    </row>
    <row r="105" spans="2:7">
      <c r="B105">
        <v>1534185768</v>
      </c>
      <c r="C105">
        <v>3278</v>
      </c>
      <c r="D105">
        <v>42</v>
      </c>
      <c r="E105">
        <v>61</v>
      </c>
      <c r="F105">
        <v>25.75</v>
      </c>
      <c r="G105" t="s">
        <v>101</v>
      </c>
    </row>
    <row r="106" spans="2:7">
      <c r="B106">
        <v>1534185769</v>
      </c>
      <c r="C106">
        <v>3278</v>
      </c>
      <c r="D106">
        <v>47</v>
      </c>
      <c r="E106">
        <v>54</v>
      </c>
      <c r="F106">
        <v>25.25</v>
      </c>
      <c r="G106" t="s">
        <v>101</v>
      </c>
    </row>
    <row r="107" spans="2:7">
      <c r="B107">
        <v>1534185770</v>
      </c>
      <c r="C107">
        <v>3278</v>
      </c>
      <c r="D107">
        <v>46</v>
      </c>
      <c r="E107">
        <v>56</v>
      </c>
      <c r="F107">
        <v>25.44</v>
      </c>
      <c r="G107" t="s">
        <v>101</v>
      </c>
    </row>
    <row r="108" spans="2:7">
      <c r="B108">
        <v>1534185771</v>
      </c>
      <c r="C108">
        <v>3278</v>
      </c>
      <c r="D108">
        <v>42</v>
      </c>
      <c r="E108">
        <v>58</v>
      </c>
      <c r="F108">
        <v>25.13</v>
      </c>
      <c r="G108" t="s">
        <v>101</v>
      </c>
    </row>
    <row r="109" spans="2:7">
      <c r="B109">
        <v>1534185772</v>
      </c>
      <c r="C109">
        <v>3278</v>
      </c>
      <c r="D109">
        <v>48</v>
      </c>
      <c r="E109">
        <v>53</v>
      </c>
      <c r="F109">
        <v>25.38</v>
      </c>
      <c r="G109" t="s">
        <v>101</v>
      </c>
    </row>
    <row r="110" spans="2:7">
      <c r="B110">
        <v>1534185773</v>
      </c>
      <c r="C110">
        <v>3278</v>
      </c>
      <c r="D110">
        <v>44</v>
      </c>
      <c r="E110">
        <v>57</v>
      </c>
      <c r="F110">
        <v>25.25</v>
      </c>
      <c r="G110" t="s">
        <v>101</v>
      </c>
    </row>
    <row r="111" spans="2:7">
      <c r="B111">
        <v>1534185774</v>
      </c>
      <c r="C111">
        <v>3278</v>
      </c>
      <c r="D111">
        <v>41</v>
      </c>
      <c r="E111">
        <v>60</v>
      </c>
      <c r="F111">
        <v>25.38</v>
      </c>
      <c r="G111" t="s">
        <v>101</v>
      </c>
    </row>
    <row r="112" spans="2:7">
      <c r="B112">
        <v>1534185775</v>
      </c>
      <c r="C112">
        <v>3278</v>
      </c>
      <c r="D112">
        <v>47</v>
      </c>
      <c r="E112">
        <v>54</v>
      </c>
      <c r="F112">
        <v>25.38</v>
      </c>
      <c r="G112" t="s">
        <v>101</v>
      </c>
    </row>
    <row r="113" spans="2:7">
      <c r="B113">
        <v>1534185776</v>
      </c>
      <c r="C113">
        <v>3278</v>
      </c>
      <c r="D113">
        <v>48</v>
      </c>
      <c r="E113">
        <v>54</v>
      </c>
      <c r="F113">
        <v>25.31</v>
      </c>
      <c r="G113" t="s">
        <v>101</v>
      </c>
    </row>
    <row r="114" spans="2:7">
      <c r="B114">
        <v>1534185777</v>
      </c>
      <c r="C114">
        <v>3278</v>
      </c>
      <c r="D114">
        <v>42</v>
      </c>
      <c r="E114">
        <v>59</v>
      </c>
      <c r="F114">
        <v>25.25</v>
      </c>
      <c r="G114" t="s">
        <v>101</v>
      </c>
    </row>
    <row r="115" spans="2:7">
      <c r="B115">
        <v>1534185778</v>
      </c>
      <c r="C115">
        <v>3278</v>
      </c>
      <c r="D115">
        <v>46</v>
      </c>
      <c r="E115">
        <v>55</v>
      </c>
      <c r="F115">
        <v>25.12</v>
      </c>
      <c r="G115" t="s">
        <v>101</v>
      </c>
    </row>
    <row r="116" spans="2:7">
      <c r="B116">
        <v>1534185779</v>
      </c>
      <c r="C116">
        <v>3278</v>
      </c>
      <c r="D116">
        <v>44</v>
      </c>
      <c r="E116">
        <v>57</v>
      </c>
      <c r="F116">
        <v>25.25</v>
      </c>
      <c r="G116" t="s">
        <v>101</v>
      </c>
    </row>
    <row r="117" spans="2:7">
      <c r="B117">
        <v>1534185780</v>
      </c>
      <c r="C117">
        <v>3278</v>
      </c>
      <c r="D117">
        <v>53</v>
      </c>
      <c r="E117">
        <v>49</v>
      </c>
      <c r="F117">
        <v>25.56</v>
      </c>
      <c r="G117" t="s">
        <v>101</v>
      </c>
    </row>
    <row r="118" spans="2:7">
      <c r="B118">
        <v>1534185781</v>
      </c>
      <c r="C118">
        <v>3278</v>
      </c>
      <c r="D118">
        <v>47</v>
      </c>
      <c r="E118">
        <v>55</v>
      </c>
      <c r="F118">
        <v>25.69</v>
      </c>
      <c r="G118" t="s">
        <v>101</v>
      </c>
    </row>
    <row r="119" spans="2:7">
      <c r="B119">
        <v>1534185782</v>
      </c>
      <c r="C119">
        <v>3278</v>
      </c>
      <c r="D119">
        <v>50</v>
      </c>
      <c r="E119">
        <v>53</v>
      </c>
      <c r="F119">
        <v>25.75</v>
      </c>
      <c r="G119" t="s">
        <v>101</v>
      </c>
    </row>
    <row r="120" spans="2:7">
      <c r="B120">
        <v>1534185783</v>
      </c>
      <c r="C120">
        <v>3278</v>
      </c>
      <c r="D120">
        <v>48</v>
      </c>
      <c r="E120">
        <v>53</v>
      </c>
      <c r="F120">
        <v>25.19</v>
      </c>
      <c r="G120" t="s">
        <v>101</v>
      </c>
    </row>
    <row r="121" spans="2:7">
      <c r="B121">
        <v>1534185784</v>
      </c>
      <c r="C121">
        <v>3278</v>
      </c>
      <c r="D121">
        <v>48</v>
      </c>
      <c r="E121">
        <v>53</v>
      </c>
      <c r="F121">
        <v>25.31</v>
      </c>
      <c r="G121" t="s">
        <v>101</v>
      </c>
    </row>
    <row r="122" spans="2:7">
      <c r="B122">
        <v>1534185785</v>
      </c>
      <c r="C122">
        <v>3278</v>
      </c>
      <c r="D122">
        <v>46</v>
      </c>
      <c r="E122">
        <v>58</v>
      </c>
      <c r="F122">
        <v>26.2</v>
      </c>
      <c r="G122" t="s">
        <v>101</v>
      </c>
    </row>
    <row r="123" spans="2:7">
      <c r="B123">
        <v>1534185786</v>
      </c>
      <c r="C123">
        <v>3278</v>
      </c>
      <c r="D123">
        <v>41</v>
      </c>
      <c r="E123">
        <v>60</v>
      </c>
      <c r="F123">
        <v>25.25</v>
      </c>
      <c r="G123" t="s">
        <v>101</v>
      </c>
    </row>
    <row r="124" spans="2:7">
      <c r="B124">
        <v>1534185787</v>
      </c>
      <c r="C124">
        <v>3278</v>
      </c>
      <c r="D124">
        <v>50</v>
      </c>
      <c r="E124">
        <v>53</v>
      </c>
      <c r="F124">
        <v>25.81</v>
      </c>
      <c r="G124" t="s">
        <v>101</v>
      </c>
    </row>
    <row r="125" spans="2:7">
      <c r="B125">
        <v>1534185788</v>
      </c>
      <c r="C125">
        <v>3278</v>
      </c>
      <c r="D125">
        <v>47</v>
      </c>
      <c r="E125">
        <v>54</v>
      </c>
      <c r="F125">
        <v>25.19</v>
      </c>
      <c r="G125" t="s">
        <v>101</v>
      </c>
    </row>
    <row r="126" spans="2:7">
      <c r="B126">
        <v>1534185789</v>
      </c>
      <c r="C126">
        <v>3278</v>
      </c>
      <c r="D126">
        <v>42</v>
      </c>
      <c r="E126">
        <v>59</v>
      </c>
      <c r="F126">
        <v>25.38</v>
      </c>
      <c r="G126" t="s">
        <v>101</v>
      </c>
    </row>
    <row r="127" spans="2:7">
      <c r="B127">
        <v>1534185790</v>
      </c>
      <c r="C127">
        <v>3278</v>
      </c>
      <c r="D127">
        <v>50</v>
      </c>
      <c r="E127">
        <v>52</v>
      </c>
      <c r="F127">
        <v>25.44</v>
      </c>
      <c r="G127" t="s">
        <v>101</v>
      </c>
    </row>
    <row r="128" spans="2:7">
      <c r="B128">
        <v>1534185791</v>
      </c>
      <c r="C128">
        <v>3278</v>
      </c>
      <c r="D128">
        <v>47</v>
      </c>
      <c r="E128">
        <v>54</v>
      </c>
      <c r="F128">
        <v>25.31</v>
      </c>
      <c r="G128" t="s">
        <v>101</v>
      </c>
    </row>
    <row r="129" spans="2:9">
      <c r="B129">
        <v>1534185792</v>
      </c>
      <c r="C129">
        <v>3278</v>
      </c>
      <c r="D129">
        <v>45</v>
      </c>
      <c r="E129">
        <v>56</v>
      </c>
      <c r="F129">
        <v>25.38</v>
      </c>
      <c r="G129" t="s">
        <v>101</v>
      </c>
    </row>
    <row r="130" spans="2:9">
      <c r="B130">
        <v>1534185793</v>
      </c>
      <c r="C130">
        <v>3278</v>
      </c>
      <c r="D130">
        <v>48</v>
      </c>
      <c r="E130">
        <v>54</v>
      </c>
      <c r="F130">
        <v>25.44</v>
      </c>
      <c r="G130" t="s">
        <v>101</v>
      </c>
    </row>
    <row r="131" spans="2:9">
      <c r="B131" s="20">
        <v>1534185794</v>
      </c>
      <c r="C131" s="20">
        <v>3278</v>
      </c>
      <c r="D131" s="20">
        <v>46</v>
      </c>
      <c r="E131" s="20">
        <v>56</v>
      </c>
      <c r="F131" s="20">
        <v>25.56</v>
      </c>
      <c r="G131" s="20" t="s">
        <v>101</v>
      </c>
      <c r="I131" t="s">
        <v>204</v>
      </c>
    </row>
    <row r="132" spans="2:9">
      <c r="B132">
        <v>1534185795</v>
      </c>
      <c r="C132">
        <v>3278</v>
      </c>
      <c r="D132">
        <v>11</v>
      </c>
      <c r="E132">
        <v>17</v>
      </c>
      <c r="F132">
        <v>7</v>
      </c>
      <c r="G132" t="s">
        <v>101</v>
      </c>
    </row>
    <row r="133" spans="2:9">
      <c r="B133">
        <v>1534185798</v>
      </c>
      <c r="C133">
        <v>3278</v>
      </c>
      <c r="D133">
        <v>1</v>
      </c>
      <c r="E133">
        <v>0</v>
      </c>
      <c r="F133">
        <v>0.25</v>
      </c>
      <c r="G133" t="s">
        <v>101</v>
      </c>
    </row>
    <row r="134" spans="2:9">
      <c r="B134">
        <v>1534185811</v>
      </c>
      <c r="C134">
        <v>3278</v>
      </c>
      <c r="D134">
        <v>0</v>
      </c>
      <c r="E134">
        <v>1</v>
      </c>
      <c r="F134">
        <v>0.25</v>
      </c>
      <c r="G134" t="s">
        <v>101</v>
      </c>
    </row>
    <row r="137" spans="2:9">
      <c r="E137" t="s">
        <v>106</v>
      </c>
      <c r="F137" s="16">
        <f>AVERAGE(F6:F131)</f>
        <v>25.423571428571435</v>
      </c>
    </row>
    <row r="138" spans="2:9">
      <c r="E138" t="s">
        <v>107</v>
      </c>
      <c r="F138" s="16">
        <f>STDEV(F6:F131)</f>
        <v>0.26073884033097766</v>
      </c>
    </row>
    <row r="139" spans="2:9">
      <c r="E139" t="s">
        <v>108</v>
      </c>
      <c r="F139" s="16">
        <f>MIN(F6:F131)</f>
        <v>25</v>
      </c>
    </row>
    <row r="140" spans="2:9">
      <c r="E140" t="s">
        <v>109</v>
      </c>
      <c r="F140" s="16">
        <f>MAX(F6:F131)</f>
        <v>26.63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CBFC-24CA-254F-971D-24F0FC78D926}">
  <dimension ref="B2:I54"/>
  <sheetViews>
    <sheetView topLeftCell="A36" workbookViewId="0"/>
  </sheetViews>
  <sheetFormatPr baseColWidth="10" defaultRowHeight="16"/>
  <cols>
    <col min="1" max="1" width="4.1640625" customWidth="1"/>
    <col min="2" max="2" width="11.1640625" bestFit="1" customWidth="1"/>
    <col min="3" max="4" width="5.1640625" bestFit="1" customWidth="1"/>
    <col min="5" max="5" width="5.33203125" bestFit="1" customWidth="1"/>
    <col min="6" max="6" width="5.5" bestFit="1" customWidth="1"/>
    <col min="7" max="7" width="7.33203125" bestFit="1" customWidth="1"/>
    <col min="8" max="8" width="3.6640625" customWidth="1"/>
  </cols>
  <sheetData>
    <row r="2" spans="2:9">
      <c r="B2" s="21" t="s">
        <v>211</v>
      </c>
    </row>
    <row r="3" spans="2:9">
      <c r="B3" s="21"/>
    </row>
    <row r="4" spans="2:9">
      <c r="F4" s="29" t="s">
        <v>116</v>
      </c>
    </row>
    <row r="5" spans="2:9">
      <c r="B5" s="30" t="s">
        <v>102</v>
      </c>
      <c r="C5" s="30" t="s">
        <v>103</v>
      </c>
      <c r="D5" s="30" t="s">
        <v>183</v>
      </c>
      <c r="E5" s="30" t="s">
        <v>185</v>
      </c>
      <c r="F5" s="30" t="s">
        <v>199</v>
      </c>
      <c r="G5" s="30" t="s">
        <v>200</v>
      </c>
    </row>
    <row r="6" spans="2:9">
      <c r="B6">
        <v>1534185654</v>
      </c>
      <c r="C6">
        <v>3436</v>
      </c>
      <c r="D6">
        <v>1</v>
      </c>
      <c r="E6">
        <v>0</v>
      </c>
      <c r="F6">
        <v>0.25</v>
      </c>
      <c r="G6" t="s">
        <v>101</v>
      </c>
    </row>
    <row r="7" spans="2:9">
      <c r="B7" s="20">
        <v>1534185669</v>
      </c>
      <c r="C7" s="20">
        <v>3436</v>
      </c>
      <c r="D7" s="20">
        <v>2</v>
      </c>
      <c r="E7" s="20">
        <v>0</v>
      </c>
      <c r="F7" s="20">
        <v>0.5</v>
      </c>
      <c r="G7" s="20" t="s">
        <v>101</v>
      </c>
      <c r="I7" t="s">
        <v>203</v>
      </c>
    </row>
    <row r="8" spans="2:9">
      <c r="B8">
        <v>1534185670</v>
      </c>
      <c r="C8">
        <v>3436</v>
      </c>
      <c r="D8">
        <v>1</v>
      </c>
      <c r="E8">
        <v>0</v>
      </c>
      <c r="F8">
        <v>0.25</v>
      </c>
      <c r="G8" t="s">
        <v>101</v>
      </c>
    </row>
    <row r="9" spans="2:9">
      <c r="B9">
        <v>1534185671</v>
      </c>
      <c r="C9">
        <v>3436</v>
      </c>
      <c r="D9">
        <v>1</v>
      </c>
      <c r="E9">
        <v>0</v>
      </c>
      <c r="F9">
        <v>0.25</v>
      </c>
      <c r="G9" t="s">
        <v>101</v>
      </c>
    </row>
    <row r="10" spans="2:9">
      <c r="B10">
        <v>1534185674</v>
      </c>
      <c r="C10">
        <v>3436</v>
      </c>
      <c r="D10">
        <v>2</v>
      </c>
      <c r="E10">
        <v>1</v>
      </c>
      <c r="F10">
        <v>0.75</v>
      </c>
      <c r="G10" t="s">
        <v>101</v>
      </c>
    </row>
    <row r="11" spans="2:9">
      <c r="B11">
        <v>1534185678</v>
      </c>
      <c r="C11">
        <v>3436</v>
      </c>
      <c r="D11">
        <v>1</v>
      </c>
      <c r="E11">
        <v>0</v>
      </c>
      <c r="F11">
        <v>0.25</v>
      </c>
      <c r="G11" t="s">
        <v>101</v>
      </c>
    </row>
    <row r="12" spans="2:9">
      <c r="B12">
        <v>1534185681</v>
      </c>
      <c r="C12">
        <v>3436</v>
      </c>
      <c r="D12">
        <v>1</v>
      </c>
      <c r="E12">
        <v>0</v>
      </c>
      <c r="F12">
        <v>0.25</v>
      </c>
      <c r="G12" t="s">
        <v>101</v>
      </c>
    </row>
    <row r="13" spans="2:9">
      <c r="B13">
        <v>1534185684</v>
      </c>
      <c r="C13">
        <v>3436</v>
      </c>
      <c r="D13">
        <v>1</v>
      </c>
      <c r="E13">
        <v>0</v>
      </c>
      <c r="F13">
        <v>0.25</v>
      </c>
      <c r="G13" t="s">
        <v>101</v>
      </c>
    </row>
    <row r="14" spans="2:9">
      <c r="B14">
        <v>1534185686</v>
      </c>
      <c r="C14">
        <v>3436</v>
      </c>
      <c r="D14">
        <v>1</v>
      </c>
      <c r="E14">
        <v>0</v>
      </c>
      <c r="F14">
        <v>0.25</v>
      </c>
      <c r="G14" t="s">
        <v>101</v>
      </c>
    </row>
    <row r="15" spans="2:9">
      <c r="B15">
        <v>1534185691</v>
      </c>
      <c r="C15">
        <v>3436</v>
      </c>
      <c r="D15">
        <v>2</v>
      </c>
      <c r="E15">
        <v>0</v>
      </c>
      <c r="F15">
        <v>0.5</v>
      </c>
      <c r="G15" t="s">
        <v>101</v>
      </c>
    </row>
    <row r="16" spans="2:9">
      <c r="B16">
        <v>1534185696</v>
      </c>
      <c r="C16">
        <v>3436</v>
      </c>
      <c r="D16">
        <v>2</v>
      </c>
      <c r="E16">
        <v>0</v>
      </c>
      <c r="F16">
        <v>0.5</v>
      </c>
      <c r="G16" t="s">
        <v>101</v>
      </c>
    </row>
    <row r="17" spans="2:7">
      <c r="B17">
        <v>1534185699</v>
      </c>
      <c r="C17">
        <v>3436</v>
      </c>
      <c r="D17">
        <v>1</v>
      </c>
      <c r="E17">
        <v>0</v>
      </c>
      <c r="F17">
        <v>0.25</v>
      </c>
      <c r="G17" t="s">
        <v>101</v>
      </c>
    </row>
    <row r="18" spans="2:7">
      <c r="B18">
        <v>1534185701</v>
      </c>
      <c r="C18">
        <v>3436</v>
      </c>
      <c r="D18">
        <v>1</v>
      </c>
      <c r="E18">
        <v>0</v>
      </c>
      <c r="F18">
        <v>0.25</v>
      </c>
      <c r="G18" t="s">
        <v>101</v>
      </c>
    </row>
    <row r="19" spans="2:7">
      <c r="B19">
        <v>1534185704</v>
      </c>
      <c r="C19">
        <v>3436</v>
      </c>
      <c r="D19">
        <v>2</v>
      </c>
      <c r="E19">
        <v>0</v>
      </c>
      <c r="F19">
        <v>0.5</v>
      </c>
      <c r="G19" t="s">
        <v>101</v>
      </c>
    </row>
    <row r="20" spans="2:7">
      <c r="B20">
        <v>1534185709</v>
      </c>
      <c r="C20">
        <v>3436</v>
      </c>
      <c r="D20">
        <v>1</v>
      </c>
      <c r="E20">
        <v>0</v>
      </c>
      <c r="F20">
        <v>0.25</v>
      </c>
      <c r="G20" t="s">
        <v>101</v>
      </c>
    </row>
    <row r="21" spans="2:7">
      <c r="B21">
        <v>1534185712</v>
      </c>
      <c r="C21">
        <v>3436</v>
      </c>
      <c r="D21">
        <v>1</v>
      </c>
      <c r="E21">
        <v>0</v>
      </c>
      <c r="F21">
        <v>0.25</v>
      </c>
      <c r="G21" t="s">
        <v>101</v>
      </c>
    </row>
    <row r="22" spans="2:7">
      <c r="B22">
        <v>1534185715</v>
      </c>
      <c r="C22">
        <v>3436</v>
      </c>
      <c r="D22">
        <v>1</v>
      </c>
      <c r="E22">
        <v>0</v>
      </c>
      <c r="F22">
        <v>0.25</v>
      </c>
      <c r="G22" t="s">
        <v>101</v>
      </c>
    </row>
    <row r="23" spans="2:7">
      <c r="B23">
        <v>1534185719</v>
      </c>
      <c r="C23">
        <v>3436</v>
      </c>
      <c r="D23">
        <v>1</v>
      </c>
      <c r="E23">
        <v>0</v>
      </c>
      <c r="F23">
        <v>0.25</v>
      </c>
      <c r="G23" t="s">
        <v>101</v>
      </c>
    </row>
    <row r="24" spans="2:7">
      <c r="B24">
        <v>1534185720</v>
      </c>
      <c r="C24">
        <v>3436</v>
      </c>
      <c r="D24">
        <v>1</v>
      </c>
      <c r="E24">
        <v>0</v>
      </c>
      <c r="F24">
        <v>0.25</v>
      </c>
      <c r="G24" t="s">
        <v>101</v>
      </c>
    </row>
    <row r="25" spans="2:7">
      <c r="B25">
        <v>1534185724</v>
      </c>
      <c r="C25">
        <v>3436</v>
      </c>
      <c r="D25">
        <v>1</v>
      </c>
      <c r="E25">
        <v>0</v>
      </c>
      <c r="F25">
        <v>0.25</v>
      </c>
      <c r="G25" t="s">
        <v>101</v>
      </c>
    </row>
    <row r="26" spans="2:7">
      <c r="B26">
        <v>1534185727</v>
      </c>
      <c r="C26">
        <v>3436</v>
      </c>
      <c r="D26">
        <v>0</v>
      </c>
      <c r="E26">
        <v>1</v>
      </c>
      <c r="F26">
        <v>0.25</v>
      </c>
      <c r="G26" t="s">
        <v>101</v>
      </c>
    </row>
    <row r="27" spans="2:7">
      <c r="B27">
        <v>1534185729</v>
      </c>
      <c r="C27">
        <v>3436</v>
      </c>
      <c r="D27">
        <v>2</v>
      </c>
      <c r="E27">
        <v>0</v>
      </c>
      <c r="F27">
        <v>0.5</v>
      </c>
      <c r="G27" t="s">
        <v>101</v>
      </c>
    </row>
    <row r="28" spans="2:7">
      <c r="B28">
        <v>1534185732</v>
      </c>
      <c r="C28">
        <v>3436</v>
      </c>
      <c r="D28">
        <v>1</v>
      </c>
      <c r="E28">
        <v>0</v>
      </c>
      <c r="F28">
        <v>0.25</v>
      </c>
      <c r="G28" t="s">
        <v>101</v>
      </c>
    </row>
    <row r="29" spans="2:7">
      <c r="B29">
        <v>1534185734</v>
      </c>
      <c r="C29">
        <v>3436</v>
      </c>
      <c r="D29">
        <v>0.99</v>
      </c>
      <c r="E29">
        <v>0</v>
      </c>
      <c r="F29">
        <v>0.25</v>
      </c>
      <c r="G29" t="s">
        <v>101</v>
      </c>
    </row>
    <row r="30" spans="2:7">
      <c r="B30">
        <v>1534185737</v>
      </c>
      <c r="C30">
        <v>3436</v>
      </c>
      <c r="D30">
        <v>1</v>
      </c>
      <c r="E30">
        <v>0</v>
      </c>
      <c r="F30">
        <v>0.25</v>
      </c>
      <c r="G30" t="s">
        <v>101</v>
      </c>
    </row>
    <row r="31" spans="2:7">
      <c r="B31">
        <v>1534185739</v>
      </c>
      <c r="C31">
        <v>3436</v>
      </c>
      <c r="D31">
        <v>1</v>
      </c>
      <c r="E31">
        <v>0</v>
      </c>
      <c r="F31">
        <v>0.25</v>
      </c>
      <c r="G31" t="s">
        <v>101</v>
      </c>
    </row>
    <row r="32" spans="2:7">
      <c r="B32">
        <v>1534185743</v>
      </c>
      <c r="C32">
        <v>3436</v>
      </c>
      <c r="D32">
        <v>1</v>
      </c>
      <c r="E32">
        <v>0</v>
      </c>
      <c r="F32">
        <v>0.25</v>
      </c>
      <c r="G32" t="s">
        <v>101</v>
      </c>
    </row>
    <row r="33" spans="2:9">
      <c r="B33">
        <v>1534185744</v>
      </c>
      <c r="C33">
        <v>3436</v>
      </c>
      <c r="D33">
        <v>1</v>
      </c>
      <c r="E33">
        <v>0</v>
      </c>
      <c r="F33">
        <v>0.25</v>
      </c>
      <c r="G33" t="s">
        <v>101</v>
      </c>
    </row>
    <row r="34" spans="2:9">
      <c r="B34">
        <v>1534185749</v>
      </c>
      <c r="C34">
        <v>3436</v>
      </c>
      <c r="D34">
        <v>1</v>
      </c>
      <c r="E34">
        <v>0</v>
      </c>
      <c r="F34">
        <v>0.25</v>
      </c>
      <c r="G34" t="s">
        <v>101</v>
      </c>
    </row>
    <row r="35" spans="2:9">
      <c r="B35">
        <v>1534185754</v>
      </c>
      <c r="C35">
        <v>3436</v>
      </c>
      <c r="D35">
        <v>1</v>
      </c>
      <c r="E35">
        <v>0</v>
      </c>
      <c r="F35">
        <v>0.25</v>
      </c>
      <c r="G35" t="s">
        <v>101</v>
      </c>
    </row>
    <row r="36" spans="2:9">
      <c r="B36">
        <v>1534185755</v>
      </c>
      <c r="C36">
        <v>3436</v>
      </c>
      <c r="D36">
        <v>1</v>
      </c>
      <c r="E36">
        <v>0</v>
      </c>
      <c r="F36">
        <v>0.25</v>
      </c>
      <c r="G36" t="s">
        <v>101</v>
      </c>
    </row>
    <row r="37" spans="2:9">
      <c r="B37">
        <v>1534185757</v>
      </c>
      <c r="C37">
        <v>3436</v>
      </c>
      <c r="D37">
        <v>1</v>
      </c>
      <c r="E37">
        <v>0</v>
      </c>
      <c r="F37">
        <v>0.25</v>
      </c>
      <c r="G37" t="s">
        <v>101</v>
      </c>
    </row>
    <row r="38" spans="2:9">
      <c r="B38">
        <v>1534185760</v>
      </c>
      <c r="C38">
        <v>3436</v>
      </c>
      <c r="D38">
        <v>1</v>
      </c>
      <c r="E38">
        <v>0</v>
      </c>
      <c r="F38">
        <v>0.25</v>
      </c>
      <c r="G38" t="s">
        <v>101</v>
      </c>
    </row>
    <row r="39" spans="2:9">
      <c r="B39">
        <v>1534185762</v>
      </c>
      <c r="C39">
        <v>3436</v>
      </c>
      <c r="D39">
        <v>1</v>
      </c>
      <c r="E39">
        <v>0</v>
      </c>
      <c r="F39">
        <v>0.25</v>
      </c>
      <c r="G39" t="s">
        <v>101</v>
      </c>
    </row>
    <row r="40" spans="2:9">
      <c r="B40">
        <v>1534185768</v>
      </c>
      <c r="C40">
        <v>3436</v>
      </c>
      <c r="D40">
        <v>1</v>
      </c>
      <c r="E40">
        <v>0</v>
      </c>
      <c r="F40">
        <v>0.25</v>
      </c>
      <c r="G40" t="s">
        <v>101</v>
      </c>
    </row>
    <row r="41" spans="2:9">
      <c r="B41">
        <v>1534185770</v>
      </c>
      <c r="C41">
        <v>3436</v>
      </c>
      <c r="D41">
        <v>1</v>
      </c>
      <c r="E41">
        <v>0</v>
      </c>
      <c r="F41">
        <v>0.25</v>
      </c>
      <c r="G41" t="s">
        <v>101</v>
      </c>
    </row>
    <row r="42" spans="2:9">
      <c r="B42">
        <v>1534185775</v>
      </c>
      <c r="C42">
        <v>3436</v>
      </c>
      <c r="D42">
        <v>0</v>
      </c>
      <c r="E42">
        <v>1</v>
      </c>
      <c r="F42">
        <v>0.25</v>
      </c>
      <c r="G42" t="s">
        <v>101</v>
      </c>
    </row>
    <row r="43" spans="2:9">
      <c r="B43">
        <v>1534185777</v>
      </c>
      <c r="C43">
        <v>3436</v>
      </c>
      <c r="D43">
        <v>1</v>
      </c>
      <c r="E43">
        <v>0</v>
      </c>
      <c r="F43">
        <v>0.25</v>
      </c>
      <c r="G43" t="s">
        <v>101</v>
      </c>
    </row>
    <row r="44" spans="2:9">
      <c r="B44">
        <v>1534185780</v>
      </c>
      <c r="C44">
        <v>3436</v>
      </c>
      <c r="D44">
        <v>1</v>
      </c>
      <c r="E44">
        <v>0</v>
      </c>
      <c r="F44">
        <v>0.25</v>
      </c>
      <c r="G44" t="s">
        <v>101</v>
      </c>
    </row>
    <row r="45" spans="2:9">
      <c r="B45">
        <v>1534185785</v>
      </c>
      <c r="C45">
        <v>3436</v>
      </c>
      <c r="D45">
        <v>1</v>
      </c>
      <c r="E45">
        <v>0</v>
      </c>
      <c r="F45">
        <v>0.25</v>
      </c>
      <c r="G45" t="s">
        <v>101</v>
      </c>
    </row>
    <row r="46" spans="2:9">
      <c r="B46">
        <v>1534185787</v>
      </c>
      <c r="C46">
        <v>3436</v>
      </c>
      <c r="D46">
        <v>1</v>
      </c>
      <c r="E46">
        <v>0</v>
      </c>
      <c r="F46">
        <v>0.25</v>
      </c>
      <c r="G46" t="s">
        <v>101</v>
      </c>
    </row>
    <row r="47" spans="2:9">
      <c r="B47" s="20">
        <v>1534185795</v>
      </c>
      <c r="C47" s="20">
        <v>3436</v>
      </c>
      <c r="D47" s="20">
        <v>2</v>
      </c>
      <c r="E47" s="20">
        <v>0</v>
      </c>
      <c r="F47" s="20">
        <v>0.5</v>
      </c>
      <c r="G47" s="20" t="s">
        <v>101</v>
      </c>
      <c r="I47" t="s">
        <v>204</v>
      </c>
    </row>
    <row r="48" spans="2:9">
      <c r="B48">
        <v>1534185801</v>
      </c>
      <c r="C48">
        <v>3436</v>
      </c>
      <c r="D48">
        <v>1</v>
      </c>
      <c r="E48">
        <v>0</v>
      </c>
      <c r="F48">
        <v>0.25</v>
      </c>
      <c r="G48" t="s">
        <v>101</v>
      </c>
    </row>
    <row r="49" spans="2:7">
      <c r="B49">
        <v>1534185809</v>
      </c>
      <c r="C49">
        <v>3436</v>
      </c>
      <c r="D49">
        <v>1</v>
      </c>
      <c r="E49">
        <v>0</v>
      </c>
      <c r="F49">
        <v>0.25</v>
      </c>
      <c r="G49" t="s">
        <v>101</v>
      </c>
    </row>
    <row r="51" spans="2:7">
      <c r="D51" t="s">
        <v>212</v>
      </c>
      <c r="F51">
        <f>AVERAGE(F7:F47)</f>
        <v>0.29878048780487804</v>
      </c>
    </row>
    <row r="52" spans="2:7">
      <c r="D52" t="s">
        <v>107</v>
      </c>
      <c r="F52">
        <f>STDEV(F7:F47)</f>
        <v>0.11483020338637433</v>
      </c>
    </row>
    <row r="53" spans="2:7">
      <c r="D53" t="s">
        <v>108</v>
      </c>
      <c r="F53">
        <f>MIN(F7:F47)</f>
        <v>0.25</v>
      </c>
    </row>
    <row r="54" spans="2:7">
      <c r="D54" t="s">
        <v>109</v>
      </c>
      <c r="F54">
        <f>MAX(F7:F47)</f>
        <v>0.75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75D3-24EB-9A4F-8CC5-AD70721CBB63}">
  <dimension ref="B2:G13"/>
  <sheetViews>
    <sheetView workbookViewId="0">
      <selection activeCell="D14" sqref="D14"/>
    </sheetView>
  </sheetViews>
  <sheetFormatPr baseColWidth="10" defaultRowHeight="16"/>
  <cols>
    <col min="2" max="2" width="22.6640625" customWidth="1"/>
    <col min="5" max="5" width="15" customWidth="1"/>
    <col min="6" max="6" width="4.6640625" customWidth="1"/>
    <col min="7" max="7" width="37.5" customWidth="1"/>
  </cols>
  <sheetData>
    <row r="2" spans="2:7">
      <c r="B2" t="s">
        <v>102</v>
      </c>
      <c r="C2" t="s">
        <v>112</v>
      </c>
      <c r="D2" t="s">
        <v>113</v>
      </c>
      <c r="E2" t="s">
        <v>114</v>
      </c>
    </row>
    <row r="3" spans="2:7">
      <c r="B3" s="22">
        <v>1.53125871E+18</v>
      </c>
      <c r="C3" t="s">
        <v>110</v>
      </c>
      <c r="D3" t="s">
        <v>111</v>
      </c>
      <c r="E3" s="20">
        <v>273.13</v>
      </c>
      <c r="G3" t="s">
        <v>104</v>
      </c>
    </row>
    <row r="4" spans="2:7">
      <c r="B4" s="2">
        <v>1.53125872E+18</v>
      </c>
      <c r="C4" t="s">
        <v>110</v>
      </c>
      <c r="D4" t="s">
        <v>111</v>
      </c>
      <c r="E4">
        <v>290.35999999999899</v>
      </c>
    </row>
    <row r="5" spans="2:7">
      <c r="B5" s="2">
        <v>1.53125873E+18</v>
      </c>
      <c r="C5" t="s">
        <v>110</v>
      </c>
      <c r="D5" t="s">
        <v>111</v>
      </c>
      <c r="E5">
        <v>306.05999999999898</v>
      </c>
    </row>
    <row r="6" spans="2:7">
      <c r="B6" s="2">
        <v>1.53125874E+18</v>
      </c>
      <c r="C6" t="s">
        <v>110</v>
      </c>
      <c r="D6" t="s">
        <v>111</v>
      </c>
      <c r="E6">
        <v>321.73999999999899</v>
      </c>
    </row>
    <row r="7" spans="2:7">
      <c r="B7" s="2">
        <v>1.53125875E+18</v>
      </c>
      <c r="C7" t="s">
        <v>110</v>
      </c>
      <c r="D7" t="s">
        <v>111</v>
      </c>
      <c r="E7">
        <v>338.92</v>
      </c>
    </row>
    <row r="8" spans="2:7">
      <c r="B8" s="22">
        <v>1.531258754E+18</v>
      </c>
      <c r="E8" s="20">
        <f>((E9-E7)/10*4)+E7</f>
        <v>341.88799999999998</v>
      </c>
      <c r="F8" s="20"/>
      <c r="G8" s="20" t="s">
        <v>115</v>
      </c>
    </row>
    <row r="9" spans="2:7">
      <c r="B9" s="22">
        <v>1.53125876E+18</v>
      </c>
      <c r="C9" t="s">
        <v>110</v>
      </c>
      <c r="D9" t="s">
        <v>111</v>
      </c>
      <c r="E9">
        <v>346.34</v>
      </c>
      <c r="G9" t="s">
        <v>105</v>
      </c>
    </row>
    <row r="10" spans="2:7">
      <c r="B10" s="2">
        <v>1.53125877E+18</v>
      </c>
      <c r="C10" t="s">
        <v>110</v>
      </c>
      <c r="D10" t="s">
        <v>111</v>
      </c>
      <c r="E10">
        <v>346.51999999999902</v>
      </c>
    </row>
    <row r="13" spans="2:7">
      <c r="D13" t="s">
        <v>116</v>
      </c>
      <c r="E13">
        <f>E8-E3</f>
        <v>68.757999999999981</v>
      </c>
      <c r="G13" t="s">
        <v>117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A5B0-8B2C-1D42-A47C-86B43B66008E}">
  <dimension ref="B3:E12"/>
  <sheetViews>
    <sheetView workbookViewId="0">
      <selection activeCell="C9" sqref="C9"/>
    </sheetView>
  </sheetViews>
  <sheetFormatPr baseColWidth="10" defaultRowHeight="16"/>
  <cols>
    <col min="2" max="2" width="52.6640625" customWidth="1"/>
  </cols>
  <sheetData>
    <row r="3" spans="2:5">
      <c r="B3" t="s">
        <v>64</v>
      </c>
      <c r="C3">
        <f>CORREL(Results!L9:L26, Results!Q9:Q26)</f>
        <v>0.99982241430491436</v>
      </c>
    </row>
    <row r="4" spans="2:5">
      <c r="B4" t="s">
        <v>65</v>
      </c>
      <c r="C4">
        <f>AVERAGE(Results!P9:P14)</f>
        <v>0.11216447190797273</v>
      </c>
      <c r="D4">
        <f>STDEV(Results!P9:P14)</f>
        <v>1.7085480049735481E-3</v>
      </c>
    </row>
    <row r="5" spans="2:5">
      <c r="B5" t="s">
        <v>66</v>
      </c>
      <c r="C5">
        <f>AVERAGE(Results!P15:P17)</f>
        <v>0.1093893128289265</v>
      </c>
      <c r="D5">
        <f>STDEV(Results!P15:P17)</f>
        <v>5.2615886884477291E-4</v>
      </c>
    </row>
    <row r="6" spans="2:5">
      <c r="B6" t="s">
        <v>67</v>
      </c>
      <c r="C6">
        <f>AVERAGE(Results!P21:P26)</f>
        <v>8.4803799295600987E-2</v>
      </c>
      <c r="D6">
        <f>STDEV(Results!P21:P26)</f>
        <v>2.6070279911935682E-3</v>
      </c>
    </row>
    <row r="7" spans="2:5">
      <c r="B7" t="s">
        <v>83</v>
      </c>
      <c r="C7" s="2">
        <f>AVERAGE(Results!L34:L45)</f>
        <v>2502.4916666666668</v>
      </c>
      <c r="D7">
        <f>STDEV(Results!L34:L45)</f>
        <v>23.093148072075142</v>
      </c>
      <c r="E7">
        <f>D7/C7</f>
        <v>9.2280619271093711E-3</v>
      </c>
    </row>
    <row r="8" spans="2:5">
      <c r="B8" t="s">
        <v>84</v>
      </c>
      <c r="C8" s="2">
        <f>AVERAGE(Results!Q40:Q45)</f>
        <v>160.00333333333333</v>
      </c>
      <c r="D8">
        <f>STDEV(Results!Q40:Q45)</f>
        <v>2.6625526598861238</v>
      </c>
    </row>
    <row r="9" spans="2:5">
      <c r="B9" t="s">
        <v>141</v>
      </c>
      <c r="C9">
        <f>CORREL(Results!I46:I54,Results!O46:O54)</f>
        <v>0.99951394853482556</v>
      </c>
    </row>
    <row r="10" spans="2:5">
      <c r="B10" t="s">
        <v>163</v>
      </c>
      <c r="C10">
        <f>CORREL(Results!K47:K54, Results!L47:L54)</f>
        <v>0.99649122497324194</v>
      </c>
    </row>
    <row r="11" spans="2:5">
      <c r="B11" t="s">
        <v>162</v>
      </c>
      <c r="C11">
        <f>CORREL(Results!K47:K54, Results!O47:O54)</f>
        <v>0.99670561243619415</v>
      </c>
    </row>
    <row r="12" spans="2:5">
      <c r="B12" t="s">
        <v>164</v>
      </c>
      <c r="C12">
        <f>CORREL(Results!K60:K71,Results!L60:L71)</f>
        <v>0.78895075115954516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Results</vt:lpstr>
      <vt:lpstr>pidstat - set 1</vt:lpstr>
      <vt:lpstr>pidstat - set 3</vt:lpstr>
      <vt:lpstr>Manual Calc</vt:lpstr>
      <vt:lpstr>mpstat</vt:lpstr>
      <vt:lpstr>CpuHog Pidstat</vt:lpstr>
      <vt:lpstr>Gateway Pidstat</vt:lpstr>
      <vt:lpstr>Host Cpu Total</vt:lpstr>
      <vt:lpstr>Calculations</vt:lpstr>
      <vt:lpstr>Host Energy by Util</vt:lpstr>
      <vt:lpstr>Manual Fiohog Tests</vt:lpstr>
      <vt:lpstr>Plots</vt:lpstr>
      <vt:lpstr>Data Plots</vt:lpstr>
      <vt:lpstr>Scenarios</vt:lpstr>
      <vt:lpstr>mpstat!mpstat.allcpu</vt:lpstr>
      <vt:lpstr>'pidstat - set 1'!pidstat.1stset</vt:lpstr>
      <vt:lpstr>'CpuHog Pidstat'!pidstat.3278</vt:lpstr>
      <vt:lpstr>'Gateway Pidstat'!pidstat.3436</vt:lpstr>
      <vt:lpstr>'pidstat - set 3'!pidstat.3rdset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 Woods</dc:creator>
  <cp:lastModifiedBy>Eoin Woods</cp:lastModifiedBy>
  <dcterms:created xsi:type="dcterms:W3CDTF">2018-07-09T14:23:00Z</dcterms:created>
  <dcterms:modified xsi:type="dcterms:W3CDTF">2018-08-19T21:44:13Z</dcterms:modified>
</cp:coreProperties>
</file>