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FESSIONAL\FINANCE\Financial Accounting\financial-accounting\Part-01-Chapter-01\P01-CH01-Section-03-Problem-1-1-for-Self-Study\"/>
    </mc:Choice>
  </mc:AlternateContent>
  <xr:revisionPtr revIDLastSave="0" documentId="13_ncr:1_{ECE461A4-0333-4762-9E29-C261C003EFEB}" xr6:coauthVersionLast="47" xr6:coauthVersionMax="47" xr10:uidLastSave="{00000000-0000-0000-0000-000000000000}"/>
  <bookViews>
    <workbookView xWindow="-120" yWindow="-120" windowWidth="29040" windowHeight="15840" xr2:uid="{98090147-79B8-49A4-86F2-E259322A5433}"/>
  </bookViews>
  <sheets>
    <sheet name="EXHIBIT 1.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44" i="1" l="1"/>
  <c r="AK44" i="1"/>
  <c r="AI44" i="1"/>
  <c r="AM42" i="1"/>
  <c r="AK42" i="1"/>
  <c r="AI42" i="1"/>
  <c r="AO36" i="1"/>
  <c r="AM36" i="1"/>
  <c r="AO31" i="1"/>
  <c r="AM31" i="1"/>
  <c r="AO28" i="1"/>
  <c r="AM28" i="1"/>
  <c r="J114" i="1"/>
  <c r="J105" i="1"/>
  <c r="J104" i="1"/>
  <c r="J102" i="1"/>
  <c r="J101" i="1"/>
  <c r="J67" i="1"/>
  <c r="J71" i="1" s="1"/>
  <c r="J77" i="1" s="1"/>
  <c r="J80" i="1" s="1"/>
  <c r="J82" i="1" s="1"/>
  <c r="O107" i="1"/>
  <c r="O113" i="1" s="1"/>
  <c r="O116" i="1" s="1"/>
  <c r="O118" i="1" s="1"/>
  <c r="L107" i="1"/>
  <c r="L113" i="1" s="1"/>
  <c r="L116" i="1" s="1"/>
  <c r="L118" i="1" s="1"/>
  <c r="O103" i="1"/>
  <c r="L103" i="1"/>
  <c r="O67" i="1"/>
  <c r="O71" i="1" s="1"/>
  <c r="O77" i="1" s="1"/>
  <c r="O80" i="1" s="1"/>
  <c r="L67" i="1"/>
  <c r="L71" i="1" s="1"/>
  <c r="L77" i="1" s="1"/>
  <c r="L80" i="1" s="1"/>
  <c r="J103" i="1" l="1"/>
  <c r="J107" i="1" s="1"/>
  <c r="J113" i="1" s="1"/>
  <c r="J116" i="1" s="1"/>
  <c r="J118" i="1" s="1"/>
  <c r="J122" i="1" s="1"/>
  <c r="J86" i="1"/>
  <c r="J85" i="1"/>
  <c r="L122" i="1"/>
  <c r="L121" i="1"/>
  <c r="O122" i="1"/>
  <c r="O121" i="1"/>
  <c r="O82" i="1"/>
  <c r="O85" i="1" s="1"/>
  <c r="L82" i="1"/>
  <c r="L85" i="1" s="1"/>
  <c r="AM11" i="1"/>
  <c r="AM10" i="1"/>
  <c r="AO26" i="1"/>
  <c r="AM26" i="1"/>
  <c r="AO35" i="1"/>
  <c r="AM35" i="1"/>
  <c r="AO30" i="1"/>
  <c r="AM30" i="1"/>
  <c r="AO27" i="1"/>
  <c r="AM27" i="1"/>
  <c r="AO34" i="1"/>
  <c r="AM34" i="1"/>
  <c r="AO33" i="1"/>
  <c r="AM33" i="1"/>
  <c r="AO29" i="1"/>
  <c r="AM29" i="1"/>
  <c r="AO18" i="1"/>
  <c r="AM18" i="1"/>
  <c r="AO25" i="1"/>
  <c r="AM25" i="1"/>
  <c r="AO19" i="1"/>
  <c r="AM19" i="1"/>
  <c r="AO12" i="1"/>
  <c r="AM12" i="1"/>
  <c r="AO13" i="1"/>
  <c r="AM13" i="1"/>
  <c r="AO11" i="1"/>
  <c r="AO17" i="1"/>
  <c r="AM17" i="1"/>
  <c r="AO10" i="1"/>
  <c r="AO16" i="1"/>
  <c r="AM16" i="1"/>
  <c r="L51" i="1"/>
  <c r="L53" i="1" s="1"/>
  <c r="L40" i="1"/>
  <c r="L43" i="1" s="1"/>
  <c r="L21" i="1"/>
  <c r="L23" i="1" s="1"/>
  <c r="L15" i="1"/>
  <c r="J51" i="1"/>
  <c r="J53" i="1" s="1"/>
  <c r="J40" i="1"/>
  <c r="J43" i="1" s="1"/>
  <c r="J21" i="1"/>
  <c r="J23" i="1" s="1"/>
  <c r="J15" i="1"/>
  <c r="J121" i="1" l="1"/>
  <c r="O86" i="1"/>
  <c r="L86" i="1"/>
  <c r="AO20" i="1"/>
  <c r="AM20" i="1"/>
  <c r="AO14" i="1"/>
  <c r="AM14" i="1"/>
  <c r="L54" i="1"/>
  <c r="J54" i="1"/>
  <c r="L29" i="1"/>
  <c r="J29" i="1"/>
  <c r="AM21" i="1" l="1"/>
  <c r="AO21" i="1"/>
  <c r="AM32" i="1" l="1"/>
  <c r="AO32" i="1"/>
  <c r="AO37" i="1" s="1"/>
  <c r="AM37" i="1"/>
</calcChain>
</file>

<file path=xl/sharedStrings.xml><?xml version="1.0" encoding="utf-8"?>
<sst xmlns="http://schemas.openxmlformats.org/spreadsheetml/2006/main" count="239" uniqueCount="131">
  <si>
    <t>Assets</t>
  </si>
  <si>
    <t>Current Assets</t>
  </si>
  <si>
    <t>Property and Equipment</t>
  </si>
  <si>
    <t>Consolidated Balance Sheet</t>
  </si>
  <si>
    <t>Cash and cash equivalents</t>
  </si>
  <si>
    <t>Short-term investments</t>
  </si>
  <si>
    <t>Receivables</t>
  </si>
  <si>
    <t>Merchandise inventories</t>
  </si>
  <si>
    <t>Other current assets</t>
  </si>
  <si>
    <t>Total current assets</t>
  </si>
  <si>
    <t>Land and buildings</t>
  </si>
  <si>
    <t>Leasehold improvements</t>
  </si>
  <si>
    <t>Fixtures and equipment</t>
  </si>
  <si>
    <t>Property under capital lease</t>
  </si>
  <si>
    <t>Less: Accumulated depreciation</t>
  </si>
  <si>
    <t>Net property and equipment</t>
  </si>
  <si>
    <t>Goodwill</t>
  </si>
  <si>
    <t>tradenames</t>
  </si>
  <si>
    <t>Customer relationships</t>
  </si>
  <si>
    <t>Equity and other investments</t>
  </si>
  <si>
    <t>Other assets</t>
  </si>
  <si>
    <t>Total assets</t>
  </si>
  <si>
    <t>Liabilities and Shareholders' Equity</t>
  </si>
  <si>
    <t>Current liabilities</t>
  </si>
  <si>
    <t>Accounts payable</t>
  </si>
  <si>
    <t>Unredeemed gift card liabilities</t>
  </si>
  <si>
    <t>Accrued compensation and related expenses</t>
  </si>
  <si>
    <t>Accrued liabilities</t>
  </si>
  <si>
    <t>Accrued income taxes</t>
  </si>
  <si>
    <t>Short-term debt</t>
  </si>
  <si>
    <t>Current portion of long-term debt</t>
  </si>
  <si>
    <t>Total current liabilities</t>
  </si>
  <si>
    <t>Long-term liabilities</t>
  </si>
  <si>
    <t>Long-term debt</t>
  </si>
  <si>
    <t>Total liabilities</t>
  </si>
  <si>
    <t>Commitments and contigencies</t>
  </si>
  <si>
    <t>Shareholders' Equity</t>
  </si>
  <si>
    <t>Preferred stock</t>
  </si>
  <si>
    <t>Common stock</t>
  </si>
  <si>
    <t>Additional paid-in capital</t>
  </si>
  <si>
    <t>Retained Earnings</t>
  </si>
  <si>
    <t>Accumulated other comprehensive income</t>
  </si>
  <si>
    <t>Total Great Deal shareholders' equity</t>
  </si>
  <si>
    <t>Noncontrolling interests</t>
  </si>
  <si>
    <t>Total Shareholders' equity</t>
  </si>
  <si>
    <t>Total Liabilities and Shareholders' Equity</t>
  </si>
  <si>
    <t>Great Deal, Inc.</t>
  </si>
  <si>
    <t>(amounts in millions of US$)</t>
  </si>
  <si>
    <t>–</t>
  </si>
  <si>
    <t>February, 27</t>
  </si>
  <si>
    <t>February, 28</t>
  </si>
  <si>
    <t>September, 30</t>
  </si>
  <si>
    <t>Balance Sheet Items</t>
  </si>
  <si>
    <t>Accounts Payable</t>
  </si>
  <si>
    <t>Cash and Cash Equivalents</t>
  </si>
  <si>
    <t>Common Stock</t>
  </si>
  <si>
    <t>Intangible Assets</t>
  </si>
  <si>
    <t>Other Noncurrent Assets</t>
  </si>
  <si>
    <t>Long-Term Investment Securities</t>
  </si>
  <si>
    <t>Inventories</t>
  </si>
  <si>
    <t>Long-Term Debt</t>
  </si>
  <si>
    <t>Other Noncurrent Liabilities</t>
  </si>
  <si>
    <t>Other Shareholders' Equity Items</t>
  </si>
  <si>
    <t>Accounts Receivable</t>
  </si>
  <si>
    <t>Other Current Assets</t>
  </si>
  <si>
    <t>Other Current Liabilities</t>
  </si>
  <si>
    <t>Current Income Taxes Payable</t>
  </si>
  <si>
    <t>Income Statement Items</t>
  </si>
  <si>
    <t>Cost of Sales</t>
  </si>
  <si>
    <t>Income Tax Expense</t>
  </si>
  <si>
    <t>Other (Nonoperating) Expense</t>
  </si>
  <si>
    <t>Sales</t>
  </si>
  <si>
    <t>Research &amp; Development Expenses</t>
  </si>
  <si>
    <t>Selling, General, and Administrative Expenses</t>
  </si>
  <si>
    <t>Sargent AG</t>
  </si>
  <si>
    <t>Balance Sheet and Income Statement Items</t>
  </si>
  <si>
    <t>Exhibit 1.1</t>
  </si>
  <si>
    <t>L</t>
  </si>
  <si>
    <t>S</t>
  </si>
  <si>
    <t>A</t>
  </si>
  <si>
    <t>Property and Equipament</t>
  </si>
  <si>
    <t>current liabilities</t>
  </si>
  <si>
    <t>noncurrent liabilities</t>
  </si>
  <si>
    <t>noncurrent assets</t>
  </si>
  <si>
    <t>current assets</t>
  </si>
  <si>
    <t>shareholders' equity</t>
  </si>
  <si>
    <t>Consolidated Statements of Earnings</t>
  </si>
  <si>
    <t>Renevue</t>
  </si>
  <si>
    <t>Cost of goods sold</t>
  </si>
  <si>
    <t>Gross profit</t>
  </si>
  <si>
    <t>Selling, general, and administrative expenses</t>
  </si>
  <si>
    <t>Restructuring charges</t>
  </si>
  <si>
    <t>Goodwill and trade nade impairment</t>
  </si>
  <si>
    <t>Operating income</t>
  </si>
  <si>
    <t>Other income (expense)</t>
  </si>
  <si>
    <t>Investment income and other</t>
  </si>
  <si>
    <t>Investment impairment</t>
  </si>
  <si>
    <t>Interest expense</t>
  </si>
  <si>
    <t>Earnings before income tax expense and equity</t>
  </si>
  <si>
    <t>income (loss) of affiliates</t>
  </si>
  <si>
    <t>Income tax expense</t>
  </si>
  <si>
    <t>Equity in income (loss) of affiliates</t>
  </si>
  <si>
    <t>Net earnings including noncontrolling interests</t>
  </si>
  <si>
    <t>Net earnings attributable to noncontrolling interests</t>
  </si>
  <si>
    <t>Net earnings attributable to Great Deal, Inc.</t>
  </si>
  <si>
    <t>Basic</t>
  </si>
  <si>
    <t>Diluted</t>
  </si>
  <si>
    <t>Weighted-average common shares outstanding</t>
  </si>
  <si>
    <t>(in millions)</t>
  </si>
  <si>
    <t>Earnings per share attributable to great Deal, Inc.</t>
  </si>
  <si>
    <t>Exhibit 1.2</t>
  </si>
  <si>
    <t>Problem 1.1 for Self-Study</t>
  </si>
  <si>
    <t>Goodwill and trade name impairment</t>
  </si>
  <si>
    <t>Expenses</t>
  </si>
  <si>
    <t>Revenues</t>
  </si>
  <si>
    <t>Accounts Receivables</t>
  </si>
  <si>
    <t xml:space="preserve">Property and Equipment (net of accumulated depreciation) </t>
  </si>
  <si>
    <t>Noncurrent Assets</t>
  </si>
  <si>
    <t>Total Current Liabilities</t>
  </si>
  <si>
    <t>Total Current Assets</t>
  </si>
  <si>
    <t>Total Noncurrent Assets</t>
  </si>
  <si>
    <t>Total Noncurrent Liabilities</t>
  </si>
  <si>
    <t>Total Liabilities</t>
  </si>
  <si>
    <t>ASSETS</t>
  </si>
  <si>
    <t>FISCAL 2013</t>
  </si>
  <si>
    <t>=</t>
  </si>
  <si>
    <t>+</t>
  </si>
  <si>
    <t>LIABILITIES</t>
  </si>
  <si>
    <t>SHAREHOLDERS' EQUITY</t>
  </si>
  <si>
    <t>FISCAL 2012</t>
  </si>
  <si>
    <t>Student: Emerson Maurício de Oliveira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</si>
</sst>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Blue]#,##0;[Red]\(#,##0\)"/>
    <numFmt numFmtId="165" formatCode="[Black]#,##0;[Red]\(#,##0\)"/>
    <numFmt numFmtId="166" formatCode="[Blue]#,##0_);[Red]\(#,##0\)"/>
    <numFmt numFmtId="167" formatCode="[Black]#,##0_);[Black]\(#,##0\)"/>
    <numFmt numFmtId="168" formatCode="[Blue]#,##0.0_);[Red]\(#,##0.0\)"/>
    <numFmt numFmtId="169" formatCode="[Black]&quot;$&quot;#,##0.00_);[Black]\(&quot;$&quot;#,##0.00\)"/>
    <numFmt numFmtId="170" formatCode="[Black]&quot;$&quot;\ \ #,##0_);[Black]\(&quot;$&quot;\ \ #,##0\)"/>
    <numFmt numFmtId="171" formatCode="[Blue]&quot;$&quot;\ \ #,##0_);[Red]\(&quot;$&quot;\ \ #,##0\)"/>
  </numFmts>
  <fonts count="9" x14ac:knownFonts="1">
    <font>
      <sz val="11"/>
      <color theme="1"/>
      <name val="Calibri"/>
      <family val="2"/>
      <scheme val="minor"/>
    </font>
    <font>
      <b/>
      <sz val="10"/>
      <color rgb="FF005A92"/>
      <name val="Source Sans Pro"/>
      <family val="2"/>
    </font>
    <font>
      <sz val="10"/>
      <color theme="1"/>
      <name val="Source Sans Pro"/>
      <family val="2"/>
    </font>
    <font>
      <b/>
      <sz val="10"/>
      <color theme="1"/>
      <name val="Source Sans Pro"/>
      <family val="2"/>
    </font>
    <font>
      <b/>
      <sz val="10"/>
      <name val="Source Sans Pro"/>
      <family val="2"/>
    </font>
    <font>
      <b/>
      <sz val="10"/>
      <color rgb="FF7851A9"/>
      <name val="Source Sans Pro"/>
      <family val="2"/>
    </font>
    <font>
      <sz val="10"/>
      <color rgb="FF7851A9"/>
      <name val="Source Sans Pro"/>
      <family val="2"/>
    </font>
    <font>
      <sz val="10"/>
      <color rgb="FF000000"/>
      <name val="Source Sans Pro"/>
      <family val="2"/>
    </font>
    <font>
      <b/>
      <sz val="10"/>
      <color rgb="FF000000"/>
      <name val="Source Sans Pro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366"/>
        <bgColor indexed="64"/>
      </patternFill>
    </fill>
    <fill>
      <patternFill patternType="solid">
        <fgColor rgb="FFF2F2F2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0" fontId="2" fillId="3" borderId="0" xfId="0" applyFont="1" applyFill="1"/>
    <xf numFmtId="0" fontId="2" fillId="0" borderId="0" xfId="0" applyFont="1"/>
    <xf numFmtId="0" fontId="2" fillId="2" borderId="0" xfId="0" applyFont="1" applyFill="1"/>
    <xf numFmtId="0" fontId="3" fillId="2" borderId="0" xfId="0" applyFont="1" applyFill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1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4" fillId="2" borderId="0" xfId="0" applyFont="1" applyFill="1"/>
    <xf numFmtId="0" fontId="5" fillId="2" borderId="0" xfId="0" applyFont="1" applyFill="1"/>
    <xf numFmtId="164" fontId="2" fillId="2" borderId="0" xfId="0" applyNumberFormat="1" applyFont="1" applyFill="1"/>
    <xf numFmtId="164" fontId="2" fillId="2" borderId="1" xfId="0" applyNumberFormat="1" applyFont="1" applyFill="1" applyBorder="1"/>
    <xf numFmtId="165" fontId="2" fillId="2" borderId="3" xfId="0" applyNumberFormat="1" applyFont="1" applyFill="1" applyBorder="1"/>
    <xf numFmtId="165" fontId="2" fillId="2" borderId="0" xfId="0" applyNumberFormat="1" applyFont="1" applyFill="1"/>
    <xf numFmtId="165" fontId="2" fillId="2" borderId="2" xfId="0" applyNumberFormat="1" applyFont="1" applyFill="1" applyBorder="1"/>
    <xf numFmtId="0" fontId="6" fillId="2" borderId="0" xfId="0" applyFont="1" applyFill="1"/>
    <xf numFmtId="164" fontId="2" fillId="2" borderId="0" xfId="0" applyNumberFormat="1" applyFont="1" applyFill="1" applyAlignment="1">
      <alignment horizontal="right"/>
    </xf>
    <xf numFmtId="164" fontId="7" fillId="4" borderId="0" xfId="0" applyNumberFormat="1" applyFont="1" applyFill="1"/>
    <xf numFmtId="165" fontId="2" fillId="2" borderId="1" xfId="0" applyNumberFormat="1" applyFont="1" applyFill="1" applyBorder="1"/>
    <xf numFmtId="0" fontId="8" fillId="4" borderId="0" xfId="0" applyFont="1" applyFill="1"/>
    <xf numFmtId="171" fontId="2" fillId="2" borderId="0" xfId="0" applyNumberFormat="1" applyFont="1" applyFill="1"/>
    <xf numFmtId="166" fontId="2" fillId="2" borderId="1" xfId="0" applyNumberFormat="1" applyFont="1" applyFill="1" applyBorder="1"/>
    <xf numFmtId="167" fontId="2" fillId="2" borderId="0" xfId="0" applyNumberFormat="1" applyFont="1" applyFill="1"/>
    <xf numFmtId="166" fontId="2" fillId="2" borderId="0" xfId="0" applyNumberFormat="1" applyFont="1" applyFill="1"/>
    <xf numFmtId="170" fontId="2" fillId="2" borderId="3" xfId="0" applyNumberFormat="1" applyFont="1" applyFill="1" applyBorder="1"/>
    <xf numFmtId="169" fontId="2" fillId="2" borderId="0" xfId="0" applyNumberFormat="1" applyFont="1" applyFill="1"/>
    <xf numFmtId="168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5A92"/>
      <color rgb="FF7851A9"/>
      <color rgb="FF4169E1"/>
      <color rgb="FF002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26FF-188A-4962-8A81-C87B68B179C0}">
  <dimension ref="A1:AQ128"/>
  <sheetViews>
    <sheetView tabSelected="1" zoomScaleNormal="100" workbookViewId="0">
      <selection activeCell="D12" sqref="D12"/>
    </sheetView>
  </sheetViews>
  <sheetFormatPr defaultColWidth="9.140625" defaultRowHeight="14.25" customHeight="1" x14ac:dyDescent="0.25"/>
  <cols>
    <col min="1" max="4" width="2.5703125" style="7" customWidth="1"/>
    <col min="5" max="11" width="9.140625" style="7"/>
    <col min="12" max="12" width="9.140625" style="7" customWidth="1"/>
    <col min="13" max="14" width="2.5703125" style="7" customWidth="1"/>
    <col min="15" max="15" width="9.140625" style="7"/>
    <col min="16" max="17" width="2.5703125" style="7" customWidth="1"/>
    <col min="18" max="26" width="9.140625" style="7"/>
    <col min="27" max="28" width="2.5703125" style="7" customWidth="1"/>
    <col min="29" max="29" width="9.140625" style="7"/>
    <col min="30" max="32" width="2.5703125" style="7" customWidth="1"/>
    <col min="33" max="41" width="9.140625" style="7"/>
    <col min="42" max="43" width="2.5703125" style="7" customWidth="1"/>
    <col min="44" max="16384" width="9.140625" style="7"/>
  </cols>
  <sheetData>
    <row r="1" spans="1:43" ht="14.25" customHeight="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2" spans="1:43" ht="14.25" customHeight="1" x14ac:dyDescent="0.25">
      <c r="A2" s="6"/>
      <c r="B2" s="1" t="s">
        <v>130</v>
      </c>
      <c r="C2" s="8"/>
      <c r="D2" s="8"/>
      <c r="E2" s="8"/>
      <c r="F2" s="8"/>
      <c r="G2" s="8"/>
      <c r="H2" s="8"/>
      <c r="I2" s="8"/>
      <c r="J2" s="8"/>
      <c r="K2" s="8"/>
      <c r="L2" s="8"/>
      <c r="M2" s="9" t="s">
        <v>76</v>
      </c>
      <c r="N2" s="6"/>
      <c r="P2" s="6"/>
      <c r="Q2" s="1" t="s">
        <v>130</v>
      </c>
      <c r="R2" s="8"/>
      <c r="S2" s="8"/>
      <c r="T2" s="8"/>
      <c r="U2" s="8"/>
      <c r="V2" s="8"/>
      <c r="W2" s="8"/>
      <c r="X2" s="8"/>
      <c r="Y2" s="8"/>
      <c r="Z2" s="8"/>
      <c r="AA2" s="9" t="s">
        <v>111</v>
      </c>
      <c r="AB2" s="6"/>
      <c r="AD2" s="6"/>
      <c r="AE2" s="1" t="s">
        <v>130</v>
      </c>
      <c r="AF2" s="8"/>
      <c r="AG2" s="8"/>
      <c r="AH2" s="8"/>
      <c r="AI2" s="8"/>
      <c r="AJ2" s="8"/>
      <c r="AK2" s="8"/>
      <c r="AL2" s="8"/>
      <c r="AM2" s="8"/>
      <c r="AN2" s="8"/>
      <c r="AO2" s="8"/>
      <c r="AP2" s="9" t="s">
        <v>111</v>
      </c>
      <c r="AQ2" s="6"/>
    </row>
    <row r="3" spans="1:43" ht="14.25" customHeight="1" x14ac:dyDescent="0.25">
      <c r="A3" s="6"/>
      <c r="B3" s="8"/>
      <c r="C3" s="10" t="s">
        <v>46</v>
      </c>
      <c r="D3" s="8"/>
      <c r="E3" s="8"/>
      <c r="F3" s="8"/>
      <c r="G3" s="8"/>
      <c r="H3" s="8"/>
      <c r="I3" s="8"/>
      <c r="J3" s="8"/>
      <c r="K3" s="8"/>
      <c r="L3" s="8"/>
      <c r="M3" s="8"/>
      <c r="N3" s="6"/>
      <c r="P3" s="6"/>
      <c r="Q3" s="8"/>
      <c r="R3" s="10" t="s">
        <v>74</v>
      </c>
      <c r="S3" s="8"/>
      <c r="T3" s="8"/>
      <c r="U3" s="8"/>
      <c r="V3" s="8"/>
      <c r="W3" s="8"/>
      <c r="X3" s="8"/>
      <c r="Y3" s="8"/>
      <c r="Z3" s="8"/>
      <c r="AA3" s="8"/>
      <c r="AB3" s="6"/>
      <c r="AD3" s="6"/>
      <c r="AE3" s="8"/>
      <c r="AF3" s="10" t="s">
        <v>74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6"/>
    </row>
    <row r="4" spans="1:43" ht="14.25" customHeight="1" x14ac:dyDescent="0.25">
      <c r="A4" s="6"/>
      <c r="B4" s="8"/>
      <c r="C4" s="10" t="s">
        <v>3</v>
      </c>
      <c r="D4" s="8"/>
      <c r="E4" s="8"/>
      <c r="F4" s="8"/>
      <c r="G4" s="8"/>
      <c r="H4" s="8"/>
      <c r="I4" s="8"/>
      <c r="J4" s="8"/>
      <c r="K4" s="8"/>
      <c r="L4" s="8"/>
      <c r="M4" s="8"/>
      <c r="N4" s="6"/>
      <c r="P4" s="6"/>
      <c r="Q4" s="8"/>
      <c r="R4" s="10" t="s">
        <v>75</v>
      </c>
      <c r="S4" s="8"/>
      <c r="T4" s="8"/>
      <c r="U4" s="8"/>
      <c r="V4" s="8"/>
      <c r="W4" s="8"/>
      <c r="X4" s="8"/>
      <c r="Y4" s="8"/>
      <c r="Z4" s="8"/>
      <c r="AA4" s="8"/>
      <c r="AB4" s="6"/>
      <c r="AD4" s="6"/>
      <c r="AE4" s="8"/>
      <c r="AF4" s="10" t="s">
        <v>3</v>
      </c>
      <c r="AG4" s="8"/>
      <c r="AH4" s="8"/>
      <c r="AI4" s="8"/>
      <c r="AJ4" s="8"/>
      <c r="AK4" s="8"/>
      <c r="AL4" s="8"/>
      <c r="AM4" s="8"/>
      <c r="AN4" s="8"/>
      <c r="AO4" s="8"/>
      <c r="AP4" s="8"/>
      <c r="AQ4" s="6"/>
    </row>
    <row r="5" spans="1:43" ht="14.25" customHeight="1" x14ac:dyDescent="0.25">
      <c r="A5" s="6"/>
      <c r="B5" s="8"/>
      <c r="C5" s="10" t="s">
        <v>47</v>
      </c>
      <c r="D5" s="8"/>
      <c r="E5" s="8"/>
      <c r="F5" s="8"/>
      <c r="G5" s="8"/>
      <c r="H5" s="8"/>
      <c r="I5" s="8"/>
      <c r="J5" s="8"/>
      <c r="K5" s="8"/>
      <c r="L5" s="8"/>
      <c r="M5" s="8"/>
      <c r="N5" s="6"/>
      <c r="P5" s="6"/>
      <c r="Q5" s="8"/>
      <c r="R5" s="10" t="s">
        <v>47</v>
      </c>
      <c r="S5" s="8"/>
      <c r="T5" s="8"/>
      <c r="U5" s="8"/>
      <c r="V5" s="8"/>
      <c r="W5" s="8"/>
      <c r="X5" s="8"/>
      <c r="Y5" s="8"/>
      <c r="Z5" s="8"/>
      <c r="AA5" s="8"/>
      <c r="AB5" s="6"/>
      <c r="AD5" s="6"/>
      <c r="AE5" s="8"/>
      <c r="AF5" s="10" t="s">
        <v>47</v>
      </c>
      <c r="AG5" s="8"/>
      <c r="AH5" s="8"/>
      <c r="AI5" s="8"/>
      <c r="AJ5" s="8"/>
      <c r="AK5" s="8"/>
      <c r="AL5" s="8"/>
      <c r="AM5" s="8"/>
      <c r="AN5" s="8"/>
      <c r="AO5" s="8"/>
      <c r="AP5" s="8"/>
      <c r="AQ5" s="6"/>
    </row>
    <row r="6" spans="1:43" ht="14.25" customHeight="1" x14ac:dyDescent="0.25">
      <c r="A6" s="6"/>
      <c r="B6" s="8"/>
      <c r="C6" s="8"/>
      <c r="D6" s="8"/>
      <c r="E6" s="8"/>
      <c r="F6" s="8"/>
      <c r="G6" s="8"/>
      <c r="H6" s="8"/>
      <c r="I6" s="8"/>
      <c r="J6" s="9" t="s">
        <v>49</v>
      </c>
      <c r="K6" s="8"/>
      <c r="L6" s="9" t="s">
        <v>50</v>
      </c>
      <c r="M6" s="9"/>
      <c r="N6" s="6"/>
      <c r="P6" s="6"/>
      <c r="Q6" s="8"/>
      <c r="R6" s="8"/>
      <c r="S6" s="8"/>
      <c r="T6" s="8"/>
      <c r="U6" s="8"/>
      <c r="V6" s="8"/>
      <c r="W6" s="8"/>
      <c r="X6" s="9" t="s">
        <v>51</v>
      </c>
      <c r="Y6" s="11"/>
      <c r="Z6" s="9" t="s">
        <v>51</v>
      </c>
      <c r="AA6" s="12"/>
      <c r="AB6" s="6"/>
      <c r="AD6" s="6"/>
      <c r="AE6" s="8"/>
      <c r="AF6" s="8"/>
      <c r="AG6" s="8"/>
      <c r="AH6" s="8"/>
      <c r="AI6" s="8"/>
      <c r="AJ6" s="8"/>
      <c r="AK6" s="8"/>
      <c r="AL6" s="8"/>
      <c r="AM6" s="9" t="s">
        <v>51</v>
      </c>
      <c r="AN6" s="8"/>
      <c r="AO6" s="9" t="s">
        <v>51</v>
      </c>
      <c r="AP6" s="9"/>
      <c r="AQ6" s="6"/>
    </row>
    <row r="7" spans="1:43" ht="14.25" customHeight="1" x14ac:dyDescent="0.25">
      <c r="A7" s="6"/>
      <c r="B7" s="8"/>
      <c r="C7" s="13"/>
      <c r="D7" s="13"/>
      <c r="E7" s="13"/>
      <c r="F7" s="13"/>
      <c r="G7" s="13"/>
      <c r="H7" s="13"/>
      <c r="I7" s="13"/>
      <c r="J7" s="14">
        <v>2013</v>
      </c>
      <c r="K7" s="13"/>
      <c r="L7" s="14">
        <v>2012</v>
      </c>
      <c r="M7" s="10"/>
      <c r="N7" s="6"/>
      <c r="P7" s="6"/>
      <c r="Q7" s="8"/>
      <c r="R7" s="13"/>
      <c r="S7" s="13"/>
      <c r="T7" s="13"/>
      <c r="U7" s="13"/>
      <c r="V7" s="13"/>
      <c r="W7" s="13"/>
      <c r="X7" s="15">
        <v>2013</v>
      </c>
      <c r="Y7" s="13"/>
      <c r="Z7" s="15">
        <v>2012</v>
      </c>
      <c r="AA7" s="12"/>
      <c r="AB7" s="6"/>
      <c r="AD7" s="6"/>
      <c r="AE7" s="8"/>
      <c r="AF7" s="13"/>
      <c r="AG7" s="13"/>
      <c r="AH7" s="13"/>
      <c r="AI7" s="13"/>
      <c r="AJ7" s="13"/>
      <c r="AK7" s="13"/>
      <c r="AL7" s="13"/>
      <c r="AM7" s="14">
        <v>2013</v>
      </c>
      <c r="AN7" s="13"/>
      <c r="AO7" s="14">
        <v>2012</v>
      </c>
      <c r="AP7" s="10"/>
      <c r="AQ7" s="6"/>
    </row>
    <row r="8" spans="1:43" ht="14.25" customHeight="1" x14ac:dyDescent="0.25">
      <c r="A8" s="6"/>
      <c r="B8" s="8"/>
      <c r="C8" s="10" t="s">
        <v>0</v>
      </c>
      <c r="D8" s="8"/>
      <c r="E8" s="8"/>
      <c r="F8" s="8"/>
      <c r="G8" s="8"/>
      <c r="H8" s="8"/>
      <c r="I8" s="8"/>
      <c r="J8" s="8"/>
      <c r="K8" s="8"/>
      <c r="L8" s="8"/>
      <c r="M8" s="8"/>
      <c r="N8" s="6"/>
      <c r="P8" s="6"/>
      <c r="Q8" s="8"/>
      <c r="R8" s="10" t="s">
        <v>52</v>
      </c>
      <c r="S8" s="8"/>
      <c r="T8" s="8"/>
      <c r="U8" s="8"/>
      <c r="V8" s="8"/>
      <c r="W8" s="8"/>
      <c r="X8" s="8"/>
      <c r="Y8" s="8"/>
      <c r="Z8" s="8"/>
      <c r="AA8" s="8"/>
      <c r="AB8" s="6"/>
      <c r="AD8" s="6"/>
      <c r="AE8" s="8"/>
      <c r="AF8" s="10" t="s">
        <v>0</v>
      </c>
      <c r="AG8" s="8"/>
      <c r="AH8" s="8"/>
      <c r="AI8" s="8"/>
      <c r="AJ8" s="8"/>
      <c r="AK8" s="8"/>
      <c r="AL8" s="8"/>
      <c r="AM8" s="8"/>
      <c r="AN8" s="8"/>
      <c r="AO8" s="8"/>
      <c r="AP8" s="8"/>
      <c r="AQ8" s="6"/>
    </row>
    <row r="9" spans="1:43" ht="14.25" customHeight="1" x14ac:dyDescent="0.25">
      <c r="A9" s="6"/>
      <c r="B9" s="8"/>
      <c r="C9" s="8" t="s">
        <v>1</v>
      </c>
      <c r="D9" s="8"/>
      <c r="E9" s="8"/>
      <c r="F9" s="8"/>
      <c r="G9" s="8"/>
      <c r="H9" s="8"/>
      <c r="I9" s="8"/>
      <c r="J9" s="8"/>
      <c r="K9" s="8"/>
      <c r="L9" s="8"/>
      <c r="M9" s="8"/>
      <c r="N9" s="6"/>
      <c r="P9" s="6"/>
      <c r="Q9" s="10" t="s">
        <v>77</v>
      </c>
      <c r="R9" s="16" t="s">
        <v>53</v>
      </c>
      <c r="S9" s="10"/>
      <c r="T9" s="10"/>
      <c r="U9" s="10"/>
      <c r="V9" s="10" t="s">
        <v>81</v>
      </c>
      <c r="W9" s="10"/>
      <c r="X9" s="17">
        <v>8382</v>
      </c>
      <c r="Y9" s="10"/>
      <c r="Z9" s="17">
        <v>8443</v>
      </c>
      <c r="AA9" s="8"/>
      <c r="AB9" s="6"/>
      <c r="AD9" s="6"/>
      <c r="AE9" s="8"/>
      <c r="AF9" s="8" t="s">
        <v>1</v>
      </c>
      <c r="AG9" s="8"/>
      <c r="AH9" s="8"/>
      <c r="AI9" s="8"/>
      <c r="AJ9" s="8"/>
      <c r="AK9" s="8"/>
      <c r="AL9" s="8"/>
      <c r="AM9" s="8"/>
      <c r="AN9" s="8"/>
      <c r="AO9" s="8"/>
      <c r="AP9" s="8"/>
      <c r="AQ9" s="6"/>
    </row>
    <row r="10" spans="1:43" ht="14.25" customHeight="1" x14ac:dyDescent="0.25">
      <c r="A10" s="6"/>
      <c r="B10" s="8"/>
      <c r="C10" s="8"/>
      <c r="D10" s="8" t="s">
        <v>4</v>
      </c>
      <c r="E10" s="8"/>
      <c r="F10" s="8"/>
      <c r="G10" s="8"/>
      <c r="H10" s="8"/>
      <c r="I10" s="12"/>
      <c r="J10" s="18">
        <v>1826</v>
      </c>
      <c r="K10" s="8"/>
      <c r="L10" s="18">
        <v>498</v>
      </c>
      <c r="M10" s="18"/>
      <c r="N10" s="6"/>
      <c r="P10" s="6"/>
      <c r="Q10" s="10" t="s">
        <v>79</v>
      </c>
      <c r="R10" s="16" t="s">
        <v>80</v>
      </c>
      <c r="S10" s="10"/>
      <c r="T10" s="10"/>
      <c r="U10" s="10"/>
      <c r="V10" s="10" t="s">
        <v>83</v>
      </c>
      <c r="W10" s="10"/>
      <c r="X10" s="17">
        <v>10555</v>
      </c>
      <c r="Y10" s="10"/>
      <c r="Z10" s="17">
        <v>12072</v>
      </c>
      <c r="AA10" s="8"/>
      <c r="AB10" s="6"/>
      <c r="AD10" s="6"/>
      <c r="AE10" s="8"/>
      <c r="AF10" s="8"/>
      <c r="AG10" s="8" t="s">
        <v>4</v>
      </c>
      <c r="AH10" s="8"/>
      <c r="AI10" s="8"/>
      <c r="AJ10" s="8"/>
      <c r="AK10" s="8"/>
      <c r="AL10" s="12"/>
      <c r="AM10" s="18">
        <f>X11</f>
        <v>4005</v>
      </c>
      <c r="AN10" s="8"/>
      <c r="AO10" s="18">
        <f>Z11</f>
        <v>10214</v>
      </c>
      <c r="AP10" s="18"/>
      <c r="AQ10" s="6"/>
    </row>
    <row r="11" spans="1:43" ht="14.25" customHeight="1" x14ac:dyDescent="0.25">
      <c r="A11" s="6"/>
      <c r="B11" s="8"/>
      <c r="C11" s="8"/>
      <c r="D11" s="8" t="s">
        <v>5</v>
      </c>
      <c r="E11" s="8"/>
      <c r="F11" s="8"/>
      <c r="G11" s="8"/>
      <c r="H11" s="8"/>
      <c r="I11" s="8"/>
      <c r="J11" s="18">
        <v>90</v>
      </c>
      <c r="K11" s="8"/>
      <c r="L11" s="18">
        <v>11</v>
      </c>
      <c r="M11" s="18"/>
      <c r="N11" s="6"/>
      <c r="P11" s="6"/>
      <c r="Q11" s="10" t="s">
        <v>79</v>
      </c>
      <c r="R11" s="16" t="s">
        <v>54</v>
      </c>
      <c r="S11" s="10"/>
      <c r="T11" s="10"/>
      <c r="U11" s="10"/>
      <c r="V11" s="10" t="s">
        <v>84</v>
      </c>
      <c r="W11" s="10"/>
      <c r="X11" s="17">
        <v>4005</v>
      </c>
      <c r="Y11" s="10"/>
      <c r="Z11" s="17">
        <v>10214</v>
      </c>
      <c r="AA11" s="8"/>
      <c r="AB11" s="6"/>
      <c r="AD11" s="6"/>
      <c r="AE11" s="8"/>
      <c r="AF11" s="8"/>
      <c r="AG11" s="8" t="s">
        <v>115</v>
      </c>
      <c r="AH11" s="8"/>
      <c r="AI11" s="8"/>
      <c r="AJ11" s="8"/>
      <c r="AK11" s="8"/>
      <c r="AL11" s="8"/>
      <c r="AM11" s="18">
        <f>X20</f>
        <v>14620</v>
      </c>
      <c r="AN11" s="8"/>
      <c r="AO11" s="18">
        <f>Z20</f>
        <v>15148</v>
      </c>
      <c r="AP11" s="18"/>
      <c r="AQ11" s="6"/>
    </row>
    <row r="12" spans="1:43" ht="14.25" customHeight="1" x14ac:dyDescent="0.25">
      <c r="A12" s="6"/>
      <c r="B12" s="8"/>
      <c r="C12" s="8"/>
      <c r="D12" s="8" t="s">
        <v>6</v>
      </c>
      <c r="E12" s="8"/>
      <c r="F12" s="8"/>
      <c r="G12" s="8"/>
      <c r="H12" s="8"/>
      <c r="I12" s="8"/>
      <c r="J12" s="18">
        <v>2020</v>
      </c>
      <c r="K12" s="8"/>
      <c r="L12" s="18">
        <v>1868</v>
      </c>
      <c r="M12" s="18"/>
      <c r="N12" s="6"/>
      <c r="P12" s="6"/>
      <c r="Q12" s="10" t="s">
        <v>78</v>
      </c>
      <c r="R12" s="16" t="s">
        <v>55</v>
      </c>
      <c r="S12" s="10"/>
      <c r="T12" s="10"/>
      <c r="U12" s="10"/>
      <c r="V12" s="10" t="s">
        <v>85</v>
      </c>
      <c r="W12" s="10"/>
      <c r="X12" s="17">
        <v>8823</v>
      </c>
      <c r="Y12" s="10"/>
      <c r="Z12" s="17">
        <v>8335</v>
      </c>
      <c r="AA12" s="8"/>
      <c r="AB12" s="6"/>
      <c r="AD12" s="6"/>
      <c r="AE12" s="8"/>
      <c r="AF12" s="8"/>
      <c r="AG12" s="8" t="s">
        <v>59</v>
      </c>
      <c r="AH12" s="8"/>
      <c r="AI12" s="8"/>
      <c r="AJ12" s="8"/>
      <c r="AK12" s="8"/>
      <c r="AL12" s="8"/>
      <c r="AM12" s="18">
        <f>X16</f>
        <v>12930</v>
      </c>
      <c r="AN12" s="8"/>
      <c r="AO12" s="18">
        <f>Z16</f>
        <v>12790</v>
      </c>
      <c r="AP12" s="18"/>
      <c r="AQ12" s="6"/>
    </row>
    <row r="13" spans="1:43" ht="14.25" customHeight="1" x14ac:dyDescent="0.25">
      <c r="A13" s="6"/>
      <c r="B13" s="8"/>
      <c r="C13" s="8"/>
      <c r="D13" s="8" t="s">
        <v>7</v>
      </c>
      <c r="E13" s="8"/>
      <c r="F13" s="8"/>
      <c r="G13" s="8"/>
      <c r="H13" s="8"/>
      <c r="I13" s="8"/>
      <c r="J13" s="18">
        <v>5486</v>
      </c>
      <c r="K13" s="8"/>
      <c r="L13" s="18">
        <v>4753</v>
      </c>
      <c r="M13" s="18"/>
      <c r="N13" s="6"/>
      <c r="P13" s="6"/>
      <c r="Q13" s="10" t="s">
        <v>79</v>
      </c>
      <c r="R13" s="16" t="s">
        <v>56</v>
      </c>
      <c r="S13" s="10"/>
      <c r="T13" s="10"/>
      <c r="U13" s="10"/>
      <c r="V13" s="10" t="s">
        <v>83</v>
      </c>
      <c r="W13" s="10"/>
      <c r="X13" s="17">
        <v>17120</v>
      </c>
      <c r="Y13" s="10"/>
      <c r="Z13" s="17">
        <v>13074</v>
      </c>
      <c r="AA13" s="8"/>
      <c r="AB13" s="6"/>
      <c r="AD13" s="6"/>
      <c r="AE13" s="8"/>
      <c r="AF13" s="8"/>
      <c r="AG13" s="8" t="s">
        <v>8</v>
      </c>
      <c r="AH13" s="8"/>
      <c r="AI13" s="8"/>
      <c r="AJ13" s="8"/>
      <c r="AK13" s="8"/>
      <c r="AL13" s="8"/>
      <c r="AM13" s="19">
        <f>X21</f>
        <v>16377</v>
      </c>
      <c r="AN13" s="8"/>
      <c r="AO13" s="19">
        <f>Z21</f>
        <v>11862</v>
      </c>
      <c r="AP13" s="18"/>
      <c r="AQ13" s="6"/>
    </row>
    <row r="14" spans="1:43" ht="14.25" customHeight="1" x14ac:dyDescent="0.25">
      <c r="A14" s="6"/>
      <c r="B14" s="8"/>
      <c r="C14" s="8"/>
      <c r="D14" s="8" t="s">
        <v>8</v>
      </c>
      <c r="E14" s="8"/>
      <c r="F14" s="8"/>
      <c r="G14" s="8"/>
      <c r="H14" s="8"/>
      <c r="I14" s="8"/>
      <c r="J14" s="19">
        <v>1144</v>
      </c>
      <c r="K14" s="8"/>
      <c r="L14" s="19">
        <v>1062</v>
      </c>
      <c r="M14" s="18"/>
      <c r="N14" s="6"/>
      <c r="P14" s="6"/>
      <c r="Q14" s="10" t="s">
        <v>79</v>
      </c>
      <c r="R14" s="16" t="s">
        <v>57</v>
      </c>
      <c r="S14" s="10"/>
      <c r="T14" s="10"/>
      <c r="U14" s="10"/>
      <c r="V14" s="10" t="s">
        <v>83</v>
      </c>
      <c r="W14" s="10"/>
      <c r="X14" s="17">
        <v>3371</v>
      </c>
      <c r="Y14" s="10"/>
      <c r="Z14" s="17">
        <v>4370</v>
      </c>
      <c r="AA14" s="8"/>
      <c r="AB14" s="6"/>
      <c r="AD14" s="6"/>
      <c r="AE14" s="8"/>
      <c r="AF14" s="8"/>
      <c r="AG14" s="8"/>
      <c r="AH14" s="8" t="s">
        <v>119</v>
      </c>
      <c r="AI14" s="8"/>
      <c r="AJ14" s="8"/>
      <c r="AK14" s="8"/>
      <c r="AL14" s="8"/>
      <c r="AM14" s="20">
        <f>SUM(AM10:AM13)</f>
        <v>47932</v>
      </c>
      <c r="AN14" s="8"/>
      <c r="AO14" s="20">
        <f>SUM(AO10:AO13)</f>
        <v>50014</v>
      </c>
      <c r="AP14" s="18"/>
      <c r="AQ14" s="6"/>
    </row>
    <row r="15" spans="1:43" ht="14.25" customHeight="1" x14ac:dyDescent="0.25">
      <c r="A15" s="6"/>
      <c r="B15" s="8"/>
      <c r="C15" s="8"/>
      <c r="D15" s="8"/>
      <c r="E15" s="8" t="s">
        <v>9</v>
      </c>
      <c r="F15" s="8"/>
      <c r="G15" s="8"/>
      <c r="H15" s="8"/>
      <c r="I15" s="8"/>
      <c r="J15" s="21">
        <f>SUM(J10:J14)</f>
        <v>10566</v>
      </c>
      <c r="K15" s="8"/>
      <c r="L15" s="21">
        <f>SUM(L10:L14)</f>
        <v>8192</v>
      </c>
      <c r="M15" s="21"/>
      <c r="N15" s="6"/>
      <c r="P15" s="6"/>
      <c r="Q15" s="10" t="s">
        <v>79</v>
      </c>
      <c r="R15" s="16" t="s">
        <v>58</v>
      </c>
      <c r="S15" s="10"/>
      <c r="T15" s="10"/>
      <c r="U15" s="10"/>
      <c r="V15" s="10" t="s">
        <v>83</v>
      </c>
      <c r="W15" s="10"/>
      <c r="X15" s="17">
        <v>12577</v>
      </c>
      <c r="Y15" s="10"/>
      <c r="Z15" s="17">
        <v>7998</v>
      </c>
      <c r="AA15" s="8"/>
      <c r="AB15" s="6"/>
      <c r="AD15" s="6"/>
      <c r="AE15" s="8"/>
      <c r="AF15" s="8" t="s">
        <v>117</v>
      </c>
      <c r="AG15" s="8"/>
      <c r="AH15" s="8"/>
      <c r="AI15" s="8"/>
      <c r="AJ15" s="8"/>
      <c r="AK15" s="8"/>
      <c r="AL15" s="8"/>
      <c r="AM15" s="8"/>
      <c r="AN15" s="8"/>
      <c r="AO15" s="8"/>
      <c r="AP15" s="21"/>
      <c r="AQ15" s="6"/>
    </row>
    <row r="16" spans="1:43" ht="14.25" customHeight="1" x14ac:dyDescent="0.25">
      <c r="A16" s="6"/>
      <c r="B16" s="8"/>
      <c r="C16" s="8" t="s">
        <v>2</v>
      </c>
      <c r="D16" s="8"/>
      <c r="E16" s="8"/>
      <c r="F16" s="8"/>
      <c r="G16" s="8"/>
      <c r="H16" s="8"/>
      <c r="I16" s="8"/>
      <c r="J16" s="18"/>
      <c r="K16" s="8"/>
      <c r="L16" s="18"/>
      <c r="M16" s="18"/>
      <c r="N16" s="6"/>
      <c r="P16" s="6"/>
      <c r="Q16" s="10" t="s">
        <v>79</v>
      </c>
      <c r="R16" s="16" t="s">
        <v>59</v>
      </c>
      <c r="S16" s="10"/>
      <c r="T16" s="10"/>
      <c r="U16" s="10"/>
      <c r="V16" s="10" t="s">
        <v>84</v>
      </c>
      <c r="W16" s="10"/>
      <c r="X16" s="17">
        <v>12930</v>
      </c>
      <c r="Y16" s="10"/>
      <c r="Z16" s="17">
        <v>12790</v>
      </c>
      <c r="AA16" s="8"/>
      <c r="AB16" s="6"/>
      <c r="AD16" s="6"/>
      <c r="AE16" s="8"/>
      <c r="AF16" s="8"/>
      <c r="AG16" s="8" t="s">
        <v>116</v>
      </c>
      <c r="AH16" s="8"/>
      <c r="AI16" s="8"/>
      <c r="AJ16" s="8"/>
      <c r="AK16" s="8"/>
      <c r="AL16" s="8"/>
      <c r="AM16" s="18">
        <f>X10</f>
        <v>10555</v>
      </c>
      <c r="AN16" s="8"/>
      <c r="AO16" s="18">
        <f>Z10</f>
        <v>12072</v>
      </c>
      <c r="AP16" s="18"/>
      <c r="AQ16" s="6"/>
    </row>
    <row r="17" spans="1:43" ht="14.25" customHeight="1" x14ac:dyDescent="0.25">
      <c r="A17" s="6"/>
      <c r="B17" s="8"/>
      <c r="C17" s="8"/>
      <c r="D17" s="8" t="s">
        <v>10</v>
      </c>
      <c r="E17" s="8"/>
      <c r="F17" s="8"/>
      <c r="G17" s="8"/>
      <c r="H17" s="8"/>
      <c r="I17" s="8"/>
      <c r="J17" s="18">
        <v>757</v>
      </c>
      <c r="K17" s="8"/>
      <c r="L17" s="18">
        <v>755</v>
      </c>
      <c r="M17" s="18"/>
      <c r="N17" s="6"/>
      <c r="P17" s="6"/>
      <c r="Q17" s="10" t="s">
        <v>77</v>
      </c>
      <c r="R17" s="16" t="s">
        <v>60</v>
      </c>
      <c r="S17" s="10"/>
      <c r="T17" s="10"/>
      <c r="U17" s="10"/>
      <c r="V17" s="10" t="s">
        <v>82</v>
      </c>
      <c r="W17" s="10"/>
      <c r="X17" s="17">
        <v>9860</v>
      </c>
      <c r="Y17" s="10"/>
      <c r="Z17" s="17">
        <v>13122</v>
      </c>
      <c r="AA17" s="8"/>
      <c r="AB17" s="6"/>
      <c r="AD17" s="6"/>
      <c r="AE17" s="8"/>
      <c r="AF17" s="8"/>
      <c r="AG17" s="8" t="s">
        <v>56</v>
      </c>
      <c r="AH17" s="8"/>
      <c r="AI17" s="8"/>
      <c r="AJ17" s="8"/>
      <c r="AK17" s="8"/>
      <c r="AL17" s="8"/>
      <c r="AM17" s="18">
        <f>X13</f>
        <v>17120</v>
      </c>
      <c r="AN17" s="8"/>
      <c r="AO17" s="18">
        <f>Z13</f>
        <v>13074</v>
      </c>
      <c r="AP17" s="18"/>
      <c r="AQ17" s="6"/>
    </row>
    <row r="18" spans="1:43" ht="14.25" customHeight="1" x14ac:dyDescent="0.25">
      <c r="A18" s="6"/>
      <c r="B18" s="8"/>
      <c r="C18" s="8"/>
      <c r="D18" s="8" t="s">
        <v>11</v>
      </c>
      <c r="E18" s="8"/>
      <c r="F18" s="8"/>
      <c r="G18" s="8"/>
      <c r="H18" s="8"/>
      <c r="I18" s="8"/>
      <c r="J18" s="18">
        <v>2154</v>
      </c>
      <c r="K18" s="8"/>
      <c r="L18" s="18">
        <v>2013</v>
      </c>
      <c r="M18" s="18"/>
      <c r="N18" s="6"/>
      <c r="P18" s="6"/>
      <c r="Q18" s="10" t="s">
        <v>77</v>
      </c>
      <c r="R18" s="16" t="s">
        <v>61</v>
      </c>
      <c r="S18" s="10"/>
      <c r="T18" s="10"/>
      <c r="U18" s="10"/>
      <c r="V18" s="10" t="s">
        <v>82</v>
      </c>
      <c r="W18" s="10"/>
      <c r="X18" s="17">
        <v>8174</v>
      </c>
      <c r="Y18" s="10"/>
      <c r="Z18" s="17">
        <v>9547</v>
      </c>
      <c r="AA18" s="8"/>
      <c r="AB18" s="6"/>
      <c r="AD18" s="6"/>
      <c r="AE18" s="8"/>
      <c r="AF18" s="8"/>
      <c r="AG18" s="8" t="s">
        <v>58</v>
      </c>
      <c r="AH18" s="8"/>
      <c r="AI18" s="8"/>
      <c r="AJ18" s="8"/>
      <c r="AK18" s="8"/>
      <c r="AL18" s="8"/>
      <c r="AM18" s="18">
        <f>X15</f>
        <v>12577</v>
      </c>
      <c r="AN18" s="8"/>
      <c r="AO18" s="18">
        <f>Z15</f>
        <v>7998</v>
      </c>
      <c r="AP18" s="18"/>
      <c r="AQ18" s="6"/>
    </row>
    <row r="19" spans="1:43" ht="14.25" customHeight="1" x14ac:dyDescent="0.25">
      <c r="A19" s="6"/>
      <c r="B19" s="8"/>
      <c r="C19" s="8"/>
      <c r="D19" s="8" t="s">
        <v>12</v>
      </c>
      <c r="E19" s="8"/>
      <c r="F19" s="8"/>
      <c r="G19" s="8"/>
      <c r="H19" s="8"/>
      <c r="I19" s="8"/>
      <c r="J19" s="18">
        <v>4447</v>
      </c>
      <c r="K19" s="8"/>
      <c r="L19" s="18">
        <v>4060</v>
      </c>
      <c r="M19" s="18"/>
      <c r="N19" s="6"/>
      <c r="P19" s="6"/>
      <c r="Q19" s="10" t="s">
        <v>78</v>
      </c>
      <c r="R19" s="16" t="s">
        <v>62</v>
      </c>
      <c r="S19" s="10"/>
      <c r="T19" s="10"/>
      <c r="U19" s="10"/>
      <c r="V19" s="10" t="s">
        <v>85</v>
      </c>
      <c r="W19" s="10"/>
      <c r="X19" s="17">
        <v>351</v>
      </c>
      <c r="Y19" s="10"/>
      <c r="Z19" s="17">
        <v>858</v>
      </c>
      <c r="AA19" s="8"/>
      <c r="AB19" s="6"/>
      <c r="AD19" s="6"/>
      <c r="AE19" s="8"/>
      <c r="AF19" s="8"/>
      <c r="AG19" s="8" t="s">
        <v>57</v>
      </c>
      <c r="AH19" s="8"/>
      <c r="AI19" s="8"/>
      <c r="AJ19" s="8"/>
      <c r="AK19" s="8"/>
      <c r="AL19" s="8"/>
      <c r="AM19" s="18">
        <f>X14</f>
        <v>3371</v>
      </c>
      <c r="AN19" s="8"/>
      <c r="AO19" s="18">
        <f>Z14</f>
        <v>4370</v>
      </c>
      <c r="AP19" s="18"/>
      <c r="AQ19" s="6"/>
    </row>
    <row r="20" spans="1:43" ht="14.25" customHeight="1" x14ac:dyDescent="0.25">
      <c r="A20" s="6"/>
      <c r="B20" s="8"/>
      <c r="C20" s="8"/>
      <c r="D20" s="8" t="s">
        <v>13</v>
      </c>
      <c r="E20" s="8"/>
      <c r="F20" s="8"/>
      <c r="G20" s="8"/>
      <c r="H20" s="8"/>
      <c r="I20" s="8"/>
      <c r="J20" s="19">
        <v>95</v>
      </c>
      <c r="K20" s="8"/>
      <c r="L20" s="19">
        <v>112</v>
      </c>
      <c r="M20" s="18"/>
      <c r="N20" s="6"/>
      <c r="P20" s="6"/>
      <c r="Q20" s="10" t="s">
        <v>79</v>
      </c>
      <c r="R20" s="16" t="s">
        <v>63</v>
      </c>
      <c r="S20" s="10"/>
      <c r="T20" s="10"/>
      <c r="U20" s="10"/>
      <c r="V20" s="10" t="s">
        <v>84</v>
      </c>
      <c r="W20" s="10"/>
      <c r="X20" s="17">
        <v>14620</v>
      </c>
      <c r="Y20" s="10"/>
      <c r="Z20" s="17">
        <v>15148</v>
      </c>
      <c r="AA20" s="8"/>
      <c r="AB20" s="6"/>
      <c r="AD20" s="6"/>
      <c r="AE20" s="8"/>
      <c r="AF20" s="8"/>
      <c r="AG20" s="8"/>
      <c r="AH20" s="8" t="s">
        <v>120</v>
      </c>
      <c r="AI20" s="8"/>
      <c r="AJ20" s="8"/>
      <c r="AK20" s="8"/>
      <c r="AL20" s="8"/>
      <c r="AM20" s="20">
        <f>SUM(AM16:AM19)</f>
        <v>43623</v>
      </c>
      <c r="AN20" s="8"/>
      <c r="AO20" s="20">
        <f>SUM(AO16:AO19)</f>
        <v>37514</v>
      </c>
      <c r="AP20" s="18"/>
      <c r="AQ20" s="6"/>
    </row>
    <row r="21" spans="1:43" ht="14.25" customHeight="1" thickBot="1" x14ac:dyDescent="0.3">
      <c r="A21" s="6"/>
      <c r="B21" s="8"/>
      <c r="C21" s="8"/>
      <c r="D21" s="8"/>
      <c r="E21" s="8"/>
      <c r="F21" s="8"/>
      <c r="G21" s="8"/>
      <c r="H21" s="8"/>
      <c r="I21" s="8"/>
      <c r="J21" s="21">
        <f>SUM(J17:J20)</f>
        <v>7453</v>
      </c>
      <c r="K21" s="8"/>
      <c r="L21" s="21">
        <f>SUM(L17:L20)</f>
        <v>6940</v>
      </c>
      <c r="M21" s="21"/>
      <c r="N21" s="6"/>
      <c r="P21" s="6"/>
      <c r="Q21" s="10" t="s">
        <v>79</v>
      </c>
      <c r="R21" s="16" t="s">
        <v>64</v>
      </c>
      <c r="S21" s="10"/>
      <c r="T21" s="10"/>
      <c r="U21" s="10"/>
      <c r="V21" s="10" t="s">
        <v>84</v>
      </c>
      <c r="W21" s="10"/>
      <c r="X21" s="17">
        <v>16377</v>
      </c>
      <c r="Y21" s="10"/>
      <c r="Z21" s="17">
        <v>11862</v>
      </c>
      <c r="AA21" s="8"/>
      <c r="AB21" s="6"/>
      <c r="AD21" s="6"/>
      <c r="AE21" s="8"/>
      <c r="AF21" s="10" t="s">
        <v>21</v>
      </c>
      <c r="AG21" s="8"/>
      <c r="AH21" s="8"/>
      <c r="AI21" s="8"/>
      <c r="AJ21" s="8"/>
      <c r="AK21" s="8"/>
      <c r="AL21" s="8"/>
      <c r="AM21" s="22">
        <f>AM14+AM20</f>
        <v>91555</v>
      </c>
      <c r="AN21" s="8"/>
      <c r="AO21" s="22">
        <f>AO14+AO20</f>
        <v>87528</v>
      </c>
      <c r="AP21" s="21"/>
      <c r="AQ21" s="6"/>
    </row>
    <row r="22" spans="1:43" ht="14.25" customHeight="1" x14ac:dyDescent="0.25">
      <c r="A22" s="6"/>
      <c r="B22" s="8"/>
      <c r="C22" s="8"/>
      <c r="D22" s="8" t="s">
        <v>14</v>
      </c>
      <c r="E22" s="8"/>
      <c r="F22" s="8"/>
      <c r="G22" s="8"/>
      <c r="H22" s="8"/>
      <c r="I22" s="8"/>
      <c r="J22" s="19">
        <v>-3383</v>
      </c>
      <c r="K22" s="8"/>
      <c r="L22" s="19">
        <v>-2766</v>
      </c>
      <c r="M22" s="18"/>
      <c r="N22" s="6"/>
      <c r="P22" s="6"/>
      <c r="Q22" s="10" t="s">
        <v>77</v>
      </c>
      <c r="R22" s="16" t="s">
        <v>65</v>
      </c>
      <c r="S22" s="10"/>
      <c r="T22" s="10"/>
      <c r="U22" s="10"/>
      <c r="V22" s="10" t="s">
        <v>81</v>
      </c>
      <c r="W22" s="10"/>
      <c r="X22" s="17">
        <v>33098</v>
      </c>
      <c r="Y22" s="10"/>
      <c r="Z22" s="17">
        <v>28939</v>
      </c>
      <c r="AA22" s="8"/>
      <c r="AB22" s="6"/>
      <c r="AD22" s="6"/>
      <c r="AE22" s="8"/>
      <c r="AF22" s="8"/>
      <c r="AG22" s="8"/>
      <c r="AH22" s="8"/>
      <c r="AI22" s="8"/>
      <c r="AJ22" s="8"/>
      <c r="AK22" s="8"/>
      <c r="AL22" s="8"/>
      <c r="AM22" s="18"/>
      <c r="AN22" s="8"/>
      <c r="AO22" s="18"/>
      <c r="AP22" s="18"/>
      <c r="AQ22" s="6"/>
    </row>
    <row r="23" spans="1:43" ht="14.25" customHeight="1" x14ac:dyDescent="0.25">
      <c r="A23" s="6"/>
      <c r="B23" s="8"/>
      <c r="C23" s="8"/>
      <c r="D23" s="8"/>
      <c r="E23" s="8" t="s">
        <v>15</v>
      </c>
      <c r="F23" s="8"/>
      <c r="G23" s="8"/>
      <c r="H23" s="8"/>
      <c r="I23" s="8"/>
      <c r="J23" s="21">
        <f>J21+J22</f>
        <v>4070</v>
      </c>
      <c r="K23" s="8"/>
      <c r="L23" s="21">
        <f>L21+L22</f>
        <v>4174</v>
      </c>
      <c r="M23" s="21"/>
      <c r="N23" s="6"/>
      <c r="P23" s="6"/>
      <c r="Q23" s="10" t="s">
        <v>78</v>
      </c>
      <c r="R23" s="16" t="s">
        <v>40</v>
      </c>
      <c r="S23" s="10"/>
      <c r="T23" s="10"/>
      <c r="U23" s="10"/>
      <c r="V23" s="10" t="s">
        <v>85</v>
      </c>
      <c r="W23" s="10"/>
      <c r="X23" s="17">
        <v>20453</v>
      </c>
      <c r="Y23" s="10"/>
      <c r="Z23" s="17">
        <v>16702</v>
      </c>
      <c r="AA23" s="8"/>
      <c r="AB23" s="6"/>
      <c r="AD23" s="6"/>
      <c r="AE23" s="8"/>
      <c r="AF23" s="10" t="s">
        <v>22</v>
      </c>
      <c r="AG23" s="8"/>
      <c r="AH23" s="8"/>
      <c r="AI23" s="8"/>
      <c r="AJ23" s="8"/>
      <c r="AK23" s="8"/>
      <c r="AL23" s="8"/>
      <c r="AM23" s="18"/>
      <c r="AN23" s="8"/>
      <c r="AO23" s="18"/>
      <c r="AP23" s="21"/>
      <c r="AQ23" s="6"/>
    </row>
    <row r="24" spans="1:43" ht="14.25" customHeight="1" x14ac:dyDescent="0.25">
      <c r="A24" s="6"/>
      <c r="B24" s="8"/>
      <c r="C24" s="8" t="s">
        <v>16</v>
      </c>
      <c r="D24" s="8"/>
      <c r="E24" s="8"/>
      <c r="F24" s="8"/>
      <c r="G24" s="8"/>
      <c r="H24" s="8"/>
      <c r="I24" s="8"/>
      <c r="J24" s="18">
        <v>2452</v>
      </c>
      <c r="K24" s="8"/>
      <c r="L24" s="18">
        <v>2203</v>
      </c>
      <c r="M24" s="18"/>
      <c r="N24" s="6"/>
      <c r="P24" s="6"/>
      <c r="Q24" s="10" t="s">
        <v>77</v>
      </c>
      <c r="R24" s="16" t="s">
        <v>66</v>
      </c>
      <c r="S24" s="10"/>
      <c r="T24" s="10"/>
      <c r="U24" s="10"/>
      <c r="V24" s="10" t="s">
        <v>81</v>
      </c>
      <c r="W24" s="10"/>
      <c r="X24" s="17">
        <v>2414</v>
      </c>
      <c r="Y24" s="10"/>
      <c r="Z24" s="17">
        <v>1582</v>
      </c>
      <c r="AA24" s="8"/>
      <c r="AB24" s="6"/>
      <c r="AD24" s="6"/>
      <c r="AE24" s="8"/>
      <c r="AF24" s="8" t="s">
        <v>23</v>
      </c>
      <c r="AG24" s="8"/>
      <c r="AH24" s="8"/>
      <c r="AI24" s="8"/>
      <c r="AJ24" s="8"/>
      <c r="AK24" s="8"/>
      <c r="AL24" s="8"/>
      <c r="AM24" s="18"/>
      <c r="AN24" s="8"/>
      <c r="AO24" s="18"/>
      <c r="AP24" s="18"/>
      <c r="AQ24" s="6"/>
    </row>
    <row r="25" spans="1:43" ht="14.25" customHeight="1" x14ac:dyDescent="0.25">
      <c r="A25" s="6"/>
      <c r="B25" s="8"/>
      <c r="C25" s="8" t="s">
        <v>17</v>
      </c>
      <c r="D25" s="8"/>
      <c r="E25" s="8"/>
      <c r="F25" s="8"/>
      <c r="G25" s="8"/>
      <c r="H25" s="8"/>
      <c r="I25" s="8"/>
      <c r="J25" s="18">
        <v>159</v>
      </c>
      <c r="K25" s="8"/>
      <c r="L25" s="18">
        <v>173</v>
      </c>
      <c r="M25" s="18"/>
      <c r="N25" s="6"/>
      <c r="P25" s="6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6"/>
      <c r="AD25" s="6"/>
      <c r="AE25" s="8"/>
      <c r="AF25" s="8"/>
      <c r="AG25" s="8" t="s">
        <v>24</v>
      </c>
      <c r="AH25" s="8"/>
      <c r="AI25" s="8"/>
      <c r="AJ25" s="8"/>
      <c r="AK25" s="8"/>
      <c r="AL25" s="8"/>
      <c r="AM25" s="18">
        <f>X9</f>
        <v>8382</v>
      </c>
      <c r="AN25" s="8"/>
      <c r="AO25" s="18">
        <f>Z9</f>
        <v>8443</v>
      </c>
      <c r="AP25" s="18"/>
      <c r="AQ25" s="6"/>
    </row>
    <row r="26" spans="1:43" ht="14.25" customHeight="1" x14ac:dyDescent="0.25">
      <c r="A26" s="6"/>
      <c r="B26" s="8"/>
      <c r="C26" s="8" t="s">
        <v>18</v>
      </c>
      <c r="D26" s="8"/>
      <c r="E26" s="8"/>
      <c r="F26" s="8"/>
      <c r="G26" s="8"/>
      <c r="H26" s="8"/>
      <c r="I26" s="8"/>
      <c r="J26" s="18">
        <v>279</v>
      </c>
      <c r="K26" s="8"/>
      <c r="L26" s="18">
        <v>322</v>
      </c>
      <c r="M26" s="18"/>
      <c r="N26" s="6"/>
      <c r="P26" s="6"/>
      <c r="Q26" s="8"/>
      <c r="R26" s="8"/>
      <c r="S26" s="8"/>
      <c r="T26" s="8"/>
      <c r="U26" s="8"/>
      <c r="V26" s="8"/>
      <c r="W26" s="8"/>
      <c r="X26" s="8"/>
      <c r="Y26" s="8"/>
      <c r="Z26" s="9" t="s">
        <v>51</v>
      </c>
      <c r="AA26" s="12"/>
      <c r="AB26" s="6"/>
      <c r="AD26" s="6"/>
      <c r="AE26" s="8"/>
      <c r="AF26" s="8"/>
      <c r="AG26" s="8" t="s">
        <v>66</v>
      </c>
      <c r="AH26" s="8"/>
      <c r="AI26" s="8"/>
      <c r="AJ26" s="8"/>
      <c r="AK26" s="8"/>
      <c r="AL26" s="8"/>
      <c r="AM26" s="18">
        <f>X24</f>
        <v>2414</v>
      </c>
      <c r="AN26" s="8"/>
      <c r="AO26" s="18">
        <f>Z24</f>
        <v>1582</v>
      </c>
      <c r="AP26" s="18"/>
      <c r="AQ26" s="6"/>
    </row>
    <row r="27" spans="1:43" ht="14.25" customHeight="1" x14ac:dyDescent="0.25">
      <c r="A27" s="6"/>
      <c r="B27" s="8"/>
      <c r="C27" s="8" t="s">
        <v>19</v>
      </c>
      <c r="D27" s="8"/>
      <c r="E27" s="8"/>
      <c r="F27" s="8"/>
      <c r="G27" s="8"/>
      <c r="H27" s="8"/>
      <c r="I27" s="8"/>
      <c r="J27" s="18">
        <v>324</v>
      </c>
      <c r="K27" s="8"/>
      <c r="L27" s="18">
        <v>395</v>
      </c>
      <c r="M27" s="18"/>
      <c r="N27" s="6"/>
      <c r="P27" s="6"/>
      <c r="Q27" s="8"/>
      <c r="R27" s="13"/>
      <c r="S27" s="13"/>
      <c r="T27" s="13"/>
      <c r="U27" s="13"/>
      <c r="V27" s="13"/>
      <c r="W27" s="13"/>
      <c r="X27" s="13"/>
      <c r="Y27" s="13"/>
      <c r="Z27" s="14">
        <v>2013</v>
      </c>
      <c r="AA27" s="8"/>
      <c r="AB27" s="6"/>
      <c r="AD27" s="6"/>
      <c r="AE27" s="8"/>
      <c r="AF27" s="8"/>
      <c r="AG27" s="8" t="s">
        <v>65</v>
      </c>
      <c r="AH27" s="8"/>
      <c r="AI27" s="8"/>
      <c r="AJ27" s="8"/>
      <c r="AK27" s="8"/>
      <c r="AL27" s="8"/>
      <c r="AM27" s="19">
        <f>X22</f>
        <v>33098</v>
      </c>
      <c r="AN27" s="8"/>
      <c r="AO27" s="19">
        <f>Z22</f>
        <v>28939</v>
      </c>
      <c r="AP27" s="18"/>
      <c r="AQ27" s="6"/>
    </row>
    <row r="28" spans="1:43" ht="14.25" customHeight="1" x14ac:dyDescent="0.25">
      <c r="A28" s="6"/>
      <c r="B28" s="8"/>
      <c r="C28" s="8" t="s">
        <v>20</v>
      </c>
      <c r="D28" s="8"/>
      <c r="E28" s="8"/>
      <c r="F28" s="8"/>
      <c r="G28" s="8"/>
      <c r="H28" s="8"/>
      <c r="I28" s="8"/>
      <c r="J28" s="19">
        <v>452</v>
      </c>
      <c r="K28" s="8"/>
      <c r="L28" s="19">
        <v>367</v>
      </c>
      <c r="M28" s="18"/>
      <c r="N28" s="6"/>
      <c r="P28" s="6"/>
      <c r="Q28" s="8"/>
      <c r="R28" s="10" t="s">
        <v>67</v>
      </c>
      <c r="S28" s="8"/>
      <c r="T28" s="8"/>
      <c r="U28" s="8"/>
      <c r="V28" s="8"/>
      <c r="W28" s="8"/>
      <c r="X28" s="8"/>
      <c r="Y28" s="8"/>
      <c r="Z28" s="8"/>
      <c r="AA28" s="8"/>
      <c r="AB28" s="6"/>
      <c r="AD28" s="6"/>
      <c r="AE28" s="8"/>
      <c r="AF28" s="8"/>
      <c r="AG28" s="8"/>
      <c r="AH28" s="8" t="s">
        <v>118</v>
      </c>
      <c r="AI28" s="8"/>
      <c r="AJ28" s="8"/>
      <c r="AK28" s="8"/>
      <c r="AL28" s="8"/>
      <c r="AM28" s="20">
        <f>SUM(AM25:AM27)</f>
        <v>43894</v>
      </c>
      <c r="AN28" s="8"/>
      <c r="AO28" s="20">
        <f>SUM(AO25:AO27)</f>
        <v>38964</v>
      </c>
      <c r="AP28" s="18"/>
      <c r="AQ28" s="6"/>
    </row>
    <row r="29" spans="1:43" ht="14.25" customHeight="1" thickBot="1" x14ac:dyDescent="0.3">
      <c r="A29" s="6"/>
      <c r="B29" s="8"/>
      <c r="C29" s="10" t="s">
        <v>21</v>
      </c>
      <c r="D29" s="8"/>
      <c r="E29" s="8"/>
      <c r="F29" s="8"/>
      <c r="G29" s="8"/>
      <c r="H29" s="8"/>
      <c r="I29" s="8"/>
      <c r="J29" s="22">
        <f>J15+J23+SUM(J24:J28)</f>
        <v>18302</v>
      </c>
      <c r="K29" s="8"/>
      <c r="L29" s="22">
        <f>L15+L23+SUM(L24:L28)</f>
        <v>15826</v>
      </c>
      <c r="M29" s="21"/>
      <c r="N29" s="6"/>
      <c r="P29" s="6"/>
      <c r="Q29" s="8"/>
      <c r="R29" s="8" t="s">
        <v>68</v>
      </c>
      <c r="S29" s="8"/>
      <c r="T29" s="8"/>
      <c r="U29" s="8"/>
      <c r="V29" s="8"/>
      <c r="W29" s="8" t="s">
        <v>113</v>
      </c>
      <c r="X29" s="8"/>
      <c r="Y29" s="8"/>
      <c r="Z29" s="23">
        <v>51572</v>
      </c>
      <c r="AA29" s="8"/>
      <c r="AB29" s="6"/>
      <c r="AD29" s="6"/>
      <c r="AE29" s="8"/>
      <c r="AF29" s="8" t="s">
        <v>60</v>
      </c>
      <c r="AG29" s="8"/>
      <c r="AH29" s="8"/>
      <c r="AI29" s="8"/>
      <c r="AJ29" s="8"/>
      <c r="AK29" s="8"/>
      <c r="AL29" s="8"/>
      <c r="AM29" s="18">
        <f>X17</f>
        <v>9860</v>
      </c>
      <c r="AN29" s="8"/>
      <c r="AO29" s="18">
        <f>Z17</f>
        <v>13122</v>
      </c>
      <c r="AP29" s="21"/>
      <c r="AQ29" s="6"/>
    </row>
    <row r="30" spans="1:43" ht="14.25" customHeight="1" x14ac:dyDescent="0.25">
      <c r="A30" s="6"/>
      <c r="B30" s="8"/>
      <c r="C30" s="8"/>
      <c r="D30" s="8"/>
      <c r="E30" s="8"/>
      <c r="F30" s="8"/>
      <c r="G30" s="8"/>
      <c r="H30" s="8"/>
      <c r="I30" s="8"/>
      <c r="J30" s="18"/>
      <c r="K30" s="8"/>
      <c r="L30" s="18"/>
      <c r="M30" s="18"/>
      <c r="N30" s="6"/>
      <c r="P30" s="6"/>
      <c r="Q30" s="8"/>
      <c r="R30" s="8" t="s">
        <v>69</v>
      </c>
      <c r="S30" s="8"/>
      <c r="T30" s="8"/>
      <c r="U30" s="8"/>
      <c r="V30" s="8"/>
      <c r="W30" s="8" t="s">
        <v>113</v>
      </c>
      <c r="X30" s="8"/>
      <c r="Y30" s="8"/>
      <c r="Z30" s="23">
        <v>1192</v>
      </c>
      <c r="AA30" s="8"/>
      <c r="AB30" s="6"/>
      <c r="AD30" s="6"/>
      <c r="AE30" s="8"/>
      <c r="AF30" s="8" t="s">
        <v>61</v>
      </c>
      <c r="AG30" s="8"/>
      <c r="AH30" s="8"/>
      <c r="AI30" s="8"/>
      <c r="AJ30" s="8"/>
      <c r="AK30" s="8"/>
      <c r="AL30" s="8"/>
      <c r="AM30" s="19">
        <f>X18</f>
        <v>8174</v>
      </c>
      <c r="AN30" s="8"/>
      <c r="AO30" s="19">
        <f>Z18</f>
        <v>9547</v>
      </c>
      <c r="AP30" s="18"/>
      <c r="AQ30" s="6"/>
    </row>
    <row r="31" spans="1:43" ht="14.25" customHeight="1" x14ac:dyDescent="0.25">
      <c r="A31" s="6"/>
      <c r="B31" s="8"/>
      <c r="C31" s="10" t="s">
        <v>22</v>
      </c>
      <c r="D31" s="8"/>
      <c r="E31" s="8"/>
      <c r="F31" s="8"/>
      <c r="G31" s="8"/>
      <c r="H31" s="8"/>
      <c r="I31" s="8"/>
      <c r="J31" s="18"/>
      <c r="K31" s="8"/>
      <c r="L31" s="18"/>
      <c r="M31" s="18"/>
      <c r="N31" s="6"/>
      <c r="P31" s="6"/>
      <c r="Q31" s="8"/>
      <c r="R31" s="8" t="s">
        <v>70</v>
      </c>
      <c r="S31" s="8"/>
      <c r="T31" s="8"/>
      <c r="U31" s="8"/>
      <c r="V31" s="8"/>
      <c r="W31" s="8" t="s">
        <v>113</v>
      </c>
      <c r="X31" s="8"/>
      <c r="Y31" s="8"/>
      <c r="Z31" s="23">
        <v>144</v>
      </c>
      <c r="AA31" s="8"/>
      <c r="AB31" s="6"/>
      <c r="AD31" s="6"/>
      <c r="AE31" s="8"/>
      <c r="AF31" s="8"/>
      <c r="AG31" s="8"/>
      <c r="AH31" s="8" t="s">
        <v>121</v>
      </c>
      <c r="AI31" s="8"/>
      <c r="AJ31" s="8"/>
      <c r="AK31" s="8"/>
      <c r="AL31" s="8"/>
      <c r="AM31" s="20">
        <f>SUM(AM29:AM30)</f>
        <v>18034</v>
      </c>
      <c r="AN31" s="8"/>
      <c r="AO31" s="20">
        <f>SUM(AO29:AO30)</f>
        <v>22669</v>
      </c>
      <c r="AP31" s="18"/>
      <c r="AQ31" s="6"/>
    </row>
    <row r="32" spans="1:43" ht="14.25" customHeight="1" thickBot="1" x14ac:dyDescent="0.3">
      <c r="A32" s="6"/>
      <c r="B32" s="8"/>
      <c r="C32" s="8" t="s">
        <v>23</v>
      </c>
      <c r="D32" s="8"/>
      <c r="E32" s="8"/>
      <c r="F32" s="8"/>
      <c r="G32" s="8"/>
      <c r="H32" s="8"/>
      <c r="I32" s="8"/>
      <c r="J32" s="18"/>
      <c r="K32" s="8"/>
      <c r="L32" s="18"/>
      <c r="M32" s="18"/>
      <c r="N32" s="6"/>
      <c r="P32" s="6"/>
      <c r="Q32" s="8"/>
      <c r="R32" s="8" t="s">
        <v>71</v>
      </c>
      <c r="S32" s="8"/>
      <c r="T32" s="8"/>
      <c r="U32" s="8"/>
      <c r="V32" s="8"/>
      <c r="W32" s="8" t="s">
        <v>114</v>
      </c>
      <c r="X32" s="8"/>
      <c r="Y32" s="8"/>
      <c r="Z32" s="23">
        <v>72448</v>
      </c>
      <c r="AA32" s="8"/>
      <c r="AB32" s="6"/>
      <c r="AD32" s="6"/>
      <c r="AE32" s="8"/>
      <c r="AF32" s="10" t="s">
        <v>122</v>
      </c>
      <c r="AG32" s="8"/>
      <c r="AH32" s="8"/>
      <c r="AI32" s="8"/>
      <c r="AJ32" s="8"/>
      <c r="AK32" s="8"/>
      <c r="AL32" s="8"/>
      <c r="AM32" s="22">
        <f>AM28+AM30+AM29</f>
        <v>61928</v>
      </c>
      <c r="AN32" s="8"/>
      <c r="AO32" s="22">
        <f>AO28+AO30+AO29</f>
        <v>61633</v>
      </c>
      <c r="AP32" s="18"/>
      <c r="AQ32" s="6"/>
    </row>
    <row r="33" spans="1:43" ht="14.25" customHeight="1" x14ac:dyDescent="0.25">
      <c r="A33" s="6"/>
      <c r="B33" s="8"/>
      <c r="C33" s="8"/>
      <c r="D33" s="8" t="s">
        <v>24</v>
      </c>
      <c r="E33" s="8"/>
      <c r="F33" s="8"/>
      <c r="G33" s="8"/>
      <c r="H33" s="8"/>
      <c r="I33" s="8"/>
      <c r="J33" s="18">
        <v>5276</v>
      </c>
      <c r="K33" s="8"/>
      <c r="L33" s="18">
        <v>4997</v>
      </c>
      <c r="M33" s="18"/>
      <c r="N33" s="6"/>
      <c r="P33" s="6"/>
      <c r="Q33" s="8"/>
      <c r="R33" s="8" t="s">
        <v>72</v>
      </c>
      <c r="S33" s="8"/>
      <c r="T33" s="8"/>
      <c r="U33" s="8"/>
      <c r="V33" s="8"/>
      <c r="W33" s="8" t="s">
        <v>113</v>
      </c>
      <c r="X33" s="8"/>
      <c r="Y33" s="8"/>
      <c r="Z33" s="23">
        <v>3399</v>
      </c>
      <c r="AA33" s="8"/>
      <c r="AB33" s="6"/>
      <c r="AD33" s="6"/>
      <c r="AE33" s="8"/>
      <c r="AF33" s="8" t="s">
        <v>38</v>
      </c>
      <c r="AG33" s="8"/>
      <c r="AH33" s="8"/>
      <c r="AI33" s="8"/>
      <c r="AJ33" s="8"/>
      <c r="AK33" s="8"/>
      <c r="AL33" s="8"/>
      <c r="AM33" s="18">
        <f>X12</f>
        <v>8823</v>
      </c>
      <c r="AN33" s="8"/>
      <c r="AO33" s="18">
        <f>Z12</f>
        <v>8335</v>
      </c>
      <c r="AP33" s="18"/>
      <c r="AQ33" s="6"/>
    </row>
    <row r="34" spans="1:43" ht="14.25" customHeight="1" x14ac:dyDescent="0.25">
      <c r="A34" s="6"/>
      <c r="B34" s="8"/>
      <c r="C34" s="8"/>
      <c r="D34" s="8" t="s">
        <v>25</v>
      </c>
      <c r="E34" s="8"/>
      <c r="F34" s="8"/>
      <c r="G34" s="8"/>
      <c r="H34" s="8"/>
      <c r="I34" s="8"/>
      <c r="J34" s="18">
        <v>463</v>
      </c>
      <c r="K34" s="8"/>
      <c r="L34" s="18">
        <v>479</v>
      </c>
      <c r="M34" s="18"/>
      <c r="N34" s="6"/>
      <c r="P34" s="6"/>
      <c r="Q34" s="8"/>
      <c r="R34" s="8" t="s">
        <v>73</v>
      </c>
      <c r="S34" s="8"/>
      <c r="T34" s="8"/>
      <c r="U34" s="8"/>
      <c r="V34" s="8"/>
      <c r="W34" s="8" t="s">
        <v>113</v>
      </c>
      <c r="X34" s="8"/>
      <c r="Y34" s="8"/>
      <c r="Z34" s="23">
        <v>12103</v>
      </c>
      <c r="AA34" s="8"/>
      <c r="AB34" s="6"/>
      <c r="AD34" s="6"/>
      <c r="AE34" s="8"/>
      <c r="AF34" s="8" t="s">
        <v>40</v>
      </c>
      <c r="AG34" s="8"/>
      <c r="AH34" s="8"/>
      <c r="AI34" s="8"/>
      <c r="AJ34" s="8"/>
      <c r="AK34" s="8"/>
      <c r="AL34" s="8"/>
      <c r="AM34" s="18">
        <f>X23</f>
        <v>20453</v>
      </c>
      <c r="AN34" s="8"/>
      <c r="AO34" s="18">
        <f>Z23</f>
        <v>16702</v>
      </c>
      <c r="AP34" s="18"/>
      <c r="AQ34" s="6"/>
    </row>
    <row r="35" spans="1:43" ht="14.25" customHeight="1" x14ac:dyDescent="0.25">
      <c r="A35" s="6"/>
      <c r="B35" s="8"/>
      <c r="C35" s="8"/>
      <c r="D35" s="8" t="s">
        <v>26</v>
      </c>
      <c r="E35" s="8"/>
      <c r="F35" s="8"/>
      <c r="G35" s="8"/>
      <c r="H35" s="8"/>
      <c r="I35" s="8"/>
      <c r="J35" s="18">
        <v>544</v>
      </c>
      <c r="K35" s="8"/>
      <c r="L35" s="18">
        <v>459</v>
      </c>
      <c r="M35" s="18"/>
      <c r="N35" s="6"/>
      <c r="P35" s="6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6"/>
      <c r="AD35" s="6"/>
      <c r="AE35" s="8"/>
      <c r="AF35" s="8" t="s">
        <v>41</v>
      </c>
      <c r="AG35" s="8"/>
      <c r="AH35" s="8"/>
      <c r="AI35" s="8"/>
      <c r="AJ35" s="8"/>
      <c r="AK35" s="8"/>
      <c r="AL35" s="8"/>
      <c r="AM35" s="19">
        <f>X19</f>
        <v>351</v>
      </c>
      <c r="AN35" s="8"/>
      <c r="AO35" s="19">
        <f>Z19</f>
        <v>858</v>
      </c>
      <c r="AP35" s="18"/>
      <c r="AQ35" s="6"/>
    </row>
    <row r="36" spans="1:43" ht="14.25" customHeight="1" thickBot="1" x14ac:dyDescent="0.3">
      <c r="A36" s="6"/>
      <c r="B36" s="8"/>
      <c r="C36" s="8"/>
      <c r="D36" s="8" t="s">
        <v>27</v>
      </c>
      <c r="E36" s="8"/>
      <c r="F36" s="8"/>
      <c r="G36" s="8"/>
      <c r="H36" s="8"/>
      <c r="I36" s="8"/>
      <c r="J36" s="18">
        <v>1681</v>
      </c>
      <c r="K36" s="8"/>
      <c r="L36" s="18">
        <v>1382</v>
      </c>
      <c r="M36" s="18"/>
      <c r="N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D36" s="6"/>
      <c r="AE36" s="8"/>
      <c r="AF36" s="10" t="s">
        <v>44</v>
      </c>
      <c r="AG36" s="8"/>
      <c r="AH36" s="8"/>
      <c r="AI36" s="8"/>
      <c r="AJ36" s="8"/>
      <c r="AK36" s="8"/>
      <c r="AL36" s="8"/>
      <c r="AM36" s="22">
        <f>SUM(AM33:AM35)</f>
        <v>29627</v>
      </c>
      <c r="AN36" s="8"/>
      <c r="AO36" s="22">
        <f>SUM(AO33:AO35)</f>
        <v>25895</v>
      </c>
      <c r="AP36" s="18"/>
      <c r="AQ36" s="6"/>
    </row>
    <row r="37" spans="1:43" ht="14.25" customHeight="1" thickBot="1" x14ac:dyDescent="0.3">
      <c r="A37" s="6"/>
      <c r="B37" s="8"/>
      <c r="C37" s="8"/>
      <c r="D37" s="8" t="s">
        <v>28</v>
      </c>
      <c r="E37" s="8"/>
      <c r="F37" s="8"/>
      <c r="G37" s="8"/>
      <c r="H37" s="8"/>
      <c r="I37" s="8"/>
      <c r="J37" s="18">
        <v>316</v>
      </c>
      <c r="K37" s="8"/>
      <c r="L37" s="18">
        <v>281</v>
      </c>
      <c r="M37" s="18"/>
      <c r="N37" s="6"/>
      <c r="AD37" s="6"/>
      <c r="AE37" s="8"/>
      <c r="AF37" s="10" t="s">
        <v>45</v>
      </c>
      <c r="AG37" s="8"/>
      <c r="AH37" s="8"/>
      <c r="AI37" s="8"/>
      <c r="AJ37" s="8"/>
      <c r="AK37" s="8"/>
      <c r="AL37" s="8"/>
      <c r="AM37" s="22">
        <f>AM32+AM36</f>
        <v>91555</v>
      </c>
      <c r="AN37" s="8"/>
      <c r="AO37" s="22">
        <f>AO32+AO36</f>
        <v>87528</v>
      </c>
      <c r="AP37" s="18"/>
      <c r="AQ37" s="6"/>
    </row>
    <row r="38" spans="1:43" ht="14.25" customHeight="1" x14ac:dyDescent="0.25">
      <c r="A38" s="6"/>
      <c r="B38" s="8"/>
      <c r="C38" s="8"/>
      <c r="D38" s="8" t="s">
        <v>29</v>
      </c>
      <c r="E38" s="8"/>
      <c r="F38" s="8"/>
      <c r="G38" s="8"/>
      <c r="H38" s="8"/>
      <c r="I38" s="8"/>
      <c r="J38" s="18">
        <v>663</v>
      </c>
      <c r="K38" s="8"/>
      <c r="L38" s="18">
        <v>783</v>
      </c>
      <c r="M38" s="18"/>
      <c r="N38" s="6"/>
      <c r="AD38" s="6"/>
      <c r="AE38" s="8"/>
      <c r="AF38" s="8"/>
      <c r="AG38" s="8"/>
      <c r="AH38" s="8"/>
      <c r="AI38" s="8"/>
      <c r="AJ38" s="8"/>
      <c r="AK38" s="8"/>
      <c r="AL38" s="8"/>
      <c r="AM38" s="24"/>
      <c r="AN38" s="8"/>
      <c r="AO38" s="24"/>
      <c r="AP38" s="18"/>
      <c r="AQ38" s="6"/>
    </row>
    <row r="39" spans="1:43" ht="14.25" customHeight="1" x14ac:dyDescent="0.25">
      <c r="A39" s="6"/>
      <c r="B39" s="8"/>
      <c r="C39" s="8"/>
      <c r="D39" s="8" t="s">
        <v>30</v>
      </c>
      <c r="E39" s="8"/>
      <c r="F39" s="8"/>
      <c r="G39" s="8"/>
      <c r="H39" s="8"/>
      <c r="I39" s="8"/>
      <c r="J39" s="19">
        <v>35</v>
      </c>
      <c r="K39" s="8"/>
      <c r="L39" s="19">
        <v>54</v>
      </c>
      <c r="M39" s="18"/>
      <c r="N39" s="6"/>
      <c r="AD39" s="6"/>
      <c r="AE39" s="8"/>
      <c r="AF39" s="8"/>
      <c r="AG39" s="8"/>
      <c r="AH39" s="8"/>
      <c r="AI39" s="8"/>
      <c r="AJ39" s="8"/>
      <c r="AK39" s="8"/>
      <c r="AL39" s="8"/>
      <c r="AM39" s="24"/>
      <c r="AN39" s="8"/>
      <c r="AO39" s="24"/>
      <c r="AP39" s="18"/>
      <c r="AQ39" s="6"/>
    </row>
    <row r="40" spans="1:43" ht="14.25" customHeight="1" x14ac:dyDescent="0.25">
      <c r="A40" s="6"/>
      <c r="B40" s="8"/>
      <c r="C40" s="8"/>
      <c r="D40" s="8"/>
      <c r="E40" s="8" t="s">
        <v>31</v>
      </c>
      <c r="F40" s="8"/>
      <c r="G40" s="8"/>
      <c r="H40" s="8"/>
      <c r="I40" s="8"/>
      <c r="J40" s="21">
        <f>SUM(J33:J39)</f>
        <v>8978</v>
      </c>
      <c r="K40" s="8"/>
      <c r="L40" s="21">
        <f>SUM(L33:L39)</f>
        <v>8435</v>
      </c>
      <c r="M40" s="21"/>
      <c r="N40" s="6"/>
      <c r="AD40" s="6"/>
      <c r="AE40" s="8"/>
      <c r="AF40" s="8"/>
      <c r="AG40" s="1"/>
      <c r="AH40" s="1"/>
      <c r="AI40" s="2" t="s">
        <v>123</v>
      </c>
      <c r="AJ40" s="3" t="s">
        <v>125</v>
      </c>
      <c r="AK40" s="2" t="s">
        <v>127</v>
      </c>
      <c r="AL40" s="3" t="s">
        <v>126</v>
      </c>
      <c r="AM40" s="4" t="s">
        <v>128</v>
      </c>
      <c r="AN40" s="8"/>
      <c r="AO40" s="24"/>
      <c r="AP40" s="21"/>
      <c r="AQ40" s="6"/>
    </row>
    <row r="41" spans="1:43" ht="14.25" customHeight="1" x14ac:dyDescent="0.25">
      <c r="A41" s="6"/>
      <c r="B41" s="8"/>
      <c r="C41" s="8" t="s">
        <v>32</v>
      </c>
      <c r="D41" s="8"/>
      <c r="E41" s="8"/>
      <c r="F41" s="8"/>
      <c r="G41" s="8"/>
      <c r="H41" s="8"/>
      <c r="I41" s="8"/>
      <c r="J41" s="18">
        <v>1256</v>
      </c>
      <c r="K41" s="8"/>
      <c r="L41" s="18">
        <v>1109</v>
      </c>
      <c r="M41" s="18"/>
      <c r="N41" s="6"/>
      <c r="AD41" s="6"/>
      <c r="AE41" s="8"/>
      <c r="AF41" s="8"/>
      <c r="AG41" s="1"/>
      <c r="AH41" s="1"/>
      <c r="AI41" s="2"/>
      <c r="AJ41" s="1"/>
      <c r="AK41" s="2"/>
      <c r="AL41" s="1"/>
      <c r="AM41" s="4"/>
      <c r="AN41" s="8"/>
      <c r="AO41" s="24"/>
      <c r="AP41" s="18"/>
      <c r="AQ41" s="6"/>
    </row>
    <row r="42" spans="1:43" ht="14.25" customHeight="1" x14ac:dyDescent="0.25">
      <c r="A42" s="6"/>
      <c r="B42" s="8"/>
      <c r="C42" s="8" t="s">
        <v>33</v>
      </c>
      <c r="D42" s="8"/>
      <c r="E42" s="8"/>
      <c r="F42" s="8"/>
      <c r="G42" s="8"/>
      <c r="H42" s="8"/>
      <c r="I42" s="8"/>
      <c r="J42" s="19">
        <v>1104</v>
      </c>
      <c r="K42" s="8"/>
      <c r="L42" s="19">
        <v>1126</v>
      </c>
      <c r="M42" s="18"/>
      <c r="N42" s="6"/>
      <c r="AD42" s="6"/>
      <c r="AE42" s="8"/>
      <c r="AF42" s="8"/>
      <c r="AG42" s="1" t="s">
        <v>124</v>
      </c>
      <c r="AH42" s="1"/>
      <c r="AI42" s="5">
        <f>AM37</f>
        <v>91555</v>
      </c>
      <c r="AJ42" s="3" t="s">
        <v>125</v>
      </c>
      <c r="AK42" s="5">
        <f>AM32</f>
        <v>61928</v>
      </c>
      <c r="AL42" s="3" t="s">
        <v>126</v>
      </c>
      <c r="AM42" s="5">
        <f>AM36</f>
        <v>29627</v>
      </c>
      <c r="AN42" s="8"/>
      <c r="AO42" s="24"/>
      <c r="AP42" s="18"/>
      <c r="AQ42" s="6"/>
    </row>
    <row r="43" spans="1:43" ht="14.25" customHeight="1" x14ac:dyDescent="0.25">
      <c r="A43" s="6"/>
      <c r="B43" s="8"/>
      <c r="C43" s="8"/>
      <c r="D43" s="8" t="s">
        <v>34</v>
      </c>
      <c r="E43" s="8"/>
      <c r="F43" s="8"/>
      <c r="G43" s="8"/>
      <c r="H43" s="8"/>
      <c r="I43" s="8"/>
      <c r="J43" s="21">
        <f>J40+J41+J42</f>
        <v>11338</v>
      </c>
      <c r="K43" s="8"/>
      <c r="L43" s="21">
        <f>L40+L41+L42</f>
        <v>10670</v>
      </c>
      <c r="M43" s="21"/>
      <c r="N43" s="6"/>
      <c r="AD43" s="6"/>
      <c r="AE43" s="8"/>
      <c r="AF43" s="8"/>
      <c r="AG43" s="1"/>
      <c r="AH43" s="1"/>
      <c r="AI43" s="2"/>
      <c r="AJ43" s="1"/>
      <c r="AK43" s="2"/>
      <c r="AL43" s="1"/>
      <c r="AM43" s="4"/>
      <c r="AN43" s="8"/>
      <c r="AO43" s="24"/>
      <c r="AP43" s="21"/>
      <c r="AQ43" s="6"/>
    </row>
    <row r="44" spans="1:43" ht="14.25" customHeight="1" x14ac:dyDescent="0.25">
      <c r="A44" s="6"/>
      <c r="B44" s="8"/>
      <c r="C44" s="8" t="s">
        <v>35</v>
      </c>
      <c r="D44" s="8"/>
      <c r="E44" s="8"/>
      <c r="F44" s="8"/>
      <c r="G44" s="8"/>
      <c r="H44" s="8"/>
      <c r="I44" s="8"/>
      <c r="J44" s="24" t="s">
        <v>48</v>
      </c>
      <c r="K44" s="8"/>
      <c r="L44" s="24" t="s">
        <v>48</v>
      </c>
      <c r="M44" s="24"/>
      <c r="N44" s="6"/>
      <c r="AD44" s="6"/>
      <c r="AE44" s="8"/>
      <c r="AF44" s="8"/>
      <c r="AG44" s="1" t="s">
        <v>129</v>
      </c>
      <c r="AH44" s="1"/>
      <c r="AI44" s="5">
        <f>AO21</f>
        <v>87528</v>
      </c>
      <c r="AJ44" s="3" t="s">
        <v>125</v>
      </c>
      <c r="AK44" s="5">
        <f>AO32</f>
        <v>61633</v>
      </c>
      <c r="AL44" s="3" t="s">
        <v>126</v>
      </c>
      <c r="AM44" s="5">
        <f>AO36</f>
        <v>25895</v>
      </c>
      <c r="AN44" s="8"/>
      <c r="AO44" s="24"/>
      <c r="AP44" s="24"/>
      <c r="AQ44" s="6"/>
    </row>
    <row r="45" spans="1:43" ht="14.25" customHeight="1" x14ac:dyDescent="0.25">
      <c r="A45" s="6"/>
      <c r="B45" s="8"/>
      <c r="C45" s="10" t="s">
        <v>36</v>
      </c>
      <c r="D45" s="8"/>
      <c r="E45" s="8"/>
      <c r="F45" s="8"/>
      <c r="G45" s="8"/>
      <c r="H45" s="8"/>
      <c r="I45" s="8"/>
      <c r="J45" s="18"/>
      <c r="K45" s="8"/>
      <c r="L45" s="18"/>
      <c r="M45" s="18"/>
      <c r="N45" s="6"/>
      <c r="AD45" s="6"/>
      <c r="AE45" s="8"/>
      <c r="AF45" s="8"/>
      <c r="AG45" s="8"/>
      <c r="AH45" s="8"/>
      <c r="AI45" s="8"/>
      <c r="AJ45" s="8"/>
      <c r="AK45" s="8"/>
      <c r="AL45" s="8"/>
      <c r="AM45" s="24"/>
      <c r="AN45" s="8"/>
      <c r="AO45" s="24"/>
      <c r="AP45" s="18"/>
      <c r="AQ45" s="6"/>
    </row>
    <row r="46" spans="1:43" ht="14.25" customHeight="1" x14ac:dyDescent="0.25">
      <c r="A46" s="6"/>
      <c r="B46" s="8"/>
      <c r="C46" s="8"/>
      <c r="D46" s="8" t="s">
        <v>37</v>
      </c>
      <c r="E46" s="8"/>
      <c r="F46" s="8"/>
      <c r="G46" s="8"/>
      <c r="H46" s="8"/>
      <c r="I46" s="8"/>
      <c r="J46" s="24" t="s">
        <v>48</v>
      </c>
      <c r="K46" s="8"/>
      <c r="L46" s="24" t="s">
        <v>48</v>
      </c>
      <c r="M46" s="24"/>
      <c r="N46" s="6"/>
      <c r="AD46" s="6"/>
      <c r="AE46" s="8"/>
      <c r="AF46" s="8"/>
      <c r="AG46" s="8"/>
      <c r="AH46" s="8"/>
      <c r="AI46" s="8"/>
      <c r="AJ46" s="8"/>
      <c r="AK46" s="8"/>
      <c r="AL46" s="8"/>
      <c r="AM46" s="24"/>
      <c r="AN46" s="8"/>
      <c r="AO46" s="24"/>
      <c r="AP46" s="24"/>
      <c r="AQ46" s="6"/>
    </row>
    <row r="47" spans="1:43" ht="14.25" customHeight="1" x14ac:dyDescent="0.25">
      <c r="A47" s="6"/>
      <c r="B47" s="8"/>
      <c r="C47" s="8"/>
      <c r="D47" s="8" t="s">
        <v>38</v>
      </c>
      <c r="E47" s="8"/>
      <c r="F47" s="8"/>
      <c r="G47" s="8"/>
      <c r="H47" s="8"/>
      <c r="I47" s="8"/>
      <c r="J47" s="18">
        <v>42</v>
      </c>
      <c r="K47" s="8"/>
      <c r="L47" s="18">
        <v>41</v>
      </c>
      <c r="M47" s="18"/>
      <c r="N47" s="6"/>
      <c r="AD47" s="6"/>
      <c r="AE47" s="8"/>
      <c r="AF47" s="8"/>
      <c r="AG47" s="8"/>
      <c r="AH47" s="8"/>
      <c r="AI47" s="8"/>
      <c r="AJ47" s="8"/>
      <c r="AK47" s="8"/>
      <c r="AL47" s="8"/>
      <c r="AM47" s="24"/>
      <c r="AN47" s="8"/>
      <c r="AO47" s="24"/>
      <c r="AP47" s="18"/>
      <c r="AQ47" s="6"/>
    </row>
    <row r="48" spans="1:43" ht="14.25" customHeight="1" x14ac:dyDescent="0.25">
      <c r="A48" s="6"/>
      <c r="B48" s="8"/>
      <c r="C48" s="8"/>
      <c r="D48" s="8" t="s">
        <v>39</v>
      </c>
      <c r="E48" s="8"/>
      <c r="F48" s="8"/>
      <c r="G48" s="8"/>
      <c r="H48" s="8"/>
      <c r="I48" s="8"/>
      <c r="J48" s="18">
        <v>441</v>
      </c>
      <c r="K48" s="8"/>
      <c r="L48" s="18">
        <v>205</v>
      </c>
      <c r="M48" s="18"/>
      <c r="N48" s="6"/>
      <c r="AD48" s="6"/>
      <c r="AE48" s="8"/>
      <c r="AF48" s="8"/>
      <c r="AG48" s="8"/>
      <c r="AH48" s="8"/>
      <c r="AI48" s="8"/>
      <c r="AJ48" s="8"/>
      <c r="AK48" s="8"/>
      <c r="AL48" s="8"/>
      <c r="AM48" s="24"/>
      <c r="AN48" s="8"/>
      <c r="AO48" s="24"/>
      <c r="AP48" s="18"/>
      <c r="AQ48" s="6"/>
    </row>
    <row r="49" spans="1:43" ht="14.25" customHeight="1" x14ac:dyDescent="0.25">
      <c r="A49" s="6"/>
      <c r="B49" s="8"/>
      <c r="C49" s="8"/>
      <c r="D49" s="8" t="s">
        <v>40</v>
      </c>
      <c r="E49" s="8"/>
      <c r="F49" s="8"/>
      <c r="G49" s="8"/>
      <c r="H49" s="8"/>
      <c r="I49" s="8"/>
      <c r="J49" s="18">
        <v>5797</v>
      </c>
      <c r="K49" s="8"/>
      <c r="L49" s="25">
        <v>4714</v>
      </c>
      <c r="M49" s="18"/>
      <c r="N49" s="6"/>
      <c r="AD49" s="6"/>
      <c r="AE49" s="8"/>
      <c r="AF49" s="8"/>
      <c r="AG49" s="8"/>
      <c r="AH49" s="8"/>
      <c r="AI49" s="8"/>
      <c r="AJ49" s="8"/>
      <c r="AK49" s="8"/>
      <c r="AL49" s="8"/>
      <c r="AM49" s="24"/>
      <c r="AN49" s="8"/>
      <c r="AO49" s="24"/>
      <c r="AP49" s="18"/>
      <c r="AQ49" s="6"/>
    </row>
    <row r="50" spans="1:43" ht="14.25" customHeight="1" x14ac:dyDescent="0.25">
      <c r="A50" s="6"/>
      <c r="B50" s="8"/>
      <c r="C50" s="8"/>
      <c r="D50" s="8" t="s">
        <v>41</v>
      </c>
      <c r="E50" s="8"/>
      <c r="F50" s="8"/>
      <c r="G50" s="8"/>
      <c r="H50" s="8"/>
      <c r="I50" s="8"/>
      <c r="J50" s="19">
        <v>40</v>
      </c>
      <c r="K50" s="8"/>
      <c r="L50" s="19">
        <v>-317</v>
      </c>
      <c r="M50" s="18"/>
      <c r="N50" s="6"/>
      <c r="AD50" s="6"/>
      <c r="AE50" s="8"/>
      <c r="AF50" s="8"/>
      <c r="AG50" s="8"/>
      <c r="AH50" s="8"/>
      <c r="AI50" s="8"/>
      <c r="AJ50" s="8"/>
      <c r="AK50" s="8"/>
      <c r="AL50" s="8"/>
      <c r="AM50" s="24"/>
      <c r="AN50" s="8"/>
      <c r="AO50" s="24"/>
      <c r="AP50" s="18"/>
      <c r="AQ50" s="6"/>
    </row>
    <row r="51" spans="1:43" ht="14.25" customHeight="1" x14ac:dyDescent="0.25">
      <c r="A51" s="6"/>
      <c r="B51" s="8"/>
      <c r="C51" s="8"/>
      <c r="D51" s="8"/>
      <c r="E51" s="8" t="s">
        <v>42</v>
      </c>
      <c r="F51" s="8"/>
      <c r="G51" s="8"/>
      <c r="H51" s="8"/>
      <c r="I51" s="8"/>
      <c r="J51" s="21">
        <f>SUM(J47:J50)</f>
        <v>6320</v>
      </c>
      <c r="K51" s="8"/>
      <c r="L51" s="21">
        <f>SUM(L47:L50)</f>
        <v>4643</v>
      </c>
      <c r="M51" s="21"/>
      <c r="N51" s="6"/>
      <c r="AD51" s="6"/>
      <c r="AE51" s="8"/>
      <c r="AF51" s="8"/>
      <c r="AG51" s="8"/>
      <c r="AH51" s="8"/>
      <c r="AI51" s="8"/>
      <c r="AJ51" s="8"/>
      <c r="AK51" s="8"/>
      <c r="AL51" s="8"/>
      <c r="AM51" s="24"/>
      <c r="AN51" s="8"/>
      <c r="AO51" s="24"/>
      <c r="AP51" s="21"/>
      <c r="AQ51" s="6"/>
    </row>
    <row r="52" spans="1:43" ht="14.25" customHeight="1" x14ac:dyDescent="0.25">
      <c r="A52" s="6"/>
      <c r="B52" s="8"/>
      <c r="C52" s="8"/>
      <c r="D52" s="8" t="s">
        <v>43</v>
      </c>
      <c r="E52" s="8"/>
      <c r="F52" s="8"/>
      <c r="G52" s="8"/>
      <c r="H52" s="8"/>
      <c r="I52" s="8"/>
      <c r="J52" s="18">
        <v>644</v>
      </c>
      <c r="K52" s="8"/>
      <c r="L52" s="18">
        <v>513</v>
      </c>
      <c r="M52" s="18"/>
      <c r="N52" s="6"/>
      <c r="AD52" s="6"/>
      <c r="AE52" s="8"/>
      <c r="AF52" s="8"/>
      <c r="AG52" s="8"/>
      <c r="AH52" s="8"/>
      <c r="AI52" s="8"/>
      <c r="AJ52" s="8"/>
      <c r="AK52" s="8"/>
      <c r="AL52" s="8"/>
      <c r="AM52" s="24"/>
      <c r="AN52" s="8"/>
      <c r="AO52" s="24"/>
      <c r="AP52" s="18"/>
      <c r="AQ52" s="6"/>
    </row>
    <row r="53" spans="1:43" ht="14.25" customHeight="1" x14ac:dyDescent="0.25">
      <c r="A53" s="6"/>
      <c r="B53" s="8"/>
      <c r="C53" s="8"/>
      <c r="D53" s="8"/>
      <c r="E53" s="8" t="s">
        <v>44</v>
      </c>
      <c r="F53" s="8"/>
      <c r="G53" s="8"/>
      <c r="H53" s="8"/>
      <c r="I53" s="8"/>
      <c r="J53" s="26">
        <f>J51+J52</f>
        <v>6964</v>
      </c>
      <c r="K53" s="8"/>
      <c r="L53" s="26">
        <f>L51+L52</f>
        <v>5156</v>
      </c>
      <c r="M53" s="21"/>
      <c r="N53" s="6"/>
      <c r="AD53" s="6"/>
      <c r="AE53" s="8"/>
      <c r="AF53" s="8"/>
      <c r="AG53" s="8"/>
      <c r="AH53" s="8"/>
      <c r="AI53" s="8"/>
      <c r="AJ53" s="8"/>
      <c r="AK53" s="8"/>
      <c r="AL53" s="8"/>
      <c r="AM53" s="24"/>
      <c r="AN53" s="8"/>
      <c r="AO53" s="24"/>
      <c r="AP53" s="21"/>
      <c r="AQ53" s="6"/>
    </row>
    <row r="54" spans="1:43" ht="14.25" customHeight="1" thickBot="1" x14ac:dyDescent="0.3">
      <c r="A54" s="6"/>
      <c r="B54" s="8"/>
      <c r="C54" s="10" t="s">
        <v>45</v>
      </c>
      <c r="D54" s="8"/>
      <c r="E54" s="8"/>
      <c r="F54" s="8"/>
      <c r="G54" s="8"/>
      <c r="H54" s="8"/>
      <c r="I54" s="8"/>
      <c r="J54" s="22">
        <f>J43+J53</f>
        <v>18302</v>
      </c>
      <c r="K54" s="8"/>
      <c r="L54" s="22">
        <f>L43+L53</f>
        <v>15826</v>
      </c>
      <c r="M54" s="21"/>
      <c r="N54" s="6"/>
      <c r="AD54" s="6"/>
      <c r="AE54" s="8"/>
      <c r="AF54" s="8"/>
      <c r="AG54" s="8"/>
      <c r="AH54" s="8"/>
      <c r="AI54" s="8"/>
      <c r="AJ54" s="8"/>
      <c r="AK54" s="8"/>
      <c r="AL54" s="8"/>
      <c r="AM54" s="24"/>
      <c r="AN54" s="8"/>
      <c r="AO54" s="24"/>
      <c r="AP54" s="21"/>
      <c r="AQ54" s="6"/>
    </row>
    <row r="55" spans="1:43" ht="14.25" customHeight="1" x14ac:dyDescent="0.25">
      <c r="A55" s="6"/>
      <c r="B55" s="8"/>
      <c r="C55" s="10"/>
      <c r="D55" s="8"/>
      <c r="E55" s="8"/>
      <c r="F55" s="8"/>
      <c r="G55" s="8"/>
      <c r="H55" s="8"/>
      <c r="I55" s="8"/>
      <c r="J55" s="21"/>
      <c r="K55" s="8"/>
      <c r="L55" s="21"/>
      <c r="M55" s="21"/>
      <c r="N55" s="6"/>
      <c r="AD55" s="6"/>
      <c r="AE55" s="8"/>
      <c r="AF55" s="10"/>
      <c r="AG55" s="8"/>
      <c r="AH55" s="8"/>
      <c r="AI55" s="8"/>
      <c r="AJ55" s="8"/>
      <c r="AK55" s="8"/>
      <c r="AL55" s="8"/>
      <c r="AM55" s="21"/>
      <c r="AN55" s="8"/>
      <c r="AO55" s="21"/>
      <c r="AP55" s="21"/>
      <c r="AQ55" s="6"/>
    </row>
    <row r="56" spans="1:43" ht="14.2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</row>
    <row r="58" spans="1:43" ht="14.2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</row>
    <row r="59" spans="1:43" ht="14.25" customHeight="1" x14ac:dyDescent="0.25">
      <c r="A59" s="6"/>
      <c r="B59" s="1" t="s">
        <v>130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9" t="s">
        <v>110</v>
      </c>
      <c r="Q59" s="6"/>
    </row>
    <row r="60" spans="1:43" ht="14.25" customHeight="1" x14ac:dyDescent="0.25">
      <c r="A60" s="6"/>
      <c r="B60" s="8"/>
      <c r="C60" s="27" t="s">
        <v>46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6"/>
    </row>
    <row r="61" spans="1:43" ht="14.25" customHeight="1" x14ac:dyDescent="0.25">
      <c r="A61" s="6"/>
      <c r="B61" s="8"/>
      <c r="C61" s="10" t="s">
        <v>86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6"/>
    </row>
    <row r="62" spans="1:43" ht="14.25" customHeight="1" x14ac:dyDescent="0.25">
      <c r="A62" s="6"/>
      <c r="B62" s="8"/>
      <c r="C62" s="10" t="s">
        <v>47</v>
      </c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6"/>
    </row>
    <row r="63" spans="1:43" ht="14.25" customHeight="1" x14ac:dyDescent="0.25">
      <c r="A63" s="6"/>
      <c r="B63" s="8"/>
      <c r="C63" s="8"/>
      <c r="D63" s="8"/>
      <c r="E63" s="8"/>
      <c r="F63" s="8"/>
      <c r="G63" s="8"/>
      <c r="H63" s="8"/>
      <c r="I63" s="8"/>
      <c r="J63" s="9" t="s">
        <v>49</v>
      </c>
      <c r="K63" s="8"/>
      <c r="L63" s="9" t="s">
        <v>50</v>
      </c>
      <c r="M63" s="8"/>
      <c r="N63" s="8"/>
      <c r="O63" s="9" t="s">
        <v>49</v>
      </c>
      <c r="P63" s="9"/>
      <c r="Q63" s="6"/>
    </row>
    <row r="64" spans="1:43" ht="14.25" customHeight="1" x14ac:dyDescent="0.25">
      <c r="A64" s="6"/>
      <c r="B64" s="8"/>
      <c r="C64" s="13"/>
      <c r="D64" s="13"/>
      <c r="E64" s="13"/>
      <c r="F64" s="13"/>
      <c r="G64" s="13"/>
      <c r="H64" s="13"/>
      <c r="I64" s="13"/>
      <c r="J64" s="14">
        <v>2013</v>
      </c>
      <c r="K64" s="13"/>
      <c r="L64" s="14">
        <v>2012</v>
      </c>
      <c r="M64" s="13"/>
      <c r="N64" s="13"/>
      <c r="O64" s="14">
        <v>2011</v>
      </c>
      <c r="P64" s="10"/>
      <c r="Q64" s="6"/>
    </row>
    <row r="65" spans="1:17" ht="14.25" customHeight="1" x14ac:dyDescent="0.25">
      <c r="A65" s="6"/>
      <c r="B65" s="8"/>
      <c r="C65" s="10" t="s">
        <v>87</v>
      </c>
      <c r="D65" s="8"/>
      <c r="E65" s="8"/>
      <c r="F65" s="8"/>
      <c r="G65" s="8"/>
      <c r="H65" s="8"/>
      <c r="I65" s="8"/>
      <c r="J65" s="28">
        <v>49694</v>
      </c>
      <c r="K65" s="8"/>
      <c r="L65" s="28">
        <v>45015</v>
      </c>
      <c r="M65" s="8"/>
      <c r="N65" s="8"/>
      <c r="O65" s="28">
        <v>40023</v>
      </c>
      <c r="P65" s="8"/>
      <c r="Q65" s="6"/>
    </row>
    <row r="66" spans="1:17" ht="14.25" customHeight="1" x14ac:dyDescent="0.25">
      <c r="A66" s="6"/>
      <c r="B66" s="8"/>
      <c r="C66" s="8" t="s">
        <v>88</v>
      </c>
      <c r="D66" s="8"/>
      <c r="E66" s="8"/>
      <c r="F66" s="8"/>
      <c r="G66" s="8"/>
      <c r="H66" s="8"/>
      <c r="I66" s="8"/>
      <c r="J66" s="29">
        <v>37534</v>
      </c>
      <c r="K66" s="8"/>
      <c r="L66" s="29">
        <v>34017</v>
      </c>
      <c r="M66" s="8"/>
      <c r="N66" s="8"/>
      <c r="O66" s="29">
        <v>30477</v>
      </c>
      <c r="P66" s="8"/>
      <c r="Q66" s="6"/>
    </row>
    <row r="67" spans="1:17" ht="14.25" customHeight="1" x14ac:dyDescent="0.25">
      <c r="A67" s="6"/>
      <c r="B67" s="8"/>
      <c r="C67" s="8" t="s">
        <v>89</v>
      </c>
      <c r="D67" s="8"/>
      <c r="E67" s="8"/>
      <c r="F67" s="8"/>
      <c r="G67" s="8"/>
      <c r="H67" s="8"/>
      <c r="I67" s="8"/>
      <c r="J67" s="30">
        <f>J65-J66</f>
        <v>12160</v>
      </c>
      <c r="K67" s="8"/>
      <c r="L67" s="30">
        <f>L65-L66</f>
        <v>10998</v>
      </c>
      <c r="M67" s="8"/>
      <c r="N67" s="8"/>
      <c r="O67" s="30">
        <f>O65-O66</f>
        <v>9546</v>
      </c>
      <c r="P67" s="8"/>
      <c r="Q67" s="6"/>
    </row>
    <row r="68" spans="1:17" ht="14.25" customHeight="1" x14ac:dyDescent="0.25">
      <c r="A68" s="6"/>
      <c r="B68" s="8"/>
      <c r="C68" s="8" t="s">
        <v>90</v>
      </c>
      <c r="D68" s="8"/>
      <c r="E68" s="8"/>
      <c r="F68" s="8"/>
      <c r="G68" s="8"/>
      <c r="H68" s="8"/>
      <c r="I68" s="8"/>
      <c r="J68" s="31">
        <v>9873</v>
      </c>
      <c r="K68" s="8"/>
      <c r="L68" s="31">
        <v>8984</v>
      </c>
      <c r="M68" s="8"/>
      <c r="N68" s="8"/>
      <c r="O68" s="31">
        <v>7385</v>
      </c>
      <c r="P68" s="8"/>
      <c r="Q68" s="6"/>
    </row>
    <row r="69" spans="1:17" ht="14.25" customHeight="1" x14ac:dyDescent="0.25">
      <c r="A69" s="6"/>
      <c r="B69" s="8"/>
      <c r="C69" s="8" t="s">
        <v>91</v>
      </c>
      <c r="D69" s="8"/>
      <c r="E69" s="8"/>
      <c r="F69" s="8"/>
      <c r="G69" s="8"/>
      <c r="H69" s="8"/>
      <c r="I69" s="8"/>
      <c r="J69" s="31">
        <v>52</v>
      </c>
      <c r="K69" s="8"/>
      <c r="L69" s="31">
        <v>78</v>
      </c>
      <c r="M69" s="8"/>
      <c r="N69" s="8"/>
      <c r="O69" s="31">
        <v>0</v>
      </c>
      <c r="P69" s="8"/>
      <c r="Q69" s="6"/>
    </row>
    <row r="70" spans="1:17" ht="14.25" customHeight="1" x14ac:dyDescent="0.25">
      <c r="A70" s="6"/>
      <c r="B70" s="8"/>
      <c r="C70" s="8" t="s">
        <v>112</v>
      </c>
      <c r="D70" s="8"/>
      <c r="E70" s="8"/>
      <c r="F70" s="8"/>
      <c r="G70" s="8"/>
      <c r="H70" s="8"/>
      <c r="I70" s="8"/>
      <c r="J70" s="29">
        <v>0</v>
      </c>
      <c r="K70" s="8"/>
      <c r="L70" s="29">
        <v>66</v>
      </c>
      <c r="M70" s="8"/>
      <c r="N70" s="8"/>
      <c r="O70" s="29">
        <v>0</v>
      </c>
      <c r="P70" s="8"/>
      <c r="Q70" s="6"/>
    </row>
    <row r="71" spans="1:17" ht="14.25" customHeight="1" x14ac:dyDescent="0.25">
      <c r="A71" s="6"/>
      <c r="B71" s="8"/>
      <c r="C71" s="8" t="s">
        <v>93</v>
      </c>
      <c r="D71" s="8"/>
      <c r="E71" s="8"/>
      <c r="F71" s="8"/>
      <c r="G71" s="8"/>
      <c r="H71" s="8"/>
      <c r="I71" s="8"/>
      <c r="J71" s="30">
        <f>J67-J68-J69-J70</f>
        <v>2235</v>
      </c>
      <c r="K71" s="8"/>
      <c r="L71" s="30">
        <f>L67-L68-L69-L70</f>
        <v>1870</v>
      </c>
      <c r="M71" s="8"/>
      <c r="N71" s="8"/>
      <c r="O71" s="30">
        <f>O67-O68-O69-O70</f>
        <v>2161</v>
      </c>
      <c r="P71" s="8"/>
      <c r="Q71" s="6"/>
    </row>
    <row r="72" spans="1:17" ht="14.25" customHeight="1" x14ac:dyDescent="0.25">
      <c r="A72" s="6"/>
      <c r="B72" s="8"/>
      <c r="C72" s="8" t="s">
        <v>94</v>
      </c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6"/>
    </row>
    <row r="73" spans="1:17" ht="14.25" customHeight="1" x14ac:dyDescent="0.25">
      <c r="A73" s="6"/>
      <c r="B73" s="8"/>
      <c r="C73" s="8"/>
      <c r="D73" s="8" t="s">
        <v>95</v>
      </c>
      <c r="E73" s="8"/>
      <c r="F73" s="8"/>
      <c r="G73" s="8"/>
      <c r="H73" s="8"/>
      <c r="I73" s="8"/>
      <c r="J73" s="31">
        <v>54</v>
      </c>
      <c r="K73" s="8"/>
      <c r="L73" s="31">
        <v>35</v>
      </c>
      <c r="M73" s="8"/>
      <c r="N73" s="8"/>
      <c r="O73" s="31">
        <v>129</v>
      </c>
      <c r="P73" s="8"/>
      <c r="Q73" s="6"/>
    </row>
    <row r="74" spans="1:17" ht="14.25" customHeight="1" x14ac:dyDescent="0.25">
      <c r="A74" s="6"/>
      <c r="B74" s="8"/>
      <c r="C74" s="8"/>
      <c r="D74" s="8" t="s">
        <v>96</v>
      </c>
      <c r="E74" s="8"/>
      <c r="F74" s="8"/>
      <c r="G74" s="8"/>
      <c r="H74" s="8"/>
      <c r="I74" s="8"/>
      <c r="J74" s="31">
        <v>0</v>
      </c>
      <c r="K74" s="8"/>
      <c r="L74" s="31">
        <v>-111</v>
      </c>
      <c r="M74" s="8"/>
      <c r="N74" s="8"/>
      <c r="O74" s="31">
        <v>0</v>
      </c>
      <c r="P74" s="8"/>
      <c r="Q74" s="6"/>
    </row>
    <row r="75" spans="1:17" ht="14.25" customHeight="1" x14ac:dyDescent="0.25">
      <c r="A75" s="6"/>
      <c r="B75" s="8"/>
      <c r="C75" s="8"/>
      <c r="D75" s="8" t="s">
        <v>97</v>
      </c>
      <c r="E75" s="8"/>
      <c r="F75" s="8"/>
      <c r="G75" s="8"/>
      <c r="H75" s="8"/>
      <c r="I75" s="8"/>
      <c r="J75" s="29">
        <v>-94</v>
      </c>
      <c r="K75" s="8"/>
      <c r="L75" s="29">
        <v>-94</v>
      </c>
      <c r="M75" s="8"/>
      <c r="N75" s="8"/>
      <c r="O75" s="29">
        <v>-62</v>
      </c>
      <c r="P75" s="8"/>
      <c r="Q75" s="6"/>
    </row>
    <row r="76" spans="1:17" ht="14.25" customHeight="1" x14ac:dyDescent="0.25">
      <c r="A76" s="6"/>
      <c r="B76" s="8"/>
      <c r="C76" s="8" t="s">
        <v>98</v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6"/>
    </row>
    <row r="77" spans="1:17" ht="14.25" customHeight="1" x14ac:dyDescent="0.25">
      <c r="A77" s="6"/>
      <c r="B77" s="8"/>
      <c r="C77" s="8"/>
      <c r="D77" s="8"/>
      <c r="E77" s="8" t="s">
        <v>99</v>
      </c>
      <c r="F77" s="8"/>
      <c r="G77" s="8"/>
      <c r="H77" s="8"/>
      <c r="I77" s="8"/>
      <c r="J77" s="30">
        <f>J71+J73+J74+J75</f>
        <v>2195</v>
      </c>
      <c r="K77" s="8"/>
      <c r="L77" s="30">
        <f>L71+L73+L74+L75</f>
        <v>1700</v>
      </c>
      <c r="M77" s="8"/>
      <c r="N77" s="8"/>
      <c r="O77" s="30">
        <f>O71+O73+O74+O75</f>
        <v>2228</v>
      </c>
      <c r="P77" s="8"/>
      <c r="Q77" s="6"/>
    </row>
    <row r="78" spans="1:17" ht="14.25" customHeight="1" x14ac:dyDescent="0.25">
      <c r="A78" s="6"/>
      <c r="B78" s="8"/>
      <c r="C78" s="8" t="s">
        <v>100</v>
      </c>
      <c r="D78" s="8"/>
      <c r="E78" s="8"/>
      <c r="F78" s="8"/>
      <c r="G78" s="8"/>
      <c r="H78" s="8"/>
      <c r="I78" s="8"/>
      <c r="J78" s="31">
        <v>802</v>
      </c>
      <c r="K78" s="8"/>
      <c r="L78" s="31">
        <v>674</v>
      </c>
      <c r="M78" s="8"/>
      <c r="N78" s="8"/>
      <c r="O78" s="31">
        <v>815</v>
      </c>
      <c r="P78" s="8"/>
      <c r="Q78" s="6"/>
    </row>
    <row r="79" spans="1:17" ht="14.25" customHeight="1" x14ac:dyDescent="0.25">
      <c r="A79" s="6"/>
      <c r="B79" s="8"/>
      <c r="C79" s="8" t="s">
        <v>101</v>
      </c>
      <c r="D79" s="8"/>
      <c r="E79" s="8"/>
      <c r="F79" s="8"/>
      <c r="G79" s="8"/>
      <c r="H79" s="8"/>
      <c r="I79" s="8"/>
      <c r="J79" s="29">
        <v>1</v>
      </c>
      <c r="K79" s="8"/>
      <c r="L79" s="29">
        <v>7</v>
      </c>
      <c r="M79" s="8"/>
      <c r="N79" s="8"/>
      <c r="O79" s="29">
        <v>-3</v>
      </c>
      <c r="P79" s="8"/>
      <c r="Q79" s="6"/>
    </row>
    <row r="80" spans="1:17" ht="14.25" customHeight="1" x14ac:dyDescent="0.25">
      <c r="A80" s="6"/>
      <c r="B80" s="8"/>
      <c r="C80" s="8" t="s">
        <v>102</v>
      </c>
      <c r="D80" s="8"/>
      <c r="E80" s="8"/>
      <c r="F80" s="8"/>
      <c r="G80" s="8"/>
      <c r="H80" s="8"/>
      <c r="I80" s="8"/>
      <c r="J80" s="30">
        <f>J77-J78+J79</f>
        <v>1394</v>
      </c>
      <c r="K80" s="8"/>
      <c r="L80" s="30">
        <f>L77-L78+L79</f>
        <v>1033</v>
      </c>
      <c r="M80" s="8"/>
      <c r="N80" s="8"/>
      <c r="O80" s="30">
        <f>O77-O78+O79</f>
        <v>1410</v>
      </c>
      <c r="P80" s="8"/>
      <c r="Q80" s="6"/>
    </row>
    <row r="81" spans="1:17" ht="14.25" customHeight="1" x14ac:dyDescent="0.25">
      <c r="A81" s="6"/>
      <c r="B81" s="8"/>
      <c r="C81" s="8" t="s">
        <v>103</v>
      </c>
      <c r="D81" s="8"/>
      <c r="E81" s="8"/>
      <c r="F81" s="8"/>
      <c r="G81" s="8"/>
      <c r="H81" s="8"/>
      <c r="I81" s="8"/>
      <c r="J81" s="29">
        <v>-77</v>
      </c>
      <c r="K81" s="8"/>
      <c r="L81" s="29">
        <v>-30</v>
      </c>
      <c r="M81" s="8"/>
      <c r="N81" s="8"/>
      <c r="O81" s="29">
        <v>-3</v>
      </c>
      <c r="P81" s="8"/>
      <c r="Q81" s="6"/>
    </row>
    <row r="82" spans="1:17" ht="14.25" customHeight="1" x14ac:dyDescent="0.25">
      <c r="A82" s="6"/>
      <c r="B82" s="8"/>
      <c r="C82" s="8" t="s">
        <v>104</v>
      </c>
      <c r="D82" s="8"/>
      <c r="E82" s="8"/>
      <c r="F82" s="8"/>
      <c r="G82" s="8"/>
      <c r="H82" s="8"/>
      <c r="I82" s="8"/>
      <c r="J82" s="32">
        <f>J80+J81</f>
        <v>1317</v>
      </c>
      <c r="K82" s="8"/>
      <c r="L82" s="32">
        <f>L80+L81</f>
        <v>1003</v>
      </c>
      <c r="M82" s="8"/>
      <c r="N82" s="8"/>
      <c r="O82" s="32">
        <f>O80+O81</f>
        <v>1407</v>
      </c>
      <c r="P82" s="8"/>
      <c r="Q82" s="6"/>
    </row>
    <row r="83" spans="1:17" ht="14.25" customHeight="1" x14ac:dyDescent="0.25">
      <c r="A83" s="6"/>
      <c r="B83" s="8"/>
      <c r="C83" s="8"/>
      <c r="D83" s="8"/>
      <c r="E83" s="8"/>
      <c r="F83" s="8"/>
      <c r="G83" s="8"/>
      <c r="H83" s="8"/>
      <c r="I83" s="8"/>
      <c r="J83" s="30"/>
      <c r="K83" s="8"/>
      <c r="L83" s="30"/>
      <c r="M83" s="8"/>
      <c r="N83" s="8"/>
      <c r="O83" s="30"/>
      <c r="P83" s="8"/>
      <c r="Q83" s="6"/>
    </row>
    <row r="84" spans="1:17" ht="14.25" customHeight="1" x14ac:dyDescent="0.25">
      <c r="A84" s="6"/>
      <c r="B84" s="8"/>
      <c r="C84" s="8" t="s">
        <v>109</v>
      </c>
      <c r="D84" s="8"/>
      <c r="E84" s="8"/>
      <c r="F84" s="8"/>
      <c r="G84" s="8"/>
      <c r="H84" s="8"/>
      <c r="I84" s="8"/>
      <c r="J84" s="30"/>
      <c r="K84" s="8"/>
      <c r="L84" s="30"/>
      <c r="M84" s="8"/>
      <c r="N84" s="8"/>
      <c r="O84" s="30"/>
      <c r="P84" s="8"/>
      <c r="Q84" s="6"/>
    </row>
    <row r="85" spans="1:17" ht="14.25" customHeight="1" x14ac:dyDescent="0.25">
      <c r="A85" s="6"/>
      <c r="B85" s="8"/>
      <c r="C85" s="8"/>
      <c r="D85" s="8" t="s">
        <v>105</v>
      </c>
      <c r="E85" s="8"/>
      <c r="F85" s="8"/>
      <c r="G85" s="8"/>
      <c r="H85" s="8"/>
      <c r="I85" s="8"/>
      <c r="J85" s="33">
        <f>J82/J89</f>
        <v>3.15978886756238</v>
      </c>
      <c r="K85" s="8"/>
      <c r="L85" s="33">
        <f>L82/L89</f>
        <v>2.4315151515151516</v>
      </c>
      <c r="M85" s="8"/>
      <c r="N85" s="8"/>
      <c r="O85" s="33">
        <f>O82/O89</f>
        <v>3.2035519125683063</v>
      </c>
      <c r="P85" s="8"/>
      <c r="Q85" s="6"/>
    </row>
    <row r="86" spans="1:17" ht="14.25" customHeight="1" x14ac:dyDescent="0.25">
      <c r="A86" s="6"/>
      <c r="B86" s="8"/>
      <c r="C86" s="8"/>
      <c r="D86" s="8" t="s">
        <v>106</v>
      </c>
      <c r="E86" s="8"/>
      <c r="F86" s="8"/>
      <c r="G86" s="8"/>
      <c r="H86" s="8"/>
      <c r="I86" s="8"/>
      <c r="J86" s="33">
        <f>J82/J90</f>
        <v>3.0807017543859647</v>
      </c>
      <c r="K86" s="8"/>
      <c r="L86" s="33">
        <f>L82/L90</f>
        <v>2.37171908252542</v>
      </c>
      <c r="M86" s="8"/>
      <c r="N86" s="8"/>
      <c r="O86" s="33">
        <f>O82/O90</f>
        <v>3.1066460587326121</v>
      </c>
      <c r="P86" s="8"/>
      <c r="Q86" s="6"/>
    </row>
    <row r="87" spans="1:17" ht="14.25" customHeight="1" x14ac:dyDescent="0.25">
      <c r="A87" s="6"/>
      <c r="B87" s="8"/>
      <c r="C87" s="8" t="s">
        <v>107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6"/>
    </row>
    <row r="88" spans="1:17" ht="14.25" customHeight="1" x14ac:dyDescent="0.25">
      <c r="A88" s="6"/>
      <c r="B88" s="8"/>
      <c r="C88" s="8"/>
      <c r="D88" s="8"/>
      <c r="E88" s="8" t="s">
        <v>108</v>
      </c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6"/>
    </row>
    <row r="89" spans="1:17" ht="14.25" customHeight="1" x14ac:dyDescent="0.25">
      <c r="A89" s="6"/>
      <c r="B89" s="8"/>
      <c r="C89" s="8"/>
      <c r="D89" s="8" t="s">
        <v>105</v>
      </c>
      <c r="E89" s="8"/>
      <c r="F89" s="8"/>
      <c r="G89" s="8"/>
      <c r="H89" s="8"/>
      <c r="I89" s="8"/>
      <c r="J89" s="34">
        <v>416.8</v>
      </c>
      <c r="K89" s="8"/>
      <c r="L89" s="34">
        <v>412.5</v>
      </c>
      <c r="M89" s="8"/>
      <c r="N89" s="8"/>
      <c r="O89" s="34">
        <v>439.2</v>
      </c>
      <c r="P89" s="8"/>
      <c r="Q89" s="6"/>
    </row>
    <row r="90" spans="1:17" ht="14.25" customHeight="1" x14ac:dyDescent="0.25">
      <c r="A90" s="6"/>
      <c r="B90" s="8"/>
      <c r="C90" s="8"/>
      <c r="D90" s="8" t="s">
        <v>106</v>
      </c>
      <c r="E90" s="8"/>
      <c r="F90" s="8"/>
      <c r="G90" s="8"/>
      <c r="H90" s="8"/>
      <c r="I90" s="8"/>
      <c r="J90" s="34">
        <v>427.5</v>
      </c>
      <c r="K90" s="8"/>
      <c r="L90" s="34">
        <v>422.9</v>
      </c>
      <c r="M90" s="8"/>
      <c r="N90" s="8"/>
      <c r="O90" s="34">
        <v>452.9</v>
      </c>
      <c r="P90" s="8"/>
      <c r="Q90" s="6"/>
    </row>
    <row r="91" spans="1:17" ht="14.25" customHeight="1" x14ac:dyDescent="0.25">
      <c r="A91" s="6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6"/>
    </row>
    <row r="92" spans="1:17" ht="14.2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</row>
    <row r="94" spans="1:17" ht="14.2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</row>
    <row r="95" spans="1:17" ht="14.25" customHeight="1" x14ac:dyDescent="0.25">
      <c r="A95" s="6"/>
      <c r="B95" s="1" t="s">
        <v>130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9" t="s">
        <v>111</v>
      </c>
      <c r="Q95" s="6"/>
    </row>
    <row r="96" spans="1:17" ht="14.25" customHeight="1" x14ac:dyDescent="0.25">
      <c r="A96" s="6"/>
      <c r="B96" s="8"/>
      <c r="C96" s="27" t="s">
        <v>46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</row>
    <row r="97" spans="1:17" ht="14.25" customHeight="1" x14ac:dyDescent="0.25">
      <c r="A97" s="6"/>
      <c r="B97" s="8"/>
      <c r="C97" s="10" t="s">
        <v>86</v>
      </c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</row>
    <row r="98" spans="1:17" ht="14.25" customHeight="1" x14ac:dyDescent="0.25">
      <c r="A98" s="6"/>
      <c r="B98" s="8"/>
      <c r="C98" s="10" t="s">
        <v>47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</row>
    <row r="99" spans="1:17" ht="14.25" customHeight="1" x14ac:dyDescent="0.25">
      <c r="A99" s="6"/>
      <c r="B99" s="8"/>
      <c r="C99" s="8"/>
      <c r="D99" s="8"/>
      <c r="E99" s="8"/>
      <c r="F99" s="8"/>
      <c r="G99" s="8"/>
      <c r="H99" s="8"/>
      <c r="I99" s="8"/>
      <c r="J99" s="9" t="s">
        <v>49</v>
      </c>
      <c r="K99" s="8"/>
      <c r="L99" s="9" t="s">
        <v>50</v>
      </c>
      <c r="M99" s="8"/>
      <c r="N99" s="8"/>
      <c r="O99" s="9" t="s">
        <v>49</v>
      </c>
      <c r="P99" s="9"/>
      <c r="Q99" s="6"/>
    </row>
    <row r="100" spans="1:17" ht="14.25" customHeight="1" x14ac:dyDescent="0.25">
      <c r="A100" s="6"/>
      <c r="B100" s="8"/>
      <c r="C100" s="13"/>
      <c r="D100" s="13"/>
      <c r="E100" s="13"/>
      <c r="F100" s="13"/>
      <c r="G100" s="13"/>
      <c r="H100" s="13"/>
      <c r="I100" s="13"/>
      <c r="J100" s="14">
        <v>2013</v>
      </c>
      <c r="K100" s="13"/>
      <c r="L100" s="14">
        <v>2012</v>
      </c>
      <c r="M100" s="13"/>
      <c r="N100" s="13"/>
      <c r="O100" s="14">
        <v>2011</v>
      </c>
      <c r="P100" s="10"/>
      <c r="Q100" s="6"/>
    </row>
    <row r="101" spans="1:17" ht="14.25" customHeight="1" x14ac:dyDescent="0.25">
      <c r="A101" s="6"/>
      <c r="B101" s="8"/>
      <c r="C101" s="10" t="s">
        <v>71</v>
      </c>
      <c r="D101" s="8"/>
      <c r="E101" s="8"/>
      <c r="F101" s="8"/>
      <c r="G101" s="8"/>
      <c r="H101" s="8"/>
      <c r="I101" s="8"/>
      <c r="J101" s="28">
        <f>Z32</f>
        <v>72448</v>
      </c>
      <c r="K101" s="8"/>
      <c r="L101" s="28">
        <v>45015</v>
      </c>
      <c r="M101" s="8"/>
      <c r="N101" s="8"/>
      <c r="O101" s="28">
        <v>40023</v>
      </c>
      <c r="P101" s="8"/>
      <c r="Q101" s="6"/>
    </row>
    <row r="102" spans="1:17" ht="14.25" customHeight="1" x14ac:dyDescent="0.25">
      <c r="A102" s="6"/>
      <c r="B102" s="8"/>
      <c r="C102" s="8" t="s">
        <v>68</v>
      </c>
      <c r="D102" s="8"/>
      <c r="E102" s="8"/>
      <c r="F102" s="8"/>
      <c r="G102" s="8"/>
      <c r="H102" s="8"/>
      <c r="I102" s="8"/>
      <c r="J102" s="29">
        <f>Z29</f>
        <v>51572</v>
      </c>
      <c r="K102" s="8"/>
      <c r="L102" s="29">
        <v>34017</v>
      </c>
      <c r="M102" s="8"/>
      <c r="N102" s="8"/>
      <c r="O102" s="29">
        <v>30477</v>
      </c>
      <c r="P102" s="8"/>
      <c r="Q102" s="6"/>
    </row>
    <row r="103" spans="1:17" ht="14.25" customHeight="1" x14ac:dyDescent="0.25">
      <c r="A103" s="6"/>
      <c r="B103" s="8"/>
      <c r="C103" s="8" t="s">
        <v>89</v>
      </c>
      <c r="D103" s="8"/>
      <c r="E103" s="8"/>
      <c r="F103" s="8"/>
      <c r="G103" s="8"/>
      <c r="H103" s="8"/>
      <c r="I103" s="8"/>
      <c r="J103" s="30">
        <f>J101-J102</f>
        <v>20876</v>
      </c>
      <c r="K103" s="8"/>
      <c r="L103" s="30">
        <f>L101-L102</f>
        <v>10998</v>
      </c>
      <c r="M103" s="8"/>
      <c r="N103" s="8"/>
      <c r="O103" s="30">
        <f>O101-O102</f>
        <v>9546</v>
      </c>
      <c r="P103" s="8"/>
      <c r="Q103" s="6"/>
    </row>
    <row r="104" spans="1:17" ht="14.25" customHeight="1" x14ac:dyDescent="0.25">
      <c r="A104" s="6"/>
      <c r="B104" s="8"/>
      <c r="C104" s="8" t="s">
        <v>90</v>
      </c>
      <c r="D104" s="8"/>
      <c r="E104" s="8"/>
      <c r="F104" s="8"/>
      <c r="G104" s="8"/>
      <c r="H104" s="8"/>
      <c r="I104" s="8"/>
      <c r="J104" s="31">
        <f>Z34</f>
        <v>12103</v>
      </c>
      <c r="K104" s="8"/>
      <c r="L104" s="31">
        <v>8984</v>
      </c>
      <c r="M104" s="8"/>
      <c r="N104" s="8"/>
      <c r="O104" s="31">
        <v>7385</v>
      </c>
      <c r="P104" s="8"/>
      <c r="Q104" s="6"/>
    </row>
    <row r="105" spans="1:17" ht="14.25" customHeight="1" x14ac:dyDescent="0.25">
      <c r="A105" s="6"/>
      <c r="B105" s="8"/>
      <c r="C105" s="8" t="s">
        <v>91</v>
      </c>
      <c r="D105" s="8"/>
      <c r="E105" s="8"/>
      <c r="F105" s="8"/>
      <c r="G105" s="8"/>
      <c r="H105" s="8"/>
      <c r="I105" s="8"/>
      <c r="J105" s="31">
        <f>Z33</f>
        <v>3399</v>
      </c>
      <c r="K105" s="8"/>
      <c r="L105" s="31">
        <v>78</v>
      </c>
      <c r="M105" s="8"/>
      <c r="N105" s="8"/>
      <c r="O105" s="31">
        <v>0</v>
      </c>
      <c r="P105" s="8"/>
      <c r="Q105" s="6"/>
    </row>
    <row r="106" spans="1:17" ht="14.25" customHeight="1" x14ac:dyDescent="0.25">
      <c r="A106" s="6"/>
      <c r="B106" s="8"/>
      <c r="C106" s="8" t="s">
        <v>92</v>
      </c>
      <c r="D106" s="8"/>
      <c r="E106" s="8"/>
      <c r="F106" s="8"/>
      <c r="G106" s="8"/>
      <c r="H106" s="8"/>
      <c r="I106" s="8"/>
      <c r="J106" s="29">
        <v>0</v>
      </c>
      <c r="K106" s="8"/>
      <c r="L106" s="29">
        <v>66</v>
      </c>
      <c r="M106" s="8"/>
      <c r="N106" s="8"/>
      <c r="O106" s="29">
        <v>0</v>
      </c>
      <c r="P106" s="8"/>
      <c r="Q106" s="6"/>
    </row>
    <row r="107" spans="1:17" ht="14.25" customHeight="1" x14ac:dyDescent="0.25">
      <c r="A107" s="6"/>
      <c r="B107" s="8"/>
      <c r="C107" s="8" t="s">
        <v>93</v>
      </c>
      <c r="D107" s="8"/>
      <c r="E107" s="8"/>
      <c r="F107" s="8"/>
      <c r="G107" s="8"/>
      <c r="H107" s="8"/>
      <c r="I107" s="8"/>
      <c r="J107" s="30">
        <f>J103-J104-J105-J106</f>
        <v>5374</v>
      </c>
      <c r="K107" s="8"/>
      <c r="L107" s="30">
        <f>L103-L104-L105-L106</f>
        <v>1870</v>
      </c>
      <c r="M107" s="8"/>
      <c r="N107" s="8"/>
      <c r="O107" s="30">
        <f>O103-O104-O105-O106</f>
        <v>2161</v>
      </c>
      <c r="P107" s="8"/>
      <c r="Q107" s="6"/>
    </row>
    <row r="108" spans="1:17" ht="14.25" customHeight="1" x14ac:dyDescent="0.25">
      <c r="A108" s="6"/>
      <c r="B108" s="8"/>
      <c r="C108" s="8" t="s">
        <v>94</v>
      </c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</row>
    <row r="109" spans="1:17" ht="14.25" customHeight="1" x14ac:dyDescent="0.25">
      <c r="A109" s="6"/>
      <c r="B109" s="8"/>
      <c r="C109" s="8"/>
      <c r="D109" s="8" t="s">
        <v>95</v>
      </c>
      <c r="E109" s="8"/>
      <c r="F109" s="8"/>
      <c r="G109" s="8"/>
      <c r="H109" s="8"/>
      <c r="I109" s="8"/>
      <c r="J109" s="31">
        <v>0</v>
      </c>
      <c r="K109" s="8"/>
      <c r="L109" s="31">
        <v>35</v>
      </c>
      <c r="M109" s="8"/>
      <c r="N109" s="8"/>
      <c r="O109" s="31">
        <v>129</v>
      </c>
      <c r="P109" s="8"/>
      <c r="Q109" s="6"/>
    </row>
    <row r="110" spans="1:17" ht="14.25" customHeight="1" x14ac:dyDescent="0.25">
      <c r="A110" s="6"/>
      <c r="B110" s="8"/>
      <c r="C110" s="8"/>
      <c r="D110" s="8" t="s">
        <v>96</v>
      </c>
      <c r="E110" s="8"/>
      <c r="F110" s="8"/>
      <c r="G110" s="8"/>
      <c r="H110" s="8"/>
      <c r="I110" s="8"/>
      <c r="J110" s="31">
        <v>0</v>
      </c>
      <c r="K110" s="8"/>
      <c r="L110" s="31">
        <v>-111</v>
      </c>
      <c r="M110" s="8"/>
      <c r="N110" s="8"/>
      <c r="O110" s="31">
        <v>0</v>
      </c>
      <c r="P110" s="8"/>
      <c r="Q110" s="6"/>
    </row>
    <row r="111" spans="1:17" ht="14.25" customHeight="1" x14ac:dyDescent="0.25">
      <c r="A111" s="6"/>
      <c r="B111" s="8"/>
      <c r="C111" s="8"/>
      <c r="D111" s="8" t="s">
        <v>97</v>
      </c>
      <c r="E111" s="8"/>
      <c r="F111" s="8"/>
      <c r="G111" s="8"/>
      <c r="H111" s="8"/>
      <c r="I111" s="8"/>
      <c r="J111" s="29">
        <v>0</v>
      </c>
      <c r="K111" s="8"/>
      <c r="L111" s="29">
        <v>-94</v>
      </c>
      <c r="M111" s="8"/>
      <c r="N111" s="8"/>
      <c r="O111" s="29">
        <v>-62</v>
      </c>
      <c r="P111" s="8"/>
      <c r="Q111" s="6"/>
    </row>
    <row r="112" spans="1:17" ht="14.25" customHeight="1" x14ac:dyDescent="0.25">
      <c r="A112" s="6"/>
      <c r="B112" s="8"/>
      <c r="C112" s="8" t="s">
        <v>98</v>
      </c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</row>
    <row r="113" spans="1:17" ht="14.25" customHeight="1" x14ac:dyDescent="0.25">
      <c r="A113" s="6"/>
      <c r="B113" s="8"/>
      <c r="C113" s="8"/>
      <c r="D113" s="8"/>
      <c r="E113" s="8" t="s">
        <v>99</v>
      </c>
      <c r="F113" s="8"/>
      <c r="G113" s="8"/>
      <c r="H113" s="8"/>
      <c r="I113" s="8"/>
      <c r="J113" s="30">
        <f>J107+J109+J110+J111</f>
        <v>5374</v>
      </c>
      <c r="K113" s="8"/>
      <c r="L113" s="30">
        <f>L107+L109+L110+L111</f>
        <v>1700</v>
      </c>
      <c r="M113" s="8"/>
      <c r="N113" s="8"/>
      <c r="O113" s="30">
        <f>O107+O109+O110+O111</f>
        <v>2228</v>
      </c>
      <c r="P113" s="8"/>
      <c r="Q113" s="6"/>
    </row>
    <row r="114" spans="1:17" ht="14.25" customHeight="1" x14ac:dyDescent="0.25">
      <c r="A114" s="6"/>
      <c r="B114" s="8"/>
      <c r="C114" s="8" t="s">
        <v>100</v>
      </c>
      <c r="D114" s="8"/>
      <c r="E114" s="8"/>
      <c r="F114" s="8"/>
      <c r="G114" s="8"/>
      <c r="H114" s="8"/>
      <c r="I114" s="8"/>
      <c r="J114" s="31">
        <f>Z30</f>
        <v>1192</v>
      </c>
      <c r="K114" s="8"/>
      <c r="L114" s="31">
        <v>674</v>
      </c>
      <c r="M114" s="8"/>
      <c r="N114" s="8"/>
      <c r="O114" s="31">
        <v>815</v>
      </c>
      <c r="P114" s="8"/>
      <c r="Q114" s="6"/>
    </row>
    <row r="115" spans="1:17" ht="14.25" customHeight="1" x14ac:dyDescent="0.25">
      <c r="A115" s="6"/>
      <c r="B115" s="8"/>
      <c r="C115" s="8" t="s">
        <v>101</v>
      </c>
      <c r="D115" s="8"/>
      <c r="E115" s="8"/>
      <c r="F115" s="8"/>
      <c r="G115" s="8"/>
      <c r="H115" s="8"/>
      <c r="I115" s="8"/>
      <c r="J115" s="29">
        <v>0</v>
      </c>
      <c r="K115" s="8"/>
      <c r="L115" s="29">
        <v>7</v>
      </c>
      <c r="M115" s="8"/>
      <c r="N115" s="8"/>
      <c r="O115" s="29">
        <v>-3</v>
      </c>
      <c r="P115" s="8"/>
      <c r="Q115" s="6"/>
    </row>
    <row r="116" spans="1:17" ht="14.25" customHeight="1" x14ac:dyDescent="0.25">
      <c r="A116" s="6"/>
      <c r="B116" s="8"/>
      <c r="C116" s="8" t="s">
        <v>102</v>
      </c>
      <c r="D116" s="8"/>
      <c r="E116" s="8"/>
      <c r="F116" s="8"/>
      <c r="G116" s="8"/>
      <c r="H116" s="8"/>
      <c r="I116" s="8"/>
      <c r="J116" s="30">
        <f>J113-J114+J115</f>
        <v>4182</v>
      </c>
      <c r="K116" s="8"/>
      <c r="L116" s="30">
        <f>L113-L114+L115</f>
        <v>1033</v>
      </c>
      <c r="M116" s="8"/>
      <c r="N116" s="8"/>
      <c r="O116" s="30">
        <f>O113-O114+O115</f>
        <v>1410</v>
      </c>
      <c r="P116" s="8"/>
      <c r="Q116" s="6"/>
    </row>
    <row r="117" spans="1:17" ht="14.25" customHeight="1" x14ac:dyDescent="0.25">
      <c r="A117" s="6"/>
      <c r="B117" s="8"/>
      <c r="C117" s="8" t="s">
        <v>103</v>
      </c>
      <c r="D117" s="8"/>
      <c r="E117" s="8"/>
      <c r="F117" s="8"/>
      <c r="G117" s="8"/>
      <c r="H117" s="8"/>
      <c r="I117" s="8"/>
      <c r="J117" s="29">
        <v>0</v>
      </c>
      <c r="K117" s="8"/>
      <c r="L117" s="29">
        <v>-30</v>
      </c>
      <c r="M117" s="8"/>
      <c r="N117" s="8"/>
      <c r="O117" s="29">
        <v>-3</v>
      </c>
      <c r="P117" s="8"/>
      <c r="Q117" s="6"/>
    </row>
    <row r="118" spans="1:17" ht="14.25" customHeight="1" x14ac:dyDescent="0.25">
      <c r="A118" s="6"/>
      <c r="B118" s="8"/>
      <c r="C118" s="8" t="s">
        <v>104</v>
      </c>
      <c r="D118" s="8"/>
      <c r="E118" s="8"/>
      <c r="F118" s="8"/>
      <c r="G118" s="8"/>
      <c r="H118" s="8"/>
      <c r="I118" s="8"/>
      <c r="J118" s="32">
        <f>J116+J117</f>
        <v>4182</v>
      </c>
      <c r="K118" s="8"/>
      <c r="L118" s="32">
        <f>L116+L117</f>
        <v>1003</v>
      </c>
      <c r="M118" s="8"/>
      <c r="N118" s="8"/>
      <c r="O118" s="32">
        <f>O116+O117</f>
        <v>1407</v>
      </c>
      <c r="P118" s="8"/>
      <c r="Q118" s="6"/>
    </row>
    <row r="119" spans="1:17" ht="14.25" customHeight="1" x14ac:dyDescent="0.25">
      <c r="A119" s="6"/>
      <c r="B119" s="8"/>
      <c r="C119" s="8"/>
      <c r="D119" s="8"/>
      <c r="E119" s="8"/>
      <c r="F119" s="8"/>
      <c r="G119" s="8"/>
      <c r="H119" s="8"/>
      <c r="I119" s="8"/>
      <c r="J119" s="30"/>
      <c r="K119" s="8"/>
      <c r="L119" s="30"/>
      <c r="M119" s="8"/>
      <c r="N119" s="8"/>
      <c r="O119" s="30"/>
      <c r="P119" s="8"/>
      <c r="Q119" s="6"/>
    </row>
    <row r="120" spans="1:17" ht="14.25" customHeight="1" x14ac:dyDescent="0.25">
      <c r="A120" s="6"/>
      <c r="B120" s="8"/>
      <c r="C120" s="8" t="s">
        <v>109</v>
      </c>
      <c r="D120" s="8"/>
      <c r="E120" s="8"/>
      <c r="F120" s="8"/>
      <c r="G120" s="8"/>
      <c r="H120" s="8"/>
      <c r="I120" s="8"/>
      <c r="J120" s="30"/>
      <c r="K120" s="8"/>
      <c r="L120" s="30"/>
      <c r="M120" s="8"/>
      <c r="N120" s="8"/>
      <c r="O120" s="30"/>
      <c r="P120" s="8"/>
      <c r="Q120" s="6"/>
    </row>
    <row r="121" spans="1:17" ht="14.25" customHeight="1" x14ac:dyDescent="0.25">
      <c r="A121" s="6"/>
      <c r="B121" s="8"/>
      <c r="C121" s="8"/>
      <c r="D121" s="8" t="s">
        <v>105</v>
      </c>
      <c r="E121" s="8"/>
      <c r="F121" s="8"/>
      <c r="G121" s="8"/>
      <c r="H121" s="8"/>
      <c r="I121" s="8"/>
      <c r="J121" s="33" t="e">
        <f>J118/J125</f>
        <v>#DIV/0!</v>
      </c>
      <c r="K121" s="8"/>
      <c r="L121" s="33">
        <f>L118/L125</f>
        <v>2.4315151515151516</v>
      </c>
      <c r="M121" s="8"/>
      <c r="N121" s="8"/>
      <c r="O121" s="33">
        <f>O118/O125</f>
        <v>3.2035519125683063</v>
      </c>
      <c r="P121" s="8"/>
      <c r="Q121" s="6"/>
    </row>
    <row r="122" spans="1:17" ht="14.25" customHeight="1" x14ac:dyDescent="0.25">
      <c r="A122" s="6"/>
      <c r="B122" s="8"/>
      <c r="C122" s="8"/>
      <c r="D122" s="8" t="s">
        <v>106</v>
      </c>
      <c r="E122" s="8"/>
      <c r="F122" s="8"/>
      <c r="G122" s="8"/>
      <c r="H122" s="8"/>
      <c r="I122" s="8"/>
      <c r="J122" s="33" t="e">
        <f>J118/J126</f>
        <v>#DIV/0!</v>
      </c>
      <c r="K122" s="8"/>
      <c r="L122" s="33">
        <f>L118/L126</f>
        <v>2.37171908252542</v>
      </c>
      <c r="M122" s="8"/>
      <c r="N122" s="8"/>
      <c r="O122" s="33">
        <f>O118/O126</f>
        <v>3.1066460587326121</v>
      </c>
      <c r="P122" s="8"/>
      <c r="Q122" s="6"/>
    </row>
    <row r="123" spans="1:17" ht="14.25" customHeight="1" x14ac:dyDescent="0.25">
      <c r="A123" s="6"/>
      <c r="B123" s="8"/>
      <c r="C123" s="8" t="s">
        <v>107</v>
      </c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</row>
    <row r="124" spans="1:17" ht="14.25" customHeight="1" x14ac:dyDescent="0.25">
      <c r="A124" s="6"/>
      <c r="B124" s="8"/>
      <c r="C124" s="8"/>
      <c r="D124" s="8"/>
      <c r="E124" s="8" t="s">
        <v>108</v>
      </c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</row>
    <row r="125" spans="1:17" ht="14.25" customHeight="1" x14ac:dyDescent="0.25">
      <c r="A125" s="6"/>
      <c r="B125" s="8"/>
      <c r="C125" s="8"/>
      <c r="D125" s="8" t="s">
        <v>105</v>
      </c>
      <c r="E125" s="8"/>
      <c r="F125" s="8"/>
      <c r="G125" s="8"/>
      <c r="H125" s="8"/>
      <c r="I125" s="8"/>
      <c r="J125" s="34">
        <v>0</v>
      </c>
      <c r="K125" s="8"/>
      <c r="L125" s="34">
        <v>412.5</v>
      </c>
      <c r="M125" s="8"/>
      <c r="N125" s="8"/>
      <c r="O125" s="34">
        <v>439.2</v>
      </c>
      <c r="P125" s="8"/>
      <c r="Q125" s="6"/>
    </row>
    <row r="126" spans="1:17" ht="14.25" customHeight="1" x14ac:dyDescent="0.25">
      <c r="A126" s="6"/>
      <c r="B126" s="8"/>
      <c r="C126" s="8"/>
      <c r="D126" s="8" t="s">
        <v>106</v>
      </c>
      <c r="E126" s="8"/>
      <c r="F126" s="8"/>
      <c r="G126" s="8"/>
      <c r="H126" s="8"/>
      <c r="I126" s="8"/>
      <c r="J126" s="34">
        <v>0</v>
      </c>
      <c r="K126" s="8"/>
      <c r="L126" s="34">
        <v>422.9</v>
      </c>
      <c r="M126" s="8"/>
      <c r="N126" s="8"/>
      <c r="O126" s="34">
        <v>452.9</v>
      </c>
      <c r="P126" s="8"/>
      <c r="Q126" s="6"/>
    </row>
    <row r="127" spans="1:17" ht="14.25" customHeight="1" x14ac:dyDescent="0.25">
      <c r="A127" s="6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</row>
    <row r="128" spans="1:17" ht="14.2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EXHIBIT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de Oliveira</dc:creator>
  <cp:lastModifiedBy>Emerson de Oliveira</cp:lastModifiedBy>
  <cp:lastPrinted>2022-11-02T23:49:15Z</cp:lastPrinted>
  <dcterms:created xsi:type="dcterms:W3CDTF">2022-10-20T22:13:51Z</dcterms:created>
  <dcterms:modified xsi:type="dcterms:W3CDTF">2022-12-01T19:18:43Z</dcterms:modified>
</cp:coreProperties>
</file>