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eoys2_unl_edu/Documents/Graduate School/Weed Seedbank Project/ENREC/"/>
    </mc:Choice>
  </mc:AlternateContent>
  <xr:revisionPtr revIDLastSave="56" documentId="8_{92B8C1DA-3DBA-4718-B3B9-7197539EBED8}" xr6:coauthVersionLast="47" xr6:coauthVersionMax="47" xr10:uidLastSave="{75BD0FB8-3C21-4674-9BCA-74724E0B8310}"/>
  <bookViews>
    <workbookView xWindow="-108" yWindow="-108" windowWidth="23256" windowHeight="12576" xr2:uid="{74203216-CA00-4CBA-BD01-40C22B38FE79}"/>
  </bookViews>
  <sheets>
    <sheet name="RESULTS" sheetId="1" r:id="rId1"/>
    <sheet name="K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0" i="1" l="1"/>
  <c r="R2" i="1"/>
  <c r="L9" i="1"/>
  <c r="O9" i="1" s="1"/>
  <c r="N8" i="1"/>
  <c r="R3" i="1"/>
  <c r="R4" i="1"/>
  <c r="R5" i="1"/>
  <c r="R6" i="1"/>
  <c r="R7" i="1"/>
  <c r="R8" i="1"/>
  <c r="R9" i="1"/>
  <c r="O10" i="1"/>
  <c r="O3" i="1"/>
  <c r="O4" i="1"/>
  <c r="O5" i="1"/>
  <c r="O6" i="1"/>
  <c r="O7" i="1"/>
  <c r="O8" i="1"/>
  <c r="O2" i="1"/>
  <c r="L2" i="1"/>
  <c r="M6" i="1"/>
  <c r="H10" i="1"/>
  <c r="H2" i="1"/>
  <c r="I6" i="1"/>
  <c r="L6" i="1"/>
  <c r="I8" i="1"/>
  <c r="L8" i="1"/>
  <c r="H7" i="1"/>
  <c r="H8" i="1" l="1"/>
  <c r="S8" i="1" s="1"/>
  <c r="S5" i="1"/>
  <c r="S6" i="1"/>
  <c r="S10" i="1"/>
  <c r="S2" i="1"/>
  <c r="F10" i="1"/>
  <c r="D10" i="1"/>
  <c r="Q10" i="1" s="1"/>
  <c r="L7" i="1"/>
  <c r="F7" i="1"/>
  <c r="S7" i="1" s="1"/>
  <c r="D7" i="1"/>
  <c r="Q7" i="1" s="1"/>
  <c r="H4" i="1"/>
  <c r="F4" i="1"/>
  <c r="S4" i="1" s="1"/>
  <c r="D4" i="1"/>
  <c r="M9" i="1"/>
  <c r="K9" i="1"/>
  <c r="S9" i="1" s="1"/>
  <c r="D9" i="1"/>
  <c r="Q9" i="1" s="1"/>
  <c r="K6" i="1"/>
  <c r="H6" i="1"/>
  <c r="F6" i="1"/>
  <c r="D6" i="1"/>
  <c r="K3" i="1"/>
  <c r="H3" i="1"/>
  <c r="S3" i="1" s="1"/>
  <c r="D3" i="1"/>
  <c r="G8" i="1"/>
  <c r="D8" i="1"/>
  <c r="Q8" i="1" s="1"/>
  <c r="D2" i="1"/>
  <c r="Q2" i="1" s="1"/>
  <c r="D5" i="1"/>
  <c r="Q5" i="1" s="1"/>
  <c r="Q3" i="1" l="1"/>
  <c r="Q4" i="1"/>
</calcChain>
</file>

<file path=xl/sharedStrings.xml><?xml version="1.0" encoding="utf-8"?>
<sst xmlns="http://schemas.openxmlformats.org/spreadsheetml/2006/main" count="61" uniqueCount="44">
  <si>
    <t>waterhemp</t>
  </si>
  <si>
    <t>redroot pigweed</t>
  </si>
  <si>
    <t>common lambsquarter</t>
  </si>
  <si>
    <t>green foxtail</t>
  </si>
  <si>
    <t>spotted spurge</t>
  </si>
  <si>
    <t>purslane</t>
  </si>
  <si>
    <t>field pennycress</t>
  </si>
  <si>
    <t>Velvet leaf</t>
  </si>
  <si>
    <t>Carpetweed</t>
  </si>
  <si>
    <t>marestail</t>
  </si>
  <si>
    <t>AMATU</t>
  </si>
  <si>
    <t>AMARE</t>
  </si>
  <si>
    <t>CHEAL</t>
  </si>
  <si>
    <t>SETVI</t>
  </si>
  <si>
    <t>ABUTH</t>
  </si>
  <si>
    <t>MOLVE</t>
  </si>
  <si>
    <t>ERICA</t>
  </si>
  <si>
    <t>EUPMA</t>
  </si>
  <si>
    <t>POROL</t>
  </si>
  <si>
    <t>THLAR</t>
  </si>
  <si>
    <t>CODE</t>
  </si>
  <si>
    <t>SPECIES</t>
  </si>
  <si>
    <t>TOTAL_WEEDS</t>
  </si>
  <si>
    <t>TOTAL_SPECIES</t>
  </si>
  <si>
    <t>TOTAL_PIGWEEDS</t>
  </si>
  <si>
    <t>TOTAL_GRASSES</t>
  </si>
  <si>
    <t>R409</t>
  </si>
  <si>
    <t>C410</t>
  </si>
  <si>
    <t>V411</t>
  </si>
  <si>
    <t>C605</t>
  </si>
  <si>
    <t>R602</t>
  </si>
  <si>
    <t>V603</t>
  </si>
  <si>
    <t>C906</t>
  </si>
  <si>
    <t>R909</t>
  </si>
  <si>
    <t>V910</t>
  </si>
  <si>
    <t>PLOT_ID</t>
  </si>
  <si>
    <t>TREATMENT</t>
  </si>
  <si>
    <t>REP</t>
  </si>
  <si>
    <t>CHECK</t>
  </si>
  <si>
    <t>RYE</t>
  </si>
  <si>
    <t>VETCH</t>
  </si>
  <si>
    <t>TOTAL_OTHERBROAD</t>
  </si>
  <si>
    <t>SCHAC</t>
  </si>
  <si>
    <t>Hardstem bulrush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</si>
</sst>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9EC9-EA2E-47A9-B29C-B1A8569D49C8}">
  <dimension ref="A1:S16"/>
  <sheetViews>
    <sheetView tabSelected="1" zoomScale="98" zoomScaleNormal="98" workbookViewId="0">
      <selection activeCell="R15" sqref="R15"/>
    </sheetView>
  </sheetViews>
  <sheetFormatPr defaultColWidth="8.77734375" defaultRowHeight="14.4" x14ac:dyDescent="0.3"/>
  <cols>
    <col min="1" max="1" width="9.44140625" style="1" bestFit="1" customWidth="1"/>
    <col min="2" max="2" width="11.21875" style="1" bestFit="1" customWidth="1"/>
    <col min="3" max="3" width="9.44140625" style="1" customWidth="1"/>
    <col min="4" max="4" width="7.21875" style="1" bestFit="1" customWidth="1"/>
    <col min="5" max="5" width="7" style="1" bestFit="1" customWidth="1"/>
    <col min="6" max="6" width="6.33203125" style="1" bestFit="1" customWidth="1"/>
    <col min="7" max="7" width="5.5546875" style="1" bestFit="1" customWidth="1"/>
    <col min="8" max="8" width="7.109375" style="1" bestFit="1" customWidth="1"/>
    <col min="9" max="9" width="6.6640625" style="1" bestFit="1" customWidth="1"/>
    <col min="10" max="10" width="6.33203125" style="1" bestFit="1" customWidth="1"/>
    <col min="11" max="11" width="6.77734375" style="1" bestFit="1" customWidth="1"/>
    <col min="12" max="12" width="7" style="1" bestFit="1" customWidth="1"/>
    <col min="13" max="13" width="6.5546875" style="1" bestFit="1" customWidth="1"/>
    <col min="14" max="14" width="6.5546875" style="1" customWidth="1"/>
    <col min="15" max="15" width="13.33203125" style="1" bestFit="1" customWidth="1"/>
    <col min="16" max="16" width="13.88671875" style="1" bestFit="1" customWidth="1"/>
    <col min="17" max="17" width="16.109375" style="1" bestFit="1" customWidth="1"/>
    <col min="18" max="18" width="14.5546875" style="1" bestFit="1" customWidth="1"/>
    <col min="19" max="19" width="19.44140625" style="1" bestFit="1" customWidth="1"/>
    <col min="20" max="16384" width="8.77734375" style="1"/>
  </cols>
  <sheetData>
    <row r="1" spans="1:19" x14ac:dyDescent="0.3">
      <c r="A1" s="1" t="s">
        <v>35</v>
      </c>
      <c r="B1" s="1" t="s">
        <v>36</v>
      </c>
      <c r="C1" s="1" t="s">
        <v>37</v>
      </c>
      <c r="D1" s="1" t="s">
        <v>10</v>
      </c>
      <c r="E1" s="1" t="s">
        <v>11</v>
      </c>
      <c r="F1" s="1" t="s">
        <v>12</v>
      </c>
      <c r="G1" s="2" t="s">
        <v>13</v>
      </c>
      <c r="H1" s="1" t="s">
        <v>17</v>
      </c>
      <c r="I1" s="1" t="s">
        <v>18</v>
      </c>
      <c r="J1" s="1" t="s">
        <v>19</v>
      </c>
      <c r="K1" s="1" t="s">
        <v>14</v>
      </c>
      <c r="L1" s="1" t="s">
        <v>15</v>
      </c>
      <c r="M1" s="1" t="s">
        <v>16</v>
      </c>
      <c r="N1" s="2" t="s">
        <v>42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41</v>
      </c>
    </row>
    <row r="2" spans="1:19" x14ac:dyDescent="0.3">
      <c r="A2" s="1" t="s">
        <v>27</v>
      </c>
      <c r="B2" s="1" t="s">
        <v>38</v>
      </c>
      <c r="C2" s="1">
        <v>1</v>
      </c>
      <c r="D2" s="1">
        <f>1</f>
        <v>1</v>
      </c>
      <c r="E2" s="1">
        <v>0</v>
      </c>
      <c r="F2" s="1">
        <v>0</v>
      </c>
      <c r="G2" s="1">
        <v>0</v>
      </c>
      <c r="H2" s="1">
        <f>1+1</f>
        <v>2</v>
      </c>
      <c r="I2" s="1">
        <v>0</v>
      </c>
      <c r="J2" s="1">
        <v>0</v>
      </c>
      <c r="K2" s="1">
        <v>0</v>
      </c>
      <c r="L2" s="1">
        <f>1+1</f>
        <v>2</v>
      </c>
      <c r="M2" s="1">
        <v>0</v>
      </c>
      <c r="N2" s="1">
        <v>0</v>
      </c>
      <c r="O2" s="1">
        <f>SUM(D2:N2)</f>
        <v>5</v>
      </c>
      <c r="P2" s="1">
        <v>3</v>
      </c>
      <c r="Q2" s="1">
        <f t="shared" ref="Q2:Q10" si="0">SUM(D2,E2)</f>
        <v>1</v>
      </c>
      <c r="R2" s="1">
        <f>SUM(G2,N2)</f>
        <v>0</v>
      </c>
      <c r="S2" s="1">
        <f>SUM(F2,H2,I2,J2,K2,L2,M2)</f>
        <v>4</v>
      </c>
    </row>
    <row r="3" spans="1:19" x14ac:dyDescent="0.3">
      <c r="A3" s="1" t="s">
        <v>29</v>
      </c>
      <c r="B3" s="1" t="s">
        <v>38</v>
      </c>
      <c r="C3" s="1">
        <v>2</v>
      </c>
      <c r="D3" s="1">
        <f>1</f>
        <v>1</v>
      </c>
      <c r="E3" s="1">
        <v>0</v>
      </c>
      <c r="F3" s="1">
        <v>0</v>
      </c>
      <c r="G3" s="1">
        <v>0</v>
      </c>
      <c r="H3" s="1">
        <f>1</f>
        <v>1</v>
      </c>
      <c r="I3" s="1">
        <v>0</v>
      </c>
      <c r="J3" s="1">
        <v>0</v>
      </c>
      <c r="K3" s="1">
        <f>4</f>
        <v>4</v>
      </c>
      <c r="L3" s="1">
        <v>0</v>
      </c>
      <c r="M3" s="1">
        <v>0</v>
      </c>
      <c r="N3" s="1">
        <v>0</v>
      </c>
      <c r="O3" s="1">
        <f t="shared" ref="O3:O9" si="1">SUM(D3:N3)</f>
        <v>6</v>
      </c>
      <c r="P3" s="1">
        <v>3</v>
      </c>
      <c r="Q3" s="1">
        <f t="shared" si="0"/>
        <v>1</v>
      </c>
      <c r="R3" s="1">
        <f t="shared" ref="R3:R9" si="2">SUM(G3,N3)</f>
        <v>0</v>
      </c>
      <c r="S3" s="1">
        <f t="shared" ref="S3:S10" si="3">SUM(F3,H3,I3,J3,K3,L3,M3)</f>
        <v>5</v>
      </c>
    </row>
    <row r="4" spans="1:19" x14ac:dyDescent="0.3">
      <c r="A4" s="1" t="s">
        <v>32</v>
      </c>
      <c r="B4" s="1" t="s">
        <v>38</v>
      </c>
      <c r="C4" s="1">
        <v>3</v>
      </c>
      <c r="D4" s="1">
        <f>2+2+13</f>
        <v>17</v>
      </c>
      <c r="E4" s="1">
        <v>0</v>
      </c>
      <c r="F4" s="1">
        <f>1</f>
        <v>1</v>
      </c>
      <c r="G4" s="1">
        <v>0</v>
      </c>
      <c r="H4" s="1">
        <f>1</f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f t="shared" si="1"/>
        <v>19</v>
      </c>
      <c r="P4" s="1">
        <v>2</v>
      </c>
      <c r="Q4" s="1">
        <f t="shared" si="0"/>
        <v>17</v>
      </c>
      <c r="R4" s="1">
        <f t="shared" si="2"/>
        <v>0</v>
      </c>
      <c r="S4" s="1">
        <f t="shared" si="3"/>
        <v>2</v>
      </c>
    </row>
    <row r="5" spans="1:19" x14ac:dyDescent="0.3">
      <c r="A5" s="1" t="s">
        <v>26</v>
      </c>
      <c r="B5" s="1" t="s">
        <v>39</v>
      </c>
      <c r="C5" s="1">
        <v>1</v>
      </c>
      <c r="D5" s="1">
        <f>5+1</f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f t="shared" si="1"/>
        <v>6</v>
      </c>
      <c r="P5" s="1">
        <v>1</v>
      </c>
      <c r="Q5" s="1">
        <f t="shared" si="0"/>
        <v>6</v>
      </c>
      <c r="R5" s="1">
        <f t="shared" si="2"/>
        <v>0</v>
      </c>
      <c r="S5" s="1">
        <f t="shared" si="3"/>
        <v>0</v>
      </c>
    </row>
    <row r="6" spans="1:19" x14ac:dyDescent="0.3">
      <c r="A6" s="1" t="s">
        <v>30</v>
      </c>
      <c r="B6" s="1" t="s">
        <v>39</v>
      </c>
      <c r="C6" s="1">
        <v>2</v>
      </c>
      <c r="D6" s="1">
        <f>1+3</f>
        <v>4</v>
      </c>
      <c r="E6" s="1">
        <v>0</v>
      </c>
      <c r="F6" s="1">
        <f>2+1</f>
        <v>3</v>
      </c>
      <c r="G6" s="1">
        <v>0</v>
      </c>
      <c r="H6" s="1">
        <f>2</f>
        <v>2</v>
      </c>
      <c r="I6" s="1">
        <f>1+1</f>
        <v>2</v>
      </c>
      <c r="J6" s="1">
        <v>6</v>
      </c>
      <c r="K6" s="1">
        <f>2</f>
        <v>2</v>
      </c>
      <c r="L6" s="1">
        <f>4+2+1</f>
        <v>7</v>
      </c>
      <c r="M6" s="1">
        <f>1+1</f>
        <v>2</v>
      </c>
      <c r="N6" s="1">
        <v>0</v>
      </c>
      <c r="O6" s="1">
        <f t="shared" si="1"/>
        <v>28</v>
      </c>
      <c r="P6" s="1">
        <v>7</v>
      </c>
      <c r="Q6" s="1">
        <v>5</v>
      </c>
      <c r="R6" s="1">
        <f t="shared" si="2"/>
        <v>0</v>
      </c>
      <c r="S6" s="1">
        <f t="shared" si="3"/>
        <v>24</v>
      </c>
    </row>
    <row r="7" spans="1:19" x14ac:dyDescent="0.3">
      <c r="A7" s="1" t="s">
        <v>33</v>
      </c>
      <c r="B7" s="1" t="s">
        <v>39</v>
      </c>
      <c r="C7" s="1">
        <v>3</v>
      </c>
      <c r="D7" s="1">
        <f>3+4+8+1</f>
        <v>16</v>
      </c>
      <c r="E7" s="1">
        <v>0</v>
      </c>
      <c r="F7" s="1">
        <f>1</f>
        <v>1</v>
      </c>
      <c r="G7" s="1">
        <v>0</v>
      </c>
      <c r="H7" s="1">
        <f>1+1</f>
        <v>2</v>
      </c>
      <c r="I7" s="1">
        <v>0</v>
      </c>
      <c r="J7" s="1">
        <v>1</v>
      </c>
      <c r="K7" s="1">
        <v>0</v>
      </c>
      <c r="L7" s="1">
        <f>4</f>
        <v>4</v>
      </c>
      <c r="M7" s="1">
        <v>0</v>
      </c>
      <c r="N7" s="1">
        <v>0</v>
      </c>
      <c r="O7" s="1">
        <f t="shared" si="1"/>
        <v>24</v>
      </c>
      <c r="P7" s="1">
        <v>4</v>
      </c>
      <c r="Q7" s="1">
        <f t="shared" si="0"/>
        <v>16</v>
      </c>
      <c r="R7" s="1">
        <f t="shared" si="2"/>
        <v>0</v>
      </c>
      <c r="S7" s="1">
        <f t="shared" si="3"/>
        <v>8</v>
      </c>
    </row>
    <row r="8" spans="1:19" x14ac:dyDescent="0.3">
      <c r="A8" s="1" t="s">
        <v>28</v>
      </c>
      <c r="B8" s="1" t="s">
        <v>40</v>
      </c>
      <c r="C8" s="1">
        <v>1</v>
      </c>
      <c r="D8" s="1">
        <f>3+3+1+1</f>
        <v>8</v>
      </c>
      <c r="E8" s="1">
        <v>0</v>
      </c>
      <c r="F8" s="1">
        <v>0</v>
      </c>
      <c r="G8" s="1">
        <f>1</f>
        <v>1</v>
      </c>
      <c r="H8" s="1">
        <f>1</f>
        <v>1</v>
      </c>
      <c r="I8" s="1">
        <f>1</f>
        <v>1</v>
      </c>
      <c r="J8" s="1">
        <v>2</v>
      </c>
      <c r="K8" s="1">
        <v>0</v>
      </c>
      <c r="L8" s="1">
        <f>1</f>
        <v>1</v>
      </c>
      <c r="M8" s="1">
        <v>0</v>
      </c>
      <c r="N8" s="1">
        <f>1</f>
        <v>1</v>
      </c>
      <c r="O8" s="1">
        <f t="shared" si="1"/>
        <v>15</v>
      </c>
      <c r="P8" s="1">
        <v>6</v>
      </c>
      <c r="Q8" s="1">
        <f t="shared" si="0"/>
        <v>8</v>
      </c>
      <c r="R8" s="1">
        <f t="shared" si="2"/>
        <v>2</v>
      </c>
      <c r="S8" s="1">
        <f t="shared" si="3"/>
        <v>5</v>
      </c>
    </row>
    <row r="9" spans="1:19" x14ac:dyDescent="0.3">
      <c r="A9" s="1" t="s">
        <v>31</v>
      </c>
      <c r="B9" s="1" t="s">
        <v>40</v>
      </c>
      <c r="C9" s="1">
        <v>2</v>
      </c>
      <c r="D9" s="1">
        <f>3+22</f>
        <v>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f>2</f>
        <v>2</v>
      </c>
      <c r="L9" s="1">
        <f>1+1+1</f>
        <v>3</v>
      </c>
      <c r="M9" s="1">
        <f>1</f>
        <v>1</v>
      </c>
      <c r="N9" s="1">
        <v>0</v>
      </c>
      <c r="O9" s="1">
        <f t="shared" si="1"/>
        <v>31</v>
      </c>
      <c r="P9" s="1">
        <v>3</v>
      </c>
      <c r="Q9" s="1">
        <f t="shared" si="0"/>
        <v>25</v>
      </c>
      <c r="R9" s="1">
        <f t="shared" si="2"/>
        <v>0</v>
      </c>
      <c r="S9" s="1">
        <f t="shared" si="3"/>
        <v>6</v>
      </c>
    </row>
    <row r="10" spans="1:19" x14ac:dyDescent="0.3">
      <c r="A10" s="1" t="s">
        <v>34</v>
      </c>
      <c r="B10" s="1" t="s">
        <v>40</v>
      </c>
      <c r="C10" s="1">
        <v>3</v>
      </c>
      <c r="D10" s="1">
        <f>3+6+12</f>
        <v>21</v>
      </c>
      <c r="E10" s="1">
        <v>2</v>
      </c>
      <c r="F10" s="1">
        <f>1</f>
        <v>1</v>
      </c>
      <c r="G10" s="1">
        <v>0</v>
      </c>
      <c r="H10" s="1">
        <f>2+1+1</f>
        <v>4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f>SUM(D10:N10)</f>
        <v>30</v>
      </c>
      <c r="P10" s="1">
        <v>5</v>
      </c>
      <c r="Q10" s="1">
        <f t="shared" si="0"/>
        <v>23</v>
      </c>
      <c r="R10" s="1">
        <f>SUM(G10,N10)</f>
        <v>0</v>
      </c>
      <c r="S10" s="1">
        <f t="shared" si="3"/>
        <v>7</v>
      </c>
    </row>
    <row r="14" spans="1:19" x14ac:dyDescent="0.3">
      <c r="O14" s="2"/>
    </row>
    <row r="15" spans="1:19" x14ac:dyDescent="0.3">
      <c r="O15" s="2"/>
    </row>
    <row r="16" spans="1:19" x14ac:dyDescent="0.3">
      <c r="O16" s="2"/>
      <c r="Q16" s="2"/>
    </row>
  </sheetData>
  <sortState xmlns:xlrd2="http://schemas.microsoft.com/office/spreadsheetml/2017/richdata2" ref="A2:R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3B49-147B-46EA-893D-E014C73E1106}">
  <dimension ref="A1:B12"/>
  <sheetViews>
    <sheetView workbookViewId="0">
      <selection activeCell="B24" sqref="B24"/>
    </sheetView>
  </sheetViews>
  <sheetFormatPr defaultRowHeight="14.4" x14ac:dyDescent="0.3"/>
  <cols>
    <col min="2" max="2" width="19.6640625" bestFit="1" customWidth="1"/>
  </cols>
  <sheetData>
    <row r="1" spans="1:2" x14ac:dyDescent="0.3">
      <c r="A1" s="5" t="s">
        <v>20</v>
      </c>
      <c r="B1" s="5" t="s">
        <v>21</v>
      </c>
    </row>
    <row r="2" spans="1:2" x14ac:dyDescent="0.3">
      <c r="A2" s="3" t="s">
        <v>10</v>
      </c>
      <c r="B2" s="3" t="s">
        <v>0</v>
      </c>
    </row>
    <row r="3" spans="1:2" x14ac:dyDescent="0.3">
      <c r="A3" s="3" t="s">
        <v>11</v>
      </c>
      <c r="B3" s="3" t="s">
        <v>1</v>
      </c>
    </row>
    <row r="4" spans="1:2" x14ac:dyDescent="0.3">
      <c r="A4" s="3" t="s">
        <v>12</v>
      </c>
      <c r="B4" s="3" t="s">
        <v>2</v>
      </c>
    </row>
    <row r="5" spans="1:2" x14ac:dyDescent="0.3">
      <c r="A5" s="4" t="s">
        <v>13</v>
      </c>
      <c r="B5" s="3" t="s">
        <v>3</v>
      </c>
    </row>
    <row r="6" spans="1:2" x14ac:dyDescent="0.3">
      <c r="A6" s="3" t="s">
        <v>17</v>
      </c>
      <c r="B6" s="3" t="s">
        <v>4</v>
      </c>
    </row>
    <row r="7" spans="1:2" x14ac:dyDescent="0.3">
      <c r="A7" s="3" t="s">
        <v>18</v>
      </c>
      <c r="B7" s="3" t="s">
        <v>5</v>
      </c>
    </row>
    <row r="8" spans="1:2" x14ac:dyDescent="0.3">
      <c r="A8" s="3" t="s">
        <v>19</v>
      </c>
      <c r="B8" s="3" t="s">
        <v>6</v>
      </c>
    </row>
    <row r="9" spans="1:2" x14ac:dyDescent="0.3">
      <c r="A9" s="3" t="s">
        <v>14</v>
      </c>
      <c r="B9" s="3" t="s">
        <v>7</v>
      </c>
    </row>
    <row r="10" spans="1:2" x14ac:dyDescent="0.3">
      <c r="A10" s="3" t="s">
        <v>15</v>
      </c>
      <c r="B10" s="3" t="s">
        <v>8</v>
      </c>
    </row>
    <row r="11" spans="1:2" x14ac:dyDescent="0.3">
      <c r="A11" s="3" t="s">
        <v>16</v>
      </c>
      <c r="B11" s="3" t="s">
        <v>9</v>
      </c>
    </row>
    <row r="12" spans="1:2" x14ac:dyDescent="0.3">
      <c r="A12" s="4" t="s">
        <v>42</v>
      </c>
      <c r="B12" s="4" t="s">
        <v>43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Oys, Elizabeth A</cp:lastModifiedBy>
  <dcterms:created xsi:type="dcterms:W3CDTF">2021-06-21T16:19:17Z</dcterms:created>
  <dcterms:modified xsi:type="dcterms:W3CDTF">2021-09-07T19:01:59Z</dcterms:modified>
</cp:coreProperties>
</file>