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08"/>
  <workbookPr defaultThemeVersion="124226"/>
  <xr:revisionPtr revIDLastSave="10" documentId="11_042306169C0E86BF1400957C3D40910EC4DFFCFC" xr6:coauthVersionLast="45" xr6:coauthVersionMax="45" xr10:uidLastSave="{AE0EFAAC-C793-428C-970B-BC16BB539939}"/>
  <bookViews>
    <workbookView xWindow="570" yWindow="405" windowWidth="27480" windowHeight="13215" firstSheet="1" xr2:uid="{00000000-000D-0000-FFFF-FFFF00000000}"/>
  </bookViews>
  <sheets>
    <sheet name="4 seg HX" sheetId="1" r:id="rId1"/>
    <sheet name="Geometry" sheetId="2" r:id="rId2"/>
    <sheet name="HTC" sheetId="3" r:id="rId3"/>
    <sheet name="NOTE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13" i="2"/>
  <c r="E7" i="2" l="1"/>
  <c r="C37" i="2" l="1"/>
  <c r="C25" i="2" l="1"/>
  <c r="C21" i="2"/>
  <c r="C26" i="2" s="1"/>
  <c r="C19" i="2"/>
  <c r="C22" i="2" s="1"/>
  <c r="C23" i="2" s="1"/>
  <c r="C27" i="2" s="1"/>
  <c r="C24" i="2" l="1"/>
  <c r="C32" i="2"/>
  <c r="C28" i="2"/>
  <c r="C29" i="2" s="1"/>
  <c r="C30" i="2" s="1"/>
  <c r="C20" i="2"/>
  <c r="A22" i="1"/>
  <c r="A23" i="1" s="1"/>
  <c r="AW22" i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BB21" i="1"/>
  <c r="BA21" i="1"/>
  <c r="AZ21" i="1"/>
  <c r="AY21" i="1"/>
  <c r="AI21" i="1"/>
  <c r="AL21" i="1" s="1"/>
  <c r="C21" i="1"/>
  <c r="C22" i="1" s="1"/>
  <c r="F21" i="1"/>
  <c r="H21" i="1" s="1"/>
  <c r="J21" i="1" s="1"/>
  <c r="L21" i="1" l="1"/>
  <c r="N21" i="1"/>
  <c r="F22" i="1"/>
  <c r="H22" i="1" s="1"/>
  <c r="C23" i="1"/>
  <c r="E24" i="2"/>
  <c r="C31" i="2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I22" i="1"/>
  <c r="AN21" i="1"/>
  <c r="AP21" i="1" s="1"/>
  <c r="X21" i="1" s="1"/>
  <c r="AA21" i="1" s="1"/>
  <c r="AC21" i="1" s="1"/>
  <c r="AE21" i="1" s="1"/>
  <c r="M21" i="1" s="1"/>
  <c r="P21" i="1" s="1"/>
  <c r="R21" i="1" s="1"/>
  <c r="T21" i="1" s="1"/>
  <c r="AR21" i="1"/>
  <c r="Q21" i="1"/>
  <c r="C20" i="3"/>
  <c r="E13" i="3"/>
  <c r="E6" i="3"/>
  <c r="E7" i="3"/>
  <c r="C19" i="3" s="1"/>
  <c r="C21" i="3" l="1"/>
  <c r="AL22" i="1"/>
  <c r="AN22" i="1" s="1"/>
  <c r="AI23" i="1"/>
  <c r="F23" i="1"/>
  <c r="H23" i="1" s="1"/>
  <c r="C24" i="1"/>
  <c r="C33" i="2"/>
  <c r="AG21" i="1"/>
  <c r="V21" i="1"/>
  <c r="B21" i="1"/>
  <c r="E21" i="1" s="1"/>
  <c r="G21" i="1" s="1"/>
  <c r="I21" i="1" s="1"/>
  <c r="S21" i="1"/>
  <c r="U21" i="1" s="1"/>
  <c r="E19" i="3"/>
  <c r="W21" i="1" l="1"/>
  <c r="Y21" i="1"/>
  <c r="AB21" i="1" s="1"/>
  <c r="F24" i="1"/>
  <c r="H24" i="1" s="1"/>
  <c r="C25" i="1"/>
  <c r="AI24" i="1"/>
  <c r="AL23" i="1"/>
  <c r="AN23" i="1" s="1"/>
  <c r="C23" i="3"/>
  <c r="E23" i="3" s="1"/>
  <c r="C22" i="3"/>
  <c r="C34" i="2"/>
  <c r="C35" i="2" s="1"/>
  <c r="C36" i="2" s="1"/>
  <c r="C38" i="2" s="1"/>
  <c r="C39" i="2" s="1"/>
  <c r="K21" i="1"/>
  <c r="AX21" i="1"/>
  <c r="O22" i="1"/>
  <c r="AZ22" i="1" l="1"/>
  <c r="C24" i="3"/>
  <c r="E22" i="3"/>
  <c r="AI25" i="1"/>
  <c r="AL24" i="1"/>
  <c r="AN24" i="1" s="1"/>
  <c r="F25" i="1"/>
  <c r="H25" i="1" s="1"/>
  <c r="C26" i="1"/>
  <c r="AD21" i="1"/>
  <c r="AF21" i="1" s="1"/>
  <c r="AJ21" i="1" s="1"/>
  <c r="AM21" i="1" s="1"/>
  <c r="AH21" i="1"/>
  <c r="Z22" i="1" s="1"/>
  <c r="C40" i="2"/>
  <c r="C41" i="2"/>
  <c r="E41" i="2" s="1"/>
  <c r="D22" i="1"/>
  <c r="AT21" i="1"/>
  <c r="BA22" i="1" l="1"/>
  <c r="AO21" i="1"/>
  <c r="AQ21" i="1" s="1"/>
  <c r="BC21" i="1" s="1"/>
  <c r="AS21" i="1"/>
  <c r="C27" i="1"/>
  <c r="F26" i="1"/>
  <c r="H26" i="1" s="1"/>
  <c r="AI26" i="1"/>
  <c r="AL25" i="1"/>
  <c r="AN25" i="1" s="1"/>
  <c r="C42" i="2"/>
  <c r="E40" i="2"/>
  <c r="J22" i="1"/>
  <c r="AY22" i="1"/>
  <c r="AI27" i="1" l="1"/>
  <c r="AL26" i="1"/>
  <c r="AN26" i="1" s="1"/>
  <c r="F27" i="1"/>
  <c r="H27" i="1" s="1"/>
  <c r="C28" i="1"/>
  <c r="AK22" i="1"/>
  <c r="AU21" i="1"/>
  <c r="AV21" i="1" s="1"/>
  <c r="L22" i="1"/>
  <c r="N22" i="1"/>
  <c r="Q22" i="1" s="1"/>
  <c r="BB22" i="1" l="1"/>
  <c r="AP22" i="1"/>
  <c r="F28" i="1"/>
  <c r="H28" i="1" s="1"/>
  <c r="C29" i="1"/>
  <c r="AI28" i="1"/>
  <c r="AL27" i="1"/>
  <c r="AN27" i="1" s="1"/>
  <c r="S22" i="1"/>
  <c r="U22" i="1" s="1"/>
  <c r="Y22" i="1" s="1"/>
  <c r="AB22" i="1" s="1"/>
  <c r="AD22" i="1" s="1"/>
  <c r="AF22" i="1" s="1"/>
  <c r="AJ22" i="1" s="1"/>
  <c r="AM22" i="1" s="1"/>
  <c r="AO22" i="1" s="1"/>
  <c r="AQ22" i="1" s="1"/>
  <c r="W22" i="1"/>
  <c r="AI29" i="1" l="1"/>
  <c r="AL28" i="1"/>
  <c r="AN28" i="1" s="1"/>
  <c r="C30" i="1"/>
  <c r="F29" i="1"/>
  <c r="H29" i="1" s="1"/>
  <c r="AR22" i="1"/>
  <c r="X22" i="1"/>
  <c r="AA22" i="1" s="1"/>
  <c r="AC22" i="1" s="1"/>
  <c r="AE22" i="1" s="1"/>
  <c r="AS22" i="1"/>
  <c r="BC22" i="1"/>
  <c r="AH22" i="1"/>
  <c r="AU22" i="1"/>
  <c r="AG22" i="1" l="1"/>
  <c r="Z23" i="1" s="1"/>
  <c r="M22" i="1"/>
  <c r="P22" i="1" s="1"/>
  <c r="R22" i="1" s="1"/>
  <c r="T22" i="1" s="1"/>
  <c r="AK23" i="1"/>
  <c r="C31" i="1"/>
  <c r="F30" i="1"/>
  <c r="H30" i="1" s="1"/>
  <c r="AL29" i="1"/>
  <c r="AN29" i="1" s="1"/>
  <c r="AI30" i="1"/>
  <c r="AL30" i="1" l="1"/>
  <c r="AN30" i="1" s="1"/>
  <c r="AI31" i="1"/>
  <c r="C32" i="1"/>
  <c r="F31" i="1"/>
  <c r="H31" i="1" s="1"/>
  <c r="BB23" i="1"/>
  <c r="AP23" i="1"/>
  <c r="V22" i="1"/>
  <c r="O23" i="1" s="1"/>
  <c r="AZ23" i="1" s="1"/>
  <c r="B22" i="1"/>
  <c r="E22" i="1" s="1"/>
  <c r="BA23" i="1"/>
  <c r="G22" i="1" l="1"/>
  <c r="I22" i="1" s="1"/>
  <c r="AX22" i="1" s="1"/>
  <c r="K22" i="1"/>
  <c r="X23" i="1"/>
  <c r="AA23" i="1" s="1"/>
  <c r="AR23" i="1"/>
  <c r="F32" i="1"/>
  <c r="H32" i="1" s="1"/>
  <c r="C33" i="1"/>
  <c r="AL31" i="1"/>
  <c r="AN31" i="1" s="1"/>
  <c r="AI32" i="1"/>
  <c r="AL32" i="1" l="1"/>
  <c r="AN32" i="1" s="1"/>
  <c r="AI33" i="1"/>
  <c r="C34" i="1"/>
  <c r="F33" i="1"/>
  <c r="H33" i="1" s="1"/>
  <c r="AC23" i="1"/>
  <c r="AE23" i="1" s="1"/>
  <c r="M23" i="1" s="1"/>
  <c r="P23" i="1" s="1"/>
  <c r="AG23" i="1"/>
  <c r="AT22" i="1"/>
  <c r="AV22" i="1" s="1"/>
  <c r="D23" i="1"/>
  <c r="J23" i="1" l="1"/>
  <c r="AY23" i="1"/>
  <c r="R23" i="1"/>
  <c r="T23" i="1" s="1"/>
  <c r="B23" i="1" s="1"/>
  <c r="E23" i="1" s="1"/>
  <c r="V23" i="1"/>
  <c r="C35" i="1"/>
  <c r="F34" i="1"/>
  <c r="H34" i="1" s="1"/>
  <c r="AL33" i="1"/>
  <c r="AN33" i="1" s="1"/>
  <c r="AI34" i="1"/>
  <c r="AL34" i="1" l="1"/>
  <c r="AN34" i="1" s="1"/>
  <c r="AI35" i="1"/>
  <c r="C36" i="1"/>
  <c r="F35" i="1"/>
  <c r="H35" i="1" s="1"/>
  <c r="G23" i="1"/>
  <c r="I23" i="1" s="1"/>
  <c r="AX23" i="1" s="1"/>
  <c r="K23" i="1"/>
  <c r="N23" i="1"/>
  <c r="Q23" i="1" s="1"/>
  <c r="L23" i="1"/>
  <c r="S23" i="1" l="1"/>
  <c r="U23" i="1" s="1"/>
  <c r="Y23" i="1" s="1"/>
  <c r="AB23" i="1" s="1"/>
  <c r="W23" i="1"/>
  <c r="AT23" i="1"/>
  <c r="D24" i="1"/>
  <c r="C37" i="1"/>
  <c r="F36" i="1"/>
  <c r="H36" i="1" s="1"/>
  <c r="AL35" i="1"/>
  <c r="AN35" i="1" s="1"/>
  <c r="AI36" i="1"/>
  <c r="AI37" i="1" l="1"/>
  <c r="AL36" i="1"/>
  <c r="AN36" i="1" s="1"/>
  <c r="F37" i="1"/>
  <c r="H37" i="1" s="1"/>
  <c r="C38" i="1"/>
  <c r="J24" i="1"/>
  <c r="AY24" i="1"/>
  <c r="O24" i="1"/>
  <c r="AD23" i="1"/>
  <c r="AF23" i="1" s="1"/>
  <c r="AJ23" i="1" s="1"/>
  <c r="AM23" i="1" s="1"/>
  <c r="AH23" i="1"/>
  <c r="Z24" i="1" l="1"/>
  <c r="AO23" i="1"/>
  <c r="AQ23" i="1" s="1"/>
  <c r="BC23" i="1" s="1"/>
  <c r="AS23" i="1"/>
  <c r="AZ24" i="1"/>
  <c r="N24" i="1"/>
  <c r="Q24" i="1" s="1"/>
  <c r="L24" i="1"/>
  <c r="F38" i="1"/>
  <c r="H38" i="1" s="1"/>
  <c r="C39" i="1"/>
  <c r="AL37" i="1"/>
  <c r="AN37" i="1" s="1"/>
  <c r="AI38" i="1"/>
  <c r="AL38" i="1" l="1"/>
  <c r="AN38" i="1" s="1"/>
  <c r="AI39" i="1"/>
  <c r="F39" i="1"/>
  <c r="H39" i="1" s="1"/>
  <c r="C40" i="1"/>
  <c r="S24" i="1"/>
  <c r="U24" i="1" s="1"/>
  <c r="Y24" i="1" s="1"/>
  <c r="AB24" i="1" s="1"/>
  <c r="W24" i="1"/>
  <c r="AK24" i="1"/>
  <c r="AU23" i="1"/>
  <c r="AV23" i="1" s="1"/>
  <c r="BA24" i="1"/>
  <c r="BB24" i="1" l="1"/>
  <c r="AP24" i="1"/>
  <c r="AD24" i="1"/>
  <c r="AF24" i="1" s="1"/>
  <c r="AJ24" i="1" s="1"/>
  <c r="AM24" i="1" s="1"/>
  <c r="AH24" i="1"/>
  <c r="F40" i="1"/>
  <c r="H40" i="1" s="1"/>
  <c r="C41" i="1"/>
  <c r="AL39" i="1"/>
  <c r="AN39" i="1" s="1"/>
  <c r="AI40" i="1"/>
  <c r="AL40" i="1" l="1"/>
  <c r="AN40" i="1" s="1"/>
  <c r="AI41" i="1"/>
  <c r="F41" i="1"/>
  <c r="H41" i="1" s="1"/>
  <c r="C42" i="1"/>
  <c r="AO24" i="1"/>
  <c r="AQ24" i="1" s="1"/>
  <c r="BC24" i="1" s="1"/>
  <c r="AS24" i="1"/>
  <c r="X24" i="1"/>
  <c r="AA24" i="1" s="1"/>
  <c r="AR24" i="1"/>
  <c r="AC24" i="1" l="1"/>
  <c r="AE24" i="1" s="1"/>
  <c r="M24" i="1" s="1"/>
  <c r="P24" i="1" s="1"/>
  <c r="AG24" i="1"/>
  <c r="Z25" i="1" s="1"/>
  <c r="BA25" i="1" s="1"/>
  <c r="AK25" i="1"/>
  <c r="AU24" i="1"/>
  <c r="F42" i="1"/>
  <c r="H42" i="1" s="1"/>
  <c r="C43" i="1"/>
  <c r="AL41" i="1"/>
  <c r="AN41" i="1" s="1"/>
  <c r="AI42" i="1"/>
  <c r="AL42" i="1" l="1"/>
  <c r="AN42" i="1" s="1"/>
  <c r="AI43" i="1"/>
  <c r="F43" i="1"/>
  <c r="H43" i="1" s="1"/>
  <c r="C44" i="1"/>
  <c r="BB25" i="1"/>
  <c r="AP25" i="1"/>
  <c r="R24" i="1"/>
  <c r="T24" i="1" s="1"/>
  <c r="B24" i="1" s="1"/>
  <c r="E24" i="1" s="1"/>
  <c r="V24" i="1"/>
  <c r="O25" i="1" s="1"/>
  <c r="AZ25" i="1" s="1"/>
  <c r="G24" i="1" l="1"/>
  <c r="I24" i="1" s="1"/>
  <c r="X25" i="1"/>
  <c r="AA25" i="1" s="1"/>
  <c r="AR25" i="1"/>
  <c r="C45" i="1"/>
  <c r="F44" i="1"/>
  <c r="H44" i="1" s="1"/>
  <c r="AL43" i="1"/>
  <c r="AN43" i="1" s="1"/>
  <c r="AI44" i="1"/>
  <c r="AI45" i="1" l="1"/>
  <c r="AL44" i="1"/>
  <c r="AN44" i="1" s="1"/>
  <c r="C46" i="1"/>
  <c r="F45" i="1"/>
  <c r="H45" i="1" s="1"/>
  <c r="AC25" i="1"/>
  <c r="AE25" i="1" s="1"/>
  <c r="M25" i="1" s="1"/>
  <c r="P25" i="1" s="1"/>
  <c r="AG25" i="1"/>
  <c r="AX24" i="1"/>
  <c r="K24" i="1"/>
  <c r="AT24" i="1" l="1"/>
  <c r="AV24" i="1" s="1"/>
  <c r="D25" i="1"/>
  <c r="R25" i="1"/>
  <c r="T25" i="1" s="1"/>
  <c r="B25" i="1" s="1"/>
  <c r="E25" i="1" s="1"/>
  <c r="V25" i="1"/>
  <c r="C47" i="1"/>
  <c r="F46" i="1"/>
  <c r="H46" i="1" s="1"/>
  <c r="AL45" i="1"/>
  <c r="AN45" i="1" s="1"/>
  <c r="AI46" i="1"/>
  <c r="AL46" i="1" l="1"/>
  <c r="AN46" i="1" s="1"/>
  <c r="AI47" i="1"/>
  <c r="C48" i="1"/>
  <c r="F47" i="1"/>
  <c r="H47" i="1" s="1"/>
  <c r="G25" i="1"/>
  <c r="I25" i="1" s="1"/>
  <c r="AX25" i="1" s="1"/>
  <c r="K25" i="1"/>
  <c r="AT25" i="1" s="1"/>
  <c r="J25" i="1"/>
  <c r="AY25" i="1"/>
  <c r="N25" i="1" l="1"/>
  <c r="Q25" i="1" s="1"/>
  <c r="L25" i="1"/>
  <c r="D26" i="1" s="1"/>
  <c r="F48" i="1"/>
  <c r="H48" i="1" s="1"/>
  <c r="C49" i="1"/>
  <c r="AL47" i="1"/>
  <c r="AN47" i="1" s="1"/>
  <c r="AI48" i="1"/>
  <c r="AL48" i="1" l="1"/>
  <c r="AN48" i="1" s="1"/>
  <c r="AI49" i="1"/>
  <c r="C50" i="1"/>
  <c r="F49" i="1"/>
  <c r="H49" i="1" s="1"/>
  <c r="J26" i="1"/>
  <c r="AY26" i="1"/>
  <c r="S25" i="1"/>
  <c r="U25" i="1" s="1"/>
  <c r="Y25" i="1" s="1"/>
  <c r="AB25" i="1" s="1"/>
  <c r="W25" i="1"/>
  <c r="O26" i="1" s="1"/>
  <c r="AZ26" i="1" s="1"/>
  <c r="AD25" i="1" l="1"/>
  <c r="AF25" i="1" s="1"/>
  <c r="AJ25" i="1" s="1"/>
  <c r="AM25" i="1" s="1"/>
  <c r="AH25" i="1"/>
  <c r="N26" i="1"/>
  <c r="Q26" i="1" s="1"/>
  <c r="L26" i="1"/>
  <c r="C51" i="1"/>
  <c r="F50" i="1"/>
  <c r="H50" i="1" s="1"/>
  <c r="AI50" i="1"/>
  <c r="AL49" i="1"/>
  <c r="AN49" i="1" s="1"/>
  <c r="AI51" i="1" l="1"/>
  <c r="AL50" i="1"/>
  <c r="AN50" i="1" s="1"/>
  <c r="C52" i="1"/>
  <c r="F51" i="1"/>
  <c r="H51" i="1" s="1"/>
  <c r="S26" i="1"/>
  <c r="U26" i="1" s="1"/>
  <c r="Y26" i="1" s="1"/>
  <c r="AB26" i="1" s="1"/>
  <c r="W26" i="1"/>
  <c r="Z26" i="1"/>
  <c r="AO25" i="1"/>
  <c r="AQ25" i="1" s="1"/>
  <c r="BC25" i="1" s="1"/>
  <c r="AS25" i="1"/>
  <c r="AK26" i="1" l="1"/>
  <c r="AU25" i="1"/>
  <c r="AV25" i="1" s="1"/>
  <c r="BA26" i="1"/>
  <c r="AD26" i="1"/>
  <c r="AF26" i="1" s="1"/>
  <c r="AJ26" i="1" s="1"/>
  <c r="AM26" i="1" s="1"/>
  <c r="AH26" i="1"/>
  <c r="C53" i="1"/>
  <c r="F52" i="1"/>
  <c r="H52" i="1" s="1"/>
  <c r="AI52" i="1"/>
  <c r="AL51" i="1"/>
  <c r="AN51" i="1" s="1"/>
  <c r="AI53" i="1" l="1"/>
  <c r="AL52" i="1"/>
  <c r="AN52" i="1" s="1"/>
  <c r="C54" i="1"/>
  <c r="F53" i="1"/>
  <c r="H53" i="1" s="1"/>
  <c r="AO26" i="1"/>
  <c r="AQ26" i="1" s="1"/>
  <c r="BC26" i="1" s="1"/>
  <c r="AS26" i="1"/>
  <c r="AP26" i="1"/>
  <c r="BB26" i="1"/>
  <c r="X26" i="1" l="1"/>
  <c r="AA26" i="1" s="1"/>
  <c r="AR26" i="1"/>
  <c r="AK27" i="1"/>
  <c r="AU26" i="1"/>
  <c r="C55" i="1"/>
  <c r="F54" i="1"/>
  <c r="H54" i="1" s="1"/>
  <c r="AI54" i="1"/>
  <c r="AL53" i="1"/>
  <c r="AN53" i="1" s="1"/>
  <c r="AI55" i="1" l="1"/>
  <c r="AL54" i="1"/>
  <c r="AN54" i="1" s="1"/>
  <c r="F55" i="1"/>
  <c r="H55" i="1" s="1"/>
  <c r="C56" i="1"/>
  <c r="BB27" i="1"/>
  <c r="AP27" i="1"/>
  <c r="AC26" i="1"/>
  <c r="AE26" i="1" s="1"/>
  <c r="M26" i="1" s="1"/>
  <c r="P26" i="1" s="1"/>
  <c r="AG26" i="1"/>
  <c r="Z27" i="1" s="1"/>
  <c r="BA27" i="1" s="1"/>
  <c r="R26" i="1" l="1"/>
  <c r="T26" i="1" s="1"/>
  <c r="B26" i="1" s="1"/>
  <c r="E26" i="1" s="1"/>
  <c r="V26" i="1"/>
  <c r="O27" i="1" s="1"/>
  <c r="AZ27" i="1" s="1"/>
  <c r="X27" i="1"/>
  <c r="AA27" i="1" s="1"/>
  <c r="AR27" i="1"/>
  <c r="C57" i="1"/>
  <c r="F56" i="1"/>
  <c r="H56" i="1" s="1"/>
  <c r="AL55" i="1"/>
  <c r="AN55" i="1" s="1"/>
  <c r="AI56" i="1"/>
  <c r="AL56" i="1" l="1"/>
  <c r="AN56" i="1" s="1"/>
  <c r="AI57" i="1"/>
  <c r="C58" i="1"/>
  <c r="F57" i="1"/>
  <c r="H57" i="1" s="1"/>
  <c r="AC27" i="1"/>
  <c r="AE27" i="1" s="1"/>
  <c r="M27" i="1" s="1"/>
  <c r="P27" i="1" s="1"/>
  <c r="AG27" i="1"/>
  <c r="G26" i="1"/>
  <c r="I26" i="1" s="1"/>
  <c r="AX26" i="1" s="1"/>
  <c r="K26" i="1"/>
  <c r="AT26" i="1" l="1"/>
  <c r="AV26" i="1" s="1"/>
  <c r="D27" i="1"/>
  <c r="R27" i="1"/>
  <c r="T27" i="1" s="1"/>
  <c r="B27" i="1" s="1"/>
  <c r="E27" i="1" s="1"/>
  <c r="V27" i="1"/>
  <c r="C59" i="1"/>
  <c r="F58" i="1"/>
  <c r="H58" i="1" s="1"/>
  <c r="AL57" i="1"/>
  <c r="AN57" i="1" s="1"/>
  <c r="AI58" i="1"/>
  <c r="AL58" i="1" l="1"/>
  <c r="AN58" i="1" s="1"/>
  <c r="AI59" i="1"/>
  <c r="C60" i="1"/>
  <c r="F59" i="1"/>
  <c r="H59" i="1" s="1"/>
  <c r="G27" i="1"/>
  <c r="I27" i="1" s="1"/>
  <c r="AX27" i="1" s="1"/>
  <c r="K27" i="1"/>
  <c r="AT27" i="1" s="1"/>
  <c r="AY27" i="1"/>
  <c r="J27" i="1"/>
  <c r="N27" i="1" l="1"/>
  <c r="Q27" i="1" s="1"/>
  <c r="L27" i="1"/>
  <c r="D28" i="1" s="1"/>
  <c r="F60" i="1"/>
  <c r="H60" i="1" s="1"/>
  <c r="C61" i="1"/>
  <c r="AI60" i="1"/>
  <c r="AL59" i="1"/>
  <c r="AN59" i="1" s="1"/>
  <c r="AL60" i="1" l="1"/>
  <c r="AN60" i="1" s="1"/>
  <c r="AI61" i="1"/>
  <c r="F61" i="1"/>
  <c r="H61" i="1" s="1"/>
  <c r="C62" i="1"/>
  <c r="AY28" i="1"/>
  <c r="J28" i="1"/>
  <c r="S27" i="1"/>
  <c r="U27" i="1" s="1"/>
  <c r="Y27" i="1" s="1"/>
  <c r="AB27" i="1" s="1"/>
  <c r="W27" i="1"/>
  <c r="O28" i="1" s="1"/>
  <c r="AZ28" i="1" l="1"/>
  <c r="AD27" i="1"/>
  <c r="AF27" i="1" s="1"/>
  <c r="AJ27" i="1" s="1"/>
  <c r="AM27" i="1" s="1"/>
  <c r="AH27" i="1"/>
  <c r="Z28" i="1" s="1"/>
  <c r="BA28" i="1" s="1"/>
  <c r="N28" i="1"/>
  <c r="Q28" i="1" s="1"/>
  <c r="L28" i="1"/>
  <c r="F62" i="1"/>
  <c r="H62" i="1" s="1"/>
  <c r="C63" i="1"/>
  <c r="AL61" i="1"/>
  <c r="AN61" i="1" s="1"/>
  <c r="AI62" i="1"/>
  <c r="AL62" i="1" l="1"/>
  <c r="AN62" i="1" s="1"/>
  <c r="AI63" i="1"/>
  <c r="F63" i="1"/>
  <c r="H63" i="1" s="1"/>
  <c r="C64" i="1"/>
  <c r="S28" i="1"/>
  <c r="U28" i="1" s="1"/>
  <c r="Y28" i="1" s="1"/>
  <c r="AB28" i="1" s="1"/>
  <c r="W28" i="1"/>
  <c r="AO27" i="1"/>
  <c r="AQ27" i="1" s="1"/>
  <c r="BC27" i="1" l="1"/>
  <c r="AS27" i="1"/>
  <c r="AD28" i="1"/>
  <c r="AF28" i="1" s="1"/>
  <c r="AJ28" i="1" s="1"/>
  <c r="AM28" i="1" s="1"/>
  <c r="AH28" i="1"/>
  <c r="F64" i="1"/>
  <c r="H64" i="1" s="1"/>
  <c r="C65" i="1"/>
  <c r="AL63" i="1"/>
  <c r="AN63" i="1" s="1"/>
  <c r="AI64" i="1"/>
  <c r="AI65" i="1" l="1"/>
  <c r="AL64" i="1"/>
  <c r="AN64" i="1" s="1"/>
  <c r="C66" i="1"/>
  <c r="F65" i="1"/>
  <c r="H65" i="1" s="1"/>
  <c r="AO28" i="1"/>
  <c r="AU27" i="1"/>
  <c r="AV27" i="1" s="1"/>
  <c r="AK28" i="1"/>
  <c r="AP28" i="1" l="1"/>
  <c r="BB28" i="1"/>
  <c r="AQ28" i="1"/>
  <c r="F66" i="1"/>
  <c r="H66" i="1" s="1"/>
  <c r="C67" i="1"/>
  <c r="AI66" i="1"/>
  <c r="AL65" i="1"/>
  <c r="AN65" i="1" s="1"/>
  <c r="AL66" i="1" l="1"/>
  <c r="AN66" i="1" s="1"/>
  <c r="AI67" i="1"/>
  <c r="C68" i="1"/>
  <c r="F67" i="1"/>
  <c r="H67" i="1" s="1"/>
  <c r="BC28" i="1"/>
  <c r="AS28" i="1"/>
  <c r="X28" i="1"/>
  <c r="AA28" i="1" s="1"/>
  <c r="AR28" i="1"/>
  <c r="AC28" i="1" l="1"/>
  <c r="AE28" i="1" s="1"/>
  <c r="AK29" i="1"/>
  <c r="AU28" i="1"/>
  <c r="F68" i="1"/>
  <c r="H68" i="1" s="1"/>
  <c r="C69" i="1"/>
  <c r="AI68" i="1"/>
  <c r="AL67" i="1"/>
  <c r="AN67" i="1" s="1"/>
  <c r="AL68" i="1" l="1"/>
  <c r="AN68" i="1" s="1"/>
  <c r="AI69" i="1"/>
  <c r="F69" i="1"/>
  <c r="H69" i="1" s="1"/>
  <c r="C70" i="1"/>
  <c r="BB29" i="1"/>
  <c r="AP29" i="1"/>
  <c r="M28" i="1"/>
  <c r="P28" i="1" s="1"/>
  <c r="AG28" i="1"/>
  <c r="Z29" i="1" s="1"/>
  <c r="BA29" i="1" s="1"/>
  <c r="R28" i="1" l="1"/>
  <c r="T28" i="1" s="1"/>
  <c r="B28" i="1" s="1"/>
  <c r="E28" i="1" s="1"/>
  <c r="V28" i="1"/>
  <c r="O29" i="1" s="1"/>
  <c r="AZ29" i="1" s="1"/>
  <c r="X29" i="1"/>
  <c r="AA29" i="1" s="1"/>
  <c r="AR29" i="1"/>
  <c r="C71" i="1"/>
  <c r="F70" i="1"/>
  <c r="H70" i="1" s="1"/>
  <c r="AL69" i="1"/>
  <c r="AN69" i="1" s="1"/>
  <c r="AI70" i="1"/>
  <c r="AI71" i="1" l="1"/>
  <c r="AL70" i="1"/>
  <c r="AN70" i="1" s="1"/>
  <c r="F71" i="1"/>
  <c r="H71" i="1" s="1"/>
  <c r="C72" i="1"/>
  <c r="AC29" i="1"/>
  <c r="AE29" i="1" s="1"/>
  <c r="M29" i="1" s="1"/>
  <c r="P29" i="1" s="1"/>
  <c r="AG29" i="1"/>
  <c r="G28" i="1"/>
  <c r="I28" i="1" s="1"/>
  <c r="AX28" i="1" s="1"/>
  <c r="K28" i="1"/>
  <c r="AT28" i="1" l="1"/>
  <c r="AV28" i="1" s="1"/>
  <c r="D29" i="1"/>
  <c r="R29" i="1"/>
  <c r="T29" i="1" s="1"/>
  <c r="B29" i="1" s="1"/>
  <c r="E29" i="1" s="1"/>
  <c r="V29" i="1"/>
  <c r="C73" i="1"/>
  <c r="F72" i="1"/>
  <c r="H72" i="1" s="1"/>
  <c r="AL71" i="1"/>
  <c r="AN71" i="1" s="1"/>
  <c r="AI72" i="1"/>
  <c r="AI73" i="1" l="1"/>
  <c r="AL72" i="1"/>
  <c r="AN72" i="1" s="1"/>
  <c r="C74" i="1"/>
  <c r="F73" i="1"/>
  <c r="H73" i="1" s="1"/>
  <c r="G29" i="1"/>
  <c r="I29" i="1" s="1"/>
  <c r="AX29" i="1" s="1"/>
  <c r="K29" i="1"/>
  <c r="AT29" i="1" s="1"/>
  <c r="J29" i="1"/>
  <c r="AY29" i="1"/>
  <c r="N29" i="1" l="1"/>
  <c r="Q29" i="1" s="1"/>
  <c r="L29" i="1"/>
  <c r="C75" i="1"/>
  <c r="F74" i="1"/>
  <c r="H74" i="1" s="1"/>
  <c r="AI74" i="1"/>
  <c r="AL73" i="1"/>
  <c r="AN73" i="1" s="1"/>
  <c r="AL74" i="1" l="1"/>
  <c r="AN74" i="1" s="1"/>
  <c r="AI75" i="1"/>
  <c r="C76" i="1"/>
  <c r="F75" i="1"/>
  <c r="H75" i="1" s="1"/>
  <c r="D30" i="1"/>
  <c r="S29" i="1"/>
  <c r="U29" i="1" s="1"/>
  <c r="Y29" i="1" s="1"/>
  <c r="AB29" i="1" s="1"/>
  <c r="W29" i="1"/>
  <c r="O30" i="1" l="1"/>
  <c r="AD29" i="1"/>
  <c r="AF29" i="1" s="1"/>
  <c r="AJ29" i="1" s="1"/>
  <c r="AM29" i="1" s="1"/>
  <c r="AH29" i="1"/>
  <c r="J30" i="1"/>
  <c r="AY30" i="1"/>
  <c r="C77" i="1"/>
  <c r="F76" i="1"/>
  <c r="H76" i="1" s="1"/>
  <c r="AI76" i="1"/>
  <c r="AL75" i="1"/>
  <c r="AN75" i="1" s="1"/>
  <c r="AI77" i="1" l="1"/>
  <c r="AL76" i="1"/>
  <c r="AN76" i="1" s="1"/>
  <c r="C78" i="1"/>
  <c r="F77" i="1"/>
  <c r="H77" i="1" s="1"/>
  <c r="N30" i="1"/>
  <c r="Q30" i="1" s="1"/>
  <c r="L30" i="1"/>
  <c r="Z30" i="1"/>
  <c r="BA30" i="1" s="1"/>
  <c r="AO29" i="1"/>
  <c r="AQ29" i="1" s="1"/>
  <c r="BC29" i="1" s="1"/>
  <c r="AS29" i="1"/>
  <c r="AZ30" i="1"/>
  <c r="AK30" i="1" l="1"/>
  <c r="AU29" i="1"/>
  <c r="AV29" i="1" s="1"/>
  <c r="S30" i="1"/>
  <c r="U30" i="1" s="1"/>
  <c r="Y30" i="1" s="1"/>
  <c r="AB30" i="1" s="1"/>
  <c r="W30" i="1"/>
  <c r="C79" i="1"/>
  <c r="F78" i="1"/>
  <c r="H78" i="1" s="1"/>
  <c r="AI78" i="1"/>
  <c r="AL77" i="1"/>
  <c r="AN77" i="1" s="1"/>
  <c r="AI79" i="1" l="1"/>
  <c r="AL78" i="1"/>
  <c r="AN78" i="1" s="1"/>
  <c r="F79" i="1"/>
  <c r="H79" i="1" s="1"/>
  <c r="C80" i="1"/>
  <c r="AD30" i="1"/>
  <c r="AF30" i="1" s="1"/>
  <c r="AJ30" i="1" s="1"/>
  <c r="AM30" i="1" s="1"/>
  <c r="AH30" i="1"/>
  <c r="BB30" i="1"/>
  <c r="AP30" i="1"/>
  <c r="X30" i="1" l="1"/>
  <c r="AA30" i="1" s="1"/>
  <c r="AR30" i="1"/>
  <c r="AO30" i="1"/>
  <c r="AQ30" i="1" s="1"/>
  <c r="C81" i="1"/>
  <c r="F80" i="1"/>
  <c r="H80" i="1" s="1"/>
  <c r="AL79" i="1"/>
  <c r="AN79" i="1" s="1"/>
  <c r="AI80" i="1"/>
  <c r="AL80" i="1" l="1"/>
  <c r="AN80" i="1" s="1"/>
  <c r="AI81" i="1"/>
  <c r="C82" i="1"/>
  <c r="F81" i="1"/>
  <c r="H81" i="1" s="1"/>
  <c r="BC30" i="1"/>
  <c r="AS30" i="1"/>
  <c r="AC30" i="1"/>
  <c r="AE30" i="1" s="1"/>
  <c r="M30" i="1" s="1"/>
  <c r="P30" i="1" s="1"/>
  <c r="AG30" i="1"/>
  <c r="Z31" i="1" s="1"/>
  <c r="BA31" i="1" s="1"/>
  <c r="R30" i="1" l="1"/>
  <c r="T30" i="1" s="1"/>
  <c r="B30" i="1" s="1"/>
  <c r="E30" i="1" s="1"/>
  <c r="V30" i="1"/>
  <c r="O31" i="1" s="1"/>
  <c r="AK31" i="1"/>
  <c r="AU30" i="1"/>
  <c r="C83" i="1"/>
  <c r="F82" i="1"/>
  <c r="H82" i="1" s="1"/>
  <c r="AL81" i="1"/>
  <c r="AN81" i="1" s="1"/>
  <c r="AI82" i="1"/>
  <c r="AI83" i="1" l="1"/>
  <c r="AL82" i="1"/>
  <c r="AN82" i="1" s="1"/>
  <c r="C84" i="1"/>
  <c r="F83" i="1"/>
  <c r="H83" i="1" s="1"/>
  <c r="BB31" i="1"/>
  <c r="AP31" i="1"/>
  <c r="AZ31" i="1"/>
  <c r="G30" i="1"/>
  <c r="I30" i="1" s="1"/>
  <c r="AX30" i="1" s="1"/>
  <c r="K30" i="1"/>
  <c r="AT30" i="1" l="1"/>
  <c r="AV30" i="1" s="1"/>
  <c r="D31" i="1"/>
  <c r="X31" i="1"/>
  <c r="AA31" i="1" s="1"/>
  <c r="AR31" i="1"/>
  <c r="F84" i="1"/>
  <c r="H84" i="1" s="1"/>
  <c r="C85" i="1"/>
  <c r="AI84" i="1"/>
  <c r="AL83" i="1"/>
  <c r="AN83" i="1" s="1"/>
  <c r="AL84" i="1" l="1"/>
  <c r="AN84" i="1" s="1"/>
  <c r="AI85" i="1"/>
  <c r="C86" i="1"/>
  <c r="F85" i="1"/>
  <c r="H85" i="1" s="1"/>
  <c r="AC31" i="1"/>
  <c r="AE31" i="1" s="1"/>
  <c r="M31" i="1" s="1"/>
  <c r="P31" i="1" s="1"/>
  <c r="AG31" i="1"/>
  <c r="AY31" i="1"/>
  <c r="J31" i="1"/>
  <c r="N31" i="1" l="1"/>
  <c r="Q31" i="1" s="1"/>
  <c r="L31" i="1"/>
  <c r="R31" i="1"/>
  <c r="T31" i="1" s="1"/>
  <c r="B31" i="1" s="1"/>
  <c r="E31" i="1" s="1"/>
  <c r="V31" i="1"/>
  <c r="C87" i="1"/>
  <c r="F86" i="1"/>
  <c r="H86" i="1" s="1"/>
  <c r="AL85" i="1"/>
  <c r="AN85" i="1" s="1"/>
  <c r="AI86" i="1"/>
  <c r="AI87" i="1" l="1"/>
  <c r="AL86" i="1"/>
  <c r="AN86" i="1" s="1"/>
  <c r="F87" i="1"/>
  <c r="H87" i="1" s="1"/>
  <c r="C88" i="1"/>
  <c r="G31" i="1"/>
  <c r="I31" i="1" s="1"/>
  <c r="AX31" i="1" s="1"/>
  <c r="K31" i="1"/>
  <c r="S31" i="1"/>
  <c r="U31" i="1" s="1"/>
  <c r="Y31" i="1" s="1"/>
  <c r="AB31" i="1" s="1"/>
  <c r="W31" i="1"/>
  <c r="O32" i="1" l="1"/>
  <c r="AD31" i="1"/>
  <c r="AF31" i="1" s="1"/>
  <c r="AJ31" i="1" s="1"/>
  <c r="AM31" i="1" s="1"/>
  <c r="AH31" i="1"/>
  <c r="AT31" i="1"/>
  <c r="D32" i="1"/>
  <c r="F88" i="1"/>
  <c r="H88" i="1" s="1"/>
  <c r="C89" i="1"/>
  <c r="AL87" i="1"/>
  <c r="AN87" i="1" s="1"/>
  <c r="AI88" i="1"/>
  <c r="AL88" i="1" l="1"/>
  <c r="AN88" i="1" s="1"/>
  <c r="AI89" i="1"/>
  <c r="F89" i="1"/>
  <c r="H89" i="1" s="1"/>
  <c r="C90" i="1"/>
  <c r="AY32" i="1"/>
  <c r="J32" i="1"/>
  <c r="Z32" i="1"/>
  <c r="BA32" i="1" s="1"/>
  <c r="AO31" i="1"/>
  <c r="AQ31" i="1" s="1"/>
  <c r="BC31" i="1" s="1"/>
  <c r="AS31" i="1"/>
  <c r="AZ32" i="1"/>
  <c r="AK32" i="1" l="1"/>
  <c r="AU31" i="1"/>
  <c r="AV31" i="1" s="1"/>
  <c r="N32" i="1"/>
  <c r="Q32" i="1" s="1"/>
  <c r="L32" i="1"/>
  <c r="F90" i="1"/>
  <c r="H90" i="1" s="1"/>
  <c r="C91" i="1"/>
  <c r="AL89" i="1"/>
  <c r="AN89" i="1" s="1"/>
  <c r="AI90" i="1"/>
  <c r="AL90" i="1" l="1"/>
  <c r="AN90" i="1" s="1"/>
  <c r="AI91" i="1"/>
  <c r="C92" i="1"/>
  <c r="F91" i="1"/>
  <c r="H91" i="1" s="1"/>
  <c r="S32" i="1"/>
  <c r="U32" i="1" s="1"/>
  <c r="Y32" i="1" s="1"/>
  <c r="AB32" i="1" s="1"/>
  <c r="W32" i="1"/>
  <c r="BB32" i="1"/>
  <c r="AP32" i="1"/>
  <c r="X32" i="1" l="1"/>
  <c r="AA32" i="1" s="1"/>
  <c r="AR32" i="1"/>
  <c r="AD32" i="1"/>
  <c r="AF32" i="1" s="1"/>
  <c r="AJ32" i="1" s="1"/>
  <c r="AM32" i="1" s="1"/>
  <c r="AH32" i="1"/>
  <c r="F92" i="1"/>
  <c r="H92" i="1" s="1"/>
  <c r="C93" i="1"/>
  <c r="AI92" i="1"/>
  <c r="AL91" i="1"/>
  <c r="AN91" i="1" s="1"/>
  <c r="AL92" i="1" l="1"/>
  <c r="AN92" i="1" s="1"/>
  <c r="AI93" i="1"/>
  <c r="C94" i="1"/>
  <c r="F93" i="1"/>
  <c r="H93" i="1" s="1"/>
  <c r="AO32" i="1"/>
  <c r="AQ32" i="1" s="1"/>
  <c r="BC32" i="1" s="1"/>
  <c r="AS32" i="1"/>
  <c r="AC32" i="1"/>
  <c r="AE32" i="1" s="1"/>
  <c r="M32" i="1" s="1"/>
  <c r="P32" i="1" s="1"/>
  <c r="AG32" i="1"/>
  <c r="Z33" i="1" s="1"/>
  <c r="BA33" i="1" s="1"/>
  <c r="R32" i="1" l="1"/>
  <c r="T32" i="1" s="1"/>
  <c r="B32" i="1" s="1"/>
  <c r="E32" i="1" s="1"/>
  <c r="V32" i="1"/>
  <c r="O33" i="1" s="1"/>
  <c r="AZ33" i="1" s="1"/>
  <c r="AK33" i="1"/>
  <c r="AU32" i="1"/>
  <c r="C95" i="1"/>
  <c r="F94" i="1"/>
  <c r="H94" i="1" s="1"/>
  <c r="AL93" i="1"/>
  <c r="AN93" i="1" s="1"/>
  <c r="AI94" i="1"/>
  <c r="AI95" i="1" l="1"/>
  <c r="AL94" i="1"/>
  <c r="AN94" i="1" s="1"/>
  <c r="F95" i="1"/>
  <c r="H95" i="1" s="1"/>
  <c r="C96" i="1"/>
  <c r="BB33" i="1"/>
  <c r="AP33" i="1"/>
  <c r="G32" i="1"/>
  <c r="I32" i="1" s="1"/>
  <c r="AX32" i="1" s="1"/>
  <c r="K32" i="1"/>
  <c r="AT32" i="1" l="1"/>
  <c r="AV32" i="1" s="1"/>
  <c r="D33" i="1"/>
  <c r="X33" i="1"/>
  <c r="AA33" i="1" s="1"/>
  <c r="AR33" i="1"/>
  <c r="F96" i="1"/>
  <c r="H96" i="1" s="1"/>
  <c r="C97" i="1"/>
  <c r="AL95" i="1"/>
  <c r="AN95" i="1" s="1"/>
  <c r="AI96" i="1"/>
  <c r="AL96" i="1" l="1"/>
  <c r="AN96" i="1" s="1"/>
  <c r="AI97" i="1"/>
  <c r="C98" i="1"/>
  <c r="F97" i="1"/>
  <c r="H97" i="1" s="1"/>
  <c r="AC33" i="1"/>
  <c r="AE33" i="1" s="1"/>
  <c r="M33" i="1" s="1"/>
  <c r="P33" i="1" s="1"/>
  <c r="AG33" i="1"/>
  <c r="AY33" i="1"/>
  <c r="J33" i="1"/>
  <c r="N33" i="1" l="1"/>
  <c r="Q33" i="1" s="1"/>
  <c r="L33" i="1"/>
  <c r="R33" i="1"/>
  <c r="T33" i="1" s="1"/>
  <c r="B33" i="1" s="1"/>
  <c r="E33" i="1" s="1"/>
  <c r="V33" i="1"/>
  <c r="F98" i="1"/>
  <c r="H98" i="1" s="1"/>
  <c r="C99" i="1"/>
  <c r="AL97" i="1"/>
  <c r="AN97" i="1" s="1"/>
  <c r="AI98" i="1"/>
  <c r="AL98" i="1" l="1"/>
  <c r="AN98" i="1" s="1"/>
  <c r="AI99" i="1"/>
  <c r="F99" i="1"/>
  <c r="H99" i="1" s="1"/>
  <c r="C100" i="1"/>
  <c r="G33" i="1"/>
  <c r="I33" i="1" s="1"/>
  <c r="AX33" i="1" s="1"/>
  <c r="K33" i="1"/>
  <c r="S33" i="1"/>
  <c r="U33" i="1" s="1"/>
  <c r="Y33" i="1" s="1"/>
  <c r="AB33" i="1" s="1"/>
  <c r="W33" i="1"/>
  <c r="O34" i="1" l="1"/>
  <c r="AZ34" i="1" s="1"/>
  <c r="AD33" i="1"/>
  <c r="AF33" i="1" s="1"/>
  <c r="AJ33" i="1" s="1"/>
  <c r="AM33" i="1" s="1"/>
  <c r="AH33" i="1"/>
  <c r="AT33" i="1"/>
  <c r="D34" i="1"/>
  <c r="C101" i="1"/>
  <c r="F100" i="1"/>
  <c r="H100" i="1" s="1"/>
  <c r="AL99" i="1"/>
  <c r="AN99" i="1" s="1"/>
  <c r="AI100" i="1"/>
  <c r="AI101" i="1" l="1"/>
  <c r="AL100" i="1"/>
  <c r="AN100" i="1" s="1"/>
  <c r="F101" i="1"/>
  <c r="H101" i="1" s="1"/>
  <c r="C102" i="1"/>
  <c r="AY34" i="1"/>
  <c r="J34" i="1"/>
  <c r="Z34" i="1"/>
  <c r="BA34" i="1" s="1"/>
  <c r="AO33" i="1"/>
  <c r="AQ33" i="1" s="1"/>
  <c r="BC33" i="1" s="1"/>
  <c r="AS33" i="1"/>
  <c r="AK34" i="1" l="1"/>
  <c r="AU33" i="1"/>
  <c r="AV33" i="1" s="1"/>
  <c r="N34" i="1"/>
  <c r="Q34" i="1" s="1"/>
  <c r="L34" i="1"/>
  <c r="C103" i="1"/>
  <c r="F102" i="1"/>
  <c r="H102" i="1" s="1"/>
  <c r="AI102" i="1"/>
  <c r="AL101" i="1"/>
  <c r="AN101" i="1" s="1"/>
  <c r="AI103" i="1" l="1"/>
  <c r="AL102" i="1"/>
  <c r="AN102" i="1" s="1"/>
  <c r="C104" i="1"/>
  <c r="F103" i="1"/>
  <c r="H103" i="1" s="1"/>
  <c r="S34" i="1"/>
  <c r="U34" i="1" s="1"/>
  <c r="Y34" i="1" s="1"/>
  <c r="AB34" i="1" s="1"/>
  <c r="W34" i="1"/>
  <c r="BB34" i="1"/>
  <c r="AP34" i="1"/>
  <c r="X34" i="1" l="1"/>
  <c r="AA34" i="1" s="1"/>
  <c r="AR34" i="1"/>
  <c r="AD34" i="1"/>
  <c r="AF34" i="1" s="1"/>
  <c r="AJ34" i="1" s="1"/>
  <c r="AM34" i="1" s="1"/>
  <c r="AH34" i="1"/>
  <c r="F104" i="1"/>
  <c r="H104" i="1" s="1"/>
  <c r="C105" i="1"/>
  <c r="AI104" i="1"/>
  <c r="AL103" i="1"/>
  <c r="AN103" i="1" s="1"/>
  <c r="AL104" i="1" l="1"/>
  <c r="AN104" i="1" s="1"/>
  <c r="AI105" i="1"/>
  <c r="C106" i="1"/>
  <c r="F105" i="1"/>
  <c r="H105" i="1" s="1"/>
  <c r="AO34" i="1"/>
  <c r="AQ34" i="1" s="1"/>
  <c r="BC34" i="1" s="1"/>
  <c r="AS34" i="1"/>
  <c r="AC34" i="1"/>
  <c r="AE34" i="1" s="1"/>
  <c r="M34" i="1" s="1"/>
  <c r="P34" i="1" s="1"/>
  <c r="AG34" i="1"/>
  <c r="Z35" i="1" s="1"/>
  <c r="BA35" i="1" s="1"/>
  <c r="R34" i="1" l="1"/>
  <c r="T34" i="1" s="1"/>
  <c r="B34" i="1" s="1"/>
  <c r="E34" i="1" s="1"/>
  <c r="V34" i="1"/>
  <c r="O35" i="1" s="1"/>
  <c r="AK35" i="1"/>
  <c r="AU34" i="1"/>
  <c r="C107" i="1"/>
  <c r="F106" i="1"/>
  <c r="H106" i="1" s="1"/>
  <c r="AI106" i="1"/>
  <c r="AL105" i="1"/>
  <c r="AN105" i="1" s="1"/>
  <c r="AI107" i="1" l="1"/>
  <c r="AL106" i="1"/>
  <c r="AN106" i="1" s="1"/>
  <c r="C108" i="1"/>
  <c r="F107" i="1"/>
  <c r="H107" i="1" s="1"/>
  <c r="AP35" i="1"/>
  <c r="BB35" i="1"/>
  <c r="AZ35" i="1"/>
  <c r="G34" i="1"/>
  <c r="I34" i="1" s="1"/>
  <c r="AX34" i="1" s="1"/>
  <c r="K34" i="1"/>
  <c r="AT34" i="1" l="1"/>
  <c r="AV34" i="1" s="1"/>
  <c r="D35" i="1"/>
  <c r="X35" i="1"/>
  <c r="AA35" i="1" s="1"/>
  <c r="AR35" i="1"/>
  <c r="C109" i="1"/>
  <c r="F108" i="1"/>
  <c r="H108" i="1" s="1"/>
  <c r="AI108" i="1"/>
  <c r="AL107" i="1"/>
  <c r="AN107" i="1" s="1"/>
  <c r="AL108" i="1" l="1"/>
  <c r="AN108" i="1" s="1"/>
  <c r="AI109" i="1"/>
  <c r="F109" i="1"/>
  <c r="H109" i="1" s="1"/>
  <c r="C110" i="1"/>
  <c r="AC35" i="1"/>
  <c r="AE35" i="1" s="1"/>
  <c r="AY35" i="1"/>
  <c r="J35" i="1"/>
  <c r="N35" i="1" l="1"/>
  <c r="Q35" i="1" s="1"/>
  <c r="L35" i="1"/>
  <c r="M35" i="1"/>
  <c r="P35" i="1" s="1"/>
  <c r="AG35" i="1"/>
  <c r="F110" i="1"/>
  <c r="H110" i="1" s="1"/>
  <c r="C111" i="1"/>
  <c r="AL109" i="1"/>
  <c r="AN109" i="1" s="1"/>
  <c r="AI110" i="1"/>
  <c r="AL110" i="1" l="1"/>
  <c r="AN110" i="1" s="1"/>
  <c r="AI111" i="1"/>
  <c r="C112" i="1"/>
  <c r="F111" i="1"/>
  <c r="H111" i="1" s="1"/>
  <c r="R35" i="1"/>
  <c r="T35" i="1" s="1"/>
  <c r="B35" i="1" s="1"/>
  <c r="E35" i="1" s="1"/>
  <c r="V35" i="1"/>
  <c r="S35" i="1"/>
  <c r="U35" i="1" s="1"/>
  <c r="Y35" i="1" s="1"/>
  <c r="AB35" i="1" s="1"/>
  <c r="W35" i="1"/>
  <c r="AD35" i="1" l="1"/>
  <c r="AF35" i="1" s="1"/>
  <c r="AJ35" i="1" s="1"/>
  <c r="AM35" i="1" s="1"/>
  <c r="AH35" i="1"/>
  <c r="O36" i="1"/>
  <c r="AZ36" i="1" s="1"/>
  <c r="G35" i="1"/>
  <c r="I35" i="1" s="1"/>
  <c r="AX35" i="1" s="1"/>
  <c r="K35" i="1"/>
  <c r="F112" i="1"/>
  <c r="H112" i="1" s="1"/>
  <c r="C113" i="1"/>
  <c r="AL111" i="1"/>
  <c r="AN111" i="1" s="1"/>
  <c r="AI112" i="1"/>
  <c r="AL112" i="1" l="1"/>
  <c r="AN112" i="1" s="1"/>
  <c r="AI113" i="1"/>
  <c r="C114" i="1"/>
  <c r="F113" i="1"/>
  <c r="H113" i="1" s="1"/>
  <c r="AT35" i="1"/>
  <c r="D36" i="1"/>
  <c r="Z36" i="1"/>
  <c r="BA36" i="1" s="1"/>
  <c r="AO35" i="1"/>
  <c r="AQ35" i="1" s="1"/>
  <c r="BC35" i="1" s="1"/>
  <c r="AS35" i="1"/>
  <c r="AK36" i="1" l="1"/>
  <c r="AU35" i="1"/>
  <c r="J36" i="1"/>
  <c r="AY36" i="1"/>
  <c r="AV35" i="1"/>
  <c r="F114" i="1"/>
  <c r="H114" i="1" s="1"/>
  <c r="C115" i="1"/>
  <c r="AI114" i="1"/>
  <c r="AL113" i="1"/>
  <c r="AN113" i="1" s="1"/>
  <c r="AL114" i="1" l="1"/>
  <c r="AN114" i="1" s="1"/>
  <c r="AI115" i="1"/>
  <c r="F115" i="1"/>
  <c r="H115" i="1" s="1"/>
  <c r="C116" i="1"/>
  <c r="N36" i="1"/>
  <c r="Q36" i="1" s="1"/>
  <c r="L36" i="1"/>
  <c r="AP36" i="1"/>
  <c r="BB36" i="1"/>
  <c r="X36" i="1" l="1"/>
  <c r="AA36" i="1" s="1"/>
  <c r="AR36" i="1"/>
  <c r="S36" i="1"/>
  <c r="U36" i="1" s="1"/>
  <c r="Y36" i="1" s="1"/>
  <c r="AB36" i="1" s="1"/>
  <c r="W36" i="1"/>
  <c r="C117" i="1"/>
  <c r="F116" i="1"/>
  <c r="H116" i="1" s="1"/>
  <c r="AL115" i="1"/>
  <c r="AN115" i="1" s="1"/>
  <c r="AI116" i="1"/>
  <c r="AI117" i="1" l="1"/>
  <c r="AL116" i="1"/>
  <c r="AN116" i="1" s="1"/>
  <c r="C118" i="1"/>
  <c r="F117" i="1"/>
  <c r="H117" i="1" s="1"/>
  <c r="AD36" i="1"/>
  <c r="AF36" i="1" s="1"/>
  <c r="AJ36" i="1" s="1"/>
  <c r="AM36" i="1" s="1"/>
  <c r="AH36" i="1"/>
  <c r="AC36" i="1"/>
  <c r="AE36" i="1" s="1"/>
  <c r="M36" i="1" l="1"/>
  <c r="P36" i="1" s="1"/>
  <c r="AG36" i="1"/>
  <c r="Z37" i="1"/>
  <c r="BA37" i="1" s="1"/>
  <c r="AO36" i="1"/>
  <c r="AQ36" i="1" s="1"/>
  <c r="BC36" i="1" s="1"/>
  <c r="AS36" i="1"/>
  <c r="C119" i="1"/>
  <c r="F118" i="1"/>
  <c r="H118" i="1" s="1"/>
  <c r="AI118" i="1"/>
  <c r="AL117" i="1"/>
  <c r="AN117" i="1" s="1"/>
  <c r="AI119" i="1" l="1"/>
  <c r="AL118" i="1"/>
  <c r="AN118" i="1" s="1"/>
  <c r="C120" i="1"/>
  <c r="F119" i="1"/>
  <c r="H119" i="1" s="1"/>
  <c r="AK37" i="1"/>
  <c r="AU36" i="1"/>
  <c r="R36" i="1"/>
  <c r="T36" i="1" s="1"/>
  <c r="B36" i="1" s="1"/>
  <c r="E36" i="1" s="1"/>
  <c r="V36" i="1"/>
  <c r="O37" i="1" s="1"/>
  <c r="AZ37" i="1" l="1"/>
  <c r="G36" i="1"/>
  <c r="I36" i="1" s="1"/>
  <c r="AX36" i="1" s="1"/>
  <c r="K36" i="1"/>
  <c r="AP37" i="1"/>
  <c r="BB37" i="1"/>
  <c r="C121" i="1"/>
  <c r="F120" i="1"/>
  <c r="H120" i="1" s="1"/>
  <c r="AI120" i="1"/>
  <c r="AL119" i="1"/>
  <c r="AN119" i="1" s="1"/>
  <c r="AI121" i="1" l="1"/>
  <c r="AL120" i="1"/>
  <c r="AN120" i="1" s="1"/>
  <c r="F121" i="1"/>
  <c r="H121" i="1" s="1"/>
  <c r="T4" i="1"/>
  <c r="X37" i="1"/>
  <c r="AA37" i="1" s="1"/>
  <c r="AR37" i="1"/>
  <c r="AT36" i="1"/>
  <c r="AV36" i="1" s="1"/>
  <c r="D37" i="1"/>
  <c r="AY37" i="1" l="1"/>
  <c r="J37" i="1"/>
  <c r="AC37" i="1"/>
  <c r="AE37" i="1" s="1"/>
  <c r="M37" i="1" s="1"/>
  <c r="P37" i="1" s="1"/>
  <c r="AG37" i="1"/>
  <c r="AL121" i="1"/>
  <c r="AN121" i="1" s="1"/>
  <c r="S12" i="1"/>
  <c r="R37" i="1" l="1"/>
  <c r="T37" i="1" s="1"/>
  <c r="B37" i="1" s="1"/>
  <c r="E37" i="1" s="1"/>
  <c r="V37" i="1"/>
  <c r="N37" i="1"/>
  <c r="Q37" i="1" s="1"/>
  <c r="L37" i="1"/>
  <c r="S37" i="1" l="1"/>
  <c r="U37" i="1" s="1"/>
  <c r="Y37" i="1" s="1"/>
  <c r="AB37" i="1" s="1"/>
  <c r="W37" i="1"/>
  <c r="O38" i="1"/>
  <c r="AZ38" i="1" s="1"/>
  <c r="G37" i="1"/>
  <c r="I37" i="1" s="1"/>
  <c r="AX37" i="1" s="1"/>
  <c r="K37" i="1"/>
  <c r="AT37" i="1" l="1"/>
  <c r="D38" i="1"/>
  <c r="AD37" i="1"/>
  <c r="AF37" i="1" s="1"/>
  <c r="AJ37" i="1" s="1"/>
  <c r="AM37" i="1" s="1"/>
  <c r="AH37" i="1"/>
  <c r="Z38" i="1" l="1"/>
  <c r="BA38" i="1" s="1"/>
  <c r="AO37" i="1"/>
  <c r="AQ37" i="1" s="1"/>
  <c r="BC37" i="1" s="1"/>
  <c r="AS37" i="1"/>
  <c r="AY38" i="1"/>
  <c r="J38" i="1"/>
  <c r="N38" i="1" l="1"/>
  <c r="Q38" i="1" s="1"/>
  <c r="L38" i="1"/>
  <c r="AK38" i="1"/>
  <c r="AU37" i="1"/>
  <c r="AV37" i="1" s="1"/>
  <c r="AP38" i="1" l="1"/>
  <c r="BB38" i="1"/>
  <c r="S38" i="1"/>
  <c r="U38" i="1" s="1"/>
  <c r="Y38" i="1" l="1"/>
  <c r="AB38" i="1" s="1"/>
  <c r="W38" i="1"/>
  <c r="X38" i="1"/>
  <c r="AA38" i="1" s="1"/>
  <c r="AR38" i="1"/>
  <c r="AC38" i="1" l="1"/>
  <c r="AE38" i="1" s="1"/>
  <c r="M38" i="1" s="1"/>
  <c r="P38" i="1" s="1"/>
  <c r="AG38" i="1"/>
  <c r="AD38" i="1"/>
  <c r="AF38" i="1" s="1"/>
  <c r="AJ38" i="1" s="1"/>
  <c r="AM38" i="1" s="1"/>
  <c r="AH38" i="1"/>
  <c r="AO38" i="1" l="1"/>
  <c r="AQ38" i="1" s="1"/>
  <c r="BC38" i="1" s="1"/>
  <c r="AS38" i="1"/>
  <c r="Z39" i="1"/>
  <c r="BA39" i="1" s="1"/>
  <c r="R38" i="1"/>
  <c r="T38" i="1" s="1"/>
  <c r="B38" i="1" s="1"/>
  <c r="E38" i="1" s="1"/>
  <c r="V38" i="1"/>
  <c r="O39" i="1" s="1"/>
  <c r="AZ39" i="1" l="1"/>
  <c r="G38" i="1"/>
  <c r="I38" i="1" s="1"/>
  <c r="AX38" i="1" s="1"/>
  <c r="K38" i="1"/>
  <c r="AK39" i="1"/>
  <c r="AU38" i="1"/>
  <c r="AP39" i="1" l="1"/>
  <c r="BB39" i="1"/>
  <c r="AT38" i="1"/>
  <c r="AV38" i="1" s="1"/>
  <c r="D39" i="1"/>
  <c r="AY39" i="1" l="1"/>
  <c r="J39" i="1"/>
  <c r="X39" i="1"/>
  <c r="AA39" i="1" s="1"/>
  <c r="AR39" i="1"/>
  <c r="AC39" i="1" l="1"/>
  <c r="AE39" i="1" s="1"/>
  <c r="M39" i="1" s="1"/>
  <c r="P39" i="1" s="1"/>
  <c r="AG39" i="1"/>
  <c r="N39" i="1"/>
  <c r="Q39" i="1" s="1"/>
  <c r="L39" i="1"/>
  <c r="S39" i="1" l="1"/>
  <c r="U39" i="1" s="1"/>
  <c r="Y39" i="1" s="1"/>
  <c r="AB39" i="1" s="1"/>
  <c r="W39" i="1"/>
  <c r="R39" i="1"/>
  <c r="T39" i="1" s="1"/>
  <c r="B39" i="1" s="1"/>
  <c r="E39" i="1" s="1"/>
  <c r="V39" i="1"/>
  <c r="O40" i="1" s="1"/>
  <c r="AZ40" i="1" s="1"/>
  <c r="G39" i="1" l="1"/>
  <c r="I39" i="1" s="1"/>
  <c r="AX39" i="1" s="1"/>
  <c r="K39" i="1"/>
  <c r="AD39" i="1"/>
  <c r="AF39" i="1" s="1"/>
  <c r="AJ39" i="1" s="1"/>
  <c r="AM39" i="1" s="1"/>
  <c r="AH39" i="1"/>
  <c r="Z40" i="1" l="1"/>
  <c r="BA40" i="1" s="1"/>
  <c r="AO39" i="1"/>
  <c r="AQ39" i="1" s="1"/>
  <c r="BC39" i="1" s="1"/>
  <c r="AS39" i="1"/>
  <c r="AT39" i="1"/>
  <c r="D40" i="1"/>
  <c r="AY40" i="1" l="1"/>
  <c r="J40" i="1"/>
  <c r="AK40" i="1"/>
  <c r="AU39" i="1"/>
  <c r="AV39" i="1" s="1"/>
  <c r="BB40" i="1" l="1"/>
  <c r="AP40" i="1"/>
  <c r="N40" i="1"/>
  <c r="Q40" i="1" s="1"/>
  <c r="L40" i="1"/>
  <c r="S40" i="1" l="1"/>
  <c r="U40" i="1" s="1"/>
  <c r="Y40" i="1" s="1"/>
  <c r="AB40" i="1" s="1"/>
  <c r="W40" i="1"/>
  <c r="X40" i="1"/>
  <c r="AA40" i="1" s="1"/>
  <c r="AR40" i="1"/>
  <c r="AC40" i="1" l="1"/>
  <c r="AE40" i="1" s="1"/>
  <c r="M40" i="1" s="1"/>
  <c r="P40" i="1" s="1"/>
  <c r="AG40" i="1"/>
  <c r="AD40" i="1"/>
  <c r="AF40" i="1" s="1"/>
  <c r="AJ40" i="1" s="1"/>
  <c r="AM40" i="1" s="1"/>
  <c r="AH40" i="1"/>
  <c r="AO40" i="1" l="1"/>
  <c r="AQ40" i="1" s="1"/>
  <c r="BC40" i="1" s="1"/>
  <c r="AS40" i="1"/>
  <c r="Z41" i="1"/>
  <c r="BA41" i="1" s="1"/>
  <c r="R40" i="1"/>
  <c r="T40" i="1" s="1"/>
  <c r="B40" i="1" s="1"/>
  <c r="E40" i="1" s="1"/>
  <c r="V40" i="1"/>
  <c r="O41" i="1" s="1"/>
  <c r="AZ41" i="1" l="1"/>
  <c r="G40" i="1"/>
  <c r="I40" i="1" s="1"/>
  <c r="AX40" i="1" s="1"/>
  <c r="K40" i="1"/>
  <c r="AK41" i="1"/>
  <c r="AU40" i="1"/>
  <c r="AP41" i="1" l="1"/>
  <c r="BB41" i="1"/>
  <c r="AT40" i="1"/>
  <c r="AV40" i="1" s="1"/>
  <c r="D41" i="1"/>
  <c r="AY41" i="1" l="1"/>
  <c r="J41" i="1"/>
  <c r="X41" i="1"/>
  <c r="AA41" i="1" s="1"/>
  <c r="AR41" i="1"/>
  <c r="AC41" i="1" l="1"/>
  <c r="AE41" i="1" s="1"/>
  <c r="M41" i="1" s="1"/>
  <c r="P41" i="1" s="1"/>
  <c r="AG41" i="1"/>
  <c r="N41" i="1"/>
  <c r="Q41" i="1" s="1"/>
  <c r="L41" i="1"/>
  <c r="S41" i="1" l="1"/>
  <c r="U41" i="1" s="1"/>
  <c r="Y41" i="1" s="1"/>
  <c r="AB41" i="1" s="1"/>
  <c r="W41" i="1"/>
  <c r="R41" i="1"/>
  <c r="T41" i="1" s="1"/>
  <c r="B41" i="1" s="1"/>
  <c r="E41" i="1" s="1"/>
  <c r="V41" i="1"/>
  <c r="O42" i="1" s="1"/>
  <c r="AZ42" i="1" s="1"/>
  <c r="G41" i="1" l="1"/>
  <c r="I41" i="1" s="1"/>
  <c r="AX41" i="1" s="1"/>
  <c r="K41" i="1"/>
  <c r="AD41" i="1"/>
  <c r="AF41" i="1" s="1"/>
  <c r="AJ41" i="1" s="1"/>
  <c r="AM41" i="1" s="1"/>
  <c r="AH41" i="1"/>
  <c r="Z42" i="1" l="1"/>
  <c r="AO41" i="1"/>
  <c r="AQ41" i="1" s="1"/>
  <c r="BC41" i="1" s="1"/>
  <c r="AS41" i="1"/>
  <c r="AT41" i="1"/>
  <c r="D42" i="1"/>
  <c r="AY42" i="1" l="1"/>
  <c r="J42" i="1"/>
  <c r="AK42" i="1"/>
  <c r="AU41" i="1"/>
  <c r="AV41" i="1" s="1"/>
  <c r="BA42" i="1"/>
  <c r="AP42" i="1" l="1"/>
  <c r="BB42" i="1"/>
  <c r="N42" i="1"/>
  <c r="Q42" i="1" s="1"/>
  <c r="L42" i="1"/>
  <c r="S42" i="1" l="1"/>
  <c r="U42" i="1" s="1"/>
  <c r="Y42" i="1" s="1"/>
  <c r="AB42" i="1" s="1"/>
  <c r="W42" i="1"/>
  <c r="X42" i="1"/>
  <c r="AA42" i="1" s="1"/>
  <c r="AR42" i="1"/>
  <c r="AC42" i="1" l="1"/>
  <c r="AE42" i="1" s="1"/>
  <c r="M42" i="1" s="1"/>
  <c r="P42" i="1" s="1"/>
  <c r="AG42" i="1"/>
  <c r="AD42" i="1"/>
  <c r="AF42" i="1" s="1"/>
  <c r="AJ42" i="1" s="1"/>
  <c r="AM42" i="1" s="1"/>
  <c r="AH42" i="1"/>
  <c r="AO42" i="1" l="1"/>
  <c r="AQ42" i="1" s="1"/>
  <c r="BC42" i="1" s="1"/>
  <c r="AS42" i="1"/>
  <c r="Z43" i="1"/>
  <c r="BA43" i="1" s="1"/>
  <c r="R42" i="1"/>
  <c r="T42" i="1" s="1"/>
  <c r="B42" i="1" s="1"/>
  <c r="E42" i="1" s="1"/>
  <c r="V42" i="1"/>
  <c r="O43" i="1" s="1"/>
  <c r="AZ43" i="1" l="1"/>
  <c r="G42" i="1"/>
  <c r="I42" i="1" s="1"/>
  <c r="AX42" i="1" s="1"/>
  <c r="K42" i="1"/>
  <c r="AK43" i="1"/>
  <c r="AU42" i="1"/>
  <c r="AP43" i="1" l="1"/>
  <c r="BB43" i="1"/>
  <c r="AT42" i="1"/>
  <c r="AV42" i="1" s="1"/>
  <c r="D43" i="1"/>
  <c r="AY43" i="1" l="1"/>
  <c r="J43" i="1"/>
  <c r="X43" i="1"/>
  <c r="AA43" i="1" s="1"/>
  <c r="AR43" i="1"/>
  <c r="AC43" i="1" l="1"/>
  <c r="AE43" i="1" s="1"/>
  <c r="M43" i="1" s="1"/>
  <c r="P43" i="1" s="1"/>
  <c r="AG43" i="1"/>
  <c r="N43" i="1"/>
  <c r="Q43" i="1" s="1"/>
  <c r="L43" i="1"/>
  <c r="S43" i="1" l="1"/>
  <c r="U43" i="1" s="1"/>
  <c r="Y43" i="1" s="1"/>
  <c r="AB43" i="1" s="1"/>
  <c r="W43" i="1"/>
  <c r="R43" i="1"/>
  <c r="T43" i="1" s="1"/>
  <c r="B43" i="1" s="1"/>
  <c r="E43" i="1" s="1"/>
  <c r="V43" i="1"/>
  <c r="O44" i="1" s="1"/>
  <c r="AZ44" i="1" s="1"/>
  <c r="G43" i="1" l="1"/>
  <c r="I43" i="1" s="1"/>
  <c r="AX43" i="1" s="1"/>
  <c r="K43" i="1"/>
  <c r="AD43" i="1"/>
  <c r="AF43" i="1" s="1"/>
  <c r="AJ43" i="1" s="1"/>
  <c r="AM43" i="1" s="1"/>
  <c r="AH43" i="1"/>
  <c r="Z44" i="1" l="1"/>
  <c r="AO43" i="1"/>
  <c r="AQ43" i="1" s="1"/>
  <c r="BC43" i="1" s="1"/>
  <c r="AS43" i="1"/>
  <c r="AT43" i="1"/>
  <c r="D44" i="1"/>
  <c r="J44" i="1" l="1"/>
  <c r="AY44" i="1"/>
  <c r="AK44" i="1"/>
  <c r="AU43" i="1"/>
  <c r="AV43" i="1" s="1"/>
  <c r="BA44" i="1"/>
  <c r="AP44" i="1" l="1"/>
  <c r="BB44" i="1"/>
  <c r="N44" i="1"/>
  <c r="Q44" i="1" s="1"/>
  <c r="L44" i="1"/>
  <c r="S44" i="1" l="1"/>
  <c r="U44" i="1" s="1"/>
  <c r="Y44" i="1" s="1"/>
  <c r="AB44" i="1" s="1"/>
  <c r="W44" i="1"/>
  <c r="X44" i="1"/>
  <c r="AA44" i="1" s="1"/>
  <c r="AR44" i="1"/>
  <c r="AC44" i="1" l="1"/>
  <c r="AE44" i="1" s="1"/>
  <c r="M44" i="1" s="1"/>
  <c r="P44" i="1" s="1"/>
  <c r="AG44" i="1"/>
  <c r="AD44" i="1"/>
  <c r="AF44" i="1" s="1"/>
  <c r="AJ44" i="1" s="1"/>
  <c r="AM44" i="1" s="1"/>
  <c r="AH44" i="1"/>
  <c r="AO44" i="1" l="1"/>
  <c r="AQ44" i="1" s="1"/>
  <c r="BC44" i="1" s="1"/>
  <c r="AS44" i="1"/>
  <c r="Z45" i="1"/>
  <c r="BA45" i="1" s="1"/>
  <c r="R44" i="1"/>
  <c r="T44" i="1" s="1"/>
  <c r="B44" i="1" s="1"/>
  <c r="E44" i="1" s="1"/>
  <c r="V44" i="1"/>
  <c r="O45" i="1" s="1"/>
  <c r="AZ45" i="1" s="1"/>
  <c r="G44" i="1" l="1"/>
  <c r="I44" i="1" s="1"/>
  <c r="AX44" i="1" s="1"/>
  <c r="K44" i="1"/>
  <c r="AK45" i="1"/>
  <c r="AU44" i="1"/>
  <c r="AP45" i="1" l="1"/>
  <c r="BB45" i="1"/>
  <c r="AT44" i="1"/>
  <c r="AV44" i="1" s="1"/>
  <c r="D45" i="1"/>
  <c r="AY45" i="1" l="1"/>
  <c r="J45" i="1"/>
  <c r="X45" i="1"/>
  <c r="AA45" i="1" s="1"/>
  <c r="AR45" i="1"/>
  <c r="AC45" i="1" l="1"/>
  <c r="AE45" i="1" s="1"/>
  <c r="M45" i="1" s="1"/>
  <c r="P45" i="1" s="1"/>
  <c r="AG45" i="1"/>
  <c r="N45" i="1"/>
  <c r="Q45" i="1" s="1"/>
  <c r="L45" i="1"/>
  <c r="S45" i="1" l="1"/>
  <c r="U45" i="1" s="1"/>
  <c r="Y45" i="1" s="1"/>
  <c r="AB45" i="1" s="1"/>
  <c r="W45" i="1"/>
  <c r="R45" i="1"/>
  <c r="T45" i="1" s="1"/>
  <c r="B45" i="1" s="1"/>
  <c r="E45" i="1" s="1"/>
  <c r="V45" i="1"/>
  <c r="O46" i="1" s="1"/>
  <c r="AZ46" i="1" s="1"/>
  <c r="G45" i="1" l="1"/>
  <c r="I45" i="1" s="1"/>
  <c r="AX45" i="1" s="1"/>
  <c r="K45" i="1"/>
  <c r="AD45" i="1"/>
  <c r="AF45" i="1" s="1"/>
  <c r="AJ45" i="1" s="1"/>
  <c r="AM45" i="1" s="1"/>
  <c r="AH45" i="1"/>
  <c r="Z46" i="1" l="1"/>
  <c r="AO45" i="1"/>
  <c r="AQ45" i="1" s="1"/>
  <c r="BC45" i="1" s="1"/>
  <c r="AS45" i="1"/>
  <c r="AT45" i="1"/>
  <c r="D46" i="1"/>
  <c r="J46" i="1" l="1"/>
  <c r="AY46" i="1"/>
  <c r="AK46" i="1"/>
  <c r="AU45" i="1"/>
  <c r="AV45" i="1" s="1"/>
  <c r="BA46" i="1"/>
  <c r="AP46" i="1" l="1"/>
  <c r="BB46" i="1"/>
  <c r="N46" i="1"/>
  <c r="Q46" i="1" s="1"/>
  <c r="L46" i="1"/>
  <c r="S46" i="1" l="1"/>
  <c r="U46" i="1" s="1"/>
  <c r="Y46" i="1" s="1"/>
  <c r="AB46" i="1" s="1"/>
  <c r="W46" i="1"/>
  <c r="X46" i="1"/>
  <c r="AA46" i="1" s="1"/>
  <c r="AR46" i="1"/>
  <c r="AC46" i="1" l="1"/>
  <c r="AE46" i="1" s="1"/>
  <c r="M46" i="1" s="1"/>
  <c r="P46" i="1" s="1"/>
  <c r="AG46" i="1"/>
  <c r="AD46" i="1"/>
  <c r="AF46" i="1" s="1"/>
  <c r="AJ46" i="1" s="1"/>
  <c r="AM46" i="1" s="1"/>
  <c r="AH46" i="1"/>
  <c r="AO46" i="1" l="1"/>
  <c r="AQ46" i="1" s="1"/>
  <c r="BC46" i="1" s="1"/>
  <c r="AS46" i="1"/>
  <c r="Z47" i="1"/>
  <c r="BA47" i="1" s="1"/>
  <c r="R46" i="1"/>
  <c r="T46" i="1" s="1"/>
  <c r="B46" i="1" s="1"/>
  <c r="E46" i="1" s="1"/>
  <c r="V46" i="1"/>
  <c r="O47" i="1" s="1"/>
  <c r="AZ47" i="1" s="1"/>
  <c r="G46" i="1" l="1"/>
  <c r="I46" i="1" s="1"/>
  <c r="AX46" i="1" s="1"/>
  <c r="K46" i="1"/>
  <c r="AK47" i="1"/>
  <c r="AU46" i="1"/>
  <c r="AP47" i="1" l="1"/>
  <c r="BB47" i="1"/>
  <c r="AT46" i="1"/>
  <c r="AV46" i="1" s="1"/>
  <c r="D47" i="1"/>
  <c r="J47" i="1" l="1"/>
  <c r="AY47" i="1"/>
  <c r="X47" i="1"/>
  <c r="AA47" i="1" s="1"/>
  <c r="AR47" i="1"/>
  <c r="AC47" i="1" l="1"/>
  <c r="AE47" i="1" s="1"/>
  <c r="M47" i="1" s="1"/>
  <c r="P47" i="1" s="1"/>
  <c r="AG47" i="1"/>
  <c r="N47" i="1"/>
  <c r="Q47" i="1" s="1"/>
  <c r="L47" i="1"/>
  <c r="S47" i="1" l="1"/>
  <c r="U47" i="1" s="1"/>
  <c r="Y47" i="1" s="1"/>
  <c r="AB47" i="1" s="1"/>
  <c r="W47" i="1"/>
  <c r="R47" i="1"/>
  <c r="T47" i="1" s="1"/>
  <c r="B47" i="1" s="1"/>
  <c r="E47" i="1" s="1"/>
  <c r="V47" i="1"/>
  <c r="O48" i="1" s="1"/>
  <c r="AZ48" i="1" s="1"/>
  <c r="G47" i="1" l="1"/>
  <c r="I47" i="1" s="1"/>
  <c r="AX47" i="1" s="1"/>
  <c r="K47" i="1"/>
  <c r="AD47" i="1"/>
  <c r="AF47" i="1" s="1"/>
  <c r="AJ47" i="1" s="1"/>
  <c r="AM47" i="1" s="1"/>
  <c r="AH47" i="1"/>
  <c r="Z48" i="1" l="1"/>
  <c r="BA48" i="1" s="1"/>
  <c r="AO47" i="1"/>
  <c r="AQ47" i="1" s="1"/>
  <c r="BC47" i="1" s="1"/>
  <c r="AS47" i="1"/>
  <c r="AT47" i="1"/>
  <c r="D48" i="1"/>
  <c r="J48" i="1" l="1"/>
  <c r="AY48" i="1"/>
  <c r="AK48" i="1"/>
  <c r="AU47" i="1"/>
  <c r="AV47" i="1" s="1"/>
  <c r="BB48" i="1" l="1"/>
  <c r="AP48" i="1"/>
  <c r="N48" i="1"/>
  <c r="Q48" i="1" s="1"/>
  <c r="L48" i="1"/>
  <c r="S48" i="1" l="1"/>
  <c r="U48" i="1" s="1"/>
  <c r="Y48" i="1" s="1"/>
  <c r="AB48" i="1" s="1"/>
  <c r="W48" i="1"/>
  <c r="X48" i="1"/>
  <c r="AA48" i="1" s="1"/>
  <c r="AR48" i="1"/>
  <c r="AC48" i="1" l="1"/>
  <c r="AE48" i="1" s="1"/>
  <c r="M48" i="1" s="1"/>
  <c r="P48" i="1" s="1"/>
  <c r="AG48" i="1"/>
  <c r="AD48" i="1"/>
  <c r="AF48" i="1" s="1"/>
  <c r="AJ48" i="1" s="1"/>
  <c r="AM48" i="1" s="1"/>
  <c r="AH48" i="1"/>
  <c r="AO48" i="1" l="1"/>
  <c r="AQ48" i="1" s="1"/>
  <c r="BC48" i="1" s="1"/>
  <c r="AS48" i="1"/>
  <c r="Z49" i="1"/>
  <c r="BA49" i="1" s="1"/>
  <c r="R48" i="1"/>
  <c r="T48" i="1" s="1"/>
  <c r="B48" i="1" s="1"/>
  <c r="E48" i="1" s="1"/>
  <c r="V48" i="1"/>
  <c r="O49" i="1" s="1"/>
  <c r="AZ49" i="1" s="1"/>
  <c r="G48" i="1" l="1"/>
  <c r="I48" i="1" s="1"/>
  <c r="AX48" i="1" s="1"/>
  <c r="K48" i="1"/>
  <c r="AK49" i="1"/>
  <c r="AU48" i="1"/>
  <c r="BB49" i="1" l="1"/>
  <c r="AP49" i="1"/>
  <c r="AT48" i="1"/>
  <c r="AV48" i="1" s="1"/>
  <c r="D49" i="1"/>
  <c r="J49" i="1" l="1"/>
  <c r="AY49" i="1"/>
  <c r="X49" i="1"/>
  <c r="AA49" i="1" s="1"/>
  <c r="AR49" i="1"/>
  <c r="AC49" i="1" l="1"/>
  <c r="AE49" i="1" s="1"/>
  <c r="M49" i="1" s="1"/>
  <c r="P49" i="1" s="1"/>
  <c r="AG49" i="1"/>
  <c r="N49" i="1"/>
  <c r="Q49" i="1" s="1"/>
  <c r="L49" i="1"/>
  <c r="S49" i="1" l="1"/>
  <c r="U49" i="1" s="1"/>
  <c r="Y49" i="1" s="1"/>
  <c r="AB49" i="1" s="1"/>
  <c r="W49" i="1"/>
  <c r="R49" i="1"/>
  <c r="T49" i="1" s="1"/>
  <c r="B49" i="1" s="1"/>
  <c r="E49" i="1" s="1"/>
  <c r="V49" i="1"/>
  <c r="O50" i="1" s="1"/>
  <c r="AZ50" i="1" s="1"/>
  <c r="G49" i="1" l="1"/>
  <c r="I49" i="1" s="1"/>
  <c r="AX49" i="1" s="1"/>
  <c r="K49" i="1"/>
  <c r="AD49" i="1"/>
  <c r="AF49" i="1" s="1"/>
  <c r="AJ49" i="1" s="1"/>
  <c r="AM49" i="1" s="1"/>
  <c r="AH49" i="1"/>
  <c r="Z50" i="1" l="1"/>
  <c r="BA50" i="1" s="1"/>
  <c r="AO49" i="1"/>
  <c r="AQ49" i="1" s="1"/>
  <c r="BC49" i="1" s="1"/>
  <c r="AS49" i="1"/>
  <c r="AT49" i="1"/>
  <c r="D50" i="1"/>
  <c r="AY50" i="1" l="1"/>
  <c r="J50" i="1"/>
  <c r="AK50" i="1"/>
  <c r="AU49" i="1"/>
  <c r="AV49" i="1" s="1"/>
  <c r="BB50" i="1" l="1"/>
  <c r="AP50" i="1"/>
  <c r="N50" i="1"/>
  <c r="Q50" i="1" s="1"/>
  <c r="L50" i="1"/>
  <c r="S50" i="1" l="1"/>
  <c r="U50" i="1" s="1"/>
  <c r="Y50" i="1" s="1"/>
  <c r="AB50" i="1" s="1"/>
  <c r="W50" i="1"/>
  <c r="X50" i="1"/>
  <c r="AA50" i="1" s="1"/>
  <c r="AR50" i="1"/>
  <c r="AC50" i="1" l="1"/>
  <c r="AE50" i="1" s="1"/>
  <c r="M50" i="1" s="1"/>
  <c r="P50" i="1" s="1"/>
  <c r="AG50" i="1"/>
  <c r="AD50" i="1"/>
  <c r="AF50" i="1" s="1"/>
  <c r="AJ50" i="1" s="1"/>
  <c r="AM50" i="1" s="1"/>
  <c r="AH50" i="1"/>
  <c r="AO50" i="1" l="1"/>
  <c r="AQ50" i="1" s="1"/>
  <c r="BC50" i="1" s="1"/>
  <c r="AS50" i="1"/>
  <c r="Z51" i="1"/>
  <c r="BA51" i="1" s="1"/>
  <c r="R50" i="1"/>
  <c r="T50" i="1" s="1"/>
  <c r="B50" i="1" s="1"/>
  <c r="E50" i="1" s="1"/>
  <c r="V50" i="1"/>
  <c r="O51" i="1" s="1"/>
  <c r="AZ51" i="1" s="1"/>
  <c r="G50" i="1" l="1"/>
  <c r="I50" i="1" s="1"/>
  <c r="AX50" i="1" s="1"/>
  <c r="K50" i="1"/>
  <c r="AK51" i="1"/>
  <c r="AU50" i="1"/>
  <c r="AP51" i="1" l="1"/>
  <c r="BB51" i="1"/>
  <c r="AT50" i="1"/>
  <c r="AV50" i="1" s="1"/>
  <c r="D51" i="1"/>
  <c r="J51" i="1" l="1"/>
  <c r="AY51" i="1"/>
  <c r="X51" i="1"/>
  <c r="AA51" i="1" s="1"/>
  <c r="AR51" i="1"/>
  <c r="AC51" i="1" l="1"/>
  <c r="AE51" i="1" s="1"/>
  <c r="M51" i="1" s="1"/>
  <c r="P51" i="1" s="1"/>
  <c r="AG51" i="1"/>
  <c r="N51" i="1"/>
  <c r="Q51" i="1" s="1"/>
  <c r="L51" i="1"/>
  <c r="S51" i="1" l="1"/>
  <c r="U51" i="1" s="1"/>
  <c r="Y51" i="1" s="1"/>
  <c r="AB51" i="1" s="1"/>
  <c r="W51" i="1"/>
  <c r="R51" i="1"/>
  <c r="T51" i="1" s="1"/>
  <c r="B51" i="1" s="1"/>
  <c r="E51" i="1" s="1"/>
  <c r="V51" i="1"/>
  <c r="O52" i="1" s="1"/>
  <c r="AZ52" i="1"/>
  <c r="G51" i="1" l="1"/>
  <c r="I51" i="1" s="1"/>
  <c r="AX51" i="1" s="1"/>
  <c r="K51" i="1"/>
  <c r="AD51" i="1"/>
  <c r="AF51" i="1" s="1"/>
  <c r="AJ51" i="1" s="1"/>
  <c r="AM51" i="1" s="1"/>
  <c r="AH51" i="1"/>
  <c r="Z52" i="1" l="1"/>
  <c r="BA52" i="1" s="1"/>
  <c r="AO51" i="1"/>
  <c r="AQ51" i="1" s="1"/>
  <c r="BC51" i="1" s="1"/>
  <c r="AS51" i="1"/>
  <c r="AT51" i="1"/>
  <c r="D52" i="1"/>
  <c r="J52" i="1" l="1"/>
  <c r="AY52" i="1"/>
  <c r="AK52" i="1"/>
  <c r="AU51" i="1"/>
  <c r="AV51" i="1" s="1"/>
  <c r="AP52" i="1" l="1"/>
  <c r="BB52" i="1"/>
  <c r="N52" i="1"/>
  <c r="Q52" i="1" s="1"/>
  <c r="L52" i="1"/>
  <c r="S52" i="1" l="1"/>
  <c r="U52" i="1" s="1"/>
  <c r="Y52" i="1" s="1"/>
  <c r="AB52" i="1" s="1"/>
  <c r="W52" i="1"/>
  <c r="X52" i="1"/>
  <c r="AA52" i="1" s="1"/>
  <c r="AR52" i="1"/>
  <c r="AC52" i="1" l="1"/>
  <c r="AE52" i="1" s="1"/>
  <c r="M52" i="1" s="1"/>
  <c r="P52" i="1" s="1"/>
  <c r="AG52" i="1"/>
  <c r="AD52" i="1"/>
  <c r="AF52" i="1" s="1"/>
  <c r="AJ52" i="1" s="1"/>
  <c r="AM52" i="1" s="1"/>
  <c r="AH52" i="1"/>
  <c r="AO52" i="1" l="1"/>
  <c r="AQ52" i="1" s="1"/>
  <c r="BC52" i="1" s="1"/>
  <c r="AS52" i="1"/>
  <c r="Z53" i="1"/>
  <c r="BA53" i="1" s="1"/>
  <c r="R52" i="1"/>
  <c r="T52" i="1" s="1"/>
  <c r="B52" i="1" s="1"/>
  <c r="E52" i="1" s="1"/>
  <c r="V52" i="1"/>
  <c r="O53" i="1" s="1"/>
  <c r="AZ53" i="1" s="1"/>
  <c r="G52" i="1" l="1"/>
  <c r="I52" i="1" s="1"/>
  <c r="AX52" i="1" s="1"/>
  <c r="K52" i="1"/>
  <c r="AK53" i="1"/>
  <c r="AU52" i="1"/>
  <c r="BB53" i="1" l="1"/>
  <c r="AP53" i="1"/>
  <c r="AT52" i="1"/>
  <c r="AV52" i="1" s="1"/>
  <c r="D53" i="1"/>
  <c r="J53" i="1" l="1"/>
  <c r="AY53" i="1"/>
  <c r="X53" i="1"/>
  <c r="AA53" i="1" s="1"/>
  <c r="AR53" i="1"/>
  <c r="AC53" i="1" l="1"/>
  <c r="AE53" i="1" s="1"/>
  <c r="M53" i="1" s="1"/>
  <c r="P53" i="1" s="1"/>
  <c r="AG53" i="1"/>
  <c r="N53" i="1"/>
  <c r="Q53" i="1" s="1"/>
  <c r="S53" i="1" s="1"/>
  <c r="U53" i="1" s="1"/>
  <c r="Y53" i="1" s="1"/>
  <c r="AB53" i="1" s="1"/>
  <c r="L53" i="1"/>
  <c r="W53" i="1"/>
  <c r="AD53" i="1"/>
  <c r="AF53" i="1" s="1"/>
  <c r="AJ53" i="1" s="1"/>
  <c r="AM53" i="1" s="1"/>
  <c r="AH53" i="1"/>
  <c r="Z54" i="1" s="1"/>
  <c r="R53" i="1" l="1"/>
  <c r="T53" i="1" s="1"/>
  <c r="B53" i="1" s="1"/>
  <c r="E53" i="1" s="1"/>
  <c r="V53" i="1"/>
  <c r="BA54" i="1"/>
  <c r="AO53" i="1"/>
  <c r="AQ53" i="1" s="1"/>
  <c r="BC53" i="1" s="1"/>
  <c r="O54" i="1"/>
  <c r="G53" i="1" l="1"/>
  <c r="I53" i="1" s="1"/>
  <c r="AX53" i="1" s="1"/>
  <c r="K53" i="1"/>
  <c r="AZ54" i="1"/>
  <c r="AS53" i="1"/>
  <c r="AT53" i="1" l="1"/>
  <c r="D54" i="1"/>
  <c r="AK54" i="1"/>
  <c r="AU53" i="1"/>
  <c r="AV53" i="1" s="1"/>
  <c r="AY54" i="1" l="1"/>
  <c r="J54" i="1"/>
  <c r="BB54" i="1"/>
  <c r="AP54" i="1"/>
  <c r="N54" i="1" l="1"/>
  <c r="Q54" i="1" s="1"/>
  <c r="L54" i="1"/>
  <c r="X54" i="1"/>
  <c r="AA54" i="1" s="1"/>
  <c r="AR54" i="1"/>
  <c r="S54" i="1" l="1"/>
  <c r="U54" i="1" s="1"/>
  <c r="Y54" i="1" s="1"/>
  <c r="AB54" i="1" s="1"/>
  <c r="W54" i="1"/>
  <c r="AC54" i="1"/>
  <c r="AE54" i="1" s="1"/>
  <c r="M54" i="1" s="1"/>
  <c r="P54" i="1" s="1"/>
  <c r="AD54" i="1" l="1"/>
  <c r="AF54" i="1" s="1"/>
  <c r="AJ54" i="1" s="1"/>
  <c r="AM54" i="1" s="1"/>
  <c r="AH54" i="1"/>
  <c r="AG54" i="1"/>
  <c r="Z55" i="1" s="1"/>
  <c r="R54" i="1"/>
  <c r="T54" i="1" s="1"/>
  <c r="B54" i="1" s="1"/>
  <c r="E54" i="1" s="1"/>
  <c r="AO54" i="1" l="1"/>
  <c r="AQ54" i="1" s="1"/>
  <c r="BC54" i="1" s="1"/>
  <c r="AS54" i="1"/>
  <c r="BA55" i="1"/>
  <c r="G54" i="1"/>
  <c r="I54" i="1" s="1"/>
  <c r="AX54" i="1" s="1"/>
  <c r="V54" i="1"/>
  <c r="O55" i="1" s="1"/>
  <c r="AU54" i="1" l="1"/>
  <c r="AK55" i="1"/>
  <c r="AZ55" i="1"/>
  <c r="K54" i="1"/>
  <c r="BB55" i="1" l="1"/>
  <c r="AP55" i="1"/>
  <c r="AT54" i="1"/>
  <c r="AV54" i="1" s="1"/>
  <c r="D55" i="1"/>
  <c r="X55" i="1" l="1"/>
  <c r="AA55" i="1" s="1"/>
  <c r="AR55" i="1"/>
  <c r="J55" i="1"/>
  <c r="AY55" i="1"/>
  <c r="AC55" i="1" l="1"/>
  <c r="AE55" i="1" s="1"/>
  <c r="M55" i="1" s="1"/>
  <c r="P55" i="1" s="1"/>
  <c r="R55" i="1" s="1"/>
  <c r="T55" i="1" s="1"/>
  <c r="B55" i="1" s="1"/>
  <c r="E55" i="1" s="1"/>
  <c r="AG55" i="1"/>
  <c r="G55" i="1"/>
  <c r="I55" i="1" s="1"/>
  <c r="AX55" i="1" s="1"/>
  <c r="V55" i="1"/>
  <c r="N55" i="1"/>
  <c r="Q55" i="1" s="1"/>
  <c r="L55" i="1"/>
  <c r="S55" i="1" l="1"/>
  <c r="U55" i="1" s="1"/>
  <c r="Y55" i="1" s="1"/>
  <c r="AB55" i="1" s="1"/>
  <c r="W55" i="1"/>
  <c r="K55" i="1"/>
  <c r="AT55" i="1" l="1"/>
  <c r="D56" i="1"/>
  <c r="AD55" i="1"/>
  <c r="AF55" i="1" s="1"/>
  <c r="AJ55" i="1" s="1"/>
  <c r="AM55" i="1" s="1"/>
  <c r="AH55" i="1"/>
  <c r="Z56" i="1" s="1"/>
  <c r="O56" i="1"/>
  <c r="BA56" i="1" l="1"/>
  <c r="AY56" i="1"/>
  <c r="J56" i="1"/>
  <c r="AZ56" i="1"/>
  <c r="AO55" i="1"/>
  <c r="AQ55" i="1" s="1"/>
  <c r="BC55" i="1" s="1"/>
  <c r="N56" i="1" l="1"/>
  <c r="Q56" i="1" s="1"/>
  <c r="L56" i="1"/>
  <c r="AS55" i="1"/>
  <c r="AK56" i="1" l="1"/>
  <c r="AU55" i="1"/>
  <c r="AV55" i="1" s="1"/>
  <c r="S56" i="1"/>
  <c r="U56" i="1" s="1"/>
  <c r="Y56" i="1" s="1"/>
  <c r="AB56" i="1" s="1"/>
  <c r="AD56" i="1" l="1"/>
  <c r="AF56" i="1" s="1"/>
  <c r="AJ56" i="1" s="1"/>
  <c r="AM56" i="1" s="1"/>
  <c r="W56" i="1"/>
  <c r="BB56" i="1"/>
  <c r="AP56" i="1"/>
  <c r="X56" i="1" l="1"/>
  <c r="AA56" i="1" s="1"/>
  <c r="AR56" i="1"/>
  <c r="AH56" i="1"/>
  <c r="AO56" i="1"/>
  <c r="AQ56" i="1" s="1"/>
  <c r="BC56" i="1" s="1"/>
  <c r="AS56" i="1" l="1"/>
  <c r="AU56" i="1" s="1"/>
  <c r="AC56" i="1"/>
  <c r="AE56" i="1" s="1"/>
  <c r="M56" i="1" s="1"/>
  <c r="P56" i="1" s="1"/>
  <c r="AG56" i="1" l="1"/>
  <c r="Z57" i="1" s="1"/>
  <c r="R56" i="1"/>
  <c r="T56" i="1" s="1"/>
  <c r="B56" i="1" s="1"/>
  <c r="E56" i="1" s="1"/>
  <c r="AK57" i="1"/>
  <c r="G56" i="1" l="1"/>
  <c r="I56" i="1" s="1"/>
  <c r="AX56" i="1" s="1"/>
  <c r="K56" i="1"/>
  <c r="BB57" i="1"/>
  <c r="AP57" i="1"/>
  <c r="V56" i="1"/>
  <c r="O57" i="1" s="1"/>
  <c r="BA57" i="1"/>
  <c r="AZ57" i="1" l="1"/>
  <c r="X57" i="1"/>
  <c r="AA57" i="1" s="1"/>
  <c r="AR57" i="1"/>
  <c r="AT56" i="1"/>
  <c r="AV56" i="1" s="1"/>
  <c r="D57" i="1"/>
  <c r="J57" i="1" l="1"/>
  <c r="AY57" i="1"/>
  <c r="AC57" i="1"/>
  <c r="AE57" i="1" s="1"/>
  <c r="M57" i="1" s="1"/>
  <c r="P57" i="1" s="1"/>
  <c r="AG57" i="1"/>
  <c r="R57" i="1" l="1"/>
  <c r="T57" i="1" s="1"/>
  <c r="B57" i="1" s="1"/>
  <c r="E57" i="1" s="1"/>
  <c r="V57" i="1"/>
  <c r="N57" i="1"/>
  <c r="Q57" i="1" s="1"/>
  <c r="L57" i="1"/>
  <c r="S57" i="1" l="1"/>
  <c r="U57" i="1" s="1"/>
  <c r="Y57" i="1" s="1"/>
  <c r="AB57" i="1" s="1"/>
  <c r="G57" i="1"/>
  <c r="I57" i="1" s="1"/>
  <c r="AX57" i="1" s="1"/>
  <c r="AD57" i="1" l="1"/>
  <c r="AF57" i="1" s="1"/>
  <c r="AJ57" i="1" s="1"/>
  <c r="AM57" i="1" s="1"/>
  <c r="AH57" i="1"/>
  <c r="Z58" i="1" s="1"/>
  <c r="K57" i="1"/>
  <c r="W57" i="1"/>
  <c r="O58" i="1" l="1"/>
  <c r="BA58" i="1"/>
  <c r="AT57" i="1"/>
  <c r="D58" i="1"/>
  <c r="AO57" i="1"/>
  <c r="AQ57" i="1" s="1"/>
  <c r="BC57" i="1" s="1"/>
  <c r="AY58" i="1" l="1"/>
  <c r="J58" i="1"/>
  <c r="AZ58" i="1"/>
  <c r="AS57" i="1"/>
  <c r="N58" i="1" l="1"/>
  <c r="Q58" i="1" s="1"/>
  <c r="L58" i="1"/>
  <c r="AK58" i="1"/>
  <c r="AU57" i="1"/>
  <c r="AV57" i="1" s="1"/>
  <c r="BB58" i="1" l="1"/>
  <c r="AP58" i="1"/>
  <c r="S58" i="1"/>
  <c r="U58" i="1" s="1"/>
  <c r="Y58" i="1" s="1"/>
  <c r="AB58" i="1" s="1"/>
  <c r="AD58" i="1" l="1"/>
  <c r="AF58" i="1" s="1"/>
  <c r="AJ58" i="1" s="1"/>
  <c r="AM58" i="1" s="1"/>
  <c r="AH58" i="1"/>
  <c r="W58" i="1"/>
  <c r="X58" i="1"/>
  <c r="AA58" i="1" s="1"/>
  <c r="AR58" i="1"/>
  <c r="AC58" i="1" l="1"/>
  <c r="AE58" i="1" s="1"/>
  <c r="M58" i="1" s="1"/>
  <c r="P58" i="1" s="1"/>
  <c r="AO58" i="1"/>
  <c r="AQ58" i="1" s="1"/>
  <c r="BC58" i="1" s="1"/>
  <c r="AS58" i="1"/>
  <c r="AK59" i="1" s="1"/>
  <c r="AP59" i="1" l="1"/>
  <c r="BB59" i="1"/>
  <c r="AU58" i="1"/>
  <c r="R58" i="1"/>
  <c r="T58" i="1" s="1"/>
  <c r="B58" i="1" s="1"/>
  <c r="E58" i="1" s="1"/>
  <c r="AG58" i="1"/>
  <c r="Z59" i="1" s="1"/>
  <c r="BA59" i="1" l="1"/>
  <c r="V58" i="1"/>
  <c r="O59" i="1" s="1"/>
  <c r="G58" i="1"/>
  <c r="I58" i="1" s="1"/>
  <c r="AX58" i="1" s="1"/>
  <c r="X59" i="1"/>
  <c r="AA59" i="1" s="1"/>
  <c r="AR59" i="1"/>
  <c r="AC59" i="1" l="1"/>
  <c r="AE59" i="1" s="1"/>
  <c r="M59" i="1" s="1"/>
  <c r="P59" i="1" s="1"/>
  <c r="AZ59" i="1"/>
  <c r="K58" i="1"/>
  <c r="AT58" i="1" l="1"/>
  <c r="AV58" i="1" s="1"/>
  <c r="D59" i="1"/>
  <c r="AG59" i="1"/>
  <c r="R59" i="1"/>
  <c r="T59" i="1" s="1"/>
  <c r="B59" i="1" s="1"/>
  <c r="E59" i="1" s="1"/>
  <c r="G59" i="1" l="1"/>
  <c r="V59" i="1"/>
  <c r="J59" i="1"/>
  <c r="I59" i="1"/>
  <c r="AX59" i="1" s="1"/>
  <c r="AY59" i="1"/>
  <c r="N59" i="1" l="1"/>
  <c r="Q59" i="1" s="1"/>
  <c r="L59" i="1"/>
  <c r="K59" i="1"/>
  <c r="AT59" i="1" l="1"/>
  <c r="D60" i="1"/>
  <c r="S59" i="1"/>
  <c r="U59" i="1" s="1"/>
  <c r="Y59" i="1" s="1"/>
  <c r="AB59" i="1" s="1"/>
  <c r="AY60" i="1" l="1"/>
  <c r="J60" i="1"/>
  <c r="AD59" i="1"/>
  <c r="AF59" i="1" s="1"/>
  <c r="AJ59" i="1" s="1"/>
  <c r="AM59" i="1" s="1"/>
  <c r="W59" i="1"/>
  <c r="O60" i="1" l="1"/>
  <c r="N60" i="1"/>
  <c r="Q60" i="1" s="1"/>
  <c r="L60" i="1"/>
  <c r="AO59" i="1"/>
  <c r="AQ59" i="1" s="1"/>
  <c r="BC59" i="1" s="1"/>
  <c r="AH59" i="1"/>
  <c r="Z60" i="1" s="1"/>
  <c r="BA60" i="1" l="1"/>
  <c r="AS59" i="1"/>
  <c r="AK60" i="1" s="1"/>
  <c r="AU59" i="1"/>
  <c r="AV59" i="1" s="1"/>
  <c r="S60" i="1"/>
  <c r="U60" i="1" s="1"/>
  <c r="AZ60" i="1"/>
  <c r="Y60" i="1" l="1"/>
  <c r="AB60" i="1" s="1"/>
  <c r="W60" i="1"/>
  <c r="BB60" i="1"/>
  <c r="AP60" i="1"/>
  <c r="X60" i="1" l="1"/>
  <c r="AA60" i="1" s="1"/>
  <c r="AR60" i="1"/>
  <c r="AD60" i="1"/>
  <c r="AF60" i="1" s="1"/>
  <c r="AJ60" i="1" s="1"/>
  <c r="AM60" i="1" s="1"/>
  <c r="AH60" i="1"/>
  <c r="AO60" i="1" l="1"/>
  <c r="AQ60" i="1" s="1"/>
  <c r="BC60" i="1" s="1"/>
  <c r="AC60" i="1"/>
  <c r="AE60" i="1" s="1"/>
  <c r="M60" i="1" s="1"/>
  <c r="P60" i="1" s="1"/>
  <c r="AG60" i="1"/>
  <c r="Z61" i="1" s="1"/>
  <c r="BA61" i="1" l="1"/>
  <c r="R60" i="1"/>
  <c r="T60" i="1" s="1"/>
  <c r="B60" i="1" s="1"/>
  <c r="E60" i="1" s="1"/>
  <c r="AS60" i="1"/>
  <c r="AU60" i="1" l="1"/>
  <c r="AK61" i="1"/>
  <c r="V60" i="1"/>
  <c r="O61" i="1" s="1"/>
  <c r="G60" i="1"/>
  <c r="I60" i="1" s="1"/>
  <c r="AX60" i="1" s="1"/>
  <c r="AZ61" i="1" l="1"/>
  <c r="K60" i="1"/>
  <c r="BB61" i="1"/>
  <c r="AP61" i="1"/>
  <c r="AT60" i="1" l="1"/>
  <c r="AV60" i="1" s="1"/>
  <c r="D61" i="1"/>
  <c r="X61" i="1"/>
  <c r="AA61" i="1" s="1"/>
  <c r="AR61" i="1"/>
  <c r="J61" i="1" l="1"/>
  <c r="AY61" i="1"/>
  <c r="AC61" i="1"/>
  <c r="AE61" i="1" s="1"/>
  <c r="M61" i="1" s="1"/>
  <c r="P61" i="1" s="1"/>
  <c r="AG61" i="1" l="1"/>
  <c r="R61" i="1"/>
  <c r="T61" i="1" s="1"/>
  <c r="B61" i="1" s="1"/>
  <c r="E61" i="1" s="1"/>
  <c r="N61" i="1"/>
  <c r="Q61" i="1" s="1"/>
  <c r="L61" i="1"/>
  <c r="G61" i="1" l="1"/>
  <c r="I61" i="1" s="1"/>
  <c r="AX61" i="1" s="1"/>
  <c r="S61" i="1"/>
  <c r="U61" i="1" s="1"/>
  <c r="Y61" i="1" s="1"/>
  <c r="AB61" i="1" s="1"/>
  <c r="V61" i="1"/>
  <c r="AD61" i="1" l="1"/>
  <c r="AF61" i="1" s="1"/>
  <c r="AJ61" i="1" s="1"/>
  <c r="AM61" i="1" s="1"/>
  <c r="AH61" i="1"/>
  <c r="Z62" i="1" s="1"/>
  <c r="W61" i="1"/>
  <c r="K61" i="1"/>
  <c r="AT61" i="1" l="1"/>
  <c r="D62" i="1"/>
  <c r="BA62" i="1"/>
  <c r="O62" i="1"/>
  <c r="AO61" i="1"/>
  <c r="AQ61" i="1" s="1"/>
  <c r="BC61" i="1" s="1"/>
  <c r="J62" i="1" l="1"/>
  <c r="AY62" i="1"/>
  <c r="AZ62" i="1"/>
  <c r="AS61" i="1"/>
  <c r="AK62" i="1" l="1"/>
  <c r="AU61" i="1"/>
  <c r="AV61" i="1" s="1"/>
  <c r="N62" i="1"/>
  <c r="Q62" i="1" s="1"/>
  <c r="L62" i="1"/>
  <c r="S62" i="1" l="1"/>
  <c r="U62" i="1" s="1"/>
  <c r="Y62" i="1" s="1"/>
  <c r="AB62" i="1" s="1"/>
  <c r="BB62" i="1"/>
  <c r="AP62" i="1"/>
  <c r="W62" i="1" l="1"/>
  <c r="X62" i="1"/>
  <c r="AA62" i="1" s="1"/>
  <c r="AR62" i="1"/>
  <c r="AD62" i="1"/>
  <c r="AF62" i="1" s="1"/>
  <c r="AJ62" i="1" s="1"/>
  <c r="AM62" i="1" s="1"/>
  <c r="AH62" i="1" l="1"/>
  <c r="AC62" i="1"/>
  <c r="AE62" i="1" s="1"/>
  <c r="M62" i="1" s="1"/>
  <c r="P62" i="1" s="1"/>
  <c r="AO62" i="1"/>
  <c r="AQ62" i="1" s="1"/>
  <c r="BC62" i="1" s="1"/>
  <c r="AS62" i="1" l="1"/>
  <c r="AG62" i="1"/>
  <c r="Z63" i="1" s="1"/>
  <c r="R62" i="1"/>
  <c r="T62" i="1" s="1"/>
  <c r="B62" i="1" s="1"/>
  <c r="E62" i="1" s="1"/>
  <c r="G62" i="1" l="1"/>
  <c r="I62" i="1" s="1"/>
  <c r="AX62" i="1" s="1"/>
  <c r="V62" i="1"/>
  <c r="O63" i="1" s="1"/>
  <c r="BA63" i="1"/>
  <c r="AK63" i="1"/>
  <c r="AU62" i="1"/>
  <c r="BB63" i="1" l="1"/>
  <c r="AP63" i="1"/>
  <c r="AZ63" i="1"/>
  <c r="K62" i="1"/>
  <c r="X63" i="1" l="1"/>
  <c r="AA63" i="1" s="1"/>
  <c r="AR63" i="1"/>
  <c r="AT62" i="1"/>
  <c r="AV62" i="1" s="1"/>
  <c r="D63" i="1"/>
  <c r="J63" i="1" l="1"/>
  <c r="AY63" i="1"/>
  <c r="AC63" i="1"/>
  <c r="AE63" i="1" s="1"/>
  <c r="M63" i="1" s="1"/>
  <c r="P63" i="1" s="1"/>
  <c r="AG63" i="1" l="1"/>
  <c r="R63" i="1"/>
  <c r="T63" i="1" s="1"/>
  <c r="B63" i="1" s="1"/>
  <c r="E63" i="1" s="1"/>
  <c r="N63" i="1"/>
  <c r="Q63" i="1" s="1"/>
  <c r="L63" i="1"/>
  <c r="S63" i="1" l="1"/>
  <c r="U63" i="1" s="1"/>
  <c r="Y63" i="1" s="1"/>
  <c r="AB63" i="1" s="1"/>
  <c r="V63" i="1"/>
  <c r="G63" i="1"/>
  <c r="I63" i="1" s="1"/>
  <c r="AX63" i="1" s="1"/>
  <c r="W63" i="1" l="1"/>
  <c r="K63" i="1"/>
  <c r="AD63" i="1"/>
  <c r="AF63" i="1" s="1"/>
  <c r="AJ63" i="1" s="1"/>
  <c r="AM63" i="1" s="1"/>
  <c r="AH63" i="1"/>
  <c r="Z64" i="1" s="1"/>
  <c r="BA64" i="1" l="1"/>
  <c r="AT63" i="1"/>
  <c r="D64" i="1"/>
  <c r="AO63" i="1"/>
  <c r="AQ63" i="1" s="1"/>
  <c r="BC63" i="1" s="1"/>
  <c r="O64" i="1"/>
  <c r="AS63" i="1" l="1"/>
  <c r="J64" i="1"/>
  <c r="AY64" i="1"/>
  <c r="AZ64" i="1"/>
  <c r="N64" i="1" l="1"/>
  <c r="Q64" i="1" s="1"/>
  <c r="L64" i="1"/>
  <c r="AK64" i="1"/>
  <c r="AU63" i="1"/>
  <c r="AV63" i="1" s="1"/>
  <c r="AP64" i="1" l="1"/>
  <c r="BB64" i="1"/>
  <c r="S64" i="1"/>
  <c r="U64" i="1" s="1"/>
  <c r="Y64" i="1" s="1"/>
  <c r="AB64" i="1" s="1"/>
  <c r="AD64" i="1" l="1"/>
  <c r="AF64" i="1" s="1"/>
  <c r="AJ64" i="1" s="1"/>
  <c r="AM64" i="1" s="1"/>
  <c r="W64" i="1"/>
  <c r="X64" i="1"/>
  <c r="AA64" i="1" s="1"/>
  <c r="AR64" i="1"/>
  <c r="AC64" i="1" l="1"/>
  <c r="AE64" i="1" s="1"/>
  <c r="M64" i="1" s="1"/>
  <c r="P64" i="1" s="1"/>
  <c r="AO64" i="1"/>
  <c r="AQ64" i="1" s="1"/>
  <c r="BC64" i="1" s="1"/>
  <c r="AH64" i="1"/>
  <c r="AS64" i="1" l="1"/>
  <c r="AK65" i="1" s="1"/>
  <c r="AG64" i="1"/>
  <c r="Z65" i="1" s="1"/>
  <c r="R64" i="1"/>
  <c r="T64" i="1" s="1"/>
  <c r="B64" i="1" s="1"/>
  <c r="E64" i="1" s="1"/>
  <c r="BA65" i="1" l="1"/>
  <c r="G64" i="1"/>
  <c r="I64" i="1" s="1"/>
  <c r="AX64" i="1" s="1"/>
  <c r="K64" i="1"/>
  <c r="V64" i="1"/>
  <c r="O65" i="1" s="1"/>
  <c r="AP65" i="1"/>
  <c r="BB65" i="1"/>
  <c r="AU64" i="1"/>
  <c r="AT64" i="1" l="1"/>
  <c r="AV64" i="1" s="1"/>
  <c r="D65" i="1"/>
  <c r="AZ65" i="1"/>
  <c r="X65" i="1"/>
  <c r="AA65" i="1" s="1"/>
  <c r="AR65" i="1"/>
  <c r="AY65" i="1" l="1"/>
  <c r="J65" i="1"/>
  <c r="AC65" i="1"/>
  <c r="AE65" i="1" s="1"/>
  <c r="M65" i="1" s="1"/>
  <c r="P65" i="1" s="1"/>
  <c r="AG65" i="1"/>
  <c r="N65" i="1" l="1"/>
  <c r="Q65" i="1" s="1"/>
  <c r="L65" i="1"/>
  <c r="R65" i="1"/>
  <c r="T65" i="1" s="1"/>
  <c r="B65" i="1" s="1"/>
  <c r="E65" i="1" s="1"/>
  <c r="G65" i="1" l="1"/>
  <c r="I65" i="1" s="1"/>
  <c r="AX65" i="1" s="1"/>
  <c r="V65" i="1"/>
  <c r="S65" i="1"/>
  <c r="U65" i="1" s="1"/>
  <c r="Y65" i="1" s="1"/>
  <c r="AB65" i="1" s="1"/>
  <c r="W65" i="1"/>
  <c r="O66" i="1" l="1"/>
  <c r="AD65" i="1"/>
  <c r="AF65" i="1" s="1"/>
  <c r="AJ65" i="1" s="1"/>
  <c r="AM65" i="1" s="1"/>
  <c r="K65" i="1"/>
  <c r="AO65" i="1" l="1"/>
  <c r="AQ65" i="1" s="1"/>
  <c r="BC65" i="1" s="1"/>
  <c r="AS65" i="1"/>
  <c r="AK66" i="1" s="1"/>
  <c r="AT65" i="1"/>
  <c r="D66" i="1"/>
  <c r="AH65" i="1"/>
  <c r="AZ66" i="1"/>
  <c r="BB66" i="1" l="1"/>
  <c r="AP66" i="1"/>
  <c r="Z66" i="1"/>
  <c r="AU65" i="1"/>
  <c r="AV65" i="1" s="1"/>
  <c r="J66" i="1"/>
  <c r="AY66" i="1"/>
  <c r="N66" i="1" l="1"/>
  <c r="Q66" i="1" s="1"/>
  <c r="L66" i="1"/>
  <c r="BA66" i="1"/>
  <c r="X66" i="1"/>
  <c r="AA66" i="1" s="1"/>
  <c r="AR66" i="1"/>
  <c r="AC66" i="1" l="1"/>
  <c r="AE66" i="1" s="1"/>
  <c r="M66" i="1" s="1"/>
  <c r="P66" i="1" s="1"/>
  <c r="S66" i="1"/>
  <c r="U66" i="1" s="1"/>
  <c r="Y66" i="1" s="1"/>
  <c r="AB66" i="1" s="1"/>
  <c r="R66" i="1" l="1"/>
  <c r="T66" i="1" s="1"/>
  <c r="B66" i="1" s="1"/>
  <c r="E66" i="1" s="1"/>
  <c r="V66" i="1"/>
  <c r="AD66" i="1"/>
  <c r="AF66" i="1" s="1"/>
  <c r="AJ66" i="1" s="1"/>
  <c r="AM66" i="1" s="1"/>
  <c r="W66" i="1"/>
  <c r="AG66" i="1"/>
  <c r="O67" i="1" l="1"/>
  <c r="AO66" i="1"/>
  <c r="AQ66" i="1" s="1"/>
  <c r="BC66" i="1" s="1"/>
  <c r="AH66" i="1"/>
  <c r="G66" i="1"/>
  <c r="I66" i="1" s="1"/>
  <c r="AX66" i="1" s="1"/>
  <c r="K66" i="1" l="1"/>
  <c r="AS66" i="1"/>
  <c r="AK67" i="1" s="1"/>
  <c r="AZ67" i="1"/>
  <c r="Z67" i="1"/>
  <c r="AP67" i="1" l="1"/>
  <c r="BB67" i="1"/>
  <c r="BA67" i="1"/>
  <c r="AT66" i="1"/>
  <c r="D67" i="1"/>
  <c r="AU66" i="1"/>
  <c r="X67" i="1" l="1"/>
  <c r="AA67" i="1" s="1"/>
  <c r="AR67" i="1"/>
  <c r="J67" i="1"/>
  <c r="AY67" i="1"/>
  <c r="AV66" i="1"/>
  <c r="N67" i="1" l="1"/>
  <c r="Q67" i="1" s="1"/>
  <c r="L67" i="1"/>
  <c r="AC67" i="1"/>
  <c r="AE67" i="1" s="1"/>
  <c r="M67" i="1" s="1"/>
  <c r="P67" i="1" s="1"/>
  <c r="AG67" i="1"/>
  <c r="R67" i="1" l="1"/>
  <c r="T67" i="1" s="1"/>
  <c r="B67" i="1" s="1"/>
  <c r="E67" i="1" s="1"/>
  <c r="S67" i="1"/>
  <c r="U67" i="1" s="1"/>
  <c r="Y67" i="1" s="1"/>
  <c r="AB67" i="1" s="1"/>
  <c r="AD67" i="1" l="1"/>
  <c r="AF67" i="1" s="1"/>
  <c r="AJ67" i="1" s="1"/>
  <c r="AM67" i="1" s="1"/>
  <c r="W67" i="1"/>
  <c r="V67" i="1"/>
  <c r="O68" i="1" s="1"/>
  <c r="G67" i="1"/>
  <c r="I67" i="1" s="1"/>
  <c r="AX67" i="1" s="1"/>
  <c r="K67" i="1" l="1"/>
  <c r="AZ68" i="1"/>
  <c r="AO67" i="1"/>
  <c r="AQ67" i="1" s="1"/>
  <c r="BC67" i="1" s="1"/>
  <c r="AH67" i="1"/>
  <c r="Z68" i="1" s="1"/>
  <c r="AS67" i="1" l="1"/>
  <c r="BA68" i="1"/>
  <c r="AT67" i="1"/>
  <c r="D68" i="1"/>
  <c r="AY68" i="1" l="1"/>
  <c r="J68" i="1"/>
  <c r="AK68" i="1"/>
  <c r="AU67" i="1"/>
  <c r="AV67" i="1" s="1"/>
  <c r="BB68" i="1" l="1"/>
  <c r="AP68" i="1"/>
  <c r="N68" i="1"/>
  <c r="Q68" i="1" s="1"/>
  <c r="L68" i="1"/>
  <c r="S68" i="1" l="1"/>
  <c r="U68" i="1" s="1"/>
  <c r="Y68" i="1" s="1"/>
  <c r="AB68" i="1" s="1"/>
  <c r="X68" i="1"/>
  <c r="AA68" i="1" s="1"/>
  <c r="AR68" i="1"/>
  <c r="AC68" i="1" l="1"/>
  <c r="AE68" i="1" s="1"/>
  <c r="M68" i="1" s="1"/>
  <c r="P68" i="1" s="1"/>
  <c r="AG68" i="1"/>
  <c r="W68" i="1"/>
  <c r="AD68" i="1"/>
  <c r="AF68" i="1" s="1"/>
  <c r="AJ68" i="1" s="1"/>
  <c r="AM68" i="1" s="1"/>
  <c r="AO68" i="1" l="1"/>
  <c r="AQ68" i="1" s="1"/>
  <c r="BC68" i="1" s="1"/>
  <c r="AH68" i="1"/>
  <c r="R68" i="1"/>
  <c r="T68" i="1" s="1"/>
  <c r="B68" i="1" s="1"/>
  <c r="E68" i="1" s="1"/>
  <c r="G68" i="1" l="1"/>
  <c r="I68" i="1" s="1"/>
  <c r="AX68" i="1" s="1"/>
  <c r="Z69" i="1"/>
  <c r="V68" i="1"/>
  <c r="O69" i="1" s="1"/>
  <c r="AS68" i="1"/>
  <c r="AK69" i="1" s="1"/>
  <c r="BB69" i="1" l="1"/>
  <c r="AP69" i="1"/>
  <c r="BA69" i="1"/>
  <c r="AZ69" i="1"/>
  <c r="K68" i="1"/>
  <c r="AU68" i="1"/>
  <c r="AT68" i="1" l="1"/>
  <c r="AV68" i="1" s="1"/>
  <c r="D69" i="1"/>
  <c r="X69" i="1"/>
  <c r="AA69" i="1" s="1"/>
  <c r="AR69" i="1"/>
  <c r="AC69" i="1" l="1"/>
  <c r="AE69" i="1" s="1"/>
  <c r="M69" i="1" s="1"/>
  <c r="P69" i="1" s="1"/>
  <c r="AY69" i="1"/>
  <c r="J69" i="1"/>
  <c r="N69" i="1" l="1"/>
  <c r="Q69" i="1" s="1"/>
  <c r="L69" i="1"/>
  <c r="R69" i="1"/>
  <c r="T69" i="1" s="1"/>
  <c r="B69" i="1" s="1"/>
  <c r="E69" i="1" s="1"/>
  <c r="AG69" i="1"/>
  <c r="G69" i="1" l="1"/>
  <c r="I69" i="1" s="1"/>
  <c r="AX69" i="1" s="1"/>
  <c r="V69" i="1"/>
  <c r="S69" i="1"/>
  <c r="U69" i="1" s="1"/>
  <c r="Y69" i="1" s="1"/>
  <c r="AB69" i="1" s="1"/>
  <c r="AD69" i="1" l="1"/>
  <c r="AF69" i="1" s="1"/>
  <c r="AJ69" i="1" s="1"/>
  <c r="AM69" i="1" s="1"/>
  <c r="AH69" i="1"/>
  <c r="Z70" i="1" s="1"/>
  <c r="K69" i="1"/>
  <c r="W69" i="1"/>
  <c r="BA70" i="1" l="1"/>
  <c r="AT69" i="1"/>
  <c r="D70" i="1"/>
  <c r="O70" i="1"/>
  <c r="AO69" i="1"/>
  <c r="AQ69" i="1" s="1"/>
  <c r="BC69" i="1" s="1"/>
  <c r="AS69" i="1"/>
  <c r="AK70" i="1" s="1"/>
  <c r="AZ70" i="1" l="1"/>
  <c r="AY70" i="1"/>
  <c r="J70" i="1"/>
  <c r="AP70" i="1"/>
  <c r="BB70" i="1"/>
  <c r="AU69" i="1"/>
  <c r="AV69" i="1" s="1"/>
  <c r="N70" i="1" l="1"/>
  <c r="Q70" i="1" s="1"/>
  <c r="L70" i="1"/>
  <c r="X70" i="1"/>
  <c r="AA70" i="1" s="1"/>
  <c r="AR70" i="1"/>
  <c r="AC70" i="1" l="1"/>
  <c r="AE70" i="1" s="1"/>
  <c r="M70" i="1" s="1"/>
  <c r="P70" i="1" s="1"/>
  <c r="S70" i="1"/>
  <c r="U70" i="1" s="1"/>
  <c r="Y70" i="1" s="1"/>
  <c r="AB70" i="1" s="1"/>
  <c r="AD70" i="1" l="1"/>
  <c r="AF70" i="1" s="1"/>
  <c r="AJ70" i="1" s="1"/>
  <c r="AM70" i="1" s="1"/>
  <c r="W70" i="1"/>
  <c r="AG70" i="1"/>
  <c r="R70" i="1"/>
  <c r="T70" i="1" s="1"/>
  <c r="B70" i="1" s="1"/>
  <c r="E70" i="1" s="1"/>
  <c r="G70" i="1" l="1"/>
  <c r="I70" i="1" s="1"/>
  <c r="AX70" i="1" s="1"/>
  <c r="K70" i="1"/>
  <c r="V70" i="1"/>
  <c r="O71" i="1" s="1"/>
  <c r="AO70" i="1"/>
  <c r="AQ70" i="1" s="1"/>
  <c r="BC70" i="1" s="1"/>
  <c r="AH70" i="1"/>
  <c r="Z71" i="1" l="1"/>
  <c r="AS70" i="1"/>
  <c r="AK71" i="1" s="1"/>
  <c r="AT70" i="1"/>
  <c r="D71" i="1"/>
  <c r="AZ71" i="1"/>
  <c r="AY71" i="1" l="1"/>
  <c r="J71" i="1"/>
  <c r="BA71" i="1"/>
  <c r="BB71" i="1"/>
  <c r="AP71" i="1"/>
  <c r="AU70" i="1"/>
  <c r="AV70" i="1" s="1"/>
  <c r="X71" i="1" l="1"/>
  <c r="AA71" i="1" s="1"/>
  <c r="AR71" i="1"/>
  <c r="N71" i="1"/>
  <c r="Q71" i="1" s="1"/>
  <c r="L71" i="1"/>
  <c r="S71" i="1" l="1"/>
  <c r="U71" i="1" s="1"/>
  <c r="Y71" i="1" s="1"/>
  <c r="AB71" i="1" s="1"/>
  <c r="AC71" i="1"/>
  <c r="AE71" i="1" s="1"/>
  <c r="M71" i="1" s="1"/>
  <c r="P71" i="1" s="1"/>
  <c r="R71" i="1" l="1"/>
  <c r="T71" i="1" s="1"/>
  <c r="B71" i="1" s="1"/>
  <c r="E71" i="1" s="1"/>
  <c r="AG71" i="1"/>
  <c r="AD71" i="1"/>
  <c r="AF71" i="1" s="1"/>
  <c r="AJ71" i="1" s="1"/>
  <c r="AM71" i="1" s="1"/>
  <c r="W71" i="1"/>
  <c r="AO71" i="1" l="1"/>
  <c r="AQ71" i="1" s="1"/>
  <c r="BC71" i="1" s="1"/>
  <c r="AH71" i="1"/>
  <c r="G71" i="1"/>
  <c r="I71" i="1" s="1"/>
  <c r="AX71" i="1" s="1"/>
  <c r="V71" i="1"/>
  <c r="O72" i="1" s="1"/>
  <c r="Z72" i="1" l="1"/>
  <c r="AS71" i="1"/>
  <c r="AK72" i="1" s="1"/>
  <c r="AZ72" i="1"/>
  <c r="K71" i="1"/>
  <c r="AP72" i="1" l="1"/>
  <c r="BB72" i="1"/>
  <c r="AT71" i="1"/>
  <c r="D72" i="1"/>
  <c r="BA72" i="1"/>
  <c r="AU71" i="1"/>
  <c r="AV71" i="1" l="1"/>
  <c r="J72" i="1"/>
  <c r="AY72" i="1"/>
  <c r="X72" i="1"/>
  <c r="AA72" i="1" s="1"/>
  <c r="AR72" i="1"/>
  <c r="AC72" i="1" l="1"/>
  <c r="AE72" i="1" s="1"/>
  <c r="M72" i="1" s="1"/>
  <c r="P72" i="1" s="1"/>
  <c r="N72" i="1"/>
  <c r="Q72" i="1" s="1"/>
  <c r="L72" i="1"/>
  <c r="S72" i="1" l="1"/>
  <c r="U72" i="1" s="1"/>
  <c r="Y72" i="1" s="1"/>
  <c r="AB72" i="1" s="1"/>
  <c r="R72" i="1"/>
  <c r="T72" i="1" s="1"/>
  <c r="B72" i="1" s="1"/>
  <c r="E72" i="1" s="1"/>
  <c r="V72" i="1"/>
  <c r="AG72" i="1"/>
  <c r="G72" i="1" l="1"/>
  <c r="I72" i="1" s="1"/>
  <c r="AX72" i="1" s="1"/>
  <c r="AD72" i="1"/>
  <c r="AF72" i="1" s="1"/>
  <c r="AJ72" i="1" s="1"/>
  <c r="AM72" i="1" s="1"/>
  <c r="W72" i="1"/>
  <c r="AO72" i="1" l="1"/>
  <c r="AQ72" i="1" s="1"/>
  <c r="BC72" i="1" s="1"/>
  <c r="AS72" i="1"/>
  <c r="AK73" i="1" s="1"/>
  <c r="K72" i="1"/>
  <c r="AH72" i="1"/>
  <c r="Z73" i="1" s="1"/>
  <c r="O73" i="1"/>
  <c r="BA73" i="1" l="1"/>
  <c r="AP73" i="1"/>
  <c r="BB73" i="1"/>
  <c r="AZ73" i="1"/>
  <c r="AU72" i="1"/>
  <c r="AT72" i="1"/>
  <c r="AV72" i="1" s="1"/>
  <c r="D73" i="1"/>
  <c r="AY73" i="1" l="1"/>
  <c r="J73" i="1"/>
  <c r="X73" i="1"/>
  <c r="AA73" i="1" s="1"/>
  <c r="AR73" i="1"/>
  <c r="AC73" i="1" l="1"/>
  <c r="AE73" i="1" s="1"/>
  <c r="M73" i="1" s="1"/>
  <c r="P73" i="1" s="1"/>
  <c r="N73" i="1"/>
  <c r="Q73" i="1" s="1"/>
  <c r="L73" i="1"/>
  <c r="S73" i="1" l="1"/>
  <c r="U73" i="1" s="1"/>
  <c r="Y73" i="1" s="1"/>
  <c r="AB73" i="1" s="1"/>
  <c r="W73" i="1"/>
  <c r="AG73" i="1"/>
  <c r="R73" i="1"/>
  <c r="T73" i="1" s="1"/>
  <c r="B73" i="1" s="1"/>
  <c r="E73" i="1" s="1"/>
  <c r="G73" i="1" l="1"/>
  <c r="I73" i="1" s="1"/>
  <c r="AX73" i="1" s="1"/>
  <c r="V73" i="1"/>
  <c r="O74" i="1" s="1"/>
  <c r="AD73" i="1"/>
  <c r="AF73" i="1" s="1"/>
  <c r="AJ73" i="1" s="1"/>
  <c r="AM73" i="1" s="1"/>
  <c r="AO73" i="1" l="1"/>
  <c r="AQ73" i="1" s="1"/>
  <c r="BC73" i="1" s="1"/>
  <c r="AZ74" i="1"/>
  <c r="AH73" i="1"/>
  <c r="K73" i="1"/>
  <c r="Z74" i="1" l="1"/>
  <c r="AT73" i="1"/>
  <c r="D74" i="1"/>
  <c r="AS73" i="1"/>
  <c r="AK74" i="1" s="1"/>
  <c r="BB74" i="1" l="1"/>
  <c r="AP74" i="1"/>
  <c r="J74" i="1"/>
  <c r="AY74" i="1"/>
  <c r="BA74" i="1"/>
  <c r="AU73" i="1"/>
  <c r="AV73" i="1" s="1"/>
  <c r="N74" i="1" l="1"/>
  <c r="Q74" i="1" s="1"/>
  <c r="L74" i="1"/>
  <c r="X74" i="1"/>
  <c r="AA74" i="1" s="1"/>
  <c r="AR74" i="1"/>
  <c r="AC74" i="1" l="1"/>
  <c r="AE74" i="1" s="1"/>
  <c r="M74" i="1" s="1"/>
  <c r="P74" i="1" s="1"/>
  <c r="S74" i="1"/>
  <c r="U74" i="1" s="1"/>
  <c r="Y74" i="1" s="1"/>
  <c r="AB74" i="1" s="1"/>
  <c r="W74" i="1"/>
  <c r="R74" i="1" l="1"/>
  <c r="T74" i="1" s="1"/>
  <c r="B74" i="1" s="1"/>
  <c r="E74" i="1" s="1"/>
  <c r="AD74" i="1"/>
  <c r="AF74" i="1" s="1"/>
  <c r="AJ74" i="1" s="1"/>
  <c r="AM74" i="1" s="1"/>
  <c r="AG74" i="1"/>
  <c r="AO74" i="1" l="1"/>
  <c r="AQ74" i="1" s="1"/>
  <c r="BC74" i="1" s="1"/>
  <c r="AH74" i="1"/>
  <c r="G74" i="1"/>
  <c r="I74" i="1" s="1"/>
  <c r="AX74" i="1" s="1"/>
  <c r="K74" i="1"/>
  <c r="V74" i="1"/>
  <c r="O75" i="1" s="1"/>
  <c r="AT74" i="1" l="1"/>
  <c r="D75" i="1"/>
  <c r="AZ75" i="1"/>
  <c r="AS74" i="1"/>
  <c r="Z75" i="1"/>
  <c r="AK75" i="1" l="1"/>
  <c r="AU74" i="1"/>
  <c r="AP75" i="1"/>
  <c r="BB75" i="1"/>
  <c r="J75" i="1"/>
  <c r="AY75" i="1"/>
  <c r="BA75" i="1"/>
  <c r="AV74" i="1"/>
  <c r="N75" i="1" l="1"/>
  <c r="Q75" i="1" s="1"/>
  <c r="L75" i="1"/>
  <c r="X75" i="1"/>
  <c r="AA75" i="1" s="1"/>
  <c r="AR75" i="1"/>
  <c r="AC75" i="1" l="1"/>
  <c r="AE75" i="1" s="1"/>
  <c r="M75" i="1" s="1"/>
  <c r="P75" i="1" s="1"/>
  <c r="S75" i="1"/>
  <c r="U75" i="1" s="1"/>
  <c r="Y75" i="1" s="1"/>
  <c r="AB75" i="1" s="1"/>
  <c r="W75" i="1" l="1"/>
  <c r="AD75" i="1"/>
  <c r="AF75" i="1" s="1"/>
  <c r="AJ75" i="1" s="1"/>
  <c r="AM75" i="1" s="1"/>
  <c r="R75" i="1"/>
  <c r="T75" i="1" s="1"/>
  <c r="B75" i="1" s="1"/>
  <c r="E75" i="1" s="1"/>
  <c r="AG75" i="1"/>
  <c r="V75" i="1" l="1"/>
  <c r="O76" i="1" s="1"/>
  <c r="G75" i="1"/>
  <c r="I75" i="1" s="1"/>
  <c r="AX75" i="1" s="1"/>
  <c r="AH75" i="1"/>
  <c r="Z76" i="1"/>
  <c r="AO75" i="1"/>
  <c r="AQ75" i="1" s="1"/>
  <c r="BC75" i="1" s="1"/>
  <c r="AS75" i="1" l="1"/>
  <c r="BA76" i="1"/>
  <c r="K75" i="1"/>
  <c r="AZ76" i="1"/>
  <c r="AT75" i="1" l="1"/>
  <c r="D76" i="1"/>
  <c r="AK76" i="1"/>
  <c r="AU75" i="1"/>
  <c r="AY76" i="1" l="1"/>
  <c r="J76" i="1"/>
  <c r="BB76" i="1"/>
  <c r="AP76" i="1"/>
  <c r="AV75" i="1"/>
  <c r="X76" i="1" l="1"/>
  <c r="AA76" i="1" s="1"/>
  <c r="AR76" i="1"/>
  <c r="N76" i="1"/>
  <c r="Q76" i="1" s="1"/>
  <c r="L76" i="1"/>
  <c r="S76" i="1" l="1"/>
  <c r="U76" i="1" s="1"/>
  <c r="Y76" i="1" s="1"/>
  <c r="AB76" i="1" s="1"/>
  <c r="AC76" i="1"/>
  <c r="AE76" i="1" s="1"/>
  <c r="M76" i="1" s="1"/>
  <c r="P76" i="1" s="1"/>
  <c r="R76" i="1" l="1"/>
  <c r="T76" i="1" s="1"/>
  <c r="B76" i="1" s="1"/>
  <c r="E76" i="1" s="1"/>
  <c r="AG76" i="1"/>
  <c r="W76" i="1"/>
  <c r="AD76" i="1"/>
  <c r="AF76" i="1" s="1"/>
  <c r="AJ76" i="1" s="1"/>
  <c r="AM76" i="1" s="1"/>
  <c r="AO76" i="1" l="1"/>
  <c r="AQ76" i="1" s="1"/>
  <c r="BC76" i="1" s="1"/>
  <c r="AH76" i="1"/>
  <c r="G76" i="1"/>
  <c r="I76" i="1" s="1"/>
  <c r="AX76" i="1" s="1"/>
  <c r="V76" i="1"/>
  <c r="O77" i="1" s="1"/>
  <c r="AZ77" i="1" l="1"/>
  <c r="Z77" i="1"/>
  <c r="K76" i="1"/>
  <c r="AS76" i="1"/>
  <c r="AK77" i="1" s="1"/>
  <c r="AT76" i="1" l="1"/>
  <c r="D77" i="1"/>
  <c r="BB77" i="1"/>
  <c r="AP77" i="1"/>
  <c r="BA77" i="1"/>
  <c r="AU76" i="1"/>
  <c r="AY77" i="1" l="1"/>
  <c r="J77" i="1"/>
  <c r="X77" i="1"/>
  <c r="AA77" i="1" s="1"/>
  <c r="AR77" i="1"/>
  <c r="AV76" i="1"/>
  <c r="N77" i="1" l="1"/>
  <c r="Q77" i="1" s="1"/>
  <c r="L77" i="1"/>
  <c r="AC77" i="1"/>
  <c r="AE77" i="1" s="1"/>
  <c r="M77" i="1" s="1"/>
  <c r="P77" i="1" s="1"/>
  <c r="R77" i="1" l="1"/>
  <c r="T77" i="1" s="1"/>
  <c r="B77" i="1" s="1"/>
  <c r="E77" i="1" s="1"/>
  <c r="AG77" i="1"/>
  <c r="S77" i="1"/>
  <c r="U77" i="1" s="1"/>
  <c r="Y77" i="1" s="1"/>
  <c r="AB77" i="1" s="1"/>
  <c r="AD77" i="1" l="1"/>
  <c r="AF77" i="1" s="1"/>
  <c r="AJ77" i="1" s="1"/>
  <c r="AM77" i="1" s="1"/>
  <c r="AH77" i="1"/>
  <c r="Z78" i="1"/>
  <c r="W77" i="1"/>
  <c r="G77" i="1"/>
  <c r="I77" i="1" s="1"/>
  <c r="AX77" i="1" s="1"/>
  <c r="V77" i="1"/>
  <c r="O78" i="1" s="1"/>
  <c r="K77" i="1" l="1"/>
  <c r="AZ78" i="1"/>
  <c r="BA78" i="1"/>
  <c r="AO77" i="1"/>
  <c r="AQ77" i="1" s="1"/>
  <c r="BC77" i="1" s="1"/>
  <c r="AS77" i="1" l="1"/>
  <c r="AT77" i="1"/>
  <c r="D78" i="1"/>
  <c r="AY78" i="1" l="1"/>
  <c r="J78" i="1"/>
  <c r="AK78" i="1"/>
  <c r="AU77" i="1"/>
  <c r="AV77" i="1" s="1"/>
  <c r="BB78" i="1" l="1"/>
  <c r="AP78" i="1"/>
  <c r="N78" i="1"/>
  <c r="Q78" i="1" s="1"/>
  <c r="L78" i="1"/>
  <c r="S78" i="1" l="1"/>
  <c r="U78" i="1" s="1"/>
  <c r="Y78" i="1" s="1"/>
  <c r="AB78" i="1" s="1"/>
  <c r="X78" i="1"/>
  <c r="AA78" i="1" s="1"/>
  <c r="AR78" i="1"/>
  <c r="AC78" i="1" l="1"/>
  <c r="AE78" i="1" s="1"/>
  <c r="M78" i="1" s="1"/>
  <c r="P78" i="1" s="1"/>
  <c r="AG78" i="1"/>
  <c r="W78" i="1"/>
  <c r="AD78" i="1"/>
  <c r="AF78" i="1" s="1"/>
  <c r="AJ78" i="1" s="1"/>
  <c r="AM78" i="1" s="1"/>
  <c r="AO78" i="1" l="1"/>
  <c r="AQ78" i="1" s="1"/>
  <c r="BC78" i="1" s="1"/>
  <c r="AH78" i="1"/>
  <c r="R78" i="1"/>
  <c r="T78" i="1" s="1"/>
  <c r="B78" i="1" s="1"/>
  <c r="E78" i="1" s="1"/>
  <c r="Z79" i="1" l="1"/>
  <c r="G78" i="1"/>
  <c r="I78" i="1" s="1"/>
  <c r="AX78" i="1" s="1"/>
  <c r="V78" i="1"/>
  <c r="O79" i="1" s="1"/>
  <c r="AS78" i="1"/>
  <c r="AK79" i="1" s="1"/>
  <c r="BB79" i="1" l="1"/>
  <c r="AP79" i="1"/>
  <c r="AZ79" i="1"/>
  <c r="K78" i="1"/>
  <c r="BA79" i="1"/>
  <c r="AU78" i="1"/>
  <c r="X79" i="1" l="1"/>
  <c r="AA79" i="1" s="1"/>
  <c r="AR79" i="1"/>
  <c r="AT78" i="1"/>
  <c r="AV78" i="1" s="1"/>
  <c r="D79" i="1"/>
  <c r="AY79" i="1" l="1"/>
  <c r="J79" i="1"/>
  <c r="AC79" i="1"/>
  <c r="AE79" i="1" s="1"/>
  <c r="M79" i="1" s="1"/>
  <c r="P79" i="1" s="1"/>
  <c r="AG79" i="1"/>
  <c r="N79" i="1" l="1"/>
  <c r="Q79" i="1" s="1"/>
  <c r="L79" i="1"/>
  <c r="R79" i="1"/>
  <c r="T79" i="1" s="1"/>
  <c r="B79" i="1" s="1"/>
  <c r="E79" i="1" s="1"/>
  <c r="G79" i="1" l="1"/>
  <c r="I79" i="1" s="1"/>
  <c r="AX79" i="1" s="1"/>
  <c r="V79" i="1"/>
  <c r="S79" i="1"/>
  <c r="U79" i="1" s="1"/>
  <c r="Y79" i="1" s="1"/>
  <c r="AB79" i="1" s="1"/>
  <c r="W79" i="1"/>
  <c r="O80" i="1" l="1"/>
  <c r="AD79" i="1"/>
  <c r="AF79" i="1" s="1"/>
  <c r="AJ79" i="1" s="1"/>
  <c r="AM79" i="1" s="1"/>
  <c r="K79" i="1"/>
  <c r="AO79" i="1" l="1"/>
  <c r="AQ79" i="1" s="1"/>
  <c r="BC79" i="1" s="1"/>
  <c r="AT79" i="1"/>
  <c r="D80" i="1"/>
  <c r="AH79" i="1"/>
  <c r="AZ80" i="1"/>
  <c r="Z80" i="1" l="1"/>
  <c r="AY80" i="1"/>
  <c r="J80" i="1"/>
  <c r="AS79" i="1"/>
  <c r="AK80" i="1" s="1"/>
  <c r="BB80" i="1" l="1"/>
  <c r="AP80" i="1"/>
  <c r="AU79" i="1"/>
  <c r="AV79" i="1" s="1"/>
  <c r="N80" i="1"/>
  <c r="Q80" i="1" s="1"/>
  <c r="L80" i="1"/>
  <c r="BA80" i="1"/>
  <c r="S80" i="1" l="1"/>
  <c r="U80" i="1" s="1"/>
  <c r="Y80" i="1" s="1"/>
  <c r="AB80" i="1" s="1"/>
  <c r="X80" i="1"/>
  <c r="AA80" i="1" s="1"/>
  <c r="AR80" i="1"/>
  <c r="AC80" i="1" l="1"/>
  <c r="AE80" i="1" s="1"/>
  <c r="M80" i="1" s="1"/>
  <c r="P80" i="1" s="1"/>
  <c r="AD80" i="1"/>
  <c r="AF80" i="1" s="1"/>
  <c r="AJ80" i="1" s="1"/>
  <c r="AM80" i="1" s="1"/>
  <c r="W80" i="1"/>
  <c r="AO80" i="1" l="1"/>
  <c r="AQ80" i="1" s="1"/>
  <c r="BC80" i="1" s="1"/>
  <c r="AG80" i="1"/>
  <c r="AH80" i="1"/>
  <c r="R80" i="1"/>
  <c r="T80" i="1" s="1"/>
  <c r="B80" i="1" s="1"/>
  <c r="E80" i="1" s="1"/>
  <c r="G80" i="1" l="1"/>
  <c r="I80" i="1" s="1"/>
  <c r="AX80" i="1" s="1"/>
  <c r="V80" i="1"/>
  <c r="O81" i="1" s="1"/>
  <c r="Z81" i="1"/>
  <c r="AS80" i="1"/>
  <c r="AK81" i="1" s="1"/>
  <c r="BA81" i="1" l="1"/>
  <c r="BB81" i="1"/>
  <c r="AP81" i="1"/>
  <c r="AZ81" i="1"/>
  <c r="K80" i="1"/>
  <c r="AU80" i="1"/>
  <c r="X81" i="1" l="1"/>
  <c r="AA81" i="1" s="1"/>
  <c r="AR81" i="1"/>
  <c r="AT80" i="1"/>
  <c r="AV80" i="1" s="1"/>
  <c r="D81" i="1"/>
  <c r="AY81" i="1" l="1"/>
  <c r="J81" i="1"/>
  <c r="AC81" i="1"/>
  <c r="AE81" i="1" s="1"/>
  <c r="M81" i="1" s="1"/>
  <c r="P81" i="1" s="1"/>
  <c r="AG81" i="1"/>
  <c r="N81" i="1" l="1"/>
  <c r="Q81" i="1" s="1"/>
  <c r="L81" i="1"/>
  <c r="R81" i="1"/>
  <c r="T81" i="1" s="1"/>
  <c r="B81" i="1" s="1"/>
  <c r="E81" i="1" s="1"/>
  <c r="V81" i="1"/>
  <c r="G81" i="1" l="1"/>
  <c r="I81" i="1" s="1"/>
  <c r="AX81" i="1" s="1"/>
  <c r="S81" i="1"/>
  <c r="U81" i="1" s="1"/>
  <c r="Y81" i="1" s="1"/>
  <c r="AB81" i="1" s="1"/>
  <c r="AD81" i="1" l="1"/>
  <c r="AF81" i="1" s="1"/>
  <c r="AJ81" i="1" s="1"/>
  <c r="AM81" i="1" s="1"/>
  <c r="AH81" i="1"/>
  <c r="Z82" i="1" s="1"/>
  <c r="W81" i="1"/>
  <c r="K81" i="1"/>
  <c r="BA82" i="1" l="1"/>
  <c r="AT81" i="1"/>
  <c r="D82" i="1"/>
  <c r="O82" i="1"/>
  <c r="AO81" i="1"/>
  <c r="AQ81" i="1" s="1"/>
  <c r="BC81" i="1" s="1"/>
  <c r="AZ82" i="1" l="1"/>
  <c r="AY82" i="1"/>
  <c r="J82" i="1"/>
  <c r="AS81" i="1"/>
  <c r="AK82" i="1" l="1"/>
  <c r="AU81" i="1"/>
  <c r="AV81" i="1" s="1"/>
  <c r="N82" i="1"/>
  <c r="Q82" i="1" s="1"/>
  <c r="L82" i="1"/>
  <c r="S82" i="1" l="1"/>
  <c r="U82" i="1" s="1"/>
  <c r="Y82" i="1" s="1"/>
  <c r="AB82" i="1" s="1"/>
  <c r="BB82" i="1"/>
  <c r="AP82" i="1"/>
  <c r="X82" i="1" l="1"/>
  <c r="AA82" i="1" s="1"/>
  <c r="AR82" i="1"/>
  <c r="AD82" i="1"/>
  <c r="AF82" i="1" s="1"/>
  <c r="AJ82" i="1" s="1"/>
  <c r="AM82" i="1" s="1"/>
  <c r="AH82" i="1"/>
  <c r="W82" i="1"/>
  <c r="AO82" i="1" l="1"/>
  <c r="AQ82" i="1" s="1"/>
  <c r="BC82" i="1" s="1"/>
  <c r="AC82" i="1"/>
  <c r="AE82" i="1" s="1"/>
  <c r="M82" i="1" s="1"/>
  <c r="P82" i="1" s="1"/>
  <c r="R82" i="1" l="1"/>
  <c r="T82" i="1" s="1"/>
  <c r="B82" i="1" s="1"/>
  <c r="E82" i="1" s="1"/>
  <c r="V82" i="1"/>
  <c r="O83" i="1" s="1"/>
  <c r="AG82" i="1"/>
  <c r="Z83" i="1" s="1"/>
  <c r="AS82" i="1"/>
  <c r="AK83" i="1" l="1"/>
  <c r="AU82" i="1"/>
  <c r="AZ83" i="1"/>
  <c r="BA83" i="1"/>
  <c r="G82" i="1"/>
  <c r="I82" i="1" s="1"/>
  <c r="AX82" i="1" s="1"/>
  <c r="K82" i="1" l="1"/>
  <c r="AP83" i="1"/>
  <c r="BB83" i="1"/>
  <c r="X83" i="1" l="1"/>
  <c r="AA83" i="1" s="1"/>
  <c r="AR83" i="1"/>
  <c r="AT82" i="1"/>
  <c r="AV82" i="1" s="1"/>
  <c r="D83" i="1"/>
  <c r="J83" i="1" l="1"/>
  <c r="AY83" i="1"/>
  <c r="AC83" i="1"/>
  <c r="AE83" i="1" s="1"/>
  <c r="M83" i="1" s="1"/>
  <c r="P83" i="1" s="1"/>
  <c r="AG83" i="1" l="1"/>
  <c r="R83" i="1"/>
  <c r="T83" i="1" s="1"/>
  <c r="B83" i="1" s="1"/>
  <c r="E83" i="1" s="1"/>
  <c r="N83" i="1"/>
  <c r="Q83" i="1" s="1"/>
  <c r="L83" i="1"/>
  <c r="S83" i="1" l="1"/>
  <c r="U83" i="1" s="1"/>
  <c r="Y83" i="1" s="1"/>
  <c r="AB83" i="1" s="1"/>
  <c r="V83" i="1"/>
  <c r="G83" i="1"/>
  <c r="I83" i="1" s="1"/>
  <c r="AX83" i="1" s="1"/>
  <c r="K83" i="1" l="1"/>
  <c r="AD83" i="1"/>
  <c r="AF83" i="1" s="1"/>
  <c r="AJ83" i="1" s="1"/>
  <c r="AM83" i="1" s="1"/>
  <c r="W83" i="1"/>
  <c r="O84" i="1" l="1"/>
  <c r="AO83" i="1"/>
  <c r="AQ83" i="1" s="1"/>
  <c r="BC83" i="1" s="1"/>
  <c r="AH83" i="1"/>
  <c r="Z84" i="1" s="1"/>
  <c r="AT83" i="1"/>
  <c r="D84" i="1"/>
  <c r="BA84" i="1" l="1"/>
  <c r="AS83" i="1"/>
  <c r="AK84" i="1" s="1"/>
  <c r="AY84" i="1"/>
  <c r="J84" i="1"/>
  <c r="AZ84" i="1"/>
  <c r="AU83" i="1"/>
  <c r="AV83" i="1" s="1"/>
  <c r="BB84" i="1" l="1"/>
  <c r="AP84" i="1"/>
  <c r="N84" i="1"/>
  <c r="Q84" i="1" s="1"/>
  <c r="L84" i="1"/>
  <c r="S84" i="1" l="1"/>
  <c r="U84" i="1" s="1"/>
  <c r="Y84" i="1" s="1"/>
  <c r="AB84" i="1" s="1"/>
  <c r="X84" i="1"/>
  <c r="AA84" i="1" s="1"/>
  <c r="AR84" i="1"/>
  <c r="AC84" i="1" l="1"/>
  <c r="AE84" i="1" s="1"/>
  <c r="M84" i="1" s="1"/>
  <c r="P84" i="1" s="1"/>
  <c r="AG84" i="1"/>
  <c r="W84" i="1"/>
  <c r="AD84" i="1"/>
  <c r="AF84" i="1" s="1"/>
  <c r="AJ84" i="1" s="1"/>
  <c r="AM84" i="1" s="1"/>
  <c r="AH84" i="1" l="1"/>
  <c r="Z85" i="1"/>
  <c r="AO84" i="1"/>
  <c r="AQ84" i="1" s="1"/>
  <c r="BC84" i="1" s="1"/>
  <c r="R84" i="1"/>
  <c r="T84" i="1" s="1"/>
  <c r="B84" i="1" s="1"/>
  <c r="E84" i="1" s="1"/>
  <c r="V84" i="1" l="1"/>
  <c r="O85" i="1" s="1"/>
  <c r="G84" i="1"/>
  <c r="I84" i="1" s="1"/>
  <c r="AX84" i="1" s="1"/>
  <c r="BA85" i="1"/>
  <c r="AS84" i="1"/>
  <c r="AK85" i="1" l="1"/>
  <c r="AU84" i="1"/>
  <c r="K84" i="1"/>
  <c r="AZ85" i="1"/>
  <c r="AT84" i="1" l="1"/>
  <c r="AV84" i="1" s="1"/>
  <c r="D85" i="1"/>
  <c r="BB85" i="1"/>
  <c r="AP85" i="1"/>
  <c r="J85" i="1" l="1"/>
  <c r="AY85" i="1"/>
  <c r="X85" i="1"/>
  <c r="AA85" i="1" s="1"/>
  <c r="AR85" i="1"/>
  <c r="AC85" i="1" l="1"/>
  <c r="AE85" i="1" s="1"/>
  <c r="M85" i="1" s="1"/>
  <c r="P85" i="1" s="1"/>
  <c r="N85" i="1"/>
  <c r="Q85" i="1" s="1"/>
  <c r="L85" i="1"/>
  <c r="S85" i="1" l="1"/>
  <c r="U85" i="1" s="1"/>
  <c r="Y85" i="1" s="1"/>
  <c r="AB85" i="1" s="1"/>
  <c r="R85" i="1"/>
  <c r="T85" i="1" s="1"/>
  <c r="B85" i="1" s="1"/>
  <c r="E85" i="1" s="1"/>
  <c r="AG85" i="1"/>
  <c r="G85" i="1" l="1"/>
  <c r="I85" i="1" s="1"/>
  <c r="AX85" i="1" s="1"/>
  <c r="V85" i="1"/>
  <c r="AD85" i="1"/>
  <c r="AF85" i="1" s="1"/>
  <c r="AJ85" i="1" s="1"/>
  <c r="AM85" i="1" s="1"/>
  <c r="AH85" i="1"/>
  <c r="Z86" i="1" s="1"/>
  <c r="W85" i="1"/>
  <c r="BA86" i="1" l="1"/>
  <c r="O86" i="1"/>
  <c r="K85" i="1"/>
  <c r="AO85" i="1"/>
  <c r="AQ85" i="1" s="1"/>
  <c r="BC85" i="1" s="1"/>
  <c r="AT85" i="1" l="1"/>
  <c r="D86" i="1"/>
  <c r="AZ86" i="1"/>
  <c r="AS85" i="1"/>
  <c r="J86" i="1" l="1"/>
  <c r="AY86" i="1"/>
  <c r="AK86" i="1"/>
  <c r="AU85" i="1"/>
  <c r="AV85" i="1" s="1"/>
  <c r="AP86" i="1" l="1"/>
  <c r="BB86" i="1"/>
  <c r="N86" i="1"/>
  <c r="Q86" i="1" s="1"/>
  <c r="L86" i="1"/>
  <c r="S86" i="1" l="1"/>
  <c r="U86" i="1" s="1"/>
  <c r="Y86" i="1" s="1"/>
  <c r="AB86" i="1" s="1"/>
  <c r="X86" i="1"/>
  <c r="AA86" i="1" s="1"/>
  <c r="AR86" i="1"/>
  <c r="AC86" i="1" l="1"/>
  <c r="AE86" i="1" s="1"/>
  <c r="M86" i="1" s="1"/>
  <c r="P86" i="1" s="1"/>
  <c r="AD86" i="1"/>
  <c r="AF86" i="1" s="1"/>
  <c r="AJ86" i="1" s="1"/>
  <c r="AM86" i="1" s="1"/>
  <c r="W86" i="1"/>
  <c r="AO86" i="1" l="1"/>
  <c r="AQ86" i="1" s="1"/>
  <c r="BC86" i="1" s="1"/>
  <c r="AH86" i="1"/>
  <c r="AG86" i="1"/>
  <c r="Z87" i="1" s="1"/>
  <c r="R86" i="1"/>
  <c r="T86" i="1" s="1"/>
  <c r="B86" i="1" s="1"/>
  <c r="E86" i="1" s="1"/>
  <c r="V86" i="1"/>
  <c r="O87" i="1" s="1"/>
  <c r="AZ87" i="1" l="1"/>
  <c r="BA87" i="1"/>
  <c r="G86" i="1"/>
  <c r="I86" i="1" s="1"/>
  <c r="AX86" i="1" s="1"/>
  <c r="AS86" i="1"/>
  <c r="AK87" i="1" l="1"/>
  <c r="AU86" i="1"/>
  <c r="K86" i="1"/>
  <c r="AT86" i="1" l="1"/>
  <c r="AV86" i="1" s="1"/>
  <c r="D87" i="1"/>
  <c r="BB87" i="1"/>
  <c r="AP87" i="1"/>
  <c r="AY87" i="1" l="1"/>
  <c r="J87" i="1"/>
  <c r="X87" i="1"/>
  <c r="AA87" i="1" s="1"/>
  <c r="AR87" i="1"/>
  <c r="AC87" i="1" l="1"/>
  <c r="AE87" i="1" s="1"/>
  <c r="M87" i="1" s="1"/>
  <c r="P87" i="1" s="1"/>
  <c r="N87" i="1"/>
  <c r="Q87" i="1" s="1"/>
  <c r="L87" i="1"/>
  <c r="S87" i="1" l="1"/>
  <c r="U87" i="1" s="1"/>
  <c r="Y87" i="1" s="1"/>
  <c r="AB87" i="1" s="1"/>
  <c r="W87" i="1"/>
  <c r="AG87" i="1"/>
  <c r="R87" i="1"/>
  <c r="T87" i="1" s="1"/>
  <c r="B87" i="1" s="1"/>
  <c r="E87" i="1" s="1"/>
  <c r="G87" i="1" l="1"/>
  <c r="I87" i="1" s="1"/>
  <c r="AX87" i="1" s="1"/>
  <c r="V87" i="1"/>
  <c r="O88" i="1" s="1"/>
  <c r="AD87" i="1"/>
  <c r="AF87" i="1" s="1"/>
  <c r="AJ87" i="1" s="1"/>
  <c r="AM87" i="1" s="1"/>
  <c r="AH87" i="1"/>
  <c r="AZ88" i="1" l="1"/>
  <c r="AO87" i="1"/>
  <c r="AQ87" i="1" s="1"/>
  <c r="BC87" i="1" s="1"/>
  <c r="Z88" i="1"/>
  <c r="K87" i="1"/>
  <c r="BA88" i="1" l="1"/>
  <c r="AS87" i="1"/>
  <c r="AT87" i="1"/>
  <c r="D88" i="1"/>
  <c r="J88" i="1" l="1"/>
  <c r="AY88" i="1"/>
  <c r="AK88" i="1"/>
  <c r="AU87" i="1"/>
  <c r="AV87" i="1" s="1"/>
  <c r="BB88" i="1" l="1"/>
  <c r="AP88" i="1"/>
  <c r="N88" i="1"/>
  <c r="Q88" i="1" s="1"/>
  <c r="L88" i="1"/>
  <c r="S88" i="1" l="1"/>
  <c r="U88" i="1" s="1"/>
  <c r="Y88" i="1" s="1"/>
  <c r="AB88" i="1" s="1"/>
  <c r="W88" i="1"/>
  <c r="X88" i="1"/>
  <c r="AA88" i="1" s="1"/>
  <c r="AR88" i="1"/>
  <c r="AC88" i="1" l="1"/>
  <c r="AE88" i="1" s="1"/>
  <c r="M88" i="1" s="1"/>
  <c r="P88" i="1" s="1"/>
  <c r="AD88" i="1"/>
  <c r="AF88" i="1" s="1"/>
  <c r="AJ88" i="1" s="1"/>
  <c r="AM88" i="1" s="1"/>
  <c r="AO88" i="1" l="1"/>
  <c r="AQ88" i="1" s="1"/>
  <c r="BC88" i="1" s="1"/>
  <c r="AG88" i="1"/>
  <c r="AH88" i="1"/>
  <c r="R88" i="1"/>
  <c r="T88" i="1" s="1"/>
  <c r="B88" i="1" s="1"/>
  <c r="E88" i="1" s="1"/>
  <c r="G88" i="1" l="1"/>
  <c r="I88" i="1" s="1"/>
  <c r="AX88" i="1" s="1"/>
  <c r="V88" i="1"/>
  <c r="O89" i="1" s="1"/>
  <c r="Z89" i="1"/>
  <c r="AS88" i="1"/>
  <c r="AK89" i="1" l="1"/>
  <c r="AU88" i="1"/>
  <c r="AZ89" i="1"/>
  <c r="BB89" i="1"/>
  <c r="AP89" i="1"/>
  <c r="BA89" i="1"/>
  <c r="K88" i="1"/>
  <c r="X89" i="1" l="1"/>
  <c r="AA89" i="1" s="1"/>
  <c r="AR89" i="1"/>
  <c r="AT88" i="1"/>
  <c r="AV88" i="1" s="1"/>
  <c r="D89" i="1"/>
  <c r="J89" i="1" l="1"/>
  <c r="AY89" i="1"/>
  <c r="AC89" i="1"/>
  <c r="AE89" i="1" s="1"/>
  <c r="M89" i="1" s="1"/>
  <c r="P89" i="1" s="1"/>
  <c r="AG89" i="1" l="1"/>
  <c r="R89" i="1"/>
  <c r="T89" i="1" s="1"/>
  <c r="B89" i="1" s="1"/>
  <c r="E89" i="1" s="1"/>
  <c r="N89" i="1"/>
  <c r="Q89" i="1" s="1"/>
  <c r="L89" i="1"/>
  <c r="G89" i="1" l="1"/>
  <c r="I89" i="1" s="1"/>
  <c r="AX89" i="1" s="1"/>
  <c r="S89" i="1"/>
  <c r="U89" i="1" s="1"/>
  <c r="Y89" i="1" s="1"/>
  <c r="AB89" i="1" s="1"/>
  <c r="V89" i="1"/>
  <c r="AD89" i="1" l="1"/>
  <c r="AF89" i="1" s="1"/>
  <c r="AJ89" i="1" s="1"/>
  <c r="AM89" i="1" s="1"/>
  <c r="AH89" i="1"/>
  <c r="Z90" i="1" s="1"/>
  <c r="W89" i="1"/>
  <c r="K89" i="1"/>
  <c r="AT89" i="1" l="1"/>
  <c r="D90" i="1"/>
  <c r="BA90" i="1"/>
  <c r="O90" i="1"/>
  <c r="AO89" i="1"/>
  <c r="AQ89" i="1" s="1"/>
  <c r="BC89" i="1" s="1"/>
  <c r="AZ90" i="1" l="1"/>
  <c r="J90" i="1"/>
  <c r="AY90" i="1"/>
  <c r="AS89" i="1"/>
  <c r="N90" i="1" l="1"/>
  <c r="Q90" i="1" s="1"/>
  <c r="L90" i="1"/>
  <c r="AK90" i="1"/>
  <c r="AU89" i="1"/>
  <c r="AV89" i="1" s="1"/>
  <c r="BB90" i="1" l="1"/>
  <c r="AP90" i="1"/>
  <c r="S90" i="1"/>
  <c r="U90" i="1" s="1"/>
  <c r="Y90" i="1" s="1"/>
  <c r="AB90" i="1" s="1"/>
  <c r="W90" i="1" l="1"/>
  <c r="AD90" i="1"/>
  <c r="AF90" i="1" s="1"/>
  <c r="AJ90" i="1" s="1"/>
  <c r="AM90" i="1" s="1"/>
  <c r="X90" i="1"/>
  <c r="AA90" i="1" s="1"/>
  <c r="AR90" i="1"/>
  <c r="AO90" i="1" l="1"/>
  <c r="AQ90" i="1" s="1"/>
  <c r="BC90" i="1" s="1"/>
  <c r="AS90" i="1"/>
  <c r="AK91" i="1" s="1"/>
  <c r="AC90" i="1"/>
  <c r="AE90" i="1" s="1"/>
  <c r="M90" i="1" s="1"/>
  <c r="P90" i="1" s="1"/>
  <c r="AH90" i="1"/>
  <c r="AU90" i="1" s="1"/>
  <c r="BB91" i="1" l="1"/>
  <c r="AP91" i="1"/>
  <c r="AG90" i="1"/>
  <c r="Z91" i="1" s="1"/>
  <c r="R90" i="1"/>
  <c r="T90" i="1" s="1"/>
  <c r="B90" i="1" s="1"/>
  <c r="E90" i="1" s="1"/>
  <c r="V90" i="1" l="1"/>
  <c r="O91" i="1" s="1"/>
  <c r="G90" i="1"/>
  <c r="I90" i="1" s="1"/>
  <c r="AX90" i="1" s="1"/>
  <c r="BA91" i="1"/>
  <c r="X91" i="1"/>
  <c r="AA91" i="1" s="1"/>
  <c r="AR91" i="1"/>
  <c r="AC91" i="1" l="1"/>
  <c r="AE91" i="1" s="1"/>
  <c r="M91" i="1" s="1"/>
  <c r="P91" i="1" s="1"/>
  <c r="AG91" i="1"/>
  <c r="K90" i="1"/>
  <c r="AZ91" i="1"/>
  <c r="AT90" i="1" l="1"/>
  <c r="AV90" i="1" s="1"/>
  <c r="D91" i="1"/>
  <c r="R91" i="1"/>
  <c r="T91" i="1" s="1"/>
  <c r="B91" i="1" s="1"/>
  <c r="E91" i="1" s="1"/>
  <c r="J91" i="1" l="1"/>
  <c r="AY91" i="1"/>
  <c r="G91" i="1"/>
  <c r="I91" i="1" s="1"/>
  <c r="V91" i="1"/>
  <c r="AX91" i="1" l="1"/>
  <c r="K91" i="1"/>
  <c r="N91" i="1"/>
  <c r="Q91" i="1" s="1"/>
  <c r="L91" i="1"/>
  <c r="S91" i="1" l="1"/>
  <c r="U91" i="1" s="1"/>
  <c r="Y91" i="1" s="1"/>
  <c r="AB91" i="1" s="1"/>
  <c r="AT91" i="1"/>
  <c r="D92" i="1"/>
  <c r="AY92" i="1" l="1"/>
  <c r="J92" i="1"/>
  <c r="AD91" i="1"/>
  <c r="AF91" i="1" s="1"/>
  <c r="AJ91" i="1" s="1"/>
  <c r="AM91" i="1" s="1"/>
  <c r="W91" i="1"/>
  <c r="O92" i="1" l="1"/>
  <c r="N92" i="1"/>
  <c r="Q92" i="1" s="1"/>
  <c r="L92" i="1"/>
  <c r="AO91" i="1"/>
  <c r="AQ91" i="1" s="1"/>
  <c r="BC91" i="1" s="1"/>
  <c r="AH91" i="1"/>
  <c r="Z92" i="1" s="1"/>
  <c r="BA92" i="1" l="1"/>
  <c r="AS91" i="1"/>
  <c r="AK92" i="1" s="1"/>
  <c r="S92" i="1"/>
  <c r="U92" i="1" s="1"/>
  <c r="AZ92" i="1"/>
  <c r="Y92" i="1" l="1"/>
  <c r="AB92" i="1" s="1"/>
  <c r="W92" i="1"/>
  <c r="AP92" i="1"/>
  <c r="BB92" i="1"/>
  <c r="AU91" i="1"/>
  <c r="AV91" i="1" s="1"/>
  <c r="X92" i="1" l="1"/>
  <c r="AA92" i="1" s="1"/>
  <c r="AR92" i="1"/>
  <c r="AD92" i="1"/>
  <c r="AF92" i="1" s="1"/>
  <c r="AJ92" i="1" s="1"/>
  <c r="AM92" i="1" s="1"/>
  <c r="AO92" i="1" l="1"/>
  <c r="AQ92" i="1" s="1"/>
  <c r="BC92" i="1" s="1"/>
  <c r="AH92" i="1"/>
  <c r="AC92" i="1"/>
  <c r="AE92" i="1" s="1"/>
  <c r="M92" i="1" s="1"/>
  <c r="P92" i="1" s="1"/>
  <c r="AG92" i="1"/>
  <c r="Z93" i="1" s="1"/>
  <c r="BA93" i="1" l="1"/>
  <c r="R92" i="1"/>
  <c r="T92" i="1" s="1"/>
  <c r="B92" i="1" s="1"/>
  <c r="E92" i="1" s="1"/>
  <c r="AS92" i="1"/>
  <c r="AK93" i="1" s="1"/>
  <c r="BB93" i="1" l="1"/>
  <c r="AP93" i="1"/>
  <c r="G92" i="1"/>
  <c r="I92" i="1" s="1"/>
  <c r="AX92" i="1" s="1"/>
  <c r="V92" i="1"/>
  <c r="O93" i="1" s="1"/>
  <c r="AU92" i="1"/>
  <c r="AZ93" i="1" l="1"/>
  <c r="X93" i="1"/>
  <c r="AA93" i="1" s="1"/>
  <c r="AR93" i="1"/>
  <c r="K92" i="1"/>
  <c r="AT92" i="1" l="1"/>
  <c r="AV92" i="1" s="1"/>
  <c r="D93" i="1"/>
  <c r="AC93" i="1"/>
  <c r="AE93" i="1" s="1"/>
  <c r="M93" i="1" s="1"/>
  <c r="P93" i="1" s="1"/>
  <c r="AY93" i="1" l="1"/>
  <c r="J93" i="1"/>
  <c r="R93" i="1"/>
  <c r="T93" i="1" s="1"/>
  <c r="B93" i="1" s="1"/>
  <c r="E93" i="1" s="1"/>
  <c r="AG93" i="1"/>
  <c r="G93" i="1" l="1"/>
  <c r="I93" i="1" s="1"/>
  <c r="AX93" i="1" s="1"/>
  <c r="V93" i="1"/>
  <c r="N93" i="1"/>
  <c r="Q93" i="1" s="1"/>
  <c r="L93" i="1"/>
  <c r="S93" i="1" l="1"/>
  <c r="U93" i="1" s="1"/>
  <c r="Y93" i="1" s="1"/>
  <c r="AB93" i="1" s="1"/>
  <c r="K93" i="1"/>
  <c r="AD93" i="1" l="1"/>
  <c r="AF93" i="1" s="1"/>
  <c r="AJ93" i="1" s="1"/>
  <c r="AM93" i="1" s="1"/>
  <c r="AT93" i="1"/>
  <c r="D94" i="1"/>
  <c r="W93" i="1"/>
  <c r="O94" i="1" l="1"/>
  <c r="J94" i="1"/>
  <c r="AY94" i="1"/>
  <c r="AO93" i="1"/>
  <c r="AQ93" i="1" s="1"/>
  <c r="BC93" i="1" s="1"/>
  <c r="AH93" i="1"/>
  <c r="Z94" i="1" s="1"/>
  <c r="AZ94" i="1" l="1"/>
  <c r="N94" i="1"/>
  <c r="Q94" i="1" s="1"/>
  <c r="L94" i="1"/>
  <c r="BA94" i="1"/>
  <c r="AS93" i="1"/>
  <c r="AK94" i="1" s="1"/>
  <c r="AU93" i="1"/>
  <c r="AV93" i="1" s="1"/>
  <c r="S94" i="1" l="1"/>
  <c r="U94" i="1" s="1"/>
  <c r="Y94" i="1" s="1"/>
  <c r="AB94" i="1" s="1"/>
  <c r="AP94" i="1"/>
  <c r="BB94" i="1"/>
  <c r="X94" i="1" l="1"/>
  <c r="AA94" i="1" s="1"/>
  <c r="AR94" i="1"/>
  <c r="AD94" i="1"/>
  <c r="AF94" i="1" s="1"/>
  <c r="AJ94" i="1" s="1"/>
  <c r="AM94" i="1" s="1"/>
  <c r="W94" i="1"/>
  <c r="AO94" i="1" l="1"/>
  <c r="AQ94" i="1" s="1"/>
  <c r="BC94" i="1" s="1"/>
  <c r="AH94" i="1"/>
  <c r="AC94" i="1"/>
  <c r="AE94" i="1" s="1"/>
  <c r="M94" i="1" s="1"/>
  <c r="P94" i="1" s="1"/>
  <c r="AG94" i="1" l="1"/>
  <c r="Z95" i="1" s="1"/>
  <c r="R94" i="1"/>
  <c r="T94" i="1" s="1"/>
  <c r="B94" i="1" s="1"/>
  <c r="E94" i="1" s="1"/>
  <c r="AS94" i="1"/>
  <c r="AK95" i="1" s="1"/>
  <c r="G94" i="1" l="1"/>
  <c r="I94" i="1" s="1"/>
  <c r="AX94" i="1" s="1"/>
  <c r="BB95" i="1"/>
  <c r="AP95" i="1"/>
  <c r="V94" i="1"/>
  <c r="O95" i="1" s="1"/>
  <c r="BA95" i="1"/>
  <c r="AU94" i="1"/>
  <c r="AZ95" i="1" l="1"/>
  <c r="X95" i="1"/>
  <c r="AA95" i="1" s="1"/>
  <c r="AR95" i="1"/>
  <c r="K94" i="1"/>
  <c r="AT94" i="1" l="1"/>
  <c r="AV94" i="1" s="1"/>
  <c r="D95" i="1"/>
  <c r="AC95" i="1"/>
  <c r="AE95" i="1" s="1"/>
  <c r="M95" i="1" s="1"/>
  <c r="P95" i="1" s="1"/>
  <c r="AG95" i="1"/>
  <c r="AY95" i="1" l="1"/>
  <c r="J95" i="1"/>
  <c r="R95" i="1"/>
  <c r="T95" i="1" s="1"/>
  <c r="B95" i="1" s="1"/>
  <c r="E95" i="1" s="1"/>
  <c r="N95" i="1" l="1"/>
  <c r="Q95" i="1" s="1"/>
  <c r="L95" i="1"/>
  <c r="G95" i="1"/>
  <c r="I95" i="1" s="1"/>
  <c r="AX95" i="1" s="1"/>
  <c r="V95" i="1"/>
  <c r="K95" i="1" l="1"/>
  <c r="S95" i="1"/>
  <c r="U95" i="1" s="1"/>
  <c r="Y95" i="1" s="1"/>
  <c r="AB95" i="1" s="1"/>
  <c r="W95" i="1" l="1"/>
  <c r="AD95" i="1"/>
  <c r="AF95" i="1" s="1"/>
  <c r="AJ95" i="1" s="1"/>
  <c r="AM95" i="1" s="1"/>
  <c r="AT95" i="1"/>
  <c r="D96" i="1"/>
  <c r="AH95" i="1" l="1"/>
  <c r="Z96" i="1" s="1"/>
  <c r="AY96" i="1"/>
  <c r="J96" i="1"/>
  <c r="AO95" i="1"/>
  <c r="AQ95" i="1" s="1"/>
  <c r="BC95" i="1" s="1"/>
  <c r="O96" i="1"/>
  <c r="BA96" i="1" l="1"/>
  <c r="AS95" i="1"/>
  <c r="AK96" i="1" s="1"/>
  <c r="N96" i="1"/>
  <c r="Q96" i="1" s="1"/>
  <c r="L96" i="1"/>
  <c r="AU95" i="1"/>
  <c r="AV95" i="1" s="1"/>
  <c r="AZ96" i="1"/>
  <c r="BB96" i="1" l="1"/>
  <c r="AP96" i="1"/>
  <c r="S96" i="1"/>
  <c r="U96" i="1" s="1"/>
  <c r="Y96" i="1" s="1"/>
  <c r="AB96" i="1" s="1"/>
  <c r="AD96" i="1" l="1"/>
  <c r="AF96" i="1" s="1"/>
  <c r="AJ96" i="1" s="1"/>
  <c r="AM96" i="1" s="1"/>
  <c r="AH96" i="1"/>
  <c r="W96" i="1"/>
  <c r="X96" i="1"/>
  <c r="AA96" i="1" s="1"/>
  <c r="AR96" i="1"/>
  <c r="AC96" i="1" l="1"/>
  <c r="AE96" i="1" s="1"/>
  <c r="M96" i="1" s="1"/>
  <c r="P96" i="1" s="1"/>
  <c r="AO96" i="1"/>
  <c r="AQ96" i="1" s="1"/>
  <c r="BC96" i="1" s="1"/>
  <c r="AS96" i="1" l="1"/>
  <c r="R96" i="1"/>
  <c r="T96" i="1" s="1"/>
  <c r="B96" i="1" s="1"/>
  <c r="E96" i="1" s="1"/>
  <c r="AG96" i="1"/>
  <c r="Z97" i="1" s="1"/>
  <c r="G96" i="1" l="1"/>
  <c r="I96" i="1" s="1"/>
  <c r="AX96" i="1" s="1"/>
  <c r="K96" i="1"/>
  <c r="BA97" i="1"/>
  <c r="V96" i="1"/>
  <c r="O97" i="1" s="1"/>
  <c r="AK97" i="1"/>
  <c r="AU96" i="1"/>
  <c r="AP97" i="1" l="1"/>
  <c r="BB97" i="1"/>
  <c r="AT96" i="1"/>
  <c r="AV96" i="1" s="1"/>
  <c r="D97" i="1"/>
  <c r="AZ97" i="1"/>
  <c r="X97" i="1" l="1"/>
  <c r="AA97" i="1" s="1"/>
  <c r="AR97" i="1"/>
  <c r="AY97" i="1"/>
  <c r="J97" i="1"/>
  <c r="N97" i="1" l="1"/>
  <c r="Q97" i="1" s="1"/>
  <c r="L97" i="1"/>
  <c r="AC97" i="1"/>
  <c r="AE97" i="1" s="1"/>
  <c r="M97" i="1" s="1"/>
  <c r="P97" i="1" s="1"/>
  <c r="R97" i="1" l="1"/>
  <c r="T97" i="1" s="1"/>
  <c r="B97" i="1" s="1"/>
  <c r="E97" i="1" s="1"/>
  <c r="AG97" i="1"/>
  <c r="S97" i="1"/>
  <c r="U97" i="1" s="1"/>
  <c r="Y97" i="1" s="1"/>
  <c r="AB97" i="1" s="1"/>
  <c r="W97" i="1" l="1"/>
  <c r="AD97" i="1"/>
  <c r="AF97" i="1" s="1"/>
  <c r="AJ97" i="1" s="1"/>
  <c r="AM97" i="1" s="1"/>
  <c r="AH97" i="1"/>
  <c r="Z98" i="1" s="1"/>
  <c r="G97" i="1"/>
  <c r="I97" i="1" s="1"/>
  <c r="AX97" i="1" s="1"/>
  <c r="V97" i="1"/>
  <c r="O98" i="1" s="1"/>
  <c r="BA98" i="1" l="1"/>
  <c r="AZ98" i="1"/>
  <c r="K97" i="1"/>
  <c r="AO97" i="1"/>
  <c r="AQ97" i="1" s="1"/>
  <c r="BC97" i="1" s="1"/>
  <c r="AS97" i="1"/>
  <c r="AK98" i="1" s="1"/>
  <c r="AU97" i="1"/>
  <c r="AP98" i="1" l="1"/>
  <c r="BB98" i="1"/>
  <c r="AT97" i="1"/>
  <c r="AV97" i="1" s="1"/>
  <c r="D98" i="1"/>
  <c r="AY98" i="1" l="1"/>
  <c r="J98" i="1"/>
  <c r="X98" i="1"/>
  <c r="AA98" i="1" s="1"/>
  <c r="AR98" i="1"/>
  <c r="AC98" i="1" l="1"/>
  <c r="AE98" i="1" s="1"/>
  <c r="M98" i="1" s="1"/>
  <c r="P98" i="1" s="1"/>
  <c r="AG98" i="1"/>
  <c r="N98" i="1"/>
  <c r="Q98" i="1" s="1"/>
  <c r="L98" i="1"/>
  <c r="S98" i="1" l="1"/>
  <c r="U98" i="1" s="1"/>
  <c r="Y98" i="1" s="1"/>
  <c r="AB98" i="1" s="1"/>
  <c r="R98" i="1"/>
  <c r="T98" i="1" s="1"/>
  <c r="B98" i="1" s="1"/>
  <c r="E98" i="1" s="1"/>
  <c r="V98" i="1" l="1"/>
  <c r="G98" i="1"/>
  <c r="I98" i="1" s="1"/>
  <c r="AX98" i="1" s="1"/>
  <c r="AD98" i="1"/>
  <c r="AF98" i="1" s="1"/>
  <c r="AJ98" i="1" s="1"/>
  <c r="AM98" i="1" s="1"/>
  <c r="W98" i="1"/>
  <c r="AO98" i="1" l="1"/>
  <c r="AQ98" i="1" s="1"/>
  <c r="BC98" i="1" s="1"/>
  <c r="K98" i="1"/>
  <c r="AH98" i="1"/>
  <c r="Z99" i="1" s="1"/>
  <c r="O99" i="1"/>
  <c r="AZ99" i="1" l="1"/>
  <c r="AT98" i="1"/>
  <c r="D99" i="1"/>
  <c r="BA99" i="1"/>
  <c r="AS98" i="1"/>
  <c r="AK99" i="1" s="1"/>
  <c r="AU98" i="1"/>
  <c r="AV98" i="1" l="1"/>
  <c r="AY99" i="1"/>
  <c r="J99" i="1"/>
  <c r="BB99" i="1"/>
  <c r="AP99" i="1"/>
  <c r="X99" i="1" l="1"/>
  <c r="AA99" i="1" s="1"/>
  <c r="AR99" i="1"/>
  <c r="N99" i="1"/>
  <c r="Q99" i="1" s="1"/>
  <c r="L99" i="1"/>
  <c r="S99" i="1" l="1"/>
  <c r="U99" i="1" s="1"/>
  <c r="Y99" i="1" s="1"/>
  <c r="AB99" i="1" s="1"/>
  <c r="AC99" i="1"/>
  <c r="AE99" i="1" s="1"/>
  <c r="M99" i="1" s="1"/>
  <c r="P99" i="1" s="1"/>
  <c r="AG99" i="1" l="1"/>
  <c r="R99" i="1"/>
  <c r="T99" i="1" s="1"/>
  <c r="B99" i="1" s="1"/>
  <c r="E99" i="1" s="1"/>
  <c r="AD99" i="1"/>
  <c r="AF99" i="1" s="1"/>
  <c r="AJ99" i="1" s="1"/>
  <c r="AM99" i="1" s="1"/>
  <c r="W99" i="1"/>
  <c r="AH99" i="1" l="1"/>
  <c r="AO99" i="1"/>
  <c r="AQ99" i="1" s="1"/>
  <c r="BC99" i="1" s="1"/>
  <c r="V99" i="1"/>
  <c r="O100" i="1" s="1"/>
  <c r="G99" i="1"/>
  <c r="I99" i="1" s="1"/>
  <c r="AX99" i="1" s="1"/>
  <c r="Z100" i="1"/>
  <c r="AZ100" i="1" l="1"/>
  <c r="AS99" i="1"/>
  <c r="BA100" i="1"/>
  <c r="K99" i="1"/>
  <c r="AK100" i="1" l="1"/>
  <c r="AU99" i="1"/>
  <c r="AT99" i="1"/>
  <c r="AV99" i="1" s="1"/>
  <c r="D100" i="1"/>
  <c r="AY100" i="1" l="1"/>
  <c r="J100" i="1"/>
  <c r="AP100" i="1"/>
  <c r="BB100" i="1"/>
  <c r="X100" i="1" l="1"/>
  <c r="AA100" i="1" s="1"/>
  <c r="AR100" i="1"/>
  <c r="N100" i="1"/>
  <c r="Q100" i="1" s="1"/>
  <c r="L100" i="1"/>
  <c r="S100" i="1" l="1"/>
  <c r="U100" i="1" s="1"/>
  <c r="Y100" i="1" s="1"/>
  <c r="AB100" i="1" s="1"/>
  <c r="AC100" i="1"/>
  <c r="AE100" i="1" s="1"/>
  <c r="M100" i="1" s="1"/>
  <c r="P100" i="1" s="1"/>
  <c r="AD100" i="1" l="1"/>
  <c r="AF100" i="1" s="1"/>
  <c r="AJ100" i="1" s="1"/>
  <c r="AM100" i="1" s="1"/>
  <c r="R100" i="1"/>
  <c r="T100" i="1" s="1"/>
  <c r="B100" i="1" s="1"/>
  <c r="E100" i="1" s="1"/>
  <c r="AG100" i="1"/>
  <c r="W100" i="1"/>
  <c r="G100" i="1" l="1"/>
  <c r="I100" i="1" s="1"/>
  <c r="AX100" i="1" s="1"/>
  <c r="V100" i="1"/>
  <c r="O101" i="1" s="1"/>
  <c r="AO100" i="1"/>
  <c r="AQ100" i="1" s="1"/>
  <c r="BC100" i="1" s="1"/>
  <c r="AH100" i="1"/>
  <c r="AZ101" i="1" l="1"/>
  <c r="K100" i="1"/>
  <c r="AS100" i="1"/>
  <c r="AK101" i="1" s="1"/>
  <c r="Z101" i="1"/>
  <c r="BA101" i="1" l="1"/>
  <c r="BB101" i="1"/>
  <c r="AP101" i="1"/>
  <c r="AT100" i="1"/>
  <c r="D101" i="1"/>
  <c r="AU100" i="1"/>
  <c r="X101" i="1" l="1"/>
  <c r="AA101" i="1" s="1"/>
  <c r="AR101" i="1"/>
  <c r="AY101" i="1"/>
  <c r="J101" i="1"/>
  <c r="AV100" i="1"/>
  <c r="N101" i="1" l="1"/>
  <c r="Q101" i="1" s="1"/>
  <c r="L101" i="1"/>
  <c r="AC101" i="1"/>
  <c r="AE101" i="1" s="1"/>
  <c r="M101" i="1" s="1"/>
  <c r="P101" i="1" s="1"/>
  <c r="R101" i="1" l="1"/>
  <c r="T101" i="1" s="1"/>
  <c r="B101" i="1" s="1"/>
  <c r="E101" i="1" s="1"/>
  <c r="AG101" i="1"/>
  <c r="S101" i="1"/>
  <c r="U101" i="1" s="1"/>
  <c r="Y101" i="1" s="1"/>
  <c r="AB101" i="1" s="1"/>
  <c r="AD101" i="1" l="1"/>
  <c r="AF101" i="1" s="1"/>
  <c r="AJ101" i="1" s="1"/>
  <c r="AM101" i="1" s="1"/>
  <c r="AH101" i="1"/>
  <c r="Z102" i="1"/>
  <c r="W101" i="1"/>
  <c r="G101" i="1"/>
  <c r="I101" i="1" s="1"/>
  <c r="AX101" i="1" s="1"/>
  <c r="V101" i="1"/>
  <c r="O102" i="1" s="1"/>
  <c r="K101" i="1" l="1"/>
  <c r="AZ102" i="1"/>
  <c r="BA102" i="1"/>
  <c r="AO101" i="1"/>
  <c r="AQ101" i="1" s="1"/>
  <c r="BC101" i="1" s="1"/>
  <c r="AS101" i="1" l="1"/>
  <c r="AT101" i="1"/>
  <c r="D102" i="1"/>
  <c r="AY102" i="1" l="1"/>
  <c r="J102" i="1"/>
  <c r="AK102" i="1"/>
  <c r="AU101" i="1"/>
  <c r="AV101" i="1" s="1"/>
  <c r="N102" i="1" l="1"/>
  <c r="Q102" i="1" s="1"/>
  <c r="L102" i="1"/>
  <c r="AP102" i="1"/>
  <c r="BB102" i="1"/>
  <c r="X102" i="1" l="1"/>
  <c r="AA102" i="1" s="1"/>
  <c r="AR102" i="1"/>
  <c r="S102" i="1"/>
  <c r="U102" i="1" s="1"/>
  <c r="Y102" i="1" s="1"/>
  <c r="AB102" i="1" s="1"/>
  <c r="W102" i="1"/>
  <c r="AD102" i="1" l="1"/>
  <c r="AF102" i="1" s="1"/>
  <c r="AJ102" i="1" s="1"/>
  <c r="AM102" i="1" s="1"/>
  <c r="AC102" i="1"/>
  <c r="AE102" i="1" s="1"/>
  <c r="M102" i="1" s="1"/>
  <c r="P102" i="1" s="1"/>
  <c r="R102" i="1" l="1"/>
  <c r="T102" i="1" s="1"/>
  <c r="B102" i="1" s="1"/>
  <c r="E102" i="1" s="1"/>
  <c r="AG102" i="1"/>
  <c r="AO102" i="1"/>
  <c r="AQ102" i="1" s="1"/>
  <c r="BC102" i="1" s="1"/>
  <c r="AH102" i="1"/>
  <c r="Z103" i="1" l="1"/>
  <c r="AS102" i="1"/>
  <c r="AK103" i="1" s="1"/>
  <c r="G102" i="1"/>
  <c r="I102" i="1" s="1"/>
  <c r="AX102" i="1" s="1"/>
  <c r="V102" i="1"/>
  <c r="O103" i="1" s="1"/>
  <c r="AZ103" i="1" l="1"/>
  <c r="AP103" i="1"/>
  <c r="BB103" i="1"/>
  <c r="K102" i="1"/>
  <c r="BA103" i="1"/>
  <c r="AU102" i="1"/>
  <c r="X103" i="1" l="1"/>
  <c r="AA103" i="1" s="1"/>
  <c r="AR103" i="1"/>
  <c r="AT102" i="1"/>
  <c r="AV102" i="1" s="1"/>
  <c r="D103" i="1"/>
  <c r="J103" i="1" l="1"/>
  <c r="AY103" i="1"/>
  <c r="AC103" i="1"/>
  <c r="AE103" i="1" s="1"/>
  <c r="M103" i="1" s="1"/>
  <c r="P103" i="1" s="1"/>
  <c r="AG103" i="1" l="1"/>
  <c r="R103" i="1"/>
  <c r="T103" i="1" s="1"/>
  <c r="B103" i="1" s="1"/>
  <c r="E103" i="1" s="1"/>
  <c r="N103" i="1"/>
  <c r="Q103" i="1" s="1"/>
  <c r="L103" i="1"/>
  <c r="G103" i="1" l="1"/>
  <c r="I103" i="1" s="1"/>
  <c r="AX103" i="1" s="1"/>
  <c r="S103" i="1"/>
  <c r="U103" i="1" s="1"/>
  <c r="Y103" i="1" s="1"/>
  <c r="AB103" i="1" s="1"/>
  <c r="V103" i="1"/>
  <c r="AD103" i="1" l="1"/>
  <c r="AF103" i="1" s="1"/>
  <c r="AJ103" i="1" s="1"/>
  <c r="AM103" i="1" s="1"/>
  <c r="W103" i="1"/>
  <c r="K103" i="1"/>
  <c r="AT103" i="1" l="1"/>
  <c r="D104" i="1"/>
  <c r="AO103" i="1"/>
  <c r="AQ103" i="1" s="1"/>
  <c r="BC103" i="1" s="1"/>
  <c r="AH103" i="1"/>
  <c r="Z104" i="1" s="1"/>
  <c r="O104" i="1"/>
  <c r="BA104" i="1" l="1"/>
  <c r="AZ104" i="1"/>
  <c r="AY104" i="1"/>
  <c r="J104" i="1"/>
  <c r="AS103" i="1"/>
  <c r="AK104" i="1" s="1"/>
  <c r="BB104" i="1" l="1"/>
  <c r="AP104" i="1"/>
  <c r="AU103" i="1"/>
  <c r="AV103" i="1" s="1"/>
  <c r="N104" i="1"/>
  <c r="Q104" i="1" s="1"/>
  <c r="L104" i="1"/>
  <c r="S104" i="1" l="1"/>
  <c r="U104" i="1" s="1"/>
  <c r="Y104" i="1" s="1"/>
  <c r="AB104" i="1" s="1"/>
  <c r="W104" i="1"/>
  <c r="X104" i="1"/>
  <c r="AA104" i="1" s="1"/>
  <c r="AR104" i="1"/>
  <c r="AC104" i="1" l="1"/>
  <c r="AE104" i="1" s="1"/>
  <c r="M104" i="1" s="1"/>
  <c r="P104" i="1" s="1"/>
  <c r="AD104" i="1"/>
  <c r="AF104" i="1" s="1"/>
  <c r="AJ104" i="1" s="1"/>
  <c r="AM104" i="1" s="1"/>
  <c r="AH104" i="1" l="1"/>
  <c r="AO104" i="1"/>
  <c r="AQ104" i="1" s="1"/>
  <c r="BC104" i="1" s="1"/>
  <c r="AG104" i="1"/>
  <c r="Z105" i="1" s="1"/>
  <c r="R104" i="1"/>
  <c r="T104" i="1" s="1"/>
  <c r="B104" i="1" s="1"/>
  <c r="E104" i="1" s="1"/>
  <c r="G104" i="1" l="1"/>
  <c r="I104" i="1" s="1"/>
  <c r="AX104" i="1" s="1"/>
  <c r="BA105" i="1"/>
  <c r="AS104" i="1"/>
  <c r="AK105" i="1" s="1"/>
  <c r="V104" i="1"/>
  <c r="O105" i="1" s="1"/>
  <c r="AZ105" i="1" l="1"/>
  <c r="AP105" i="1"/>
  <c r="BB105" i="1"/>
  <c r="AU104" i="1"/>
  <c r="K104" i="1"/>
  <c r="X105" i="1" l="1"/>
  <c r="AA105" i="1" s="1"/>
  <c r="AR105" i="1"/>
  <c r="AT104" i="1"/>
  <c r="AV104" i="1" s="1"/>
  <c r="D105" i="1"/>
  <c r="AY105" i="1" l="1"/>
  <c r="J105" i="1"/>
  <c r="AC105" i="1"/>
  <c r="AE105" i="1" s="1"/>
  <c r="M105" i="1" s="1"/>
  <c r="P105" i="1" s="1"/>
  <c r="N105" i="1" l="1"/>
  <c r="Q105" i="1" s="1"/>
  <c r="L105" i="1"/>
  <c r="R105" i="1"/>
  <c r="T105" i="1" s="1"/>
  <c r="B105" i="1" s="1"/>
  <c r="E105" i="1" s="1"/>
  <c r="AG105" i="1"/>
  <c r="G105" i="1" l="1"/>
  <c r="I105" i="1" s="1"/>
  <c r="AX105" i="1" s="1"/>
  <c r="V105" i="1"/>
  <c r="S105" i="1"/>
  <c r="U105" i="1" s="1"/>
  <c r="Y105" i="1" s="1"/>
  <c r="AB105" i="1" s="1"/>
  <c r="W105" i="1" l="1"/>
  <c r="O106" i="1"/>
  <c r="K105" i="1"/>
  <c r="AD105" i="1"/>
  <c r="AF105" i="1" s="1"/>
  <c r="AJ105" i="1" s="1"/>
  <c r="AM105" i="1" s="1"/>
  <c r="AH105" i="1"/>
  <c r="Z106" i="1" s="1"/>
  <c r="BA106" i="1" l="1"/>
  <c r="AZ106" i="1"/>
  <c r="AO105" i="1"/>
  <c r="AQ105" i="1" s="1"/>
  <c r="BC105" i="1" s="1"/>
  <c r="AT105" i="1"/>
  <c r="D106" i="1"/>
  <c r="AY106" i="1" l="1"/>
  <c r="J106" i="1"/>
  <c r="AS105" i="1"/>
  <c r="N106" i="1" l="1"/>
  <c r="Q106" i="1" s="1"/>
  <c r="L106" i="1"/>
  <c r="AK106" i="1"/>
  <c r="AU105" i="1"/>
  <c r="AV105" i="1" s="1"/>
  <c r="BB106" i="1" l="1"/>
  <c r="AP106" i="1"/>
  <c r="S106" i="1"/>
  <c r="U106" i="1" s="1"/>
  <c r="Y106" i="1" s="1"/>
  <c r="AB106" i="1" s="1"/>
  <c r="W106" i="1"/>
  <c r="X106" i="1" l="1"/>
  <c r="AA106" i="1" s="1"/>
  <c r="AR106" i="1"/>
  <c r="AD106" i="1"/>
  <c r="AF106" i="1" s="1"/>
  <c r="AJ106" i="1" s="1"/>
  <c r="AM106" i="1" s="1"/>
  <c r="AH106" i="1"/>
  <c r="AO106" i="1" l="1"/>
  <c r="AQ106" i="1" s="1"/>
  <c r="BC106" i="1" s="1"/>
  <c r="AC106" i="1"/>
  <c r="AE106" i="1" s="1"/>
  <c r="M106" i="1" s="1"/>
  <c r="P106" i="1" s="1"/>
  <c r="AG106" i="1"/>
  <c r="Z107" i="1" s="1"/>
  <c r="BA107" i="1" l="1"/>
  <c r="R106" i="1"/>
  <c r="T106" i="1" s="1"/>
  <c r="B106" i="1" s="1"/>
  <c r="E106" i="1" s="1"/>
  <c r="AS106" i="1"/>
  <c r="AU106" i="1" l="1"/>
  <c r="AK107" i="1"/>
  <c r="V106" i="1"/>
  <c r="O107" i="1" s="1"/>
  <c r="G106" i="1"/>
  <c r="I106" i="1" s="1"/>
  <c r="AX106" i="1" s="1"/>
  <c r="BB107" i="1" l="1"/>
  <c r="AP107" i="1"/>
  <c r="K106" i="1"/>
  <c r="AZ107" i="1"/>
  <c r="AT106" i="1" l="1"/>
  <c r="AV106" i="1" s="1"/>
  <c r="D107" i="1"/>
  <c r="X107" i="1"/>
  <c r="AA107" i="1" s="1"/>
  <c r="AR107" i="1"/>
  <c r="AY107" i="1" l="1"/>
  <c r="J107" i="1"/>
  <c r="AC107" i="1"/>
  <c r="AE107" i="1" s="1"/>
  <c r="M107" i="1" s="1"/>
  <c r="P107" i="1" s="1"/>
  <c r="R107" i="1" l="1"/>
  <c r="T107" i="1" s="1"/>
  <c r="B107" i="1" s="1"/>
  <c r="E107" i="1" s="1"/>
  <c r="AG107" i="1"/>
  <c r="N107" i="1"/>
  <c r="Q107" i="1" s="1"/>
  <c r="L107" i="1"/>
  <c r="S107" i="1" l="1"/>
  <c r="U107" i="1" s="1"/>
  <c r="Y107" i="1" s="1"/>
  <c r="AB107" i="1" s="1"/>
  <c r="W107" i="1"/>
  <c r="G107" i="1"/>
  <c r="I107" i="1" s="1"/>
  <c r="AX107" i="1" s="1"/>
  <c r="V107" i="1"/>
  <c r="O108" i="1" s="1"/>
  <c r="K107" i="1" l="1"/>
  <c r="AZ108" i="1"/>
  <c r="AD107" i="1"/>
  <c r="AF107" i="1" s="1"/>
  <c r="AJ107" i="1" s="1"/>
  <c r="AM107" i="1" s="1"/>
  <c r="AO107" i="1" l="1"/>
  <c r="AQ107" i="1" s="1"/>
  <c r="BC107" i="1" s="1"/>
  <c r="AH107" i="1"/>
  <c r="AT107" i="1"/>
  <c r="D108" i="1"/>
  <c r="J108" i="1" l="1"/>
  <c r="AY108" i="1"/>
  <c r="Z108" i="1"/>
  <c r="AS107" i="1"/>
  <c r="AK108" i="1" s="1"/>
  <c r="AP108" i="1" l="1"/>
  <c r="BB108" i="1"/>
  <c r="AU107" i="1"/>
  <c r="AV107" i="1" s="1"/>
  <c r="BA108" i="1"/>
  <c r="N108" i="1"/>
  <c r="Q108" i="1" s="1"/>
  <c r="L108" i="1"/>
  <c r="S108" i="1" l="1"/>
  <c r="U108" i="1" s="1"/>
  <c r="Y108" i="1" s="1"/>
  <c r="AB108" i="1" s="1"/>
  <c r="X108" i="1"/>
  <c r="AA108" i="1" s="1"/>
  <c r="AR108" i="1"/>
  <c r="AC108" i="1" l="1"/>
  <c r="AE108" i="1" s="1"/>
  <c r="M108" i="1" s="1"/>
  <c r="P108" i="1" s="1"/>
  <c r="AD108" i="1"/>
  <c r="AF108" i="1" s="1"/>
  <c r="AJ108" i="1" s="1"/>
  <c r="AM108" i="1" s="1"/>
  <c r="W108" i="1"/>
  <c r="AH108" i="1" l="1"/>
  <c r="AO108" i="1"/>
  <c r="AQ108" i="1" s="1"/>
  <c r="BC108" i="1" s="1"/>
  <c r="AG108" i="1"/>
  <c r="Z109" i="1" s="1"/>
  <c r="R108" i="1"/>
  <c r="T108" i="1" s="1"/>
  <c r="B108" i="1" s="1"/>
  <c r="E108" i="1" s="1"/>
  <c r="V108" i="1" l="1"/>
  <c r="O109" i="1" s="1"/>
  <c r="G108" i="1"/>
  <c r="I108" i="1" s="1"/>
  <c r="AX108" i="1" s="1"/>
  <c r="BA109" i="1"/>
  <c r="AS108" i="1"/>
  <c r="AK109" i="1" l="1"/>
  <c r="AU108" i="1"/>
  <c r="K108" i="1"/>
  <c r="AZ109" i="1"/>
  <c r="AT108" i="1" l="1"/>
  <c r="AV108" i="1" s="1"/>
  <c r="D109" i="1"/>
  <c r="BB109" i="1"/>
  <c r="AP109" i="1"/>
  <c r="AY109" i="1" l="1"/>
  <c r="J109" i="1"/>
  <c r="X109" i="1"/>
  <c r="AA109" i="1" s="1"/>
  <c r="AR109" i="1"/>
  <c r="AC109" i="1" l="1"/>
  <c r="AE109" i="1" s="1"/>
  <c r="M109" i="1" s="1"/>
  <c r="P109" i="1" s="1"/>
  <c r="N109" i="1"/>
  <c r="Q109" i="1" s="1"/>
  <c r="L109" i="1"/>
  <c r="S109" i="1" l="1"/>
  <c r="U109" i="1" s="1"/>
  <c r="Y109" i="1" s="1"/>
  <c r="AB109" i="1" s="1"/>
  <c r="R109" i="1"/>
  <c r="T109" i="1" s="1"/>
  <c r="B109" i="1" s="1"/>
  <c r="E109" i="1" s="1"/>
  <c r="AG109" i="1"/>
  <c r="G109" i="1" l="1"/>
  <c r="I109" i="1" s="1"/>
  <c r="AX109" i="1" s="1"/>
  <c r="V109" i="1"/>
  <c r="W109" i="1"/>
  <c r="AD109" i="1"/>
  <c r="AF109" i="1" s="1"/>
  <c r="AJ109" i="1" s="1"/>
  <c r="AM109" i="1" s="1"/>
  <c r="AO109" i="1" l="1"/>
  <c r="AQ109" i="1" s="1"/>
  <c r="BC109" i="1" s="1"/>
  <c r="O110" i="1"/>
  <c r="AH109" i="1"/>
  <c r="Z110" i="1" s="1"/>
  <c r="K109" i="1"/>
  <c r="AT109" i="1" l="1"/>
  <c r="D110" i="1"/>
  <c r="AZ110" i="1"/>
  <c r="BA110" i="1"/>
  <c r="AS109" i="1"/>
  <c r="AY110" i="1" l="1"/>
  <c r="J110" i="1"/>
  <c r="AK110" i="1"/>
  <c r="AU109" i="1"/>
  <c r="AV109" i="1"/>
  <c r="AP110" i="1" l="1"/>
  <c r="BB110" i="1"/>
  <c r="N110" i="1"/>
  <c r="Q110" i="1" s="1"/>
  <c r="L110" i="1"/>
  <c r="S110" i="1" l="1"/>
  <c r="U110" i="1" s="1"/>
  <c r="Y110" i="1" s="1"/>
  <c r="AB110" i="1" s="1"/>
  <c r="X110" i="1"/>
  <c r="AA110" i="1" s="1"/>
  <c r="AR110" i="1"/>
  <c r="AC110" i="1" l="1"/>
  <c r="AE110" i="1" s="1"/>
  <c r="M110" i="1" s="1"/>
  <c r="P110" i="1" s="1"/>
  <c r="AD110" i="1"/>
  <c r="AF110" i="1" s="1"/>
  <c r="AJ110" i="1" s="1"/>
  <c r="AM110" i="1" s="1"/>
  <c r="W110" i="1"/>
  <c r="AO110" i="1" l="1"/>
  <c r="AQ110" i="1" s="1"/>
  <c r="BC110" i="1" s="1"/>
  <c r="AH110" i="1"/>
  <c r="R110" i="1"/>
  <c r="T110" i="1" s="1"/>
  <c r="B110" i="1" s="1"/>
  <c r="E110" i="1" s="1"/>
  <c r="AG110" i="1"/>
  <c r="Z111" i="1" s="1"/>
  <c r="BA111" i="1" l="1"/>
  <c r="AS110" i="1"/>
  <c r="AK111" i="1" s="1"/>
  <c r="G110" i="1"/>
  <c r="I110" i="1" s="1"/>
  <c r="AX110" i="1" s="1"/>
  <c r="V110" i="1"/>
  <c r="O111" i="1" s="1"/>
  <c r="K110" i="1" l="1"/>
  <c r="AP111" i="1"/>
  <c r="BB111" i="1"/>
  <c r="AZ111" i="1"/>
  <c r="AU110" i="1"/>
  <c r="X111" i="1" l="1"/>
  <c r="AA111" i="1" s="1"/>
  <c r="AR111" i="1"/>
  <c r="AT110" i="1"/>
  <c r="AV110" i="1" s="1"/>
  <c r="D111" i="1"/>
  <c r="AY111" i="1" l="1"/>
  <c r="J111" i="1"/>
  <c r="AC111" i="1"/>
  <c r="AE111" i="1" s="1"/>
  <c r="M111" i="1" s="1"/>
  <c r="P111" i="1" s="1"/>
  <c r="N111" i="1" l="1"/>
  <c r="Q111" i="1" s="1"/>
  <c r="L111" i="1"/>
  <c r="R111" i="1"/>
  <c r="T111" i="1" s="1"/>
  <c r="B111" i="1" s="1"/>
  <c r="E111" i="1" s="1"/>
  <c r="AG111" i="1"/>
  <c r="V111" i="1" l="1"/>
  <c r="G111" i="1"/>
  <c r="I111" i="1" s="1"/>
  <c r="AX111" i="1" s="1"/>
  <c r="S111" i="1"/>
  <c r="U111" i="1" s="1"/>
  <c r="Y111" i="1" s="1"/>
  <c r="AB111" i="1" s="1"/>
  <c r="AD111" i="1" l="1"/>
  <c r="AF111" i="1" s="1"/>
  <c r="AJ111" i="1" s="1"/>
  <c r="AM111" i="1" s="1"/>
  <c r="W111" i="1"/>
  <c r="K111" i="1"/>
  <c r="O112" i="1"/>
  <c r="AZ112" i="1" l="1"/>
  <c r="AT111" i="1"/>
  <c r="D112" i="1"/>
  <c r="AO111" i="1"/>
  <c r="AQ111" i="1" s="1"/>
  <c r="BC111" i="1" s="1"/>
  <c r="AH111" i="1"/>
  <c r="Z112" i="1" s="1"/>
  <c r="AY112" i="1" l="1"/>
  <c r="J112" i="1"/>
  <c r="BA112" i="1"/>
  <c r="AS111" i="1"/>
  <c r="N112" i="1" l="1"/>
  <c r="Q112" i="1" s="1"/>
  <c r="L112" i="1"/>
  <c r="AK112" i="1"/>
  <c r="AU111" i="1"/>
  <c r="AV111" i="1" s="1"/>
  <c r="AP112" i="1" l="1"/>
  <c r="BB112" i="1"/>
  <c r="S112" i="1"/>
  <c r="U112" i="1" s="1"/>
  <c r="Y112" i="1" s="1"/>
  <c r="AB112" i="1" s="1"/>
  <c r="AD112" i="1" l="1"/>
  <c r="AF112" i="1" s="1"/>
  <c r="AJ112" i="1" s="1"/>
  <c r="AM112" i="1" s="1"/>
  <c r="W112" i="1"/>
  <c r="X112" i="1"/>
  <c r="AA112" i="1" s="1"/>
  <c r="AR112" i="1"/>
  <c r="AC112" i="1" l="1"/>
  <c r="AE112" i="1" s="1"/>
  <c r="M112" i="1" s="1"/>
  <c r="P112" i="1" s="1"/>
  <c r="AO112" i="1"/>
  <c r="AQ112" i="1" s="1"/>
  <c r="BC112" i="1" s="1"/>
  <c r="AH112" i="1"/>
  <c r="AS112" i="1" l="1"/>
  <c r="R112" i="1"/>
  <c r="T112" i="1" s="1"/>
  <c r="B112" i="1" s="1"/>
  <c r="E112" i="1" s="1"/>
  <c r="AG112" i="1"/>
  <c r="Z113" i="1" s="1"/>
  <c r="G112" i="1" l="1"/>
  <c r="I112" i="1" s="1"/>
  <c r="AX112" i="1" s="1"/>
  <c r="V112" i="1"/>
  <c r="O113" i="1" s="1"/>
  <c r="BA113" i="1"/>
  <c r="AK113" i="1"/>
  <c r="AU112" i="1"/>
  <c r="AZ113" i="1" l="1"/>
  <c r="BB113" i="1"/>
  <c r="AP113" i="1"/>
  <c r="K112" i="1"/>
  <c r="X113" i="1" l="1"/>
  <c r="AA113" i="1" s="1"/>
  <c r="AR113" i="1"/>
  <c r="AT112" i="1"/>
  <c r="AV112" i="1" s="1"/>
  <c r="D113" i="1"/>
  <c r="J113" i="1" l="1"/>
  <c r="AY113" i="1"/>
  <c r="AC113" i="1"/>
  <c r="AE113" i="1" s="1"/>
  <c r="M113" i="1" s="1"/>
  <c r="P113" i="1" s="1"/>
  <c r="R113" i="1" l="1"/>
  <c r="T113" i="1" s="1"/>
  <c r="B113" i="1" s="1"/>
  <c r="E113" i="1" s="1"/>
  <c r="V113" i="1"/>
  <c r="AG113" i="1"/>
  <c r="N113" i="1"/>
  <c r="Q113" i="1" s="1"/>
  <c r="L113" i="1"/>
  <c r="S113" i="1" l="1"/>
  <c r="U113" i="1" s="1"/>
  <c r="Y113" i="1" s="1"/>
  <c r="AB113" i="1" s="1"/>
  <c r="G113" i="1"/>
  <c r="I113" i="1" s="1"/>
  <c r="AX113" i="1" s="1"/>
  <c r="K113" i="1" l="1"/>
  <c r="AD113" i="1"/>
  <c r="AF113" i="1" s="1"/>
  <c r="AJ113" i="1" s="1"/>
  <c r="AM113" i="1" s="1"/>
  <c r="W113" i="1"/>
  <c r="O114" i="1" l="1"/>
  <c r="AO113" i="1"/>
  <c r="AQ113" i="1" s="1"/>
  <c r="BC113" i="1" s="1"/>
  <c r="AH113" i="1"/>
  <c r="Z114" i="1" s="1"/>
  <c r="AT113" i="1"/>
  <c r="D114" i="1"/>
  <c r="AY114" i="1" l="1"/>
  <c r="J114" i="1"/>
  <c r="BA114" i="1"/>
  <c r="AS113" i="1"/>
  <c r="AK114" i="1" s="1"/>
  <c r="AZ114" i="1"/>
  <c r="AU113" i="1"/>
  <c r="AV113" i="1" s="1"/>
  <c r="N114" i="1" l="1"/>
  <c r="Q114" i="1" s="1"/>
  <c r="L114" i="1"/>
  <c r="AP114" i="1"/>
  <c r="BB114" i="1"/>
  <c r="X114" i="1" l="1"/>
  <c r="AA114" i="1" s="1"/>
  <c r="AR114" i="1"/>
  <c r="S114" i="1"/>
  <c r="U114" i="1" s="1"/>
  <c r="Y114" i="1" s="1"/>
  <c r="AB114" i="1" s="1"/>
  <c r="W114" i="1" l="1"/>
  <c r="AD114" i="1"/>
  <c r="AF114" i="1" s="1"/>
  <c r="AJ114" i="1" s="1"/>
  <c r="AM114" i="1" s="1"/>
  <c r="AC114" i="1"/>
  <c r="AE114" i="1" s="1"/>
  <c r="M114" i="1" s="1"/>
  <c r="P114" i="1" s="1"/>
  <c r="R114" i="1" l="1"/>
  <c r="T114" i="1" s="1"/>
  <c r="B114" i="1" s="1"/>
  <c r="E114" i="1" s="1"/>
  <c r="V114" i="1"/>
  <c r="O115" i="1" s="1"/>
  <c r="AH114" i="1"/>
  <c r="AG114" i="1"/>
  <c r="Z115" i="1" s="1"/>
  <c r="AO114" i="1"/>
  <c r="AQ114" i="1" s="1"/>
  <c r="BC114" i="1" s="1"/>
  <c r="AS114" i="1" l="1"/>
  <c r="AZ115" i="1"/>
  <c r="BA115" i="1"/>
  <c r="G114" i="1"/>
  <c r="I114" i="1" s="1"/>
  <c r="AX114" i="1" s="1"/>
  <c r="K114" i="1"/>
  <c r="AT114" i="1" l="1"/>
  <c r="D115" i="1"/>
  <c r="AK115" i="1"/>
  <c r="AU114" i="1"/>
  <c r="BB115" i="1" l="1"/>
  <c r="AP115" i="1"/>
  <c r="AY115" i="1"/>
  <c r="J115" i="1"/>
  <c r="AV114" i="1"/>
  <c r="N115" i="1" l="1"/>
  <c r="Q115" i="1" s="1"/>
  <c r="L115" i="1"/>
  <c r="X115" i="1"/>
  <c r="AA115" i="1" s="1"/>
  <c r="AR115" i="1"/>
  <c r="AC115" i="1" l="1"/>
  <c r="AE115" i="1" s="1"/>
  <c r="M115" i="1" s="1"/>
  <c r="P115" i="1" s="1"/>
  <c r="S115" i="1"/>
  <c r="U115" i="1" s="1"/>
  <c r="Y115" i="1" s="1"/>
  <c r="AB115" i="1" s="1"/>
  <c r="AD115" i="1" l="1"/>
  <c r="AF115" i="1" s="1"/>
  <c r="AJ115" i="1" s="1"/>
  <c r="AM115" i="1" s="1"/>
  <c r="W115" i="1"/>
  <c r="AG115" i="1"/>
  <c r="R115" i="1"/>
  <c r="T115" i="1" s="1"/>
  <c r="B115" i="1" s="1"/>
  <c r="E115" i="1" s="1"/>
  <c r="G115" i="1" l="1"/>
  <c r="I115" i="1" s="1"/>
  <c r="AX115" i="1" s="1"/>
  <c r="V115" i="1"/>
  <c r="O116" i="1" s="1"/>
  <c r="AH115" i="1"/>
  <c r="AO115" i="1"/>
  <c r="AQ115" i="1" s="1"/>
  <c r="BC115" i="1" s="1"/>
  <c r="AS115" i="1" l="1"/>
  <c r="AK116" i="1" s="1"/>
  <c r="Z116" i="1"/>
  <c r="AZ116" i="1"/>
  <c r="K115" i="1"/>
  <c r="BA116" i="1" l="1"/>
  <c r="AT115" i="1"/>
  <c r="D116" i="1"/>
  <c r="BB116" i="1"/>
  <c r="AP116" i="1"/>
  <c r="AU115" i="1"/>
  <c r="AY116" i="1" l="1"/>
  <c r="J116" i="1"/>
  <c r="AV115" i="1"/>
  <c r="X116" i="1"/>
  <c r="AA116" i="1" s="1"/>
  <c r="AR116" i="1"/>
  <c r="AC116" i="1" l="1"/>
  <c r="AE116" i="1" s="1"/>
  <c r="M116" i="1" s="1"/>
  <c r="P116" i="1" s="1"/>
  <c r="N116" i="1"/>
  <c r="Q116" i="1" s="1"/>
  <c r="L116" i="1"/>
  <c r="S116" i="1" l="1"/>
  <c r="U116" i="1" s="1"/>
  <c r="Y116" i="1" s="1"/>
  <c r="AB116" i="1" s="1"/>
  <c r="R116" i="1"/>
  <c r="T116" i="1" s="1"/>
  <c r="B116" i="1" s="1"/>
  <c r="E116" i="1" s="1"/>
  <c r="AG116" i="1"/>
  <c r="G116" i="1" l="1"/>
  <c r="I116" i="1" s="1"/>
  <c r="AX116" i="1" s="1"/>
  <c r="K116" i="1"/>
  <c r="V116" i="1"/>
  <c r="AD116" i="1"/>
  <c r="AF116" i="1" s="1"/>
  <c r="AJ116" i="1" s="1"/>
  <c r="AM116" i="1" s="1"/>
  <c r="W116" i="1"/>
  <c r="AH116" i="1" l="1"/>
  <c r="Z117" i="1" s="1"/>
  <c r="AT116" i="1"/>
  <c r="D117" i="1"/>
  <c r="AO116" i="1"/>
  <c r="AQ116" i="1" s="1"/>
  <c r="BC116" i="1" s="1"/>
  <c r="O117" i="1"/>
  <c r="AS116" i="1" l="1"/>
  <c r="AK117" i="1" s="1"/>
  <c r="AZ117" i="1"/>
  <c r="J117" i="1"/>
  <c r="AY117" i="1"/>
  <c r="BA117" i="1"/>
  <c r="AU116" i="1"/>
  <c r="AV116" i="1" s="1"/>
  <c r="N117" i="1" l="1"/>
  <c r="Q117" i="1" s="1"/>
  <c r="L117" i="1"/>
  <c r="AP117" i="1"/>
  <c r="BB117" i="1"/>
  <c r="X117" i="1" l="1"/>
  <c r="AA117" i="1" s="1"/>
  <c r="AR117" i="1"/>
  <c r="S117" i="1"/>
  <c r="U117" i="1" s="1"/>
  <c r="Y117" i="1" s="1"/>
  <c r="AB117" i="1" s="1"/>
  <c r="AD117" i="1" l="1"/>
  <c r="AF117" i="1" s="1"/>
  <c r="AJ117" i="1" s="1"/>
  <c r="AM117" i="1" s="1"/>
  <c r="W117" i="1"/>
  <c r="AC117" i="1"/>
  <c r="AE117" i="1" s="1"/>
  <c r="M117" i="1" s="1"/>
  <c r="P117" i="1" s="1"/>
  <c r="R117" i="1" l="1"/>
  <c r="T117" i="1" s="1"/>
  <c r="B117" i="1" s="1"/>
  <c r="E117" i="1" s="1"/>
  <c r="V117" i="1"/>
  <c r="O118" i="1" s="1"/>
  <c r="AG117" i="1"/>
  <c r="AO117" i="1"/>
  <c r="AQ117" i="1" s="1"/>
  <c r="BC117" i="1" s="1"/>
  <c r="AH117" i="1"/>
  <c r="AS117" i="1" l="1"/>
  <c r="AK118" i="1" s="1"/>
  <c r="AZ118" i="1"/>
  <c r="Z118" i="1"/>
  <c r="G117" i="1"/>
  <c r="I117" i="1" s="1"/>
  <c r="AX117" i="1" l="1"/>
  <c r="K117" i="1"/>
  <c r="BA118" i="1"/>
  <c r="AP118" i="1"/>
  <c r="BB118" i="1"/>
  <c r="AT117" i="1"/>
  <c r="D118" i="1"/>
  <c r="AU117" i="1"/>
  <c r="X118" i="1" l="1"/>
  <c r="AA118" i="1" s="1"/>
  <c r="AR118" i="1"/>
  <c r="AY118" i="1"/>
  <c r="J118" i="1"/>
  <c r="AV117" i="1"/>
  <c r="N118" i="1" l="1"/>
  <c r="Q118" i="1" s="1"/>
  <c r="L118" i="1"/>
  <c r="AC118" i="1"/>
  <c r="AE118" i="1" s="1"/>
  <c r="M118" i="1" s="1"/>
  <c r="P118" i="1" s="1"/>
  <c r="R118" i="1" l="1"/>
  <c r="T118" i="1" s="1"/>
  <c r="B118" i="1" s="1"/>
  <c r="E118" i="1" s="1"/>
  <c r="S118" i="1"/>
  <c r="U118" i="1" s="1"/>
  <c r="Y118" i="1" s="1"/>
  <c r="AB118" i="1" s="1"/>
  <c r="W118" i="1"/>
  <c r="AG118" i="1"/>
  <c r="AD118" i="1" l="1"/>
  <c r="AF118" i="1" s="1"/>
  <c r="AJ118" i="1" s="1"/>
  <c r="AM118" i="1" s="1"/>
  <c r="G118" i="1"/>
  <c r="I118" i="1" s="1"/>
  <c r="AX118" i="1" s="1"/>
  <c r="V118" i="1"/>
  <c r="O119" i="1" s="1"/>
  <c r="AZ119" i="1" l="1"/>
  <c r="K118" i="1"/>
  <c r="AO118" i="1"/>
  <c r="AQ118" i="1" s="1"/>
  <c r="BC118" i="1" s="1"/>
  <c r="AH118" i="1"/>
  <c r="AT118" i="1" l="1"/>
  <c r="D119" i="1"/>
  <c r="AS118" i="1"/>
  <c r="AK119" i="1" s="1"/>
  <c r="Z119" i="1"/>
  <c r="AP119" i="1" l="1"/>
  <c r="BB119" i="1"/>
  <c r="BA119" i="1"/>
  <c r="AU118" i="1"/>
  <c r="J119" i="1"/>
  <c r="AY119" i="1"/>
  <c r="AV118" i="1"/>
  <c r="X119" i="1" l="1"/>
  <c r="AA119" i="1" s="1"/>
  <c r="AR119" i="1"/>
  <c r="N119" i="1"/>
  <c r="Q119" i="1" s="1"/>
  <c r="L119" i="1"/>
  <c r="S119" i="1" l="1"/>
  <c r="U119" i="1" s="1"/>
  <c r="Y119" i="1" s="1"/>
  <c r="AB119" i="1" s="1"/>
  <c r="AC119" i="1"/>
  <c r="AE119" i="1" s="1"/>
  <c r="M119" i="1" s="1"/>
  <c r="P119" i="1" s="1"/>
  <c r="AG119" i="1" l="1"/>
  <c r="R119" i="1"/>
  <c r="T119" i="1" s="1"/>
  <c r="B119" i="1" s="1"/>
  <c r="E119" i="1" s="1"/>
  <c r="W119" i="1"/>
  <c r="AD119" i="1"/>
  <c r="AF119" i="1" s="1"/>
  <c r="AJ119" i="1" s="1"/>
  <c r="AM119" i="1" s="1"/>
  <c r="G119" i="1" l="1"/>
  <c r="I119" i="1" s="1"/>
  <c r="AX119" i="1" s="1"/>
  <c r="AO119" i="1"/>
  <c r="AQ119" i="1" s="1"/>
  <c r="BC119" i="1" s="1"/>
  <c r="AH119" i="1"/>
  <c r="V119" i="1"/>
  <c r="O120" i="1" s="1"/>
  <c r="Z120" i="1"/>
  <c r="BA120" i="1" l="1"/>
  <c r="AZ120" i="1"/>
  <c r="AS119" i="1"/>
  <c r="AK120" i="1" s="1"/>
  <c r="K119" i="1"/>
  <c r="AT119" i="1" l="1"/>
  <c r="D120" i="1"/>
  <c r="AP120" i="1"/>
  <c r="BB120" i="1"/>
  <c r="AU119" i="1"/>
  <c r="AY120" i="1" l="1"/>
  <c r="J120" i="1"/>
  <c r="X120" i="1"/>
  <c r="AA120" i="1" s="1"/>
  <c r="AR120" i="1"/>
  <c r="AV119" i="1"/>
  <c r="AC120" i="1" l="1"/>
  <c r="AE120" i="1" s="1"/>
  <c r="M120" i="1" s="1"/>
  <c r="P120" i="1" s="1"/>
  <c r="N120" i="1"/>
  <c r="Q120" i="1" s="1"/>
  <c r="L120" i="1"/>
  <c r="S120" i="1" l="1"/>
  <c r="U120" i="1" s="1"/>
  <c r="Y120" i="1" s="1"/>
  <c r="AB120" i="1" s="1"/>
  <c r="W120" i="1"/>
  <c r="AG120" i="1"/>
  <c r="R120" i="1"/>
  <c r="T120" i="1" s="1"/>
  <c r="B120" i="1" s="1"/>
  <c r="E120" i="1" s="1"/>
  <c r="G120" i="1" l="1"/>
  <c r="I120" i="1" s="1"/>
  <c r="AX120" i="1" s="1"/>
  <c r="V120" i="1"/>
  <c r="O121" i="1" s="1"/>
  <c r="U7" i="1" s="1"/>
  <c r="AD120" i="1"/>
  <c r="AF120" i="1" s="1"/>
  <c r="AJ120" i="1" s="1"/>
  <c r="AM120" i="1" s="1"/>
  <c r="AH120" i="1" l="1"/>
  <c r="AZ121" i="1"/>
  <c r="AO120" i="1"/>
  <c r="AQ120" i="1" s="1"/>
  <c r="BC120" i="1" s="1"/>
  <c r="K120" i="1"/>
  <c r="AT120" i="1" l="1"/>
  <c r="D121" i="1"/>
  <c r="U5" i="1" s="1"/>
  <c r="AS120" i="1"/>
  <c r="AK121" i="1" s="1"/>
  <c r="U11" i="1" s="1"/>
  <c r="AU120" i="1"/>
  <c r="Z121" i="1"/>
  <c r="U9" i="1" s="1"/>
  <c r="AY121" i="1" l="1"/>
  <c r="J121" i="1"/>
  <c r="BA121" i="1"/>
  <c r="BB121" i="1"/>
  <c r="AP121" i="1"/>
  <c r="S10" i="1" s="1"/>
  <c r="AV120" i="1"/>
  <c r="N121" i="1" l="1"/>
  <c r="L121" i="1"/>
  <c r="X121" i="1"/>
  <c r="AA121" i="1" s="1"/>
  <c r="AR121" i="1"/>
  <c r="Q121" i="1" l="1"/>
  <c r="T6" i="1"/>
  <c r="AC121" i="1"/>
  <c r="AE121" i="1" s="1"/>
  <c r="S121" i="1"/>
  <c r="U121" i="1" s="1"/>
  <c r="Y121" i="1" s="1"/>
  <c r="AB121" i="1" l="1"/>
  <c r="T8" i="1"/>
  <c r="M121" i="1"/>
  <c r="P121" i="1" s="1"/>
  <c r="S8" i="1"/>
  <c r="AD121" i="1"/>
  <c r="AF121" i="1" s="1"/>
  <c r="AJ121" i="1" s="1"/>
  <c r="AH121" i="1"/>
  <c r="W121" i="1"/>
  <c r="R121" i="1"/>
  <c r="T121" i="1" s="1"/>
  <c r="AG121" i="1"/>
  <c r="B121" i="1" l="1"/>
  <c r="E121" i="1" s="1"/>
  <c r="S6" i="1"/>
  <c r="AM121" i="1"/>
  <c r="T10" i="1"/>
  <c r="G121" i="1"/>
  <c r="I121" i="1" s="1"/>
  <c r="V121" i="1"/>
  <c r="AO121" i="1"/>
  <c r="AQ121" i="1" s="1"/>
  <c r="BC121" i="1" l="1"/>
  <c r="T12" i="1"/>
  <c r="AX121" i="1"/>
  <c r="S4" i="1"/>
  <c r="AS121" i="1"/>
  <c r="AU121" i="1" s="1"/>
  <c r="K121" i="1"/>
  <c r="AT121" i="1" s="1"/>
  <c r="AV121" i="1" s="1"/>
</calcChain>
</file>

<file path=xl/sharedStrings.xml><?xml version="1.0" encoding="utf-8"?>
<sst xmlns="http://schemas.openxmlformats.org/spreadsheetml/2006/main" count="264" uniqueCount="153">
  <si>
    <t>Copyright 2019 United States Government as represented by the Administrator of the National Aeronautics and Space Administration.  All Rights Reserved.</t>
  </si>
  <si>
    <t>Use this sheet to tune the heat balance of a counter-flow HX with 4 segments.  Cold side enters at segment 0 and hot side enters at segment 3.</t>
  </si>
  <si>
    <t>Cp (J/kg/K):</t>
  </si>
  <si>
    <t>b</t>
  </si>
  <si>
    <t>M</t>
  </si>
  <si>
    <t>RESULTING TEMPERATURE PROFILE</t>
  </si>
  <si>
    <t>(Note: this is for GunnsFluidHeatExchanger, not GunnsFluidCondensingHxSeparator) (Enter gray fields)</t>
  </si>
  <si>
    <t>WATER</t>
  </si>
  <si>
    <t>segment</t>
  </si>
  <si>
    <t>hot T</t>
  </si>
  <si>
    <t>cold T</t>
  </si>
  <si>
    <t>segment T</t>
  </si>
  <si>
    <t>HOT SIDE INLET</t>
  </si>
  <si>
    <t>COLD SIDE INLET</t>
  </si>
  <si>
    <t>AMMONIA</t>
  </si>
  <si>
    <t>cold in/hot out</t>
  </si>
  <si>
    <t>Temperature</t>
  </si>
  <si>
    <t>K</t>
  </si>
  <si>
    <t>AIR</t>
  </si>
  <si>
    <t>Mass flow</t>
  </si>
  <si>
    <t>kg/s</t>
  </si>
  <si>
    <t>Fluid</t>
  </si>
  <si>
    <t>(WATER, AMMONIA, or AIR)</t>
  </si>
  <si>
    <t>HTC</t>
  </si>
  <si>
    <t>W/K</t>
  </si>
  <si>
    <t>HOT SIDE RESULTS:</t>
  </si>
  <si>
    <t>COLD SIDE RESULTS:</t>
  </si>
  <si>
    <t>RECOMMENDATIONS:</t>
  </si>
  <si>
    <t>Exit Temperature</t>
  </si>
  <si>
    <t>Segment Thermal Aspect Capacitance:</t>
  </si>
  <si>
    <t>J/K</t>
  </si>
  <si>
    <t>Delta Temperature</t>
  </si>
  <si>
    <t>(For an approach time of 5 sec)</t>
  </si>
  <si>
    <t>cold out/hot in</t>
  </si>
  <si>
    <t>Q</t>
  </si>
  <si>
    <t>W</t>
  </si>
  <si>
    <t>time const</t>
  </si>
  <si>
    <t>s</t>
  </si>
  <si>
    <t>Effectiveness</t>
  </si>
  <si>
    <t>%</t>
  </si>
  <si>
    <t>Segment 0</t>
  </si>
  <si>
    <t>Segment 1</t>
  </si>
  <si>
    <t>Segment 2</t>
  </si>
  <si>
    <t>Segment 3</t>
  </si>
  <si>
    <t>time plot</t>
  </si>
  <si>
    <t>time</t>
  </si>
  <si>
    <t>hot in T</t>
  </si>
  <si>
    <t>cold in T</t>
  </si>
  <si>
    <t>segment 0 T</t>
  </si>
  <si>
    <t>hot Cp (J/kg/K)</t>
  </si>
  <si>
    <t>cold Cp (J/kg/K)</t>
  </si>
  <si>
    <t>hot LMTD</t>
  </si>
  <si>
    <t>cold LMTD</t>
  </si>
  <si>
    <t>hot out T</t>
  </si>
  <si>
    <t>cold out T</t>
  </si>
  <si>
    <t>hot Q</t>
  </si>
  <si>
    <t>cold Q</t>
  </si>
  <si>
    <t>segment 1 T</t>
  </si>
  <si>
    <t>segment 2 T</t>
  </si>
  <si>
    <t>segment 3 T</t>
  </si>
  <si>
    <t>total hot Q</t>
  </si>
  <si>
    <t>total cold Q</t>
  </si>
  <si>
    <t>total segment Q</t>
  </si>
  <si>
    <t>NOTE: use this sheet for fluid links that do convection based on the thermal geometry (mThermalDiameter, mSurfaceArea, mThermalLength) config parameters (such as GunnsGasFan)</t>
  </si>
  <si>
    <t>NOTE: only set the gray fields.</t>
  </si>
  <si>
    <t>Input field values (column C) for Unit Test cases from UtGunnsFluidUtils::testConvectiveCoefficient()</t>
  </si>
  <si>
    <t>Set inlet fluid properties:</t>
  </si>
  <si>
    <t>liquid water @ 297.15K</t>
  </si>
  <si>
    <t xml:space="preserve"> i = 0</t>
  </si>
  <si>
    <t xml:space="preserve"> i = 1</t>
  </si>
  <si>
    <t xml:space="preserve"> i = 2</t>
  </si>
  <si>
    <t xml:space="preserve"> i = 3</t>
  </si>
  <si>
    <t xml:space="preserve"> i = 4</t>
  </si>
  <si>
    <t xml:space="preserve"> i = 5</t>
  </si>
  <si>
    <t xml:space="preserve"> i = 6</t>
  </si>
  <si>
    <t xml:space="preserve"> i = 7</t>
  </si>
  <si>
    <t>density</t>
  </si>
  <si>
    <t>kg/m3</t>
  </si>
  <si>
    <t>(fluid's mDensity)</t>
  </si>
  <si>
    <t xml:space="preserve">Cp  </t>
  </si>
  <si>
    <t>J/kg/K</t>
  </si>
  <si>
    <t>(fluid's mSpecificHeat)</t>
  </si>
  <si>
    <t>(varies with T, so watch out)</t>
  </si>
  <si>
    <t xml:space="preserve">T  </t>
  </si>
  <si>
    <t>F</t>
  </si>
  <si>
    <t>(fluid's mTemperature)</t>
  </si>
  <si>
    <t>vol. Flow</t>
  </si>
  <si>
    <t>cfm</t>
  </si>
  <si>
    <t>m3/s</t>
  </si>
  <si>
    <t>(link's mVolFlowRate, watch units!)</t>
  </si>
  <si>
    <t>viscosity</t>
  </si>
  <si>
    <t>Pa*s</t>
  </si>
  <si>
    <t>(fluid's mViscosity)</t>
  </si>
  <si>
    <t>(also called dynamic or absolute viscosity)</t>
  </si>
  <si>
    <t>(NOT kinematic viscosity!)</t>
  </si>
  <si>
    <t>Prandtl #</t>
  </si>
  <si>
    <t>(fluid's mPrandtlNumber)</t>
  </si>
  <si>
    <t>conductivity</t>
  </si>
  <si>
    <t>W/K/m</t>
  </si>
  <si>
    <t>(fluid's mThermalConductivity)</t>
  </si>
  <si>
    <t>Set tuning parameters:</t>
  </si>
  <si>
    <t>T wall</t>
  </si>
  <si>
    <t>(link's mWallTemperature)</t>
  </si>
  <si>
    <t>thermal dia</t>
  </si>
  <si>
    <t>m</t>
  </si>
  <si>
    <t>(link's mThermalDiameter)</t>
  </si>
  <si>
    <t>surface rough</t>
  </si>
  <si>
    <t>(link's mSurfaceRoughness)</t>
  </si>
  <si>
    <t>thermal length</t>
  </si>
  <si>
    <t>(link's mThermalLength)</t>
  </si>
  <si>
    <t>Results:</t>
  </si>
  <si>
    <t>mdot</t>
  </si>
  <si>
    <t>constants:</t>
  </si>
  <si>
    <t>cp*mdot</t>
  </si>
  <si>
    <t>RE_LAMINAR_LIMIT</t>
  </si>
  <si>
    <t>R/D</t>
  </si>
  <si>
    <t>RE_TRANSITION_LIMIT</t>
  </si>
  <si>
    <t>vm</t>
  </si>
  <si>
    <t>m/s</t>
  </si>
  <si>
    <t>RE_TURBULENT_LIMIT</t>
  </si>
  <si>
    <t>Re</t>
  </si>
  <si>
    <t>regime factor</t>
  </si>
  <si>
    <t>k/L</t>
  </si>
  <si>
    <t>rod</t>
  </si>
  <si>
    <t>ret</t>
  </si>
  <si>
    <t>a</t>
  </si>
  <si>
    <t>c</t>
  </si>
  <si>
    <t>darcy_turb</t>
  </si>
  <si>
    <t>darcy_lam</t>
  </si>
  <si>
    <t>Darcy/8</t>
  </si>
  <si>
    <t>nu_turb</t>
  </si>
  <si>
    <t>nu</t>
  </si>
  <si>
    <t>C conv</t>
  </si>
  <si>
    <t>area</t>
  </si>
  <si>
    <t>m2</t>
  </si>
  <si>
    <t>UA</t>
  </si>
  <si>
    <t>UamdotCp</t>
  </si>
  <si>
    <t>T out</t>
  </si>
  <si>
    <t>(exit fluid temperature)</t>
  </si>
  <si>
    <t>T avg</t>
  </si>
  <si>
    <t>(link's mWallHeatFlux)</t>
  </si>
  <si>
    <t>NOTE: use this sheet for fluid links that do convection based on a Heat Transfer Coefficient config parameter (such as GunnsFluidHeatExchanger)</t>
  </si>
  <si>
    <t>NOTE: These calculations are for only 1 segment.</t>
  </si>
  <si>
    <t>Cp</t>
  </si>
  <si>
    <t>(link's mSegTemperature)</t>
  </si>
  <si>
    <t>(link's mHeatTransferCoefficient) (also commonly referred to as UA)</t>
  </si>
  <si>
    <t>lbm/hr</t>
  </si>
  <si>
    <t>(link's mSegEnergyGain)</t>
  </si>
  <si>
    <t>You can use this spreadsheet to predict thermal convection in GUNNS fluid links.</t>
  </si>
  <si>
    <t>This can help you tune heat exchangers and other links that do convection.</t>
  </si>
  <si>
    <t>This duplicates the calculations that GunnsFluidUtils does as of November 2012.</t>
  </si>
  <si>
    <t>The inlet fluid properties come from mContent of the node that is flowing into your link.</t>
  </si>
  <si>
    <t>Or you can just put in whatever fluid properties you want if you know them but be careful because they usually interact with each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</si>
</sst>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E+000"/>
    <numFmt numFmtId="165" formatCode="0.0000"/>
    <numFmt numFmtId="166" formatCode="0.00000000"/>
    <numFmt numFmtId="167" formatCode="[$$-409]#,##0.00;[Red]&quot;-&quot;[$$-409]#,##0.00"/>
    <numFmt numFmtId="168" formatCode="0.0000000E+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theme="1"/>
      <name val="Liberation Sans"/>
    </font>
    <font>
      <sz val="11"/>
      <color rgb="FFFF0000"/>
      <name val="Liberation Sans"/>
    </font>
    <font>
      <sz val="1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00FF00"/>
        <bgColor rgb="FF00FF00"/>
      </patternFill>
    </fill>
    <fill>
      <patternFill patternType="solid">
        <fgColor rgb="FF3DEB3D"/>
        <bgColor rgb="FF3DEB3D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5" fontId="0" fillId="0" borderId="0" xfId="0" applyNumberFormat="1"/>
    <xf numFmtId="0" fontId="0" fillId="4" borderId="0" xfId="0" applyFill="1"/>
    <xf numFmtId="166" fontId="0" fillId="0" borderId="0" xfId="0" applyNumberFormat="1"/>
    <xf numFmtId="0" fontId="0" fillId="0" borderId="0" xfId="0" applyNumberFormat="1"/>
    <xf numFmtId="0" fontId="4" fillId="0" borderId="0" xfId="0" applyFont="1"/>
    <xf numFmtId="10" fontId="5" fillId="0" borderId="0" xfId="5" applyNumberFormat="1" applyFont="1"/>
    <xf numFmtId="0" fontId="5" fillId="0" borderId="0" xfId="5" applyNumberFormat="1" applyFont="1"/>
    <xf numFmtId="0" fontId="5" fillId="0" borderId="0" xfId="0" applyFont="1"/>
    <xf numFmtId="11" fontId="0" fillId="0" borderId="0" xfId="0" applyNumberFormat="1"/>
    <xf numFmtId="11" fontId="0" fillId="2" borderId="0" xfId="0" applyNumberFormat="1" applyFill="1"/>
    <xf numFmtId="168" fontId="0" fillId="0" borderId="0" xfId="0" applyNumberFormat="1"/>
  </cellXfs>
  <cellStyles count="6">
    <cellStyle name="Heading" xfId="1" xr:uid="{00000000-0005-0000-0000-000000000000}"/>
    <cellStyle name="Heading1" xfId="2" xr:uid="{00000000-0005-0000-0000-000001000000}"/>
    <cellStyle name="Normal" xfId="0" builtinId="0" customBuiltin="1"/>
    <cellStyle name="Percent" xfId="5" builtinId="5"/>
    <cellStyle name="Result" xfId="3" xr:uid="{00000000-0005-0000-0000-000004000000}"/>
    <cellStyle name="Result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 b="1"/>
              <a:t>Final T vs. HX position</a:t>
            </a:r>
          </a:p>
        </c:rich>
      </c:tx>
      <c:layout>
        <c:manualLayout>
          <c:xMode val="edge"/>
          <c:yMode val="edge"/>
          <c:x val="0.40749418613176153"/>
          <c:y val="3.2734053218335692E-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8685376618425492E-2"/>
          <c:y val="5.4225854285568087E-2"/>
          <c:w val="0.84440886230003376"/>
          <c:h val="0.87681693377366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'4 seg HX'!$S$3:$S$3</c:f>
              <c:strCache>
                <c:ptCount val="1"/>
                <c:pt idx="0">
                  <c:v>hot 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'4 seg HX'!$R$4:$R$12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</c:numCache>
            </c:numRef>
          </c:xVal>
          <c:yVal>
            <c:numRef>
              <c:f>'4 seg HX'!$S$4:$S$12</c:f>
              <c:numCache>
                <c:formatCode>General</c:formatCode>
                <c:ptCount val="9"/>
                <c:pt idx="0">
                  <c:v>295.37661053263889</c:v>
                </c:pt>
                <c:pt idx="2">
                  <c:v>298.62903576208737</c:v>
                </c:pt>
                <c:pt idx="4">
                  <c:v>302.90344920571334</c:v>
                </c:pt>
                <c:pt idx="6">
                  <c:v>308.52406846144873</c:v>
                </c:pt>
                <c:pt idx="8">
                  <c:v>315.928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F-4250-93C2-33028B0A3146}"/>
            </c:ext>
          </c:extLst>
        </c:ser>
        <c:ser>
          <c:idx val="1"/>
          <c:order val="1"/>
          <c:tx>
            <c:strRef>
              <c:f>'4 seg HX'!$T$3:$T$3</c:f>
              <c:strCache>
                <c:ptCount val="1"/>
                <c:pt idx="0">
                  <c:v>cold T</c:v>
                </c:pt>
              </c:strCache>
            </c:strRef>
          </c:tx>
          <c:spPr>
            <a:ln w="28800">
              <a:solidFill>
                <a:srgbClr val="0084D1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'4 seg HX'!$R$4:$R$12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</c:numCache>
            </c:numRef>
          </c:xVal>
          <c:yVal>
            <c:numRef>
              <c:f>'4 seg HX'!$T$4:$T$12</c:f>
              <c:numCache>
                <c:formatCode>General</c:formatCode>
                <c:ptCount val="9"/>
                <c:pt idx="0">
                  <c:v>291.483</c:v>
                </c:pt>
                <c:pt idx="2">
                  <c:v>293.4979578589527</c:v>
                </c:pt>
                <c:pt idx="4">
                  <c:v>296.15505262321358</c:v>
                </c:pt>
                <c:pt idx="6">
                  <c:v>299.64777633606928</c:v>
                </c:pt>
                <c:pt idx="8">
                  <c:v>304.23522550069453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EF-4250-93C2-33028B0A3146}"/>
            </c:ext>
          </c:extLst>
        </c:ser>
        <c:ser>
          <c:idx val="2"/>
          <c:order val="2"/>
          <c:tx>
            <c:strRef>
              <c:f>'4 seg HX'!$U$3:$U$3</c:f>
              <c:strCache>
                <c:ptCount val="1"/>
                <c:pt idx="0">
                  <c:v>segment T</c:v>
                </c:pt>
              </c:strCache>
            </c:strRef>
          </c:tx>
          <c:spPr>
            <a:ln w="28800"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'4 seg HX'!$R$4:$R$12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</c:numCache>
            </c:numRef>
          </c:xVal>
          <c:yVal>
            <c:numRef>
              <c:f>'4 seg HX'!$U$4:$U$12</c:f>
              <c:numCache>
                <c:formatCode>General</c:formatCode>
                <c:ptCount val="9"/>
                <c:pt idx="1">
                  <c:v>294.2374998149474</c:v>
                </c:pt>
                <c:pt idx="3">
                  <c:v>297.13033946058505</c:v>
                </c:pt>
                <c:pt idx="5">
                  <c:v>300.9298916625703</c:v>
                </c:pt>
                <c:pt idx="7">
                  <c:v>305.91938595405963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EF-4250-93C2-33028B0A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5712"/>
        <c:axId val="37315136"/>
      </c:scatterChart>
      <c:valAx>
        <c:axId val="37315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 (K)</a:t>
                </a:r>
              </a:p>
            </c:rich>
          </c:tx>
          <c:layout>
            <c:manualLayout>
              <c:xMode val="edge"/>
              <c:yMode val="edge"/>
              <c:x val="9.4546840862769145E-4"/>
              <c:y val="0.548072455276238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315712"/>
        <c:crossesAt val="-1"/>
        <c:crossBetween val="midCat"/>
      </c:valAx>
      <c:valAx>
        <c:axId val="37315712"/>
        <c:scaling>
          <c:orientation val="minMax"/>
          <c:max val="4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segment position</a:t>
                </a:r>
              </a:p>
            </c:rich>
          </c:tx>
          <c:layout>
            <c:manualLayout>
              <c:xMode val="edge"/>
              <c:yMode val="edge"/>
              <c:x val="0.40384310620390329"/>
              <c:y val="0.968678507320281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315136"/>
        <c:crossesAt val="290"/>
        <c:crossBetween val="midCat"/>
        <c:majorUnit val="1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29765832343588"/>
          <c:y val="0.46567136767870598"/>
          <c:w val="0.10770234167656417"/>
          <c:h val="0.1186969503750030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 b="1"/>
              <a:t>Temperature vs. Time</a:t>
            </a:r>
          </a:p>
        </c:rich>
      </c:tx>
      <c:layout>
        <c:manualLayout>
          <c:xMode val="edge"/>
          <c:yMode val="edge"/>
          <c:x val="0.4220582260895569"/>
          <c:y val="1.631262746245618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593814427907913E-2"/>
          <c:y val="5.4886841685227901E-2"/>
          <c:w val="0.81642833708286466"/>
          <c:h val="0.872288080464457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'4 seg HX'!$AX$20:$AX$20</c:f>
              <c:strCache>
                <c:ptCount val="1"/>
                <c:pt idx="0">
                  <c:v>hot out 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'4 seg HX'!$AW$21:$AW$121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'4 seg HX'!$AX$21:$AX$121</c:f>
              <c:numCache>
                <c:formatCode>General</c:formatCode>
                <c:ptCount val="101"/>
                <c:pt idx="0">
                  <c:v>315.928</c:v>
                </c:pt>
                <c:pt idx="1">
                  <c:v>313.9837921154205</c:v>
                </c:pt>
                <c:pt idx="2">
                  <c:v>312.28934493344707</c:v>
                </c:pt>
                <c:pt idx="3">
                  <c:v>310.80505698598614</c:v>
                </c:pt>
                <c:pt idx="4">
                  <c:v>309.49837667120374</c:v>
                </c:pt>
                <c:pt idx="5">
                  <c:v>308.34245895160558</c:v>
                </c:pt>
                <c:pt idx="6">
                  <c:v>307.31509056481696</c:v>
                </c:pt>
                <c:pt idx="7">
                  <c:v>306.39782794019254</c:v>
                </c:pt>
                <c:pt idx="8">
                  <c:v>305.57530403129419</c:v>
                </c:pt>
                <c:pt idx="9">
                  <c:v>304.8346696079139</c:v>
                </c:pt>
                <c:pt idx="10">
                  <c:v>304.16514182667242</c:v>
                </c:pt>
                <c:pt idx="11">
                  <c:v>303.55763858771473</c:v>
                </c:pt>
                <c:pt idx="12">
                  <c:v>303.00448164492514</c:v>
                </c:pt>
                <c:pt idx="13">
                  <c:v>302.49915494235285</c:v>
                </c:pt>
                <c:pt idx="14">
                  <c:v>302.03610741075272</c:v>
                </c:pt>
                <c:pt idx="15">
                  <c:v>301.61059163787178</c:v>
                </c:pt>
                <c:pt idx="16">
                  <c:v>301.21853155029817</c:v>
                </c:pt>
                <c:pt idx="17">
                  <c:v>300.85641361123129</c:v>
                </c:pt>
                <c:pt idx="18">
                  <c:v>300.52119712371353</c:v>
                </c:pt>
                <c:pt idx="19">
                  <c:v>300.21024009227528</c:v>
                </c:pt>
                <c:pt idx="20">
                  <c:v>299.92123778422996</c:v>
                </c:pt>
                <c:pt idx="21">
                  <c:v>299.65217168160638</c:v>
                </c:pt>
                <c:pt idx="22">
                  <c:v>299.40126695466159</c:v>
                </c:pt>
                <c:pt idx="23">
                  <c:v>299.16695694070927</c:v>
                </c:pt>
                <c:pt idx="24">
                  <c:v>298.94785339546848</c:v>
                </c:pt>
                <c:pt idx="25">
                  <c:v>298.74272151236852</c:v>
                </c:pt>
                <c:pt idx="26">
                  <c:v>298.5504588893873</c:v>
                </c:pt>
                <c:pt idx="27">
                  <c:v>298.37007777188046</c:v>
                </c:pt>
                <c:pt idx="28">
                  <c:v>298.20069002048564</c:v>
                </c:pt>
                <c:pt idx="29">
                  <c:v>298.04149435113163</c:v>
                </c:pt>
                <c:pt idx="30">
                  <c:v>297.89176547388178</c:v>
                </c:pt>
                <c:pt idx="31">
                  <c:v>297.75084482233649</c:v>
                </c:pt>
                <c:pt idx="32">
                  <c:v>297.61813261843577</c:v>
                </c:pt>
                <c:pt idx="33">
                  <c:v>297.49308106100943</c:v>
                </c:pt>
                <c:pt idx="34">
                  <c:v>297.37518846213078</c:v>
                </c:pt>
                <c:pt idx="35">
                  <c:v>297.26399418470402</c:v>
                </c:pt>
                <c:pt idx="36">
                  <c:v>297.15907425892931</c:v>
                </c:pt>
                <c:pt idx="37">
                  <c:v>297.06003757529072</c:v>
                </c:pt>
                <c:pt idx="38">
                  <c:v>296.96652256827292</c:v>
                </c:pt>
                <c:pt idx="39">
                  <c:v>296.87819431874277</c:v>
                </c:pt>
                <c:pt idx="40">
                  <c:v>296.7947420143521</c:v>
                </c:pt>
                <c:pt idx="41">
                  <c:v>296.71587671682232</c:v>
                </c:pt>
                <c:pt idx="42">
                  <c:v>296.64132939290511</c:v>
                </c:pt>
                <c:pt idx="43">
                  <c:v>296.57084917244657</c:v>
                </c:pt>
                <c:pt idx="44">
                  <c:v>296.50420180253553</c:v>
                </c:pt>
                <c:pt idx="45">
                  <c:v>296.44116827137873</c:v>
                </c:pt>
                <c:pt idx="46">
                  <c:v>296.3815435794636</c:v>
                </c:pt>
                <c:pt idx="47">
                  <c:v>296.3251356388663</c:v>
                </c:pt>
                <c:pt idx="48">
                  <c:v>296.27176428434916</c:v>
                </c:pt>
                <c:pt idx="49">
                  <c:v>296.22126038223803</c:v>
                </c:pt>
                <c:pt idx="50">
                  <c:v>296.17346502506325</c:v>
                </c:pt>
                <c:pt idx="51">
                  <c:v>296.1282288016323</c:v>
                </c:pt>
                <c:pt idx="52">
                  <c:v>296.08541113363458</c:v>
                </c:pt>
                <c:pt idx="53">
                  <c:v>296.04487967109566</c:v>
                </c:pt>
                <c:pt idx="54">
                  <c:v>296.00650974003628</c:v>
                </c:pt>
                <c:pt idx="55">
                  <c:v>295.97018383657405</c:v>
                </c:pt>
                <c:pt idx="56">
                  <c:v>295.93579116246298</c:v>
                </c:pt>
                <c:pt idx="57">
                  <c:v>295.9032271977116</c:v>
                </c:pt>
                <c:pt idx="58">
                  <c:v>295.87239330647463</c:v>
                </c:pt>
                <c:pt idx="59">
                  <c:v>295.84319637288945</c:v>
                </c:pt>
                <c:pt idx="60">
                  <c:v>295.81554846393692</c:v>
                </c:pt>
                <c:pt idx="61">
                  <c:v>295.78936651675821</c:v>
                </c:pt>
                <c:pt idx="62">
                  <c:v>295.76457204816506</c:v>
                </c:pt>
                <c:pt idx="63">
                  <c:v>295.74109088434119</c:v>
                </c:pt>
                <c:pt idx="64">
                  <c:v>295.71885290896154</c:v>
                </c:pt>
                <c:pt idx="65">
                  <c:v>295.69779182815381</c:v>
                </c:pt>
                <c:pt idx="66">
                  <c:v>295.67784495089717</c:v>
                </c:pt>
                <c:pt idx="67">
                  <c:v>295.65895298360283</c:v>
                </c:pt>
                <c:pt idx="68">
                  <c:v>295.64105983775266</c:v>
                </c:pt>
                <c:pt idx="69">
                  <c:v>295.62411244958514</c:v>
                </c:pt>
                <c:pt idx="70">
                  <c:v>295.60806061091768</c:v>
                </c:pt>
                <c:pt idx="71">
                  <c:v>295.59285681028371</c:v>
                </c:pt>
                <c:pt idx="72">
                  <c:v>295.57845608363937</c:v>
                </c:pt>
                <c:pt idx="73">
                  <c:v>295.5648158739628</c:v>
                </c:pt>
                <c:pt idx="74">
                  <c:v>295.55189589913101</c:v>
                </c:pt>
                <c:pt idx="75">
                  <c:v>295.53965802751071</c:v>
                </c:pt>
                <c:pt idx="76">
                  <c:v>295.52806616075003</c:v>
                </c:pt>
                <c:pt idx="77">
                  <c:v>295.51708612329878</c:v>
                </c:pt>
                <c:pt idx="78">
                  <c:v>295.50668555822318</c:v>
                </c:pt>
                <c:pt idx="79">
                  <c:v>295.49683382891675</c:v>
                </c:pt>
                <c:pt idx="80">
                  <c:v>295.48750192633747</c:v>
                </c:pt>
                <c:pt idx="81">
                  <c:v>295.47866238143172</c:v>
                </c:pt>
                <c:pt idx="82">
                  <c:v>295.47028918242802</c:v>
                </c:pt>
                <c:pt idx="83">
                  <c:v>295.46235769670807</c:v>
                </c:pt>
                <c:pt idx="84">
                  <c:v>295.45484459698275</c:v>
                </c:pt>
                <c:pt idx="85">
                  <c:v>295.44772779151975</c:v>
                </c:pt>
                <c:pt idx="86">
                  <c:v>295.44098635818511</c:v>
                </c:pt>
                <c:pt idx="87">
                  <c:v>295.43460048208027</c:v>
                </c:pt>
                <c:pt idx="88">
                  <c:v>295.42855139656638</c:v>
                </c:pt>
                <c:pt idx="89">
                  <c:v>295.42282132748397</c:v>
                </c:pt>
                <c:pt idx="90">
                  <c:v>295.4173934403866</c:v>
                </c:pt>
                <c:pt idx="91">
                  <c:v>295.41225179062053</c:v>
                </c:pt>
                <c:pt idx="92">
                  <c:v>295.40738127608881</c:v>
                </c:pt>
                <c:pt idx="93">
                  <c:v>295.40276759255346</c:v>
                </c:pt>
                <c:pt idx="94">
                  <c:v>295.39839719133266</c:v>
                </c:pt>
                <c:pt idx="95">
                  <c:v>295.39425723926314</c:v>
                </c:pt>
                <c:pt idx="96">
                  <c:v>295.390335580802</c:v>
                </c:pt>
                <c:pt idx="97">
                  <c:v>295.38662070215202</c:v>
                </c:pt>
                <c:pt idx="98">
                  <c:v>295.38310169729931</c:v>
                </c:pt>
                <c:pt idx="99">
                  <c:v>295.37976823586018</c:v>
                </c:pt>
                <c:pt idx="100">
                  <c:v>295.37661053263889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6-4E54-A479-37054DFA6359}"/>
            </c:ext>
          </c:extLst>
        </c:ser>
        <c:ser>
          <c:idx val="1"/>
          <c:order val="1"/>
          <c:tx>
            <c:strRef>
              <c:f>'4 seg HX'!$AY$20:$AY$20</c:f>
              <c:strCache>
                <c:ptCount val="1"/>
                <c:pt idx="0">
                  <c:v>segment 0 T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xVal>
            <c:numRef>
              <c:f>'4 seg HX'!$AW$21:$AW$121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'4 seg HX'!$AY$21:$AY$121</c:f>
              <c:numCache>
                <c:formatCode>General</c:formatCode>
                <c:ptCount val="101"/>
                <c:pt idx="0">
                  <c:v>315.928</c:v>
                </c:pt>
                <c:pt idx="1">
                  <c:v>313.48349999999999</c:v>
                </c:pt>
                <c:pt idx="2">
                  <c:v>311.40309613779647</c:v>
                </c:pt>
                <c:pt idx="3">
                  <c:v>309.62304983152097</c:v>
                </c:pt>
                <c:pt idx="4">
                  <c:v>308.09176544993949</c:v>
                </c:pt>
                <c:pt idx="5">
                  <c:v>306.76735785065932</c:v>
                </c:pt>
                <c:pt idx="6">
                  <c:v>305.61572419205044</c:v>
                </c:pt>
                <c:pt idx="7">
                  <c:v>304.60901284458458</c:v>
                </c:pt>
                <c:pt idx="8">
                  <c:v>303.72440541425118</c:v>
                </c:pt>
                <c:pt idx="9">
                  <c:v>302.94314600318029</c:v>
                </c:pt>
                <c:pt idx="10">
                  <c:v>302.24976598645674</c:v>
                </c:pt>
                <c:pt idx="11">
                  <c:v>301.63146365087135</c:v>
                </c:pt>
                <c:pt idx="12">
                  <c:v>301.0776067007036</c:v>
                </c:pt>
                <c:pt idx="13">
                  <c:v>300.57933241713977</c:v>
                </c:pt>
                <c:pt idx="14">
                  <c:v>300.12922557402561</c:v>
                </c:pt>
                <c:pt idx="15">
                  <c:v>299.7210583844938</c:v>
                </c:pt>
                <c:pt idx="16">
                  <c:v>299.34958003070045</c:v>
                </c:pt>
                <c:pt idx="17">
                  <c:v>299.01034590730694</c:v>
                </c:pt>
                <c:pt idx="18">
                  <c:v>298.699578740324</c:v>
                </c:pt>
                <c:pt idx="19">
                  <c:v>298.41405534494811</c:v>
                </c:pt>
                <c:pt idx="20">
                  <c:v>298.15101405150955</c:v>
                </c:pt>
                <c:pt idx="21">
                  <c:v>297.90807882984052</c:v>
                </c:pt>
                <c:pt idx="22">
                  <c:v>297.68319693571442</c:v>
                </c:pt>
                <c:pt idx="23">
                  <c:v>297.47458753269729</c:v>
                </c:pt>
                <c:pt idx="24">
                  <c:v>297.28069924340184</c:v>
                </c:pt>
                <c:pt idx="25">
                  <c:v>297.10017498289812</c:v>
                </c:pt>
                <c:pt idx="26">
                  <c:v>296.93182274522439</c:v>
                </c:pt>
                <c:pt idx="27">
                  <c:v>296.77459126832355</c:v>
                </c:pt>
                <c:pt idx="28">
                  <c:v>296.62754970648905</c:v>
                </c:pt>
                <c:pt idx="29">
                  <c:v>296.48987060294451</c:v>
                </c:pt>
                <c:pt idx="30">
                  <c:v>296.36081558670406</c:v>
                </c:pt>
                <c:pt idx="31">
                  <c:v>296.23972332385841</c:v>
                </c:pt>
                <c:pt idx="32">
                  <c:v>296.12599933903499</c:v>
                </c:pt>
                <c:pt idx="33">
                  <c:v>296.01910739206647</c:v>
                </c:pt>
                <c:pt idx="34">
                  <c:v>295.91856215109794</c:v>
                </c:pt>
                <c:pt idx="35">
                  <c:v>295.82392294904599</c:v>
                </c:pt>
                <c:pt idx="36">
                  <c:v>295.73478844753959</c:v>
                </c:pt>
                <c:pt idx="37">
                  <c:v>295.65079206286015</c:v>
                </c:pt>
                <c:pt idx="38">
                  <c:v>295.57159803326471</c:v>
                </c:pt>
                <c:pt idx="39">
                  <c:v>295.49689802746786</c:v>
                </c:pt>
                <c:pt idx="40">
                  <c:v>295.42640821082227</c:v>
                </c:pt>
                <c:pt idx="41">
                  <c:v>295.35986669954241</c:v>
                </c:pt>
                <c:pt idx="42">
                  <c:v>295.29703134471538</c:v>
                </c:pt>
                <c:pt idx="43">
                  <c:v>295.23767779727172</c:v>
                </c:pt>
                <c:pt idx="44">
                  <c:v>295.18159781290575</c:v>
                </c:pt>
                <c:pt idx="45">
                  <c:v>295.1285977624301</c:v>
                </c:pt>
                <c:pt idx="46">
                  <c:v>295.0784973184538</c:v>
                </c:pt>
                <c:pt idx="47">
                  <c:v>295.03112829378324</c:v>
                </c:pt>
                <c:pt idx="48">
                  <c:v>294.98633361071398</c:v>
                </c:pt>
                <c:pt idx="49">
                  <c:v>294.94396638353652</c:v>
                </c:pt>
                <c:pt idx="50">
                  <c:v>294.90388909922655</c:v>
                </c:pt>
                <c:pt idx="51">
                  <c:v>294.86597288351612</c:v>
                </c:pt>
                <c:pt idx="52">
                  <c:v>294.83009684141444</c:v>
                </c:pt>
                <c:pt idx="53">
                  <c:v>294.79614746282789</c:v>
                </c:pt>
                <c:pt idx="54">
                  <c:v>294.76401808526504</c:v>
                </c:pt>
                <c:pt idx="55">
                  <c:v>294.73360840674059</c:v>
                </c:pt>
                <c:pt idx="56">
                  <c:v>294.70482404295296</c:v>
                </c:pt>
                <c:pt idx="57">
                  <c:v>294.67757612362186</c:v>
                </c:pt>
                <c:pt idx="58">
                  <c:v>294.65178092356626</c:v>
                </c:pt>
                <c:pt idx="59">
                  <c:v>294.627359524692</c:v>
                </c:pt>
                <c:pt idx="60">
                  <c:v>294.6042375055622</c:v>
                </c:pt>
                <c:pt idx="61">
                  <c:v>294.58234465565454</c:v>
                </c:pt>
                <c:pt idx="62">
                  <c:v>294.56161471177745</c:v>
                </c:pt>
                <c:pt idx="63">
                  <c:v>294.54198511443406</c:v>
                </c:pt>
                <c:pt idx="64">
                  <c:v>294.52339678219431</c:v>
                </c:pt>
                <c:pt idx="65">
                  <c:v>294.5057939023701</c:v>
                </c:pt>
                <c:pt idx="66">
                  <c:v>294.48912373648903</c:v>
                </c:pt>
                <c:pt idx="67">
                  <c:v>294.47333643923827</c:v>
                </c:pt>
                <c:pt idx="68">
                  <c:v>294.45838488969929</c:v>
                </c:pt>
                <c:pt idx="69">
                  <c:v>294.4442245338268</c:v>
                </c:pt>
                <c:pt idx="70">
                  <c:v>294.43081323723754</c:v>
                </c:pt>
                <c:pt idx="71">
                  <c:v>294.41811114747497</c:v>
                </c:pt>
                <c:pt idx="72">
                  <c:v>294.40608056500116</c:v>
                </c:pt>
                <c:pt idx="73">
                  <c:v>294.39468582224418</c:v>
                </c:pt>
                <c:pt idx="74">
                  <c:v>294.38389317009455</c:v>
                </c:pt>
                <c:pt idx="75">
                  <c:v>294.3736706713031</c:v>
                </c:pt>
                <c:pt idx="76">
                  <c:v>294.36398810028408</c:v>
                </c:pt>
                <c:pt idx="77">
                  <c:v>294.35481684887264</c:v>
                </c:pt>
                <c:pt idx="78">
                  <c:v>294.3461298376256</c:v>
                </c:pt>
                <c:pt idx="79">
                  <c:v>294.33790143229072</c:v>
                </c:pt>
                <c:pt idx="80">
                  <c:v>294.33010736510124</c:v>
                </c:pt>
                <c:pt idx="81">
                  <c:v>294.32272466058021</c:v>
                </c:pt>
                <c:pt idx="82">
                  <c:v>294.31573156556561</c:v>
                </c:pt>
                <c:pt idx="83">
                  <c:v>294.30910748318882</c:v>
                </c:pt>
                <c:pt idx="84">
                  <c:v>294.30283291056043</c:v>
                </c:pt>
                <c:pt idx="85">
                  <c:v>294.29688937993507</c:v>
                </c:pt>
                <c:pt idx="86">
                  <c:v>294.29125940314435</c:v>
                </c:pt>
                <c:pt idx="87">
                  <c:v>294.2859264191016</c:v>
                </c:pt>
                <c:pt idx="88">
                  <c:v>294.28087474419601</c:v>
                </c:pt>
                <c:pt idx="89">
                  <c:v>294.27608952540646</c:v>
                </c:pt>
                <c:pt idx="90">
                  <c:v>294.27155669597664</c:v>
                </c:pt>
                <c:pt idx="91">
                  <c:v>294.2672629335039</c:v>
                </c:pt>
                <c:pt idx="92">
                  <c:v>294.26319562030295</c:v>
                </c:pt>
                <c:pt idx="93">
                  <c:v>294.25934280591582</c:v>
                </c:pt>
                <c:pt idx="94">
                  <c:v>294.25569317164616</c:v>
                </c:pt>
                <c:pt idx="95">
                  <c:v>294.25223599700507</c:v>
                </c:pt>
                <c:pt idx="96">
                  <c:v>294.24896112796108</c:v>
                </c:pt>
                <c:pt idx="97">
                  <c:v>294.24585894689426</c:v>
                </c:pt>
                <c:pt idx="98">
                  <c:v>294.2429203441605</c:v>
                </c:pt>
                <c:pt idx="99">
                  <c:v>294.24013669117727</c:v>
                </c:pt>
                <c:pt idx="100">
                  <c:v>294.2374998149474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6-4E54-A479-37054DFA6359}"/>
            </c:ext>
          </c:extLst>
        </c:ser>
        <c:ser>
          <c:idx val="2"/>
          <c:order val="2"/>
          <c:tx>
            <c:strRef>
              <c:f>'4 seg HX'!$AZ$20:$AZ$20</c:f>
              <c:strCache>
                <c:ptCount val="1"/>
                <c:pt idx="0">
                  <c:v>segment 1 T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'4 seg HX'!$AW$21:$AW$121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'4 seg HX'!$AZ$21:$AZ$121</c:f>
              <c:numCache>
                <c:formatCode>General</c:formatCode>
                <c:ptCount val="101"/>
                <c:pt idx="0">
                  <c:v>315.928</c:v>
                </c:pt>
                <c:pt idx="1">
                  <c:v>315.27157847887219</c:v>
                </c:pt>
                <c:pt idx="2">
                  <c:v>314.53414072165333</c:v>
                </c:pt>
                <c:pt idx="3">
                  <c:v>313.75189294239846</c:v>
                </c:pt>
                <c:pt idx="4">
                  <c:v>312.95101597685402</c:v>
                </c:pt>
                <c:pt idx="5">
                  <c:v>312.15017676423179</c:v>
                </c:pt>
                <c:pt idx="6">
                  <c:v>311.36243251281974</c:v>
                </c:pt>
                <c:pt idx="7">
                  <c:v>310.59667219859284</c:v>
                </c:pt>
                <c:pt idx="8">
                  <c:v>309.85870582242802</c:v>
                </c:pt>
                <c:pt idx="9">
                  <c:v>309.15208570542171</c:v>
                </c:pt>
                <c:pt idx="10">
                  <c:v>308.47872412711399</c:v>
                </c:pt>
                <c:pt idx="11">
                  <c:v>307.83935635231774</c:v>
                </c:pt>
                <c:pt idx="12">
                  <c:v>307.23388643660741</c:v>
                </c:pt>
                <c:pt idx="13">
                  <c:v>306.66164429862908</c:v>
                </c:pt>
                <c:pt idx="14">
                  <c:v>306.12157574996326</c:v>
                </c:pt>
                <c:pt idx="15">
                  <c:v>305.61238198411337</c:v>
                </c:pt>
                <c:pt idx="16">
                  <c:v>305.13262106606817</c:v>
                </c:pt>
                <c:pt idx="17">
                  <c:v>304.68078094292565</c:v>
                </c:pt>
                <c:pt idx="18">
                  <c:v>304.25533119269215</c:v>
                </c:pt>
                <c:pt idx="19">
                  <c:v>303.85475897319913</c:v>
                </c:pt>
                <c:pt idx="20">
                  <c:v>303.47759329662142</c:v>
                </c:pt>
                <c:pt idx="21">
                  <c:v>303.12242073834602</c:v>
                </c:pt>
                <c:pt idx="22">
                  <c:v>302.78789491625491</c:v>
                </c:pt>
                <c:pt idx="23">
                  <c:v>302.4727414900081</c:v>
                </c:pt>
                <c:pt idx="24">
                  <c:v>302.17575998542986</c:v>
                </c:pt>
                <c:pt idx="25">
                  <c:v>301.89582341282903</c:v>
                </c:pt>
                <c:pt idx="26">
                  <c:v>301.63187639421352</c:v>
                </c:pt>
                <c:pt idx="27">
                  <c:v>301.3829323231692</c:v>
                </c:pt>
                <c:pt idx="28">
                  <c:v>301.14806993761954</c:v>
                </c:pt>
                <c:pt idx="29">
                  <c:v>300.92642957827314</c:v>
                </c:pt>
                <c:pt idx="30">
                  <c:v>300.71720932554456</c:v>
                </c:pt>
                <c:pt idx="31">
                  <c:v>300.51966114841946</c:v>
                </c:pt>
                <c:pt idx="32">
                  <c:v>300.33308715505052</c:v>
                </c:pt>
                <c:pt idx="33">
                  <c:v>300.15683600293971</c:v>
                </c:pt>
                <c:pt idx="34">
                  <c:v>299.99029950345533</c:v>
                </c:pt>
                <c:pt idx="35">
                  <c:v>299.83290943891501</c:v>
                </c:pt>
                <c:pt idx="36">
                  <c:v>299.68413459885073</c:v>
                </c:pt>
                <c:pt idx="37">
                  <c:v>299.54347803408513</c:v>
                </c:pt>
                <c:pt idx="38">
                  <c:v>299.41047452192527</c:v>
                </c:pt>
                <c:pt idx="39">
                  <c:v>299.28468823239962</c:v>
                </c:pt>
                <c:pt idx="40">
                  <c:v>299.16571058348234</c:v>
                </c:pt>
                <c:pt idx="41">
                  <c:v>299.05315827226303</c:v>
                </c:pt>
                <c:pt idx="42">
                  <c:v>298.94667146873007</c:v>
                </c:pt>
                <c:pt idx="43">
                  <c:v>298.84591215901759</c:v>
                </c:pt>
                <c:pt idx="44">
                  <c:v>298.75056262546093</c:v>
                </c:pt>
                <c:pt idx="45">
                  <c:v>298.66032405149292</c:v>
                </c:pt>
                <c:pt idx="46">
                  <c:v>298.57491524020907</c:v>
                </c:pt>
                <c:pt idx="47">
                  <c:v>298.49407143627593</c:v>
                </c:pt>
                <c:pt idx="48">
                  <c:v>298.41754324171006</c:v>
                </c:pt>
                <c:pt idx="49">
                  <c:v>298.34509561688816</c:v>
                </c:pt>
                <c:pt idx="50">
                  <c:v>298.27650695894408</c:v>
                </c:pt>
                <c:pt idx="51">
                  <c:v>298.21156825045517</c:v>
                </c:pt>
                <c:pt idx="52">
                  <c:v>298.15008227201196</c:v>
                </c:pt>
                <c:pt idx="53">
                  <c:v>298.09186287290072</c:v>
                </c:pt>
                <c:pt idx="54">
                  <c:v>298.03673429470649</c:v>
                </c:pt>
                <c:pt idx="55">
                  <c:v>297.9845305431694</c:v>
                </c:pt>
                <c:pt idx="56">
                  <c:v>297.9350948040983</c:v>
                </c:pt>
                <c:pt idx="57">
                  <c:v>297.88827889957219</c:v>
                </c:pt>
                <c:pt idx="58">
                  <c:v>297.84394278103781</c:v>
                </c:pt>
                <c:pt idx="59">
                  <c:v>297.80195405625409</c:v>
                </c:pt>
                <c:pt idx="60">
                  <c:v>297.7621875473356</c:v>
                </c:pt>
                <c:pt idx="61">
                  <c:v>297.72452487741856</c:v>
                </c:pt>
                <c:pt idx="62">
                  <c:v>297.68885408371318</c:v>
                </c:pt>
                <c:pt idx="63">
                  <c:v>297.6550692549207</c:v>
                </c:pt>
                <c:pt idx="64">
                  <c:v>297.62307019118492</c:v>
                </c:pt>
                <c:pt idx="65">
                  <c:v>297.59276208491718</c:v>
                </c:pt>
                <c:pt idx="66">
                  <c:v>297.56405522098595</c:v>
                </c:pt>
                <c:pt idx="67">
                  <c:v>297.53686469489719</c:v>
                </c:pt>
                <c:pt idx="68">
                  <c:v>297.51111014771266</c:v>
                </c:pt>
                <c:pt idx="69">
                  <c:v>297.48671551656071</c:v>
                </c:pt>
                <c:pt idx="70">
                  <c:v>297.46360879969097</c:v>
                </c:pt>
                <c:pt idx="71">
                  <c:v>297.44172183511154</c:v>
                </c:pt>
                <c:pt idx="72">
                  <c:v>297.42099009192373</c:v>
                </c:pt>
                <c:pt idx="73">
                  <c:v>297.40135247354112</c:v>
                </c:pt>
                <c:pt idx="74">
                  <c:v>297.38275113204145</c:v>
                </c:pt>
                <c:pt idx="75">
                  <c:v>297.3651312929573</c:v>
                </c:pt>
                <c:pt idx="76">
                  <c:v>297.34844108986334</c:v>
                </c:pt>
                <c:pt idx="77">
                  <c:v>297.33263140816467</c:v>
                </c:pt>
                <c:pt idx="78">
                  <c:v>297.31765573753268</c:v>
                </c:pt>
                <c:pt idx="79">
                  <c:v>297.30347003247459</c:v>
                </c:pt>
                <c:pt idx="80">
                  <c:v>297.29003258055764</c:v>
                </c:pt>
                <c:pt idx="81">
                  <c:v>297.27730387784061</c:v>
                </c:pt>
                <c:pt idx="82">
                  <c:v>297.26524651109668</c:v>
                </c:pt>
                <c:pt idx="83">
                  <c:v>297.2538250464371</c:v>
                </c:pt>
                <c:pt idx="84">
                  <c:v>297.24300592397111</c:v>
                </c:pt>
                <c:pt idx="85">
                  <c:v>297.23275735816071</c:v>
                </c:pt>
                <c:pt idx="86">
                  <c:v>297.22304924354955</c:v>
                </c:pt>
                <c:pt idx="87">
                  <c:v>297.21385306556579</c:v>
                </c:pt>
                <c:pt idx="88">
                  <c:v>297.2051418161164</c:v>
                </c:pt>
                <c:pt idx="89">
                  <c:v>297.19688991370759</c:v>
                </c:pt>
                <c:pt idx="90">
                  <c:v>297.18907312784211</c:v>
                </c:pt>
                <c:pt idx="91">
                  <c:v>297.18166850745803</c:v>
                </c:pt>
                <c:pt idx="92">
                  <c:v>297.17465431318908</c:v>
                </c:pt>
                <c:pt idx="93">
                  <c:v>297.16800995323661</c:v>
                </c:pt>
                <c:pt idx="94">
                  <c:v>297.16171592265846</c:v>
                </c:pt>
                <c:pt idx="95">
                  <c:v>297.15575374588838</c:v>
                </c:pt>
                <c:pt idx="96">
                  <c:v>297.15010592231198</c:v>
                </c:pt>
                <c:pt idx="97">
                  <c:v>297.14475587473419</c:v>
                </c:pt>
                <c:pt idx="98">
                  <c:v>297.1396879005826</c:v>
                </c:pt>
                <c:pt idx="99">
                  <c:v>297.13488712569966</c:v>
                </c:pt>
                <c:pt idx="100">
                  <c:v>297.13033946058505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6-4E54-A479-37054DFA6359}"/>
            </c:ext>
          </c:extLst>
        </c:ser>
        <c:ser>
          <c:idx val="3"/>
          <c:order val="3"/>
          <c:tx>
            <c:strRef>
              <c:f>'4 seg HX'!$BA$20:$BA$20</c:f>
              <c:strCache>
                <c:ptCount val="1"/>
                <c:pt idx="0">
                  <c:v>segment 2 T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xVal>
            <c:numRef>
              <c:f>'4 seg HX'!$AW$21:$AW$121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'4 seg HX'!$BA$21:$BA$121</c:f>
              <c:numCache>
                <c:formatCode>General</c:formatCode>
                <c:ptCount val="101"/>
                <c:pt idx="0">
                  <c:v>315.928</c:v>
                </c:pt>
                <c:pt idx="1">
                  <c:v>315.75167773533809</c:v>
                </c:pt>
                <c:pt idx="2">
                  <c:v>315.50573342295303</c:v>
                </c:pt>
                <c:pt idx="3">
                  <c:v>315.20126591017549</c:v>
                </c:pt>
                <c:pt idx="4">
                  <c:v>314.84898041286874</c:v>
                </c:pt>
                <c:pt idx="5">
                  <c:v>314.45881069793694</c:v>
                </c:pt>
                <c:pt idx="6">
                  <c:v>314.03972235021763</c:v>
                </c:pt>
                <c:pt idx="7">
                  <c:v>313.59963628678975</c:v>
                </c:pt>
                <c:pt idx="8">
                  <c:v>313.14542969903431</c:v>
                </c:pt>
                <c:pt idx="9">
                  <c:v>312.6829846087474</c:v>
                </c:pt>
                <c:pt idx="10">
                  <c:v>312.21726356258313</c:v>
                </c:pt>
                <c:pt idx="11">
                  <c:v>311.75239865097564</c:v>
                </c:pt>
                <c:pt idx="12">
                  <c:v>311.29178475423527</c:v>
                </c:pt>
                <c:pt idx="13">
                  <c:v>310.83817122685508</c:v>
                </c:pt>
                <c:pt idx="14">
                  <c:v>310.39374852494444</c:v>
                </c:pt>
                <c:pt idx="15">
                  <c:v>309.96022784890096</c:v>
                </c:pt>
                <c:pt idx="16">
                  <c:v>309.53891292357486</c:v>
                </c:pt>
                <c:pt idx="17">
                  <c:v>309.13076372339157</c:v>
                </c:pt>
                <c:pt idx="18">
                  <c:v>308.73645238008925</c:v>
                </c:pt>
                <c:pt idx="19">
                  <c:v>308.35641176490776</c:v>
                </c:pt>
                <c:pt idx="20">
                  <c:v>307.9908773716852</c:v>
                </c:pt>
                <c:pt idx="21">
                  <c:v>307.63992318243731</c:v>
                </c:pt>
                <c:pt idx="22">
                  <c:v>307.30349220078477</c:v>
                </c:pt>
                <c:pt idx="23">
                  <c:v>306.98142231066083</c:v>
                </c:pt>
                <c:pt idx="24">
                  <c:v>306.67346807154667</c:v>
                </c:pt>
                <c:pt idx="25">
                  <c:v>306.37931900612409</c:v>
                </c:pt>
                <c:pt idx="26">
                  <c:v>306.0986148777007</c:v>
                </c:pt>
                <c:pt idx="27">
                  <c:v>305.83095839686672</c:v>
                </c:pt>
                <c:pt idx="28">
                  <c:v>305.57592574190477</c:v>
                </c:pt>
                <c:pt idx="29">
                  <c:v>305.33307522678228</c:v>
                </c:pt>
                <c:pt idx="30">
                  <c:v>305.1019544047133</c:v>
                </c:pt>
                <c:pt idx="31">
                  <c:v>304.88210585443636</c:v>
                </c:pt>
                <c:pt idx="32">
                  <c:v>304.67307186038818</c:v>
                </c:pt>
                <c:pt idx="33">
                  <c:v>304.4743981665639</c:v>
                </c:pt>
                <c:pt idx="34">
                  <c:v>304.28563695665957</c:v>
                </c:pt>
                <c:pt idx="35">
                  <c:v>304.1063491896665</c:v>
                </c:pt>
                <c:pt idx="36">
                  <c:v>303.93610640000713</c:v>
                </c:pt>
                <c:pt idx="37">
                  <c:v>303.77449205415655</c:v>
                </c:pt>
                <c:pt idx="38">
                  <c:v>303.62110254110098</c:v>
                </c:pt>
                <c:pt idx="39">
                  <c:v>303.47554786160157</c:v>
                </c:pt>
                <c:pt idx="40">
                  <c:v>303.33745207074298</c:v>
                </c:pt>
                <c:pt idx="41">
                  <c:v>303.20645351938464</c:v>
                </c:pt>
                <c:pt idx="42">
                  <c:v>303.08220493265259</c:v>
                </c:pt>
                <c:pt idx="43">
                  <c:v>302.96437335730866</c:v>
                </c:pt>
                <c:pt idx="44">
                  <c:v>302.85264000453003</c:v>
                </c:pt>
                <c:pt idx="45">
                  <c:v>302.74670001017245</c:v>
                </c:pt>
                <c:pt idx="46">
                  <c:v>302.64626213084568</c:v>
                </c:pt>
                <c:pt idx="47">
                  <c:v>302.5510483909855</c:v>
                </c:pt>
                <c:pt idx="48">
                  <c:v>302.46079369347058</c:v>
                </c:pt>
                <c:pt idx="49">
                  <c:v>302.37524540412358</c:v>
                </c:pt>
                <c:pt idx="50">
                  <c:v>302.29416291858524</c:v>
                </c:pt>
                <c:pt idx="51">
                  <c:v>302.21731721850392</c:v>
                </c:pt>
                <c:pt idx="52">
                  <c:v>302.14449042268808</c:v>
                </c:pt>
                <c:pt idx="53">
                  <c:v>302.07547533778938</c:v>
                </c:pt>
                <c:pt idx="54">
                  <c:v>302.01007501218317</c:v>
                </c:pt>
                <c:pt idx="55">
                  <c:v>301.94810229596123</c:v>
                </c:pt>
                <c:pt idx="56">
                  <c:v>301.8893794093288</c:v>
                </c:pt>
                <c:pt idx="57">
                  <c:v>301.83373752117706</c:v>
                </c:pt>
                <c:pt idx="58">
                  <c:v>301.78101633917447</c:v>
                </c:pt>
                <c:pt idx="59">
                  <c:v>301.73106371236389</c:v>
                </c:pt>
                <c:pt idx="60">
                  <c:v>301.68373524696005</c:v>
                </c:pt>
                <c:pt idx="61">
                  <c:v>301.63889393580115</c:v>
                </c:pt>
                <c:pt idx="62">
                  <c:v>301.59640980171224</c:v>
                </c:pt>
                <c:pt idx="63">
                  <c:v>301.55615955487758</c:v>
                </c:pt>
                <c:pt idx="64">
                  <c:v>301.51802626419021</c:v>
                </c:pt>
                <c:pt idx="65">
                  <c:v>301.48189904244327</c:v>
                </c:pt>
                <c:pt idx="66">
                  <c:v>301.44767274514493</c:v>
                </c:pt>
                <c:pt idx="67">
                  <c:v>301.4152476826751</c:v>
                </c:pt>
                <c:pt idx="68">
                  <c:v>301.38452934545182</c:v>
                </c:pt>
                <c:pt idx="69">
                  <c:v>301.35542814173778</c:v>
                </c:pt>
                <c:pt idx="70">
                  <c:v>301.32785914769073</c:v>
                </c:pt>
                <c:pt idx="71">
                  <c:v>301.30174186924256</c:v>
                </c:pt>
                <c:pt idx="72">
                  <c:v>301.27700001537931</c:v>
                </c:pt>
                <c:pt idx="73">
                  <c:v>301.25356128238911</c:v>
                </c:pt>
                <c:pt idx="74">
                  <c:v>301.23135714864259</c:v>
                </c:pt>
                <c:pt idx="75">
                  <c:v>301.21032267947282</c:v>
                </c:pt>
                <c:pt idx="76">
                  <c:v>301.19039634172617</c:v>
                </c:pt>
                <c:pt idx="77">
                  <c:v>301.17151982756411</c:v>
                </c:pt>
                <c:pt idx="78">
                  <c:v>301.1536378871034</c:v>
                </c:pt>
                <c:pt idx="79">
                  <c:v>301.13669816949476</c:v>
                </c:pt>
                <c:pt idx="80">
                  <c:v>301.1206510720499</c:v>
                </c:pt>
                <c:pt idx="81">
                  <c:v>301.10544959704083</c:v>
                </c:pt>
                <c:pt idx="82">
                  <c:v>301.09104921580706</c:v>
                </c:pt>
                <c:pt idx="83">
                  <c:v>301.0774077398205</c:v>
                </c:pt>
                <c:pt idx="84">
                  <c:v>301.06448519837102</c:v>
                </c:pt>
                <c:pt idx="85">
                  <c:v>301.05224372254906</c:v>
                </c:pt>
                <c:pt idx="86">
                  <c:v>301.04064743521479</c:v>
                </c:pt>
                <c:pt idx="87">
                  <c:v>301.02966234665701</c:v>
                </c:pt>
                <c:pt idx="88">
                  <c:v>301.01925625565809</c:v>
                </c:pt>
                <c:pt idx="89">
                  <c:v>301.0093986556933</c:v>
                </c:pt>
                <c:pt idx="90">
                  <c:v>301.00006064600512</c:v>
                </c:pt>
                <c:pt idx="91">
                  <c:v>300.99121484730648</c:v>
                </c:pt>
                <c:pt idx="92">
                  <c:v>300.98283532187656</c:v>
                </c:pt>
                <c:pt idx="93">
                  <c:v>300.97489749782545</c:v>
                </c:pt>
                <c:pt idx="94">
                  <c:v>300.96737809731388</c:v>
                </c:pt>
                <c:pt idx="95">
                  <c:v>300.96025506852493</c:v>
                </c:pt>
                <c:pt idx="96">
                  <c:v>300.95350752119487</c:v>
                </c:pt>
                <c:pt idx="97">
                  <c:v>300.94711566551888</c:v>
                </c:pt>
                <c:pt idx="98">
                  <c:v>300.94106075425736</c:v>
                </c:pt>
                <c:pt idx="99">
                  <c:v>300.93532502787724</c:v>
                </c:pt>
                <c:pt idx="100">
                  <c:v>300.9298916625703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6-4E54-A479-37054DFA6359}"/>
            </c:ext>
          </c:extLst>
        </c:ser>
        <c:ser>
          <c:idx val="4"/>
          <c:order val="4"/>
          <c:tx>
            <c:strRef>
              <c:f>'4 seg HX'!$BB$20:$BB$20</c:f>
              <c:strCache>
                <c:ptCount val="1"/>
                <c:pt idx="0">
                  <c:v>segment 3 T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'4 seg HX'!$AW$21:$AW$121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'4 seg HX'!$BB$21:$BB$121</c:f>
              <c:numCache>
                <c:formatCode>General</c:formatCode>
                <c:ptCount val="101"/>
                <c:pt idx="0">
                  <c:v>315.928</c:v>
                </c:pt>
                <c:pt idx="1">
                  <c:v>315.88063398932917</c:v>
                </c:pt>
                <c:pt idx="2">
                  <c:v>315.80225370921113</c:v>
                </c:pt>
                <c:pt idx="3">
                  <c:v>315.69312963814764</c:v>
                </c:pt>
                <c:pt idx="4">
                  <c:v>315.55467490261537</c:v>
                </c:pt>
                <c:pt idx="5">
                  <c:v>315.38909827273147</c:v>
                </c:pt>
                <c:pt idx="6">
                  <c:v>315.19912230464672</c:v>
                </c:pt>
                <c:pt idx="7">
                  <c:v>314.98776004618639</c:v>
                </c:pt>
                <c:pt idx="8">
                  <c:v>314.75814261107041</c:v>
                </c:pt>
                <c:pt idx="9">
                  <c:v>314.51338976672389</c:v>
                </c:pt>
                <c:pt idx="10">
                  <c:v>314.25651608106745</c:v>
                </c:pt>
                <c:pt idx="11">
                  <c:v>313.99036587515934</c:v>
                </c:pt>
                <c:pt idx="12">
                  <c:v>313.7175710625292</c:v>
                </c:pt>
                <c:pt idx="13">
                  <c:v>313.44052681659832</c:v>
                </c:pt>
                <c:pt idx="14">
                  <c:v>313.1613808314944</c:v>
                </c:pt>
                <c:pt idx="15">
                  <c:v>312.88203269413577</c:v>
                </c:pt>
                <c:pt idx="16">
                  <c:v>312.60414055063774</c:v>
                </c:pt>
                <c:pt idx="17">
                  <c:v>312.32913282365365</c:v>
                </c:pt>
                <c:pt idx="18">
                  <c:v>312.05822322213669</c:v>
                </c:pt>
                <c:pt idx="19">
                  <c:v>311.79242768813532</c:v>
                </c:pt>
                <c:pt idx="20">
                  <c:v>311.53258225551571</c:v>
                </c:pt>
                <c:pt idx="21">
                  <c:v>311.27936106246108</c:v>
                </c:pt>
                <c:pt idx="22">
                  <c:v>311.03329397257892</c:v>
                </c:pt>
                <c:pt idx="23">
                  <c:v>310.79478342715419</c:v>
                </c:pt>
                <c:pt idx="24">
                  <c:v>310.56412028134025</c:v>
                </c:pt>
                <c:pt idx="25">
                  <c:v>310.34149847673228</c:v>
                </c:pt>
                <c:pt idx="26">
                  <c:v>310.12702847769958</c:v>
                </c:pt>
                <c:pt idx="27">
                  <c:v>309.92074945403965</c:v>
                </c:pt>
                <c:pt idx="28">
                  <c:v>309.7226402321009</c:v>
                </c:pt>
                <c:pt idx="29">
                  <c:v>309.53262906392069</c:v>
                </c:pt>
                <c:pt idx="30">
                  <c:v>309.35060228192503</c:v>
                </c:pt>
                <c:pt idx="31">
                  <c:v>309.1764119175844</c:v>
                </c:pt>
                <c:pt idx="32">
                  <c:v>309.00988236791824</c:v>
                </c:pt>
                <c:pt idx="33">
                  <c:v>308.85081619530712</c:v>
                </c:pt>
                <c:pt idx="34">
                  <c:v>308.69899914482914</c:v>
                </c:pt>
                <c:pt idx="35">
                  <c:v>308.55420446014904</c:v>
                </c:pt>
                <c:pt idx="36">
                  <c:v>308.41619657452173</c:v>
                </c:pt>
                <c:pt idx="37">
                  <c:v>308.28473424823</c:v>
                </c:pt>
                <c:pt idx="38">
                  <c:v>308.15957321813255</c:v>
                </c:pt>
                <c:pt idx="39">
                  <c:v>308.04046841923417</c:v>
                </c:pt>
                <c:pt idx="40">
                  <c:v>307.92717583249072</c:v>
                </c:pt>
                <c:pt idx="41">
                  <c:v>307.81945400757508</c:v>
                </c:pt>
                <c:pt idx="42">
                  <c:v>307.71706530413627</c:v>
                </c:pt>
                <c:pt idx="43">
                  <c:v>307.61977689024025</c:v>
                </c:pt>
                <c:pt idx="44">
                  <c:v>307.52736153221718</c:v>
                </c:pt>
                <c:pt idx="45">
                  <c:v>307.4395982060621</c:v>
                </c:pt>
                <c:pt idx="46">
                  <c:v>307.35627255684165</c:v>
                </c:pt>
                <c:pt idx="47">
                  <c:v>307.27717722923626</c:v>
                </c:pt>
                <c:pt idx="48">
                  <c:v>307.20211208937036</c:v>
                </c:pt>
                <c:pt idx="49">
                  <c:v>307.13088435543784</c:v>
                </c:pt>
                <c:pt idx="50">
                  <c:v>307.06330865228057</c:v>
                </c:pt>
                <c:pt idx="51">
                  <c:v>306.99920700300714</c:v>
                </c:pt>
                <c:pt idx="52">
                  <c:v>306.93840876891642</c:v>
                </c:pt>
                <c:pt idx="53">
                  <c:v>306.8807505473921</c:v>
                </c:pt>
                <c:pt idx="54">
                  <c:v>306.82607603603742</c:v>
                </c:pt>
                <c:pt idx="55">
                  <c:v>306.7742358701023</c:v>
                </c:pt>
                <c:pt idx="56">
                  <c:v>306.72508743919508</c:v>
                </c:pt>
                <c:pt idx="57">
                  <c:v>306.67849468835408</c:v>
                </c:pt>
                <c:pt idx="58">
                  <c:v>306.63432790775801</c:v>
                </c:pt>
                <c:pt idx="59">
                  <c:v>306.59246351466913</c:v>
                </c:pt>
                <c:pt idx="60">
                  <c:v>306.55278383061199</c:v>
                </c:pt>
                <c:pt idx="61">
                  <c:v>306.51517685628249</c:v>
                </c:pt>
                <c:pt idx="62">
                  <c:v>306.47953604624689</c:v>
                </c:pt>
                <c:pt idx="63">
                  <c:v>306.44576008511672</c:v>
                </c:pt>
                <c:pt idx="64">
                  <c:v>306.41375266656962</c:v>
                </c:pt>
                <c:pt idx="65">
                  <c:v>306.38342227631369</c:v>
                </c:pt>
                <c:pt idx="66">
                  <c:v>306.35468197986387</c:v>
                </c:pt>
                <c:pt idx="67">
                  <c:v>306.32744921580513</c:v>
                </c:pt>
                <c:pt idx="68">
                  <c:v>306.30164559505175</c:v>
                </c:pt>
                <c:pt idx="69">
                  <c:v>306.27719670647582</c:v>
                </c:pt>
                <c:pt idx="70">
                  <c:v>306.2540319291611</c:v>
                </c:pt>
                <c:pt idx="71">
                  <c:v>306.23208425144327</c:v>
                </c:pt>
                <c:pt idx="72">
                  <c:v>306.21129009681744</c:v>
                </c:pt>
                <c:pt idx="73">
                  <c:v>306.19158915672824</c:v>
                </c:pt>
                <c:pt idx="74">
                  <c:v>306.17292423020348</c:v>
                </c:pt>
                <c:pt idx="75">
                  <c:v>306.15524107025021</c:v>
                </c:pt>
                <c:pt idx="76">
                  <c:v>306.13848823689551</c:v>
                </c:pt>
                <c:pt idx="77">
                  <c:v>306.12261695672788</c:v>
                </c:pt>
                <c:pt idx="78">
                  <c:v>306.10758098877335</c:v>
                </c:pt>
                <c:pt idx="79">
                  <c:v>306.0933364965241</c:v>
                </c:pt>
                <c:pt idx="80">
                  <c:v>306.07984192592545</c:v>
                </c:pt>
                <c:pt idx="81">
                  <c:v>306.06705788911933</c:v>
                </c:pt>
                <c:pt idx="82">
                  <c:v>306.05494705373667</c:v>
                </c:pt>
                <c:pt idx="83">
                  <c:v>306.0434740375286</c:v>
                </c:pt>
                <c:pt idx="84">
                  <c:v>306.03260530812594</c:v>
                </c:pt>
                <c:pt idx="85">
                  <c:v>306.02230908771725</c:v>
                </c:pt>
                <c:pt idx="86">
                  <c:v>306.01255526243807</c:v>
                </c:pt>
                <c:pt idx="87">
                  <c:v>306.00331529626823</c:v>
                </c:pt>
                <c:pt idx="88">
                  <c:v>305.99456214923714</c:v>
                </c:pt>
                <c:pt idx="89">
                  <c:v>305.98627019974356</c:v>
                </c:pt>
                <c:pt idx="90">
                  <c:v>305.97841517080076</c:v>
                </c:pt>
                <c:pt idx="91">
                  <c:v>305.97097406002428</c:v>
                </c:pt>
                <c:pt idx="92">
                  <c:v>305.96392507318603</c:v>
                </c:pt>
                <c:pt idx="93">
                  <c:v>305.95724756116448</c:v>
                </c:pt>
                <c:pt idx="94">
                  <c:v>305.95092196012672</c:v>
                </c:pt>
                <c:pt idx="95">
                  <c:v>305.9449297347856</c:v>
                </c:pt>
                <c:pt idx="96">
                  <c:v>305.93925332458093</c:v>
                </c:pt>
                <c:pt idx="97">
                  <c:v>305.93387609263999</c:v>
                </c:pt>
                <c:pt idx="98">
                  <c:v>305.92878227737936</c:v>
                </c:pt>
                <c:pt idx="99">
                  <c:v>305.92395694661576</c:v>
                </c:pt>
                <c:pt idx="100">
                  <c:v>305.91938595405963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6-4E54-A479-37054DFA6359}"/>
            </c:ext>
          </c:extLst>
        </c:ser>
        <c:ser>
          <c:idx val="5"/>
          <c:order val="5"/>
          <c:tx>
            <c:strRef>
              <c:f>'4 seg HX'!$BC$20:$BC$20</c:f>
              <c:strCache>
                <c:ptCount val="1"/>
                <c:pt idx="0">
                  <c:v>cold out T</c:v>
                </c:pt>
              </c:strCache>
            </c:strRef>
          </c:tx>
          <c:spPr>
            <a:ln w="28800">
              <a:solidFill>
                <a:srgbClr val="0084D1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'4 seg HX'!$AW$21:$AW$121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'4 seg HX'!$BC$21:$BC$121</c:f>
              <c:numCache>
                <c:formatCode>General</c:formatCode>
                <c:ptCount val="101"/>
                <c:pt idx="0">
                  <c:v>315.80078536105481</c:v>
                </c:pt>
                <c:pt idx="1">
                  <c:v>315.66220598324702</c:v>
                </c:pt>
                <c:pt idx="2">
                  <c:v>315.48815610681669</c:v>
                </c:pt>
                <c:pt idx="3">
                  <c:v>315.28202047208589</c:v>
                </c:pt>
                <c:pt idx="4">
                  <c:v>315.0475853700741</c:v>
                </c:pt>
                <c:pt idx="5">
                  <c:v>314.7888086272099</c:v>
                </c:pt>
                <c:pt idx="6">
                  <c:v>314.50964794746073</c:v>
                </c:pt>
                <c:pt idx="7">
                  <c:v>314.21393693945902</c:v>
                </c:pt>
                <c:pt idx="8">
                  <c:v>313.90529941500614</c:v>
                </c:pt>
                <c:pt idx="9">
                  <c:v>313.58709386544308</c:v>
                </c:pt>
                <c:pt idx="10">
                  <c:v>313.26238129918823</c:v>
                </c:pt>
                <c:pt idx="11">
                  <c:v>312.93391079876295</c:v>
                </c:pt>
                <c:pt idx="12">
                  <c:v>312.60411820060983</c:v>
                </c:pt>
                <c:pt idx="13">
                  <c:v>312.27513420704707</c:v>
                </c:pt>
                <c:pt idx="14">
                  <c:v>311.94879900968232</c:v>
                </c:pt>
                <c:pt idx="15">
                  <c:v>311.62668114717752</c:v>
                </c:pt>
                <c:pt idx="16">
                  <c:v>311.31009885046183</c:v>
                </c:pt>
                <c:pt idx="17">
                  <c:v>311.00014255962827</c:v>
                </c:pt>
                <c:pt idx="18">
                  <c:v>310.69769764303567</c:v>
                </c:pt>
                <c:pt idx="19">
                  <c:v>310.40346662392108</c:v>
                </c:pt>
                <c:pt idx="20">
                  <c:v>310.11799043518369</c:v>
                </c:pt>
                <c:pt idx="21">
                  <c:v>309.84166838956747</c:v>
                </c:pt>
                <c:pt idx="22">
                  <c:v>309.57477667942084</c:v>
                </c:pt>
                <c:pt idx="23">
                  <c:v>309.31748531533424</c:v>
                </c:pt>
                <c:pt idx="24">
                  <c:v>309.06987348277687</c:v>
                </c:pt>
                <c:pt idx="25">
                  <c:v>308.8319433457591</c:v>
                </c:pt>
                <c:pt idx="26">
                  <c:v>308.60363236096327</c:v>
                </c:pt>
                <c:pt idx="27">
                  <c:v>308.38482418828846</c:v>
                </c:pt>
                <c:pt idx="28">
                  <c:v>308.17535829722846</c:v>
                </c:pt>
                <c:pt idx="29">
                  <c:v>307.97503837523607</c:v>
                </c:pt>
                <c:pt idx="30">
                  <c:v>307.78363964603028</c:v>
                </c:pt>
                <c:pt idx="31">
                  <c:v>307.60091520409105</c:v>
                </c:pt>
                <c:pt idx="32">
                  <c:v>307.42660146745146</c:v>
                </c:pt>
                <c:pt idx="33">
                  <c:v>307.26042284518059</c:v>
                </c:pt>
                <c:pt idx="34">
                  <c:v>307.10209570927566</c:v>
                </c:pt>
                <c:pt idx="35">
                  <c:v>306.95133175353033</c:v>
                </c:pt>
                <c:pt idx="36">
                  <c:v>306.80784081464901</c:v>
                </c:pt>
                <c:pt idx="37">
                  <c:v>306.67133322368886</c:v>
                </c:pt>
                <c:pt idx="38">
                  <c:v>306.54152174898775</c:v>
                </c:pt>
                <c:pt idx="39">
                  <c:v>306.41812318520164</c:v>
                </c:pt>
                <c:pt idx="40">
                  <c:v>306.30085963698065</c:v>
                </c:pt>
                <c:pt idx="41">
                  <c:v>306.18945954020228</c:v>
                </c:pt>
                <c:pt idx="42">
                  <c:v>306.08365845856184</c:v>
                </c:pt>
                <c:pt idx="43">
                  <c:v>305.98319968868145</c:v>
                </c:pt>
                <c:pt idx="44">
                  <c:v>305.8878347027308</c:v>
                </c:pt>
                <c:pt idx="45">
                  <c:v>305.79732345382359</c:v>
                </c:pt>
                <c:pt idx="46">
                  <c:v>305.71143456613345</c:v>
                </c:pt>
                <c:pt idx="47">
                  <c:v>305.6299454287352</c:v>
                </c:pt>
                <c:pt idx="48">
                  <c:v>305.55264220958031</c:v>
                </c:pt>
                <c:pt idx="49">
                  <c:v>305.47931980373522</c:v>
                </c:pt>
                <c:pt idx="50">
                  <c:v>305.40978172800942</c:v>
                </c:pt>
                <c:pt idx="51">
                  <c:v>305.34383997235352</c:v>
                </c:pt>
                <c:pt idx="52">
                  <c:v>305.28131481688109</c:v>
                </c:pt>
                <c:pt idx="53">
                  <c:v>305.22203462204646</c:v>
                </c:pt>
                <c:pt idx="54">
                  <c:v>305.16583559835715</c:v>
                </c:pt>
                <c:pt idx="55">
                  <c:v>305.11256156100939</c:v>
                </c:pt>
                <c:pt idx="56">
                  <c:v>305.06206367397351</c:v>
                </c:pt>
                <c:pt idx="57">
                  <c:v>305.01420018731818</c:v>
                </c:pt>
                <c:pt idx="58">
                  <c:v>304.96883617092539</c:v>
                </c:pt>
                <c:pt idx="59">
                  <c:v>304.92584324720389</c:v>
                </c:pt>
                <c:pt idx="60">
                  <c:v>304.88509932494117</c:v>
                </c:pt>
                <c:pt idx="61">
                  <c:v>304.84648833603677</c:v>
                </c:pt>
                <c:pt idx="62">
                  <c:v>304.80989997651994</c:v>
                </c:pt>
                <c:pt idx="63">
                  <c:v>304.7752294529659</c:v>
                </c:pt>
                <c:pt idx="64">
                  <c:v>304.74237723518252</c:v>
                </c:pt>
                <c:pt idx="65">
                  <c:v>304.71124881583228</c:v>
                </c:pt>
                <c:pt idx="66">
                  <c:v>304.68175447748001</c:v>
                </c:pt>
                <c:pt idx="67">
                  <c:v>304.65380906741478</c:v>
                </c:pt>
                <c:pt idx="68">
                  <c:v>304.62733178046892</c:v>
                </c:pt>
                <c:pt idx="69">
                  <c:v>304.60224594996055</c:v>
                </c:pt>
                <c:pt idx="70">
                  <c:v>304.57847884679984</c:v>
                </c:pt>
                <c:pt idx="71">
                  <c:v>304.55596148673277</c:v>
                </c:pt>
                <c:pt idx="72">
                  <c:v>304.53462844564064</c:v>
                </c:pt>
                <c:pt idx="73">
                  <c:v>304.51441768276885</c:v>
                </c:pt>
                <c:pt idx="74">
                  <c:v>304.49527037172243</c:v>
                </c:pt>
                <c:pt idx="75">
                  <c:v>304.47713073904015</c:v>
                </c:pt>
                <c:pt idx="76">
                  <c:v>304.45994591013522</c:v>
                </c:pt>
                <c:pt idx="77">
                  <c:v>304.44366576237798</c:v>
                </c:pt>
                <c:pt idx="78">
                  <c:v>304.42824278508198</c:v>
                </c:pt>
                <c:pt idx="79">
                  <c:v>304.41363194615025</c:v>
                </c:pt>
                <c:pt idx="80">
                  <c:v>304.39979056513232</c:v>
                </c:pt>
                <c:pt idx="81">
                  <c:v>304.38667819244296</c:v>
                </c:pt>
                <c:pt idx="82">
                  <c:v>304.3742564944925</c:v>
                </c:pt>
                <c:pt idx="83">
                  <c:v>304.36248914448265</c:v>
                </c:pt>
                <c:pt idx="84">
                  <c:v>304.35134171862461</c:v>
                </c:pt>
                <c:pt idx="85">
                  <c:v>304.34078159754085</c:v>
                </c:pt>
                <c:pt idx="86">
                  <c:v>304.33077787261874</c:v>
                </c:pt>
                <c:pt idx="87">
                  <c:v>304.32130125709011</c:v>
                </c:pt>
                <c:pt idx="88">
                  <c:v>304.31232400161724</c:v>
                </c:pt>
                <c:pt idx="89">
                  <c:v>304.30381981417401</c:v>
                </c:pt>
                <c:pt idx="90">
                  <c:v>304.29576378401759</c:v>
                </c:pt>
                <c:pt idx="91">
                  <c:v>304.28813230955404</c:v>
                </c:pt>
                <c:pt idx="92">
                  <c:v>304.28090302990933</c:v>
                </c:pt>
                <c:pt idx="93">
                  <c:v>304.27405476002343</c:v>
                </c:pt>
                <c:pt idx="94">
                  <c:v>304.26756742909481</c:v>
                </c:pt>
                <c:pt idx="95">
                  <c:v>304.26142202220785</c:v>
                </c:pt>
                <c:pt idx="96">
                  <c:v>304.25560052498531</c:v>
                </c:pt>
                <c:pt idx="97">
                  <c:v>304.25008587111301</c:v>
                </c:pt>
                <c:pt idx="98">
                  <c:v>304.2448618925921</c:v>
                </c:pt>
                <c:pt idx="99">
                  <c:v>304.23991327258096</c:v>
                </c:pt>
                <c:pt idx="100">
                  <c:v>304.23522550069453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6-4E54-A479-37054DFA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592"/>
        <c:axId val="37318016"/>
      </c:scatterChart>
      <c:valAx>
        <c:axId val="37318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 (K)</a:t>
                </a:r>
              </a:p>
            </c:rich>
          </c:tx>
          <c:layout>
            <c:manualLayout>
              <c:xMode val="edge"/>
              <c:yMode val="edge"/>
              <c:x val="1.0222201957191218E-3"/>
              <c:y val="0.547957841291354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318592"/>
        <c:crosses val="autoZero"/>
        <c:crossBetween val="midCat"/>
      </c:valAx>
      <c:valAx>
        <c:axId val="373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2282773247094113"/>
              <c:y val="0.9689189967177556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318016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101237345333"/>
          <c:y val="0.40846619798473432"/>
          <c:w val="0.11848987626546682"/>
          <c:h val="0.2375099068898864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cmpd="thickThin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8575" y="4187372"/>
    <xdr:ext cx="8524875" cy="5804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591550" y="4180682"/>
    <xdr:ext cx="8534400" cy="580151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21"/>
  <sheetViews>
    <sheetView tabSelected="1" workbookViewId="0"/>
  </sheetViews>
  <sheetFormatPr defaultRowHeight="14.25"/>
  <cols>
    <col min="1" max="1024" width="11.25" customWidth="1"/>
  </cols>
  <sheetData>
    <row r="1" spans="1:21">
      <c r="A1" t="s">
        <v>0</v>
      </c>
    </row>
    <row r="2" spans="1:21">
      <c r="A2" t="s">
        <v>1</v>
      </c>
      <c r="M2" t="s">
        <v>2</v>
      </c>
      <c r="N2" t="s">
        <v>3</v>
      </c>
      <c r="O2" t="s">
        <v>4</v>
      </c>
      <c r="R2" t="s">
        <v>5</v>
      </c>
    </row>
    <row r="3" spans="1:21">
      <c r="A3" t="s">
        <v>6</v>
      </c>
      <c r="M3" t="s">
        <v>7</v>
      </c>
      <c r="N3">
        <v>4169.2428200000004</v>
      </c>
      <c r="O3" s="1">
        <v>7.5858648200000003E-2</v>
      </c>
      <c r="R3" t="s">
        <v>8</v>
      </c>
      <c r="S3" t="s">
        <v>9</v>
      </c>
      <c r="T3" t="s">
        <v>10</v>
      </c>
      <c r="U3" t="s">
        <v>11</v>
      </c>
    </row>
    <row r="4" spans="1:21">
      <c r="A4" t="s">
        <v>12</v>
      </c>
      <c r="E4" t="s">
        <v>13</v>
      </c>
      <c r="M4" t="s">
        <v>14</v>
      </c>
      <c r="N4">
        <v>3106.54</v>
      </c>
      <c r="O4">
        <v>5.608835</v>
      </c>
      <c r="Q4" t="s">
        <v>15</v>
      </c>
      <c r="R4">
        <v>-0.5</v>
      </c>
      <c r="S4">
        <f>I121</f>
        <v>295.37661053263889</v>
      </c>
      <c r="T4">
        <f>C121</f>
        <v>291.483</v>
      </c>
    </row>
    <row r="5" spans="1:21">
      <c r="A5" t="s">
        <v>16</v>
      </c>
      <c r="B5" s="2">
        <v>315.928</v>
      </c>
      <c r="C5" t="s">
        <v>17</v>
      </c>
      <c r="E5" t="s">
        <v>16</v>
      </c>
      <c r="F5" s="2">
        <v>291.483</v>
      </c>
      <c r="G5" t="s">
        <v>17</v>
      </c>
      <c r="M5" t="s">
        <v>18</v>
      </c>
      <c r="N5">
        <v>985.73888939999995</v>
      </c>
      <c r="O5">
        <v>0.1456703064</v>
      </c>
      <c r="R5">
        <v>0</v>
      </c>
      <c r="U5">
        <f>D121</f>
        <v>294.2374998149474</v>
      </c>
    </row>
    <row r="6" spans="1:21">
      <c r="A6" t="s">
        <v>19</v>
      </c>
      <c r="B6" s="2">
        <v>5.67E-2</v>
      </c>
      <c r="C6" t="s">
        <v>20</v>
      </c>
      <c r="E6" t="s">
        <v>19</v>
      </c>
      <c r="F6" s="2">
        <v>2.2679999999999999E-2</v>
      </c>
      <c r="G6" t="s">
        <v>20</v>
      </c>
      <c r="R6">
        <v>0.5</v>
      </c>
      <c r="S6">
        <f>T121</f>
        <v>298.62903576208737</v>
      </c>
      <c r="T6">
        <f>N121</f>
        <v>293.4979578589527</v>
      </c>
    </row>
    <row r="7" spans="1:21">
      <c r="A7" t="s">
        <v>21</v>
      </c>
      <c r="B7" s="2" t="s">
        <v>18</v>
      </c>
      <c r="C7" t="s">
        <v>22</v>
      </c>
      <c r="E7" t="s">
        <v>21</v>
      </c>
      <c r="F7" s="2" t="s">
        <v>7</v>
      </c>
      <c r="G7" t="s">
        <v>22</v>
      </c>
      <c r="R7">
        <v>1</v>
      </c>
      <c r="U7">
        <f>O121</f>
        <v>297.13033946058505</v>
      </c>
    </row>
    <row r="8" spans="1:21">
      <c r="A8" t="s">
        <v>23</v>
      </c>
      <c r="B8" s="2">
        <v>315</v>
      </c>
      <c r="C8" t="s">
        <v>24</v>
      </c>
      <c r="E8" t="s">
        <v>23</v>
      </c>
      <c r="F8" s="2">
        <v>500</v>
      </c>
      <c r="G8" t="s">
        <v>24</v>
      </c>
      <c r="R8">
        <v>1.5</v>
      </c>
      <c r="S8">
        <f>AE121</f>
        <v>302.90344920571334</v>
      </c>
      <c r="T8">
        <f>Y121</f>
        <v>296.15505262321358</v>
      </c>
    </row>
    <row r="9" spans="1:21">
      <c r="R9">
        <v>2</v>
      </c>
      <c r="U9">
        <f>Z121</f>
        <v>300.9298916625703</v>
      </c>
    </row>
    <row r="10" spans="1:21">
      <c r="A10" t="s">
        <v>25</v>
      </c>
      <c r="E10" t="s">
        <v>26</v>
      </c>
      <c r="I10" t="s">
        <v>27</v>
      </c>
      <c r="R10">
        <v>2.5</v>
      </c>
      <c r="S10">
        <f>AP121</f>
        <v>308.52406846144873</v>
      </c>
      <c r="T10">
        <f>AJ121</f>
        <v>299.64777633606928</v>
      </c>
    </row>
    <row r="11" spans="1:21">
      <c r="A11" t="s">
        <v>28</v>
      </c>
      <c r="B11" s="3">
        <v>295.37661053263901</v>
      </c>
      <c r="C11" t="s">
        <v>17</v>
      </c>
      <c r="E11" t="s">
        <v>28</v>
      </c>
      <c r="F11" s="3">
        <v>304.23522550069401</v>
      </c>
      <c r="G11" t="s">
        <v>17</v>
      </c>
      <c r="I11" t="s">
        <v>29</v>
      </c>
      <c r="L11" s="3">
        <v>69.537752016311799</v>
      </c>
      <c r="M11" t="s">
        <v>30</v>
      </c>
      <c r="R11">
        <v>3</v>
      </c>
      <c r="U11">
        <f>AK121</f>
        <v>305.91938595405963</v>
      </c>
    </row>
    <row r="12" spans="1:21">
      <c r="A12" t="s">
        <v>31</v>
      </c>
      <c r="B12" s="3">
        <v>-20.551389467361101</v>
      </c>
      <c r="C12" t="s">
        <v>17</v>
      </c>
      <c r="E12" t="s">
        <v>31</v>
      </c>
      <c r="F12" s="3">
        <v>12.7522255006945</v>
      </c>
      <c r="G12" t="s">
        <v>17</v>
      </c>
      <c r="I12" t="s">
        <v>32</v>
      </c>
      <c r="Q12" t="s">
        <v>33</v>
      </c>
      <c r="R12">
        <v>3.5</v>
      </c>
      <c r="S12">
        <f>AI121</f>
        <v>315.928</v>
      </c>
      <c r="T12">
        <f>AQ121</f>
        <v>304.23522550069453</v>
      </c>
    </row>
    <row r="13" spans="1:21">
      <c r="A13" t="s">
        <v>34</v>
      </c>
      <c r="B13" s="3">
        <v>-1201.0045625042101</v>
      </c>
      <c r="C13" t="s">
        <v>35</v>
      </c>
      <c r="E13" t="s">
        <v>34</v>
      </c>
      <c r="F13" s="3">
        <v>1212.3272140010399</v>
      </c>
      <c r="G13" t="s">
        <v>35</v>
      </c>
      <c r="K13" t="s">
        <v>36</v>
      </c>
      <c r="L13">
        <v>1</v>
      </c>
      <c r="M13" t="s">
        <v>37</v>
      </c>
    </row>
    <row r="14" spans="1:21">
      <c r="A14" t="s">
        <v>38</v>
      </c>
      <c r="B14" s="3">
        <v>84.071955276584603</v>
      </c>
      <c r="C14" t="s">
        <v>39</v>
      </c>
      <c r="E14" t="s">
        <v>38</v>
      </c>
      <c r="F14" s="3">
        <v>15.9280447234154</v>
      </c>
      <c r="G14" t="s">
        <v>39</v>
      </c>
    </row>
    <row r="19" spans="1:55">
      <c r="B19" t="s">
        <v>40</v>
      </c>
      <c r="M19" t="s">
        <v>41</v>
      </c>
      <c r="X19" t="s">
        <v>42</v>
      </c>
      <c r="AI19" t="s">
        <v>43</v>
      </c>
      <c r="AW19" t="s">
        <v>44</v>
      </c>
    </row>
    <row r="20" spans="1:55">
      <c r="A20" t="s">
        <v>45</v>
      </c>
      <c r="B20" t="s">
        <v>46</v>
      </c>
      <c r="C20" t="s">
        <v>47</v>
      </c>
      <c r="D20" t="s">
        <v>48</v>
      </c>
      <c r="E20" t="s">
        <v>49</v>
      </c>
      <c r="F20" t="s">
        <v>50</v>
      </c>
      <c r="G20" t="s">
        <v>51</v>
      </c>
      <c r="H20" t="s">
        <v>52</v>
      </c>
      <c r="I20" t="s">
        <v>53</v>
      </c>
      <c r="J20" t="s">
        <v>54</v>
      </c>
      <c r="K20" t="s">
        <v>55</v>
      </c>
      <c r="L20" t="s">
        <v>56</v>
      </c>
      <c r="M20" t="s">
        <v>46</v>
      </c>
      <c r="N20" t="s">
        <v>47</v>
      </c>
      <c r="O20" t="s">
        <v>57</v>
      </c>
      <c r="P20" t="s">
        <v>49</v>
      </c>
      <c r="Q20" t="s">
        <v>50</v>
      </c>
      <c r="R20" t="s">
        <v>51</v>
      </c>
      <c r="S20" t="s">
        <v>52</v>
      </c>
      <c r="T20" t="s">
        <v>53</v>
      </c>
      <c r="U20" t="s">
        <v>54</v>
      </c>
      <c r="V20" t="s">
        <v>55</v>
      </c>
      <c r="W20" t="s">
        <v>56</v>
      </c>
      <c r="X20" t="s">
        <v>46</v>
      </c>
      <c r="Y20" t="s">
        <v>47</v>
      </c>
      <c r="Z20" t="s">
        <v>58</v>
      </c>
      <c r="AA20" t="s">
        <v>49</v>
      </c>
      <c r="AB20" t="s">
        <v>50</v>
      </c>
      <c r="AC20" t="s">
        <v>51</v>
      </c>
      <c r="AD20" t="s">
        <v>52</v>
      </c>
      <c r="AE20" t="s">
        <v>53</v>
      </c>
      <c r="AF20" t="s">
        <v>54</v>
      </c>
      <c r="AG20" t="s">
        <v>55</v>
      </c>
      <c r="AH20" t="s">
        <v>56</v>
      </c>
      <c r="AI20" t="s">
        <v>46</v>
      </c>
      <c r="AJ20" t="s">
        <v>47</v>
      </c>
      <c r="AK20" t="s">
        <v>59</v>
      </c>
      <c r="AL20" t="s">
        <v>49</v>
      </c>
      <c r="AM20" t="s">
        <v>50</v>
      </c>
      <c r="AN20" t="s">
        <v>51</v>
      </c>
      <c r="AO20" t="s">
        <v>52</v>
      </c>
      <c r="AP20" t="s">
        <v>53</v>
      </c>
      <c r="AQ20" t="s">
        <v>54</v>
      </c>
      <c r="AR20" t="s">
        <v>55</v>
      </c>
      <c r="AS20" t="s">
        <v>56</v>
      </c>
      <c r="AT20" t="s">
        <v>60</v>
      </c>
      <c r="AU20" t="s">
        <v>61</v>
      </c>
      <c r="AV20" t="s">
        <v>62</v>
      </c>
      <c r="AW20" t="s">
        <v>45</v>
      </c>
      <c r="AX20" t="s">
        <v>53</v>
      </c>
      <c r="AY20" t="s">
        <v>48</v>
      </c>
      <c r="AZ20" t="s">
        <v>57</v>
      </c>
      <c r="BA20" t="s">
        <v>58</v>
      </c>
      <c r="BB20" t="s">
        <v>59</v>
      </c>
      <c r="BC20" t="s">
        <v>54</v>
      </c>
    </row>
    <row r="21" spans="1:55">
      <c r="A21">
        <v>0</v>
      </c>
      <c r="B21">
        <f>T21</f>
        <v>315.928</v>
      </c>
      <c r="C21">
        <f>$F$5</f>
        <v>291.483</v>
      </c>
      <c r="D21">
        <v>315.928</v>
      </c>
      <c r="E21">
        <f>$O$5*B21+$N$5</f>
        <v>1031.7602179603391</v>
      </c>
      <c r="F21" s="8">
        <f>$O$3*C21+$N$3</f>
        <v>4191.3543263532811</v>
      </c>
      <c r="G21">
        <f>EXP(-$B$8/4/$B$6/E21)</f>
        <v>0.26024407529687704</v>
      </c>
      <c r="H21">
        <f>EXP(-$F$8/4/$F$6/F21)</f>
        <v>0.26848502656690831</v>
      </c>
      <c r="I21">
        <f>D21+G21*(B21-D21)</f>
        <v>315.928</v>
      </c>
      <c r="J21">
        <f>D21+H21*(C21-D21)</f>
        <v>309.36488352557194</v>
      </c>
      <c r="K21">
        <f>$B$6*E21*(I21-B21)</f>
        <v>0</v>
      </c>
      <c r="L21">
        <f>$F$6*F21*(J21-C21)</f>
        <v>1699.8503480387417</v>
      </c>
      <c r="M21">
        <f>AE21</f>
        <v>315.928</v>
      </c>
      <c r="N21">
        <f>J21</f>
        <v>309.36488352557194</v>
      </c>
      <c r="O21">
        <v>315.928</v>
      </c>
      <c r="P21">
        <f>$O$5*M21+$N$5</f>
        <v>1031.7602179603391</v>
      </c>
      <c r="Q21" s="8">
        <f>$O$3*N21+$N$3</f>
        <v>4192.7108218648009</v>
      </c>
      <c r="R21">
        <f>EXP(-$B$8/4/$B$6/P21)</f>
        <v>0.26024407529687704</v>
      </c>
      <c r="S21">
        <f>EXP(-$F$8/4/$F$6/Q21)</f>
        <v>0.26859927453737459</v>
      </c>
      <c r="T21">
        <f>O21+R21*(M21-O21)</f>
        <v>315.928</v>
      </c>
      <c r="U21">
        <f>O21+S21*(N21-O21)</f>
        <v>314.16515167626432</v>
      </c>
      <c r="V21">
        <f>$B$6*P21*(T21-M21)</f>
        <v>0</v>
      </c>
      <c r="W21">
        <f>$F$6*Q21*(U21-N21)</f>
        <v>456.46076954355624</v>
      </c>
      <c r="X21">
        <f>AP21</f>
        <v>315.928</v>
      </c>
      <c r="Y21">
        <f>U21</f>
        <v>314.16515167626432</v>
      </c>
      <c r="Z21">
        <v>315.928</v>
      </c>
      <c r="AA21">
        <f>$O$5*X21+$N$5</f>
        <v>1031.7602179603391</v>
      </c>
      <c r="AB21" s="8">
        <f>$O$3*Y21+$N$3</f>
        <v>4193.0749637177096</v>
      </c>
      <c r="AC21">
        <f>EXP(-$B$8/4/$B$6/AA21)</f>
        <v>0.26024407529687704</v>
      </c>
      <c r="AD21">
        <f>EXP(-$F$8/4/$F$6/AB21)</f>
        <v>0.26862993930296747</v>
      </c>
      <c r="AE21">
        <f>Z21+AC21*(X21-Z21)</f>
        <v>315.928</v>
      </c>
      <c r="AF21">
        <f>Z21+AD21*(Y21-Z21)</f>
        <v>315.45444616179452</v>
      </c>
      <c r="AG21">
        <f>$B$6*AA21*(AE21-X21)</f>
        <v>0</v>
      </c>
      <c r="AH21">
        <f>$F$6*AB21*(AF21-Y21)</f>
        <v>122.61053915012477</v>
      </c>
      <c r="AI21">
        <f>BA21</f>
        <v>315.928</v>
      </c>
      <c r="AJ21">
        <f>AF21</f>
        <v>315.45444616179452</v>
      </c>
      <c r="AK21">
        <v>315.928</v>
      </c>
      <c r="AL21">
        <f>$O$5*AI21+$N$5</f>
        <v>1031.7602179603391</v>
      </c>
      <c r="AM21" s="8">
        <f>$O$3*AJ21+$N$3</f>
        <v>4193.1727678545139</v>
      </c>
      <c r="AN21">
        <f>EXP(-$B$8/4/$B$6/AL21)</f>
        <v>0.26024407529687704</v>
      </c>
      <c r="AO21">
        <f>EXP(-$F$8/4/$F$6/AM21)</f>
        <v>0.26863817518040739</v>
      </c>
      <c r="AP21">
        <f>AK21+AN21*(AI21-AK21)</f>
        <v>315.928</v>
      </c>
      <c r="AQ21">
        <f>AK21+AO21*(AJ21-AK21)</f>
        <v>315.80078536105481</v>
      </c>
      <c r="AR21">
        <f>$B$6*AL21*(AP21-AI21)</f>
        <v>0</v>
      </c>
      <c r="AS21">
        <f>$F$6*AM21*(AQ21-AJ21)</f>
        <v>32.937259040302408</v>
      </c>
      <c r="AT21">
        <f>K21+V21+AG21+AR21</f>
        <v>0</v>
      </c>
      <c r="AU21">
        <f>L21+W21+AH21+AS21</f>
        <v>2311.8589157727247</v>
      </c>
      <c r="AV21">
        <f>-AT21-AU21</f>
        <v>-2311.8589157727247</v>
      </c>
      <c r="AW21">
        <v>0</v>
      </c>
      <c r="AX21">
        <f>I21</f>
        <v>315.928</v>
      </c>
      <c r="AY21">
        <f>D21</f>
        <v>315.928</v>
      </c>
      <c r="AZ21">
        <f>O21</f>
        <v>315.928</v>
      </c>
      <c r="BA21">
        <f>Z21</f>
        <v>315.928</v>
      </c>
      <c r="BB21">
        <f>AK21</f>
        <v>315.928</v>
      </c>
      <c r="BC21">
        <f>AQ21</f>
        <v>315.80078536105481</v>
      </c>
    </row>
    <row r="22" spans="1:55">
      <c r="A22">
        <f>A21+0.1</f>
        <v>0.1</v>
      </c>
      <c r="B22">
        <f>T22</f>
        <v>315.40608650373042</v>
      </c>
      <c r="C22">
        <f>C21</f>
        <v>291.483</v>
      </c>
      <c r="D22">
        <f>D21-(K21+L21)*($A22-$A21)/$L$11</f>
        <v>313.48349999999999</v>
      </c>
      <c r="E22">
        <f>$O$5*B22+$N$5</f>
        <v>1031.6841906614234</v>
      </c>
      <c r="F22" s="8">
        <f>$O$3*C22+$N$3</f>
        <v>4191.3543263532811</v>
      </c>
      <c r="G22">
        <f>EXP(-$B$8/4/$B$6/E22)</f>
        <v>0.26021826037464735</v>
      </c>
      <c r="H22">
        <f>EXP(-$F$8/4/$F$6/F22)</f>
        <v>0.26848502656690831</v>
      </c>
      <c r="I22">
        <f>D22+G22*(B22-D22)</f>
        <v>313.9837921154205</v>
      </c>
      <c r="J22">
        <f>D22+H22*(C22-D22)</f>
        <v>307.57669517301474</v>
      </c>
      <c r="K22">
        <f>$B$6*E22*(I22-B22)</f>
        <v>-83.1992345980252</v>
      </c>
      <c r="L22">
        <f>$F$6*F22*(J22-C22)</f>
        <v>1529.865313234867</v>
      </c>
      <c r="M22">
        <f>AE22</f>
        <v>315.78844554835462</v>
      </c>
      <c r="N22">
        <f>J22</f>
        <v>307.57669517301474</v>
      </c>
      <c r="O22">
        <f>O21-(V21+W21)*($A22-$A21)/$L$11</f>
        <v>315.27157847887219</v>
      </c>
      <c r="P22">
        <f>$O$5*M22+$N$5</f>
        <v>1031.7398890206084</v>
      </c>
      <c r="Q22" s="8">
        <f>$O$3*N22+$N$3</f>
        <v>4192.5751723136491</v>
      </c>
      <c r="R22">
        <f>EXP(-$B$8/4/$B$6/P22)</f>
        <v>0.2602371727665499</v>
      </c>
      <c r="S22">
        <f>EXP(-$F$8/4/$F$6/Q22)</f>
        <v>0.26858785088034087</v>
      </c>
      <c r="T22">
        <f>O22+R22*(M22-O22)</f>
        <v>315.40608650373042</v>
      </c>
      <c r="U22">
        <f>O22+S22*(N22-O22)</f>
        <v>313.20482630897692</v>
      </c>
      <c r="V22">
        <f>$B$6*P22*(T22-M22)</f>
        <v>-22.367870937715818</v>
      </c>
      <c r="W22">
        <f>$F$6*Q22*(U22-N22)</f>
        <v>535.16550982719878</v>
      </c>
      <c r="X22">
        <f>AP22</f>
        <v>315.89296071297667</v>
      </c>
      <c r="Y22">
        <f>U22</f>
        <v>313.20482630897692</v>
      </c>
      <c r="Z22">
        <f>Z21-(AG21+AH21)*($A22-$A21)/$L$11</f>
        <v>315.75167773533809</v>
      </c>
      <c r="AA22">
        <f>$O$5*X22+$N$5</f>
        <v>1031.7551137766625</v>
      </c>
      <c r="AB22" s="8">
        <f>$O$3*Y22+$N$3</f>
        <v>4193.0021147335156</v>
      </c>
      <c r="AC22">
        <f>EXP(-$B$8/4/$B$6/AA22)</f>
        <v>0.26024234222013398</v>
      </c>
      <c r="AD22">
        <f>EXP(-$F$8/4/$F$6/AB22)</f>
        <v>0.26862380476003861</v>
      </c>
      <c r="AE22">
        <f>Z22+AC22*(X22-Z22)</f>
        <v>315.78844554835462</v>
      </c>
      <c r="AF22">
        <f>Z22+AD22*(Y22-Z22)</f>
        <v>315.0675328150304</v>
      </c>
      <c r="AG22">
        <f>$B$6*AA22*(AE22-X22)</f>
        <v>-6.1141909505931924</v>
      </c>
      <c r="AH22">
        <f>$F$6*AB22*(AF22-Y22)</f>
        <v>177.13833699514996</v>
      </c>
      <c r="AI22">
        <f>AI21</f>
        <v>315.928</v>
      </c>
      <c r="AJ22">
        <f>AF22</f>
        <v>315.0675328150304</v>
      </c>
      <c r="AK22">
        <f>AK21-(AR21+AS21)*($A22-$A21)/$L$11</f>
        <v>315.88063398932917</v>
      </c>
      <c r="AL22">
        <f>$O$5*AI22+$N$5</f>
        <v>1031.7602179603391</v>
      </c>
      <c r="AM22" s="8">
        <f>$O$3*AJ22+$N$3</f>
        <v>4193.1434171310575</v>
      </c>
      <c r="AN22">
        <f>EXP(-$B$8/4/$B$6/AL22)</f>
        <v>0.26024407529687704</v>
      </c>
      <c r="AO22">
        <f>EXP(-$F$8/4/$F$6/AM22)</f>
        <v>0.26863570363251288</v>
      </c>
      <c r="AP22">
        <f>AK22+AN22*(AI22-AK22)</f>
        <v>315.89296071297667</v>
      </c>
      <c r="AQ22">
        <f>AK22+AO22*(AJ22-AK22)</f>
        <v>315.66220598324702</v>
      </c>
      <c r="AR22">
        <f>$B$6*AL22*(AP22-AI22)</f>
        <v>-2.0498264750075683</v>
      </c>
      <c r="AS22">
        <f>$F$6*AM22*(AQ22-AJ22)</f>
        <v>56.553711293186758</v>
      </c>
      <c r="AT22">
        <f>K22+V22+AG22+AR22</f>
        <v>-113.73112296134178</v>
      </c>
      <c r="AU22">
        <f>L22+W22+AH22+AS22</f>
        <v>2298.7228713504023</v>
      </c>
      <c r="AV22">
        <f>-AT22-AU22</f>
        <v>-2184.9917483890604</v>
      </c>
      <c r="AW22">
        <f>AW21+0.1</f>
        <v>0.1</v>
      </c>
      <c r="AX22">
        <f>I22</f>
        <v>313.9837921154205</v>
      </c>
      <c r="AY22">
        <f>D22</f>
        <v>313.48349999999999</v>
      </c>
      <c r="AZ22">
        <f>O22</f>
        <v>315.27157847887219</v>
      </c>
      <c r="BA22">
        <f>Z22</f>
        <v>315.75167773533809</v>
      </c>
      <c r="BB22">
        <f>AK22</f>
        <v>315.88063398932917</v>
      </c>
      <c r="BC22">
        <f>AQ22</f>
        <v>315.66220598324702</v>
      </c>
    </row>
    <row r="23" spans="1:55">
      <c r="A23">
        <f t="shared" ref="A23:A86" si="0">A22+0.1</f>
        <v>0.2</v>
      </c>
      <c r="B23">
        <f t="shared" ref="B23:B86" si="1">T23</f>
        <v>314.80927274004171</v>
      </c>
      <c r="C23">
        <f t="shared" ref="C23:C86" si="2">C22</f>
        <v>291.483</v>
      </c>
      <c r="D23">
        <f t="shared" ref="D23:D86" si="3">D22-(K22+L22)*($A23-$A22)/$L$11</f>
        <v>311.40309613779647</v>
      </c>
      <c r="E23">
        <f t="shared" ref="E23:E86" si="4">$O$5*B23+$N$5</f>
        <v>1031.5972526176031</v>
      </c>
      <c r="F23" s="8">
        <f t="shared" ref="F23:F86" si="5">$O$3*C23+$N$3</f>
        <v>4191.3543263532811</v>
      </c>
      <c r="G23">
        <f t="shared" ref="G23:G86" si="6">EXP(-$B$8/4/$B$6/E23)</f>
        <v>0.26018873920582991</v>
      </c>
      <c r="H23">
        <f t="shared" ref="H23:H86" si="7">EXP(-$F$8/4/$F$6/F23)</f>
        <v>0.26848502656690831</v>
      </c>
      <c r="I23">
        <f t="shared" ref="I23:I86" si="8">D23+G23*(B23-D23)</f>
        <v>312.28934493344707</v>
      </c>
      <c r="J23">
        <f t="shared" ref="J23:J86" si="9">D23+H23*(C23-D23)</f>
        <v>306.05484859702483</v>
      </c>
      <c r="K23">
        <f t="shared" ref="K23:K86" si="10">$B$6*E23*(I23-B23)</f>
        <v>-147.39451913780732</v>
      </c>
      <c r="L23">
        <f t="shared" ref="L23:L86" si="11">$F$6*F23*(J23-C23)</f>
        <v>1385.1987053711812</v>
      </c>
      <c r="M23">
        <f t="shared" ref="M23:M86" si="12">AE23</f>
        <v>315.59141597217911</v>
      </c>
      <c r="N23">
        <f t="shared" ref="N23:N86" si="13">J23</f>
        <v>306.05484859702483</v>
      </c>
      <c r="O23">
        <f t="shared" ref="O23:O86" si="14">O22-(V22+W22)*($A23-$A22)/$L$11</f>
        <v>314.53414072165333</v>
      </c>
      <c r="P23">
        <f t="shared" ref="P23:P86" si="15">$O$5*M23+$N$5</f>
        <v>1031.7111876618771</v>
      </c>
      <c r="Q23" s="8">
        <f t="shared" ref="Q23:Q86" si="16">$O$3*N23+$N$3</f>
        <v>4192.4597270896265</v>
      </c>
      <c r="R23">
        <f t="shared" ref="R23:R86" si="17">EXP(-$B$8/4/$B$6/P23)</f>
        <v>0.26022742729632142</v>
      </c>
      <c r="S23">
        <f t="shared" ref="S23:S86" si="18">EXP(-$F$8/4/$F$6/Q23)</f>
        <v>0.26857812852075208</v>
      </c>
      <c r="T23">
        <f t="shared" ref="T23:T86" si="19">O23+R23*(M23-O23)</f>
        <v>314.80927274004171</v>
      </c>
      <c r="U23">
        <f t="shared" ref="U23:U86" si="20">O23+S23*(N23-O23)</f>
        <v>312.25678831163987</v>
      </c>
      <c r="V23">
        <f t="shared" ref="V23:V86" si="21">$B$6*P23*(T23-M23)</f>
        <v>-45.753833831275017</v>
      </c>
      <c r="W23">
        <f t="shared" ref="W23:W86" si="22">$F$6*Q23*(U23-N23)</f>
        <v>589.71135472263359</v>
      </c>
      <c r="X23">
        <f t="shared" ref="X23:X86" si="23">AP23</f>
        <v>315.83497843637952</v>
      </c>
      <c r="Y23">
        <f t="shared" ref="Y23:Y86" si="24">U23</f>
        <v>312.25678831163987</v>
      </c>
      <c r="Z23">
        <f t="shared" ref="Z23:Z86" si="25">Z22-(AG22+AH22)*($A23-$A22)/$L$11</f>
        <v>315.50573342295303</v>
      </c>
      <c r="AA23">
        <f t="shared" ref="AA23:AA86" si="26">$O$5*X23+$N$5</f>
        <v>1031.7466674806647</v>
      </c>
      <c r="AB23" s="8">
        <f t="shared" ref="AB23:AB86" si="27">$O$3*Y23+$N$3</f>
        <v>4192.9301978525946</v>
      </c>
      <c r="AC23">
        <f t="shared" ref="AC23:AC86" si="28">EXP(-$B$8/4/$B$6/AA23)</f>
        <v>0.26023947434880768</v>
      </c>
      <c r="AD23">
        <f t="shared" ref="AD23:AD86" si="29">EXP(-$F$8/4/$F$6/AB23)</f>
        <v>0.26861774863695881</v>
      </c>
      <c r="AE23">
        <f t="shared" ref="AE23:AE86" si="30">Z23+AC23*(X23-Z23)</f>
        <v>315.59141597217911</v>
      </c>
      <c r="AF23">
        <f t="shared" ref="AF23:AF86" si="31">Z23+AD23*(Y23-Z23)</f>
        <v>314.63300910170705</v>
      </c>
      <c r="AG23">
        <f t="shared" ref="AG23:AG86" si="32">$B$6*AA23*(AE23-X23)</f>
        <v>-14.248412935213921</v>
      </c>
      <c r="AH23">
        <f t="shared" ref="AH23:AH86" si="33">$F$6*AB23*(AF23-Y23)</f>
        <v>225.96827694068995</v>
      </c>
      <c r="AI23">
        <f t="shared" ref="AI23:AI86" si="34">AI22</f>
        <v>315.928</v>
      </c>
      <c r="AJ23">
        <f t="shared" ref="AJ23:AJ86" si="35">AF23</f>
        <v>314.63300910170705</v>
      </c>
      <c r="AK23">
        <f t="shared" ref="AK23:AK86" si="36">AK22-(AR22+AS22)*($A23-$A22)/$L$11</f>
        <v>315.80225370921113</v>
      </c>
      <c r="AL23">
        <f t="shared" ref="AL23:AL86" si="37">$O$5*AI23+$N$5</f>
        <v>1031.7602179603391</v>
      </c>
      <c r="AM23" s="8">
        <f t="shared" ref="AM23:AM86" si="38">$O$3*AJ23+$N$3</f>
        <v>4193.1104547495543</v>
      </c>
      <c r="AN23">
        <f t="shared" ref="AN23:AN86" si="39">EXP(-$B$8/4/$B$6/AL23)</f>
        <v>0.26024407529687704</v>
      </c>
      <c r="AO23">
        <f t="shared" ref="AO23:AO86" si="40">EXP(-$F$8/4/$F$6/AM23)</f>
        <v>0.26863292794217114</v>
      </c>
      <c r="AP23">
        <f t="shared" ref="AP23:AP86" si="41">AK23+AN23*(AI23-AK23)</f>
        <v>315.83497843637952</v>
      </c>
      <c r="AQ23">
        <f t="shared" ref="AQ23:AQ86" si="42">AK23+AO23*(AJ23-AK23)</f>
        <v>315.48815610681669</v>
      </c>
      <c r="AR23">
        <f t="shared" ref="AR23:AR86" si="43">$B$6*AL23*(AP23-AI23)</f>
        <v>-5.441836294469744</v>
      </c>
      <c r="AS23">
        <f t="shared" ref="AS23:AS86" si="44">$F$6*AM23*(AQ23-AJ23)</f>
        <v>81.32426222068797</v>
      </c>
      <c r="AT23">
        <f t="shared" ref="AT23:AT86" si="45">K23+V23+AG23+AR23</f>
        <v>-212.83860219876601</v>
      </c>
      <c r="AU23">
        <f t="shared" ref="AU23:AU86" si="46">L23+W23+AH23+AS23</f>
        <v>2282.2025992551926</v>
      </c>
      <c r="AV23">
        <f t="shared" ref="AV23:AV86" si="47">-AT23-AU23</f>
        <v>-2069.3639970564263</v>
      </c>
      <c r="AW23">
        <f t="shared" ref="AW23:AW86" si="48">AW22+0.1</f>
        <v>0.2</v>
      </c>
      <c r="AX23">
        <f t="shared" ref="AX23:AX86" si="49">I23</f>
        <v>312.28934493344707</v>
      </c>
      <c r="AY23">
        <f t="shared" ref="AY23:AY86" si="50">D23</f>
        <v>311.40309613779647</v>
      </c>
      <c r="AZ23">
        <f t="shared" ref="AZ23:AZ86" si="51">O23</f>
        <v>314.53414072165333</v>
      </c>
      <c r="BA23">
        <f t="shared" ref="BA23:BA86" si="52">Z23</f>
        <v>315.50573342295303</v>
      </c>
      <c r="BB23">
        <f t="shared" ref="BB23:BB86" si="53">AK23</f>
        <v>315.80225370921113</v>
      </c>
      <c r="BC23">
        <f t="shared" ref="BC23:BC86" si="54">AQ23</f>
        <v>315.48815610681669</v>
      </c>
    </row>
    <row r="24" spans="1:55">
      <c r="A24">
        <f t="shared" si="0"/>
        <v>0.30000000000000004</v>
      </c>
      <c r="B24">
        <f t="shared" si="1"/>
        <v>314.16648866483632</v>
      </c>
      <c r="C24">
        <f t="shared" si="2"/>
        <v>291.483</v>
      </c>
      <c r="D24">
        <f t="shared" si="3"/>
        <v>309.62304983152097</v>
      </c>
      <c r="E24">
        <f t="shared" si="4"/>
        <v>1031.5036180644188</v>
      </c>
      <c r="F24" s="8">
        <f t="shared" si="5"/>
        <v>4191.3543263532811</v>
      </c>
      <c r="G24">
        <f t="shared" si="6"/>
        <v>0.26015694231382014</v>
      </c>
      <c r="H24">
        <f t="shared" si="7"/>
        <v>0.26848502656690831</v>
      </c>
      <c r="I24">
        <f t="shared" si="8"/>
        <v>310.80505698598614</v>
      </c>
      <c r="J24">
        <f t="shared" si="9"/>
        <v>304.75271807058004</v>
      </c>
      <c r="K24">
        <f t="shared" si="10"/>
        <v>-196.59755081920488</v>
      </c>
      <c r="L24">
        <f t="shared" si="11"/>
        <v>1261.4182867478446</v>
      </c>
      <c r="M24">
        <f t="shared" si="12"/>
        <v>315.34517283900749</v>
      </c>
      <c r="N24">
        <f t="shared" si="13"/>
        <v>304.75271807058004</v>
      </c>
      <c r="O24">
        <f t="shared" si="14"/>
        <v>313.75189294239846</v>
      </c>
      <c r="P24">
        <f t="shared" si="15"/>
        <v>1031.6753173492191</v>
      </c>
      <c r="Q24" s="8">
        <f t="shared" si="16"/>
        <v>4192.3609492281103</v>
      </c>
      <c r="R24">
        <f t="shared" si="17"/>
        <v>0.26021524737760793</v>
      </c>
      <c r="S24">
        <f t="shared" si="18"/>
        <v>0.26856980967764865</v>
      </c>
      <c r="T24">
        <f t="shared" si="19"/>
        <v>314.16648866483632</v>
      </c>
      <c r="U24">
        <f t="shared" si="20"/>
        <v>311.33498625981832</v>
      </c>
      <c r="V24">
        <f t="shared" si="21"/>
        <v>-68.94829824739206</v>
      </c>
      <c r="W24">
        <f t="shared" si="22"/>
        <v>625.86013650345569</v>
      </c>
      <c r="X24">
        <f t="shared" si="23"/>
        <v>315.75425325828257</v>
      </c>
      <c r="Y24">
        <f t="shared" si="24"/>
        <v>311.33498625981832</v>
      </c>
      <c r="Z24">
        <f t="shared" si="25"/>
        <v>315.20126591017549</v>
      </c>
      <c r="AA24">
        <f t="shared" si="26"/>
        <v>1031.7349082192372</v>
      </c>
      <c r="AB24" s="8">
        <f t="shared" si="27"/>
        <v>4192.8602711950361</v>
      </c>
      <c r="AC24">
        <f t="shared" si="28"/>
        <v>0.26023548156136689</v>
      </c>
      <c r="AD24">
        <f t="shared" si="29"/>
        <v>0.26861186004237747</v>
      </c>
      <c r="AE24">
        <f t="shared" si="30"/>
        <v>315.34517283900749</v>
      </c>
      <c r="AF24">
        <f t="shared" si="31"/>
        <v>314.16273734184904</v>
      </c>
      <c r="AG24">
        <f t="shared" si="32"/>
        <v>-23.930946518948303</v>
      </c>
      <c r="AH24">
        <f t="shared" si="33"/>
        <v>268.90236202555724</v>
      </c>
      <c r="AI24">
        <f t="shared" si="34"/>
        <v>315.928</v>
      </c>
      <c r="AJ24">
        <f t="shared" si="35"/>
        <v>314.16273734184904</v>
      </c>
      <c r="AK24">
        <f t="shared" si="36"/>
        <v>315.69312963814764</v>
      </c>
      <c r="AL24">
        <f t="shared" si="37"/>
        <v>1031.7602179603391</v>
      </c>
      <c r="AM24" s="8">
        <f t="shared" si="38"/>
        <v>4193.0747805695646</v>
      </c>
      <c r="AN24">
        <f t="shared" si="39"/>
        <v>0.26024407529687704</v>
      </c>
      <c r="AO24">
        <f t="shared" si="40"/>
        <v>0.26862992388032986</v>
      </c>
      <c r="AP24">
        <f t="shared" si="41"/>
        <v>315.75425325828257</v>
      </c>
      <c r="AQ24">
        <f t="shared" si="42"/>
        <v>315.28202047208589</v>
      </c>
      <c r="AR24">
        <f t="shared" si="43"/>
        <v>-10.164324145111944</v>
      </c>
      <c r="AS24">
        <f t="shared" si="44"/>
        <v>106.44263479437316</v>
      </c>
      <c r="AT24">
        <f t="shared" si="45"/>
        <v>-299.64111973065718</v>
      </c>
      <c r="AU24">
        <f t="shared" si="46"/>
        <v>2262.6234200712306</v>
      </c>
      <c r="AV24">
        <f t="shared" si="47"/>
        <v>-1962.9823003405734</v>
      </c>
      <c r="AW24">
        <f t="shared" si="48"/>
        <v>0.30000000000000004</v>
      </c>
      <c r="AX24">
        <f t="shared" si="49"/>
        <v>310.80505698598614</v>
      </c>
      <c r="AY24">
        <f t="shared" si="50"/>
        <v>309.62304983152097</v>
      </c>
      <c r="AZ24">
        <f t="shared" si="51"/>
        <v>313.75189294239846</v>
      </c>
      <c r="BA24">
        <f t="shared" si="52"/>
        <v>315.20126591017549</v>
      </c>
      <c r="BB24">
        <f t="shared" si="53"/>
        <v>315.69312963814764</v>
      </c>
      <c r="BC24">
        <f t="shared" si="54"/>
        <v>315.28202047208589</v>
      </c>
    </row>
    <row r="25" spans="1:55">
      <c r="A25">
        <f t="shared" si="0"/>
        <v>0.4</v>
      </c>
      <c r="B25">
        <f t="shared" si="1"/>
        <v>313.49923106148179</v>
      </c>
      <c r="C25">
        <f t="shared" si="2"/>
        <v>291.483</v>
      </c>
      <c r="D25">
        <f t="shared" si="3"/>
        <v>308.09176544993949</v>
      </c>
      <c r="E25">
        <f t="shared" si="4"/>
        <v>1031.4064184448905</v>
      </c>
      <c r="F25" s="8">
        <f t="shared" si="5"/>
        <v>4191.3543263532811</v>
      </c>
      <c r="G25">
        <f t="shared" si="6"/>
        <v>0.26012393278319346</v>
      </c>
      <c r="H25">
        <f t="shared" si="7"/>
        <v>0.26848502656690831</v>
      </c>
      <c r="I25">
        <f t="shared" si="8"/>
        <v>309.49837667120374</v>
      </c>
      <c r="J25">
        <f t="shared" si="9"/>
        <v>303.63256061686894</v>
      </c>
      <c r="K25">
        <f t="shared" si="10"/>
        <v>-233.97294108236454</v>
      </c>
      <c r="L25">
        <f t="shared" si="11"/>
        <v>1154.9362131549788</v>
      </c>
      <c r="M25">
        <f t="shared" si="12"/>
        <v>315.05790643698526</v>
      </c>
      <c r="N25">
        <f t="shared" si="13"/>
        <v>303.63256061686894</v>
      </c>
      <c r="O25">
        <f t="shared" si="14"/>
        <v>312.95101597685402</v>
      </c>
      <c r="P25">
        <f t="shared" si="15"/>
        <v>1031.6334711644181</v>
      </c>
      <c r="Q25" s="8">
        <f t="shared" si="16"/>
        <v>4192.2759755979005</v>
      </c>
      <c r="R25">
        <f t="shared" si="17"/>
        <v>0.26020103797595995</v>
      </c>
      <c r="S25">
        <f t="shared" si="18"/>
        <v>0.26856265328750245</v>
      </c>
      <c r="T25">
        <f t="shared" si="19"/>
        <v>313.49923106148179</v>
      </c>
      <c r="U25">
        <f t="shared" si="20"/>
        <v>310.44842688083526</v>
      </c>
      <c r="V25">
        <f t="shared" si="21"/>
        <v>-91.172561712386624</v>
      </c>
      <c r="W25">
        <f t="shared" si="22"/>
        <v>648.05814743500582</v>
      </c>
      <c r="X25">
        <f t="shared" si="23"/>
        <v>315.65183054736934</v>
      </c>
      <c r="Y25">
        <f t="shared" si="24"/>
        <v>310.44842688083526</v>
      </c>
      <c r="Z25">
        <f t="shared" si="25"/>
        <v>314.84898041286874</v>
      </c>
      <c r="AA25">
        <f t="shared" si="26"/>
        <v>1031.7199882715561</v>
      </c>
      <c r="AB25" s="8">
        <f t="shared" si="27"/>
        <v>4192.7930179989971</v>
      </c>
      <c r="AC25">
        <f t="shared" si="28"/>
        <v>0.26023041553883763</v>
      </c>
      <c r="AD25">
        <f t="shared" si="29"/>
        <v>0.26860619651918449</v>
      </c>
      <c r="AE25">
        <f t="shared" si="30"/>
        <v>315.05790643698526</v>
      </c>
      <c r="AF25">
        <f t="shared" si="31"/>
        <v>313.66696446605016</v>
      </c>
      <c r="AG25">
        <f t="shared" si="32"/>
        <v>-34.743683430520576</v>
      </c>
      <c r="AH25">
        <f t="shared" si="33"/>
        <v>306.05893224255118</v>
      </c>
      <c r="AI25">
        <f t="shared" si="34"/>
        <v>315.928</v>
      </c>
      <c r="AJ25">
        <f t="shared" si="35"/>
        <v>313.66696446605016</v>
      </c>
      <c r="AK25">
        <f t="shared" si="36"/>
        <v>315.55467490261537</v>
      </c>
      <c r="AL25">
        <f t="shared" si="37"/>
        <v>1031.7602179603391</v>
      </c>
      <c r="AM25" s="8">
        <f t="shared" si="38"/>
        <v>4193.0371719093928</v>
      </c>
      <c r="AN25">
        <f t="shared" si="39"/>
        <v>0.26024407529687704</v>
      </c>
      <c r="AO25">
        <f t="shared" si="40"/>
        <v>0.26862675690023924</v>
      </c>
      <c r="AP25">
        <f t="shared" si="41"/>
        <v>315.65183054736934</v>
      </c>
      <c r="AQ25">
        <f t="shared" si="42"/>
        <v>315.0475853700741</v>
      </c>
      <c r="AR25">
        <f t="shared" si="43"/>
        <v>-16.156135118098845</v>
      </c>
      <c r="AS25">
        <f t="shared" si="44"/>
        <v>131.29440140372941</v>
      </c>
      <c r="AT25">
        <f t="shared" si="45"/>
        <v>-376.04532134337057</v>
      </c>
      <c r="AU25">
        <f t="shared" si="46"/>
        <v>2240.3476942362649</v>
      </c>
      <c r="AV25">
        <f t="shared" si="47"/>
        <v>-1864.3023728928943</v>
      </c>
      <c r="AW25">
        <f t="shared" si="48"/>
        <v>0.4</v>
      </c>
      <c r="AX25">
        <f t="shared" si="49"/>
        <v>309.49837667120374</v>
      </c>
      <c r="AY25">
        <f t="shared" si="50"/>
        <v>308.09176544993949</v>
      </c>
      <c r="AZ25">
        <f t="shared" si="51"/>
        <v>312.95101597685402</v>
      </c>
      <c r="BA25">
        <f t="shared" si="52"/>
        <v>314.84898041286874</v>
      </c>
      <c r="BB25">
        <f t="shared" si="53"/>
        <v>315.55467490261537</v>
      </c>
      <c r="BC25">
        <f t="shared" si="54"/>
        <v>315.0475853700741</v>
      </c>
    </row>
    <row r="26" spans="1:55">
      <c r="A26">
        <f t="shared" si="0"/>
        <v>0.5</v>
      </c>
      <c r="B26">
        <f t="shared" si="1"/>
        <v>312.82333121160605</v>
      </c>
      <c r="C26">
        <f t="shared" si="2"/>
        <v>291.483</v>
      </c>
      <c r="D26">
        <f t="shared" si="3"/>
        <v>306.76735785065932</v>
      </c>
      <c r="E26">
        <f t="shared" si="4"/>
        <v>1031.3079599066632</v>
      </c>
      <c r="F26" s="8">
        <f t="shared" si="5"/>
        <v>4191.3543263532811</v>
      </c>
      <c r="G26">
        <f t="shared" si="6"/>
        <v>0.26009049364444631</v>
      </c>
      <c r="H26">
        <f t="shared" si="7"/>
        <v>0.26848502656690831</v>
      </c>
      <c r="I26">
        <f t="shared" si="8"/>
        <v>308.34245895160558</v>
      </c>
      <c r="J26">
        <f t="shared" si="9"/>
        <v>302.6637366270669</v>
      </c>
      <c r="K26">
        <f t="shared" si="10"/>
        <v>-262.01972828789712</v>
      </c>
      <c r="L26">
        <f t="shared" si="11"/>
        <v>1062.8398859477129</v>
      </c>
      <c r="M26">
        <f t="shared" si="12"/>
        <v>314.73738960439516</v>
      </c>
      <c r="N26">
        <f t="shared" si="13"/>
        <v>302.6637366270669</v>
      </c>
      <c r="O26">
        <f t="shared" si="14"/>
        <v>312.15017676423179</v>
      </c>
      <c r="P26">
        <f t="shared" si="15"/>
        <v>1031.5867813792083</v>
      </c>
      <c r="Q26" s="8">
        <f t="shared" si="16"/>
        <v>4192.2024819196904</v>
      </c>
      <c r="R26">
        <f t="shared" si="17"/>
        <v>0.26018518342377028</v>
      </c>
      <c r="S26">
        <f t="shared" si="18"/>
        <v>0.2685564636467192</v>
      </c>
      <c r="T26">
        <f t="shared" si="19"/>
        <v>312.82333121160605</v>
      </c>
      <c r="U26">
        <f t="shared" si="20"/>
        <v>309.60253194839851</v>
      </c>
      <c r="V26">
        <f t="shared" si="21"/>
        <v>-111.95513299594676</v>
      </c>
      <c r="W26">
        <f t="shared" si="22"/>
        <v>659.73477706560152</v>
      </c>
      <c r="X26">
        <f t="shared" si="23"/>
        <v>315.52934425442038</v>
      </c>
      <c r="Y26">
        <f t="shared" si="24"/>
        <v>309.60253194839851</v>
      </c>
      <c r="Z26">
        <f t="shared" si="25"/>
        <v>314.45881069793694</v>
      </c>
      <c r="AA26">
        <f t="shared" si="26"/>
        <v>1031.7021456557325</v>
      </c>
      <c r="AB26" s="8">
        <f t="shared" si="27"/>
        <v>4192.7288495529028</v>
      </c>
      <c r="AC26">
        <f t="shared" si="28"/>
        <v>0.26022435707040137</v>
      </c>
      <c r="AD26">
        <f t="shared" si="29"/>
        <v>0.26860079271076442</v>
      </c>
      <c r="AE26">
        <f t="shared" si="30"/>
        <v>314.73738960439516</v>
      </c>
      <c r="AF26">
        <f t="shared" si="31"/>
        <v>313.15441037618649</v>
      </c>
      <c r="AG26">
        <f t="shared" si="32"/>
        <v>-46.327376372996063</v>
      </c>
      <c r="AH26">
        <f t="shared" si="33"/>
        <v>337.75199233932631</v>
      </c>
      <c r="AI26">
        <f t="shared" si="34"/>
        <v>315.928</v>
      </c>
      <c r="AJ26">
        <f t="shared" si="35"/>
        <v>313.15441037618649</v>
      </c>
      <c r="AK26">
        <f t="shared" si="36"/>
        <v>315.38909827273147</v>
      </c>
      <c r="AL26">
        <f t="shared" si="37"/>
        <v>1031.7602179603391</v>
      </c>
      <c r="AM26" s="8">
        <f t="shared" si="38"/>
        <v>4192.9982902490055</v>
      </c>
      <c r="AN26">
        <f t="shared" si="39"/>
        <v>0.26024407529687704</v>
      </c>
      <c r="AO26">
        <f t="shared" si="40"/>
        <v>0.26862348270185576</v>
      </c>
      <c r="AP26">
        <f t="shared" si="41"/>
        <v>315.52934425442038</v>
      </c>
      <c r="AQ26">
        <f t="shared" si="42"/>
        <v>314.7888086272099</v>
      </c>
      <c r="AR26">
        <f t="shared" si="43"/>
        <v>-23.321681778485836</v>
      </c>
      <c r="AS26">
        <f t="shared" si="44"/>
        <v>155.42669935584343</v>
      </c>
      <c r="AT26">
        <f t="shared" si="45"/>
        <v>-443.62391943532577</v>
      </c>
      <c r="AU26">
        <f t="shared" si="46"/>
        <v>2215.7533547084845</v>
      </c>
      <c r="AV26">
        <f t="shared" si="47"/>
        <v>-1772.1294352731588</v>
      </c>
      <c r="AW26">
        <f t="shared" si="48"/>
        <v>0.5</v>
      </c>
      <c r="AX26">
        <f t="shared" si="49"/>
        <v>308.34245895160558</v>
      </c>
      <c r="AY26">
        <f t="shared" si="50"/>
        <v>306.76735785065932</v>
      </c>
      <c r="AZ26">
        <f t="shared" si="51"/>
        <v>312.15017676423179</v>
      </c>
      <c r="BA26">
        <f t="shared" si="52"/>
        <v>314.45881069793694</v>
      </c>
      <c r="BB26">
        <f t="shared" si="53"/>
        <v>315.38909827273147</v>
      </c>
      <c r="BC26">
        <f t="shared" si="54"/>
        <v>314.7888086272099</v>
      </c>
    </row>
    <row r="27" spans="1:55">
      <c r="A27">
        <f t="shared" si="0"/>
        <v>0.6</v>
      </c>
      <c r="B27">
        <f t="shared" si="1"/>
        <v>312.15031122146667</v>
      </c>
      <c r="C27">
        <f t="shared" si="2"/>
        <v>291.483</v>
      </c>
      <c r="D27">
        <f t="shared" si="3"/>
        <v>305.61572419205044</v>
      </c>
      <c r="E27">
        <f t="shared" si="4"/>
        <v>1031.2099208784864</v>
      </c>
      <c r="F27" s="8">
        <f t="shared" si="5"/>
        <v>4191.3543263532811</v>
      </c>
      <c r="G27">
        <f t="shared" si="6"/>
        <v>0.2600571949101908</v>
      </c>
      <c r="H27">
        <f t="shared" si="7"/>
        <v>0.26848502656690831</v>
      </c>
      <c r="I27">
        <f t="shared" si="8"/>
        <v>307.31509056481696</v>
      </c>
      <c r="J27">
        <f t="shared" si="9"/>
        <v>301.821299361885</v>
      </c>
      <c r="K27">
        <f t="shared" si="10"/>
        <v>-282.71342986087279</v>
      </c>
      <c r="L27">
        <f t="shared" si="11"/>
        <v>982.75787018173355</v>
      </c>
      <c r="M27">
        <f t="shared" si="12"/>
        <v>314.39077802390176</v>
      </c>
      <c r="N27">
        <f t="shared" si="13"/>
        <v>301.821299361885</v>
      </c>
      <c r="O27">
        <f t="shared" si="14"/>
        <v>311.36243251281974</v>
      </c>
      <c r="P27">
        <f t="shared" si="15"/>
        <v>1031.5362903640762</v>
      </c>
      <c r="Q27" s="8">
        <f t="shared" si="16"/>
        <v>4192.1385757675607</v>
      </c>
      <c r="R27">
        <f t="shared" si="17"/>
        <v>0.26016803755176648</v>
      </c>
      <c r="S27">
        <f t="shared" si="18"/>
        <v>0.26855108140735567</v>
      </c>
      <c r="T27">
        <f t="shared" si="19"/>
        <v>312.15031122146667</v>
      </c>
      <c r="U27">
        <f t="shared" si="20"/>
        <v>308.80015088728464</v>
      </c>
      <c r="V27">
        <f t="shared" si="21"/>
        <v>-131.04066355764201</v>
      </c>
      <c r="W27">
        <f t="shared" si="22"/>
        <v>663.53317190405107</v>
      </c>
      <c r="X27">
        <f t="shared" si="23"/>
        <v>315.38880840647846</v>
      </c>
      <c r="Y27">
        <f t="shared" si="24"/>
        <v>308.80015088728464</v>
      </c>
      <c r="Z27">
        <f t="shared" si="25"/>
        <v>314.03972235021763</v>
      </c>
      <c r="AA27">
        <f t="shared" si="26"/>
        <v>1031.6816737557026</v>
      </c>
      <c r="AB27" s="8">
        <f t="shared" si="27"/>
        <v>4192.6679820102654</v>
      </c>
      <c r="AC27">
        <f t="shared" si="28"/>
        <v>0.26021740574291147</v>
      </c>
      <c r="AD27">
        <f t="shared" si="29"/>
        <v>0.26859566682847591</v>
      </c>
      <c r="AE27">
        <f t="shared" si="30"/>
        <v>314.39077802390176</v>
      </c>
      <c r="AF27">
        <f t="shared" si="31"/>
        <v>312.63239615923567</v>
      </c>
      <c r="AG27">
        <f t="shared" si="32"/>
        <v>-58.381135470012445</v>
      </c>
      <c r="AH27">
        <f t="shared" si="33"/>
        <v>364.40709091484928</v>
      </c>
      <c r="AI27">
        <f t="shared" si="34"/>
        <v>315.928</v>
      </c>
      <c r="AJ27">
        <f t="shared" si="35"/>
        <v>312.63239615923567</v>
      </c>
      <c r="AK27">
        <f t="shared" si="36"/>
        <v>315.19912230464672</v>
      </c>
      <c r="AL27">
        <f t="shared" si="37"/>
        <v>1031.7602179603391</v>
      </c>
      <c r="AM27" s="8">
        <f t="shared" si="38"/>
        <v>4192.9586909561667</v>
      </c>
      <c r="AN27">
        <f t="shared" si="39"/>
        <v>0.26024407529687704</v>
      </c>
      <c r="AO27">
        <f t="shared" si="40"/>
        <v>0.26862014805073348</v>
      </c>
      <c r="AP27">
        <f t="shared" si="41"/>
        <v>315.38880840647846</v>
      </c>
      <c r="AQ27">
        <f t="shared" si="42"/>
        <v>314.50964794746073</v>
      </c>
      <c r="AR27">
        <f t="shared" si="43"/>
        <v>-31.543141924271048</v>
      </c>
      <c r="AS27">
        <f t="shared" si="44"/>
        <v>178.51970506850344</v>
      </c>
      <c r="AT27">
        <f t="shared" si="45"/>
        <v>-503.67837081279828</v>
      </c>
      <c r="AU27">
        <f t="shared" si="46"/>
        <v>2189.2178380691375</v>
      </c>
      <c r="AV27">
        <f t="shared" si="47"/>
        <v>-1685.5394672563393</v>
      </c>
      <c r="AW27">
        <f t="shared" si="48"/>
        <v>0.6</v>
      </c>
      <c r="AX27">
        <f t="shared" si="49"/>
        <v>307.31509056481696</v>
      </c>
      <c r="AY27">
        <f t="shared" si="50"/>
        <v>305.61572419205044</v>
      </c>
      <c r="AZ27">
        <f t="shared" si="51"/>
        <v>311.36243251281974</v>
      </c>
      <c r="BA27">
        <f t="shared" si="52"/>
        <v>314.03972235021763</v>
      </c>
      <c r="BB27">
        <f t="shared" si="53"/>
        <v>315.19912230464672</v>
      </c>
      <c r="BC27">
        <f t="shared" si="54"/>
        <v>314.50964794746073</v>
      </c>
    </row>
    <row r="28" spans="1:55">
      <c r="A28">
        <f t="shared" si="0"/>
        <v>0.7</v>
      </c>
      <c r="B28">
        <f t="shared" si="1"/>
        <v>311.48842410829576</v>
      </c>
      <c r="C28">
        <f t="shared" si="2"/>
        <v>291.483</v>
      </c>
      <c r="D28">
        <f t="shared" si="3"/>
        <v>304.60901284458458</v>
      </c>
      <c r="E28">
        <f t="shared" si="4"/>
        <v>1031.1135035799086</v>
      </c>
      <c r="F28" s="8">
        <f t="shared" si="5"/>
        <v>4191.3543263532811</v>
      </c>
      <c r="G28">
        <f t="shared" si="6"/>
        <v>0.26002444497597388</v>
      </c>
      <c r="H28">
        <f t="shared" si="7"/>
        <v>0.26848502656690831</v>
      </c>
      <c r="I28">
        <f t="shared" si="8"/>
        <v>306.39782794019254</v>
      </c>
      <c r="J28">
        <f t="shared" si="9"/>
        <v>301.0848749372887</v>
      </c>
      <c r="K28">
        <f t="shared" si="10"/>
        <v>-297.61730492653089</v>
      </c>
      <c r="L28">
        <f t="shared" si="11"/>
        <v>912.75342614964427</v>
      </c>
      <c r="M28">
        <f t="shared" si="12"/>
        <v>314.02451070769024</v>
      </c>
      <c r="N28">
        <f t="shared" si="13"/>
        <v>301.0848749372887</v>
      </c>
      <c r="O28">
        <f t="shared" si="14"/>
        <v>310.59667219859284</v>
      </c>
      <c r="P28">
        <f t="shared" si="15"/>
        <v>1031.4829360918993</v>
      </c>
      <c r="Q28" s="8">
        <f t="shared" si="16"/>
        <v>4192.0827116062092</v>
      </c>
      <c r="R28">
        <f t="shared" si="17"/>
        <v>0.26014991877133181</v>
      </c>
      <c r="S28">
        <f t="shared" si="18"/>
        <v>0.26854637642635387</v>
      </c>
      <c r="T28">
        <f t="shared" si="19"/>
        <v>311.48842410829576</v>
      </c>
      <c r="U28">
        <f t="shared" si="20"/>
        <v>308.04231351076749</v>
      </c>
      <c r="V28">
        <f t="shared" si="21"/>
        <v>-148.32323393290608</v>
      </c>
      <c r="W28">
        <f t="shared" si="22"/>
        <v>661.48846255417743</v>
      </c>
      <c r="X28">
        <f t="shared" si="23"/>
        <v>315.2324519235238</v>
      </c>
      <c r="Y28">
        <f t="shared" si="24"/>
        <v>308.04231351076749</v>
      </c>
      <c r="Z28">
        <f t="shared" si="25"/>
        <v>313.59963628678975</v>
      </c>
      <c r="AA28">
        <f t="shared" si="26"/>
        <v>1031.6588972589229</v>
      </c>
      <c r="AB28" s="8">
        <f t="shared" si="27"/>
        <v>4192.6104934913274</v>
      </c>
      <c r="AC28">
        <f t="shared" si="28"/>
        <v>0.26020967177305437</v>
      </c>
      <c r="AD28">
        <f t="shared" si="29"/>
        <v>0.26859082545950874</v>
      </c>
      <c r="AE28">
        <f t="shared" si="30"/>
        <v>314.02451070769024</v>
      </c>
      <c r="AF28">
        <f t="shared" si="31"/>
        <v>312.10699037503298</v>
      </c>
      <c r="AG28">
        <f t="shared" si="32"/>
        <v>-70.658593261981537</v>
      </c>
      <c r="AH28">
        <f t="shared" si="33"/>
        <v>386.50364389712468</v>
      </c>
      <c r="AI28">
        <f t="shared" si="34"/>
        <v>315.928</v>
      </c>
      <c r="AJ28">
        <f t="shared" si="35"/>
        <v>312.10699037503298</v>
      </c>
      <c r="AK28">
        <f t="shared" si="36"/>
        <v>314.98776004618639</v>
      </c>
      <c r="AL28">
        <f t="shared" si="37"/>
        <v>1031.7602179603391</v>
      </c>
      <c r="AM28" s="8">
        <f t="shared" si="38"/>
        <v>4192.9188343836204</v>
      </c>
      <c r="AN28">
        <f t="shared" si="39"/>
        <v>0.26024407529687704</v>
      </c>
      <c r="AO28">
        <f t="shared" si="40"/>
        <v>0.26861679171232072</v>
      </c>
      <c r="AP28">
        <f t="shared" si="41"/>
        <v>315.2324519235238</v>
      </c>
      <c r="AQ28">
        <f t="shared" si="42"/>
        <v>314.21393693945902</v>
      </c>
      <c r="AR28">
        <f t="shared" si="43"/>
        <v>-40.690121943761696</v>
      </c>
      <c r="AS28">
        <f t="shared" si="44"/>
        <v>200.36092456093442</v>
      </c>
      <c r="AT28">
        <f t="shared" si="45"/>
        <v>-557.28925406518022</v>
      </c>
      <c r="AU28">
        <f t="shared" si="46"/>
        <v>2161.1064571618808</v>
      </c>
      <c r="AV28">
        <f t="shared" si="47"/>
        <v>-1603.8172030967007</v>
      </c>
      <c r="AW28">
        <f t="shared" si="48"/>
        <v>0.7</v>
      </c>
      <c r="AX28">
        <f t="shared" si="49"/>
        <v>306.39782794019254</v>
      </c>
      <c r="AY28">
        <f t="shared" si="50"/>
        <v>304.60901284458458</v>
      </c>
      <c r="AZ28">
        <f t="shared" si="51"/>
        <v>310.59667219859284</v>
      </c>
      <c r="BA28">
        <f t="shared" si="52"/>
        <v>313.59963628678975</v>
      </c>
      <c r="BB28">
        <f t="shared" si="53"/>
        <v>314.98776004618639</v>
      </c>
      <c r="BC28">
        <f t="shared" si="54"/>
        <v>314.21393693945902</v>
      </c>
    </row>
    <row r="29" spans="1:55">
      <c r="A29">
        <f t="shared" si="0"/>
        <v>0.79999999999999993</v>
      </c>
      <c r="B29">
        <f t="shared" si="1"/>
        <v>310.84345078451554</v>
      </c>
      <c r="C29">
        <f t="shared" si="2"/>
        <v>291.483</v>
      </c>
      <c r="D29">
        <f t="shared" si="3"/>
        <v>303.72440541425118</v>
      </c>
      <c r="E29">
        <f t="shared" si="4"/>
        <v>1031.0195501182136</v>
      </c>
      <c r="F29" s="8">
        <f t="shared" si="5"/>
        <v>4191.3543263532811</v>
      </c>
      <c r="G29">
        <f t="shared" si="6"/>
        <v>0.25999253000606509</v>
      </c>
      <c r="H29">
        <f t="shared" si="7"/>
        <v>0.26848502656690831</v>
      </c>
      <c r="I29">
        <f t="shared" si="8"/>
        <v>305.57530403129419</v>
      </c>
      <c r="J29">
        <f t="shared" si="9"/>
        <v>300.43777135638965</v>
      </c>
      <c r="K29">
        <f t="shared" si="10"/>
        <v>-307.96958215275203</v>
      </c>
      <c r="L29">
        <f t="shared" si="11"/>
        <v>851.23981402733318</v>
      </c>
      <c r="M29">
        <f t="shared" si="12"/>
        <v>313.64427752080439</v>
      </c>
      <c r="N29">
        <f t="shared" si="13"/>
        <v>300.43777135638965</v>
      </c>
      <c r="O29">
        <f t="shared" si="14"/>
        <v>309.85870582242802</v>
      </c>
      <c r="P29">
        <f t="shared" si="15"/>
        <v>1031.4275474070621</v>
      </c>
      <c r="Q29" s="8">
        <f t="shared" si="16"/>
        <v>4192.0336232033169</v>
      </c>
      <c r="R29">
        <f t="shared" si="17"/>
        <v>0.26013110846900117</v>
      </c>
      <c r="S29">
        <f t="shared" si="18"/>
        <v>0.26854224207655514</v>
      </c>
      <c r="T29">
        <f t="shared" si="19"/>
        <v>310.84345078451554</v>
      </c>
      <c r="U29">
        <f t="shared" si="20"/>
        <v>307.32878695846176</v>
      </c>
      <c r="V29">
        <f t="shared" si="21"/>
        <v>-163.79778656998801</v>
      </c>
      <c r="W29">
        <f t="shared" si="22"/>
        <v>655.16553123120445</v>
      </c>
      <c r="X29">
        <f t="shared" si="23"/>
        <v>315.06259106548163</v>
      </c>
      <c r="Y29">
        <f t="shared" si="24"/>
        <v>307.32878695846176</v>
      </c>
      <c r="Z29">
        <f t="shared" si="25"/>
        <v>313.14542969903431</v>
      </c>
      <c r="AA29">
        <f t="shared" si="26"/>
        <v>1031.6341535756865</v>
      </c>
      <c r="AB29" s="8">
        <f t="shared" si="27"/>
        <v>4192.5563663316152</v>
      </c>
      <c r="AC29">
        <f t="shared" si="28"/>
        <v>0.26020126970036472</v>
      </c>
      <c r="AD29">
        <f t="shared" si="29"/>
        <v>0.26858626712426109</v>
      </c>
      <c r="AE29">
        <f t="shared" si="30"/>
        <v>313.64427752080439</v>
      </c>
      <c r="AF29">
        <f t="shared" si="31"/>
        <v>311.5831593381485</v>
      </c>
      <c r="AG29">
        <f t="shared" si="32"/>
        <v>-82.962345302627213</v>
      </c>
      <c r="AH29">
        <f t="shared" si="33"/>
        <v>404.53626539795948</v>
      </c>
      <c r="AI29">
        <f t="shared" si="34"/>
        <v>315.928</v>
      </c>
      <c r="AJ29">
        <f t="shared" si="35"/>
        <v>311.5831593381485</v>
      </c>
      <c r="AK29">
        <f t="shared" si="36"/>
        <v>314.75814261107041</v>
      </c>
      <c r="AL29">
        <f t="shared" si="37"/>
        <v>1031.7602179603391</v>
      </c>
      <c r="AM29" s="8">
        <f t="shared" si="38"/>
        <v>4192.8790972692777</v>
      </c>
      <c r="AN29">
        <f t="shared" si="39"/>
        <v>0.26024407529687704</v>
      </c>
      <c r="AO29">
        <f t="shared" si="40"/>
        <v>0.2686134454117593</v>
      </c>
      <c r="AP29">
        <f t="shared" si="41"/>
        <v>315.06259106548163</v>
      </c>
      <c r="AQ29">
        <f t="shared" si="42"/>
        <v>313.90529941500614</v>
      </c>
      <c r="AR29">
        <f t="shared" si="43"/>
        <v>-50.627118768228385</v>
      </c>
      <c r="AS29">
        <f t="shared" si="44"/>
        <v>220.82274472277604</v>
      </c>
      <c r="AT29">
        <f t="shared" si="45"/>
        <v>-605.35683279359557</v>
      </c>
      <c r="AU29">
        <f t="shared" si="46"/>
        <v>2131.7643553792732</v>
      </c>
      <c r="AV29">
        <f t="shared" si="47"/>
        <v>-1526.4075225856777</v>
      </c>
      <c r="AW29">
        <f t="shared" si="48"/>
        <v>0.79999999999999993</v>
      </c>
      <c r="AX29">
        <f t="shared" si="49"/>
        <v>305.57530403129419</v>
      </c>
      <c r="AY29">
        <f t="shared" si="50"/>
        <v>303.72440541425118</v>
      </c>
      <c r="AZ29">
        <f t="shared" si="51"/>
        <v>309.85870582242802</v>
      </c>
      <c r="BA29">
        <f t="shared" si="52"/>
        <v>313.14542969903431</v>
      </c>
      <c r="BB29">
        <f t="shared" si="53"/>
        <v>314.75814261107041</v>
      </c>
      <c r="BC29">
        <f t="shared" si="54"/>
        <v>313.90529941500614</v>
      </c>
    </row>
    <row r="30" spans="1:55">
      <c r="A30">
        <f t="shared" si="0"/>
        <v>0.89999999999999991</v>
      </c>
      <c r="B30">
        <f t="shared" si="1"/>
        <v>310.21931019033042</v>
      </c>
      <c r="C30">
        <f t="shared" si="2"/>
        <v>291.483</v>
      </c>
      <c r="D30">
        <f t="shared" si="3"/>
        <v>302.94314600318029</v>
      </c>
      <c r="E30">
        <f t="shared" si="4"/>
        <v>1030.9286313666221</v>
      </c>
      <c r="F30" s="8">
        <f t="shared" si="5"/>
        <v>4191.3543263532811</v>
      </c>
      <c r="G30">
        <f t="shared" si="6"/>
        <v>0.25996164408632566</v>
      </c>
      <c r="H30">
        <f t="shared" si="7"/>
        <v>0.26848502656690831</v>
      </c>
      <c r="I30">
        <f t="shared" si="8"/>
        <v>304.8346696079139</v>
      </c>
      <c r="J30">
        <f t="shared" si="9"/>
        <v>299.8662683990558</v>
      </c>
      <c r="K30">
        <f t="shared" si="10"/>
        <v>-314.75191428000517</v>
      </c>
      <c r="L30">
        <f t="shared" si="11"/>
        <v>796.91279083987843</v>
      </c>
      <c r="M30">
        <f t="shared" si="12"/>
        <v>313.25503018316607</v>
      </c>
      <c r="N30">
        <f t="shared" si="13"/>
        <v>299.8662683990558</v>
      </c>
      <c r="O30">
        <f t="shared" si="14"/>
        <v>309.15208570542171</v>
      </c>
      <c r="P30">
        <f t="shared" si="15"/>
        <v>1031.3708456281231</v>
      </c>
      <c r="Q30" s="8">
        <f t="shared" si="16"/>
        <v>4191.9902697615307</v>
      </c>
      <c r="R30">
        <f t="shared" si="17"/>
        <v>0.26011185154896388</v>
      </c>
      <c r="S30">
        <f t="shared" si="18"/>
        <v>0.26853859071213898</v>
      </c>
      <c r="T30">
        <f t="shared" si="19"/>
        <v>310.21931019033042</v>
      </c>
      <c r="U30">
        <f t="shared" si="20"/>
        <v>306.65848541235982</v>
      </c>
      <c r="V30">
        <f t="shared" si="21"/>
        <v>-177.52504054893274</v>
      </c>
      <c r="W30">
        <f t="shared" si="22"/>
        <v>645.76554504566013</v>
      </c>
      <c r="X30">
        <f t="shared" si="23"/>
        <v>314.8815336987883</v>
      </c>
      <c r="Y30">
        <f t="shared" si="24"/>
        <v>306.65848541235982</v>
      </c>
      <c r="Z30">
        <f t="shared" si="25"/>
        <v>312.6829846087474</v>
      </c>
      <c r="AA30">
        <f t="shared" si="26"/>
        <v>1031.6077788936043</v>
      </c>
      <c r="AB30" s="8">
        <f t="shared" si="27"/>
        <v>4192.5055181624411</v>
      </c>
      <c r="AC30">
        <f t="shared" si="28"/>
        <v>0.26019231365356554</v>
      </c>
      <c r="AD30">
        <f t="shared" si="29"/>
        <v>0.26858198489345542</v>
      </c>
      <c r="AE30">
        <f t="shared" si="30"/>
        <v>313.25503018316607</v>
      </c>
      <c r="AF30">
        <f t="shared" si="31"/>
        <v>311.06491265659258</v>
      </c>
      <c r="AG30">
        <f t="shared" si="32"/>
        <v>-95.13770560574622</v>
      </c>
      <c r="AH30">
        <f t="shared" si="33"/>
        <v>418.98965177524002</v>
      </c>
      <c r="AI30">
        <f t="shared" si="34"/>
        <v>315.928</v>
      </c>
      <c r="AJ30">
        <f t="shared" si="35"/>
        <v>311.06491265659258</v>
      </c>
      <c r="AK30">
        <f t="shared" si="36"/>
        <v>314.51338976672389</v>
      </c>
      <c r="AL30">
        <f t="shared" si="37"/>
        <v>1031.7602179603391</v>
      </c>
      <c r="AM30" s="8">
        <f t="shared" si="38"/>
        <v>4192.8397837765806</v>
      </c>
      <c r="AN30">
        <f t="shared" si="39"/>
        <v>0.26024407529687704</v>
      </c>
      <c r="AO30">
        <f t="shared" si="40"/>
        <v>0.26861013476338946</v>
      </c>
      <c r="AP30">
        <f t="shared" si="41"/>
        <v>314.8815336987883</v>
      </c>
      <c r="AQ30">
        <f t="shared" si="42"/>
        <v>313.58709386544308</v>
      </c>
      <c r="AR30">
        <f t="shared" si="43"/>
        <v>-61.219120354792778</v>
      </c>
      <c r="AS30">
        <f t="shared" si="44"/>
        <v>239.84330688173185</v>
      </c>
      <c r="AT30">
        <f t="shared" si="45"/>
        <v>-648.63378078947699</v>
      </c>
      <c r="AU30">
        <f t="shared" si="46"/>
        <v>2101.5112945425103</v>
      </c>
      <c r="AV30">
        <f t="shared" si="47"/>
        <v>-1452.8775137530333</v>
      </c>
      <c r="AW30">
        <f t="shared" si="48"/>
        <v>0.89999999999999991</v>
      </c>
      <c r="AX30">
        <f t="shared" si="49"/>
        <v>304.8346696079139</v>
      </c>
      <c r="AY30">
        <f t="shared" si="50"/>
        <v>302.94314600318029</v>
      </c>
      <c r="AZ30">
        <f t="shared" si="51"/>
        <v>309.15208570542171</v>
      </c>
      <c r="BA30">
        <f t="shared" si="52"/>
        <v>312.6829846087474</v>
      </c>
      <c r="BB30">
        <f t="shared" si="53"/>
        <v>314.51338976672389</v>
      </c>
      <c r="BC30">
        <f t="shared" si="54"/>
        <v>313.58709386544308</v>
      </c>
    </row>
    <row r="31" spans="1:55">
      <c r="A31">
        <f t="shared" si="0"/>
        <v>0.99999999999999989</v>
      </c>
      <c r="B31">
        <f t="shared" si="1"/>
        <v>309.61852584127297</v>
      </c>
      <c r="C31">
        <f t="shared" si="2"/>
        <v>291.483</v>
      </c>
      <c r="D31">
        <f t="shared" si="3"/>
        <v>302.24976598645674</v>
      </c>
      <c r="E31">
        <f t="shared" si="4"/>
        <v>1030.8411149264145</v>
      </c>
      <c r="F31" s="8">
        <f t="shared" si="5"/>
        <v>4191.3543263532811</v>
      </c>
      <c r="G31">
        <f t="shared" si="6"/>
        <v>0.25993191228287504</v>
      </c>
      <c r="H31">
        <f t="shared" si="7"/>
        <v>0.26848502656690831</v>
      </c>
      <c r="I31">
        <f t="shared" si="8"/>
        <v>304.16514182667242</v>
      </c>
      <c r="J31">
        <f t="shared" si="9"/>
        <v>299.3590505345432</v>
      </c>
      <c r="K31">
        <f t="shared" si="10"/>
        <v>-318.74315835344476</v>
      </c>
      <c r="L31">
        <f t="shared" si="11"/>
        <v>748.69670318388694</v>
      </c>
      <c r="M31">
        <f t="shared" si="12"/>
        <v>312.86102017605612</v>
      </c>
      <c r="N31">
        <f t="shared" si="13"/>
        <v>299.3590505345432</v>
      </c>
      <c r="O31">
        <f t="shared" si="14"/>
        <v>308.47872412711399</v>
      </c>
      <c r="P31">
        <f t="shared" si="15"/>
        <v>1031.3134500696626</v>
      </c>
      <c r="Q31" s="8">
        <f t="shared" si="16"/>
        <v>4191.9517928999867</v>
      </c>
      <c r="R31">
        <f t="shared" si="17"/>
        <v>0.26009235830475447</v>
      </c>
      <c r="S31">
        <f t="shared" si="18"/>
        <v>0.26853535004710893</v>
      </c>
      <c r="T31">
        <f t="shared" si="19"/>
        <v>309.61852584127297</v>
      </c>
      <c r="U31">
        <f t="shared" si="20"/>
        <v>306.0297693866176</v>
      </c>
      <c r="V31">
        <f t="shared" si="21"/>
        <v>-189.60638869071192</v>
      </c>
      <c r="W31">
        <f t="shared" si="22"/>
        <v>634.20836640075242</v>
      </c>
      <c r="X31">
        <f t="shared" si="23"/>
        <v>314.69150986792363</v>
      </c>
      <c r="Y31">
        <f t="shared" si="24"/>
        <v>306.0297693866176</v>
      </c>
      <c r="Z31">
        <f t="shared" si="25"/>
        <v>312.21726356258313</v>
      </c>
      <c r="AA31">
        <f t="shared" si="26"/>
        <v>1031.580098063939</v>
      </c>
      <c r="AB31" s="8">
        <f t="shared" si="27"/>
        <v>4192.4578246146266</v>
      </c>
      <c r="AC31">
        <f t="shared" si="28"/>
        <v>0.26018291391745285</v>
      </c>
      <c r="AD31">
        <f t="shared" si="29"/>
        <v>0.26857796829997521</v>
      </c>
      <c r="AE31">
        <f t="shared" si="30"/>
        <v>312.86102017605612</v>
      </c>
      <c r="AF31">
        <f t="shared" si="31"/>
        <v>310.55543894793436</v>
      </c>
      <c r="AG31">
        <f t="shared" si="32"/>
        <v>-107.06642492222542</v>
      </c>
      <c r="AH31">
        <f t="shared" si="33"/>
        <v>430.32303436667399</v>
      </c>
      <c r="AI31">
        <f t="shared" si="34"/>
        <v>315.928</v>
      </c>
      <c r="AJ31">
        <f t="shared" si="35"/>
        <v>310.55543894793436</v>
      </c>
      <c r="AK31">
        <f t="shared" si="36"/>
        <v>314.25651608106745</v>
      </c>
      <c r="AL31">
        <f t="shared" si="37"/>
        <v>1031.7602179603391</v>
      </c>
      <c r="AM31" s="8">
        <f t="shared" si="38"/>
        <v>4192.8011357897485</v>
      </c>
      <c r="AN31">
        <f t="shared" si="39"/>
        <v>0.26024407529687704</v>
      </c>
      <c r="AO31">
        <f t="shared" si="40"/>
        <v>0.2686068801375277</v>
      </c>
      <c r="AP31">
        <f t="shared" si="41"/>
        <v>314.69150986792363</v>
      </c>
      <c r="AQ31">
        <f t="shared" si="42"/>
        <v>313.26238129918823</v>
      </c>
      <c r="AR31">
        <f t="shared" si="43"/>
        <v>-72.335667307631539</v>
      </c>
      <c r="AS31">
        <f t="shared" si="44"/>
        <v>257.41053748290244</v>
      </c>
      <c r="AT31">
        <f t="shared" si="45"/>
        <v>-687.75163927401366</v>
      </c>
      <c r="AU31">
        <f t="shared" si="46"/>
        <v>2070.638641434216</v>
      </c>
      <c r="AV31">
        <f t="shared" si="47"/>
        <v>-1382.8870021602024</v>
      </c>
      <c r="AW31">
        <f t="shared" si="48"/>
        <v>0.99999999999999989</v>
      </c>
      <c r="AX31">
        <f t="shared" si="49"/>
        <v>304.16514182667242</v>
      </c>
      <c r="AY31">
        <f t="shared" si="50"/>
        <v>302.24976598645674</v>
      </c>
      <c r="AZ31">
        <f t="shared" si="51"/>
        <v>308.47872412711399</v>
      </c>
      <c r="BA31">
        <f t="shared" si="52"/>
        <v>312.21726356258313</v>
      </c>
      <c r="BB31">
        <f t="shared" si="53"/>
        <v>314.25651608106745</v>
      </c>
      <c r="BC31">
        <f t="shared" si="54"/>
        <v>313.26238129918823</v>
      </c>
    </row>
    <row r="32" spans="1:55">
      <c r="A32">
        <f t="shared" si="0"/>
        <v>1.0999999999999999</v>
      </c>
      <c r="B32">
        <f t="shared" si="1"/>
        <v>309.04258207292105</v>
      </c>
      <c r="C32">
        <f t="shared" si="2"/>
        <v>291.483</v>
      </c>
      <c r="D32">
        <f t="shared" si="3"/>
        <v>301.63146365087135</v>
      </c>
      <c r="E32">
        <f t="shared" si="4"/>
        <v>1030.7572170212095</v>
      </c>
      <c r="F32" s="8">
        <f t="shared" si="5"/>
        <v>4191.3543263532811</v>
      </c>
      <c r="G32">
        <f t="shared" si="6"/>
        <v>0.25990340825112335</v>
      </c>
      <c r="H32">
        <f t="shared" si="7"/>
        <v>0.26848502656690831</v>
      </c>
      <c r="I32">
        <f t="shared" si="8"/>
        <v>303.55763858771473</v>
      </c>
      <c r="J32">
        <f t="shared" si="9"/>
        <v>298.90675311795388</v>
      </c>
      <c r="K32">
        <f t="shared" si="10"/>
        <v>-320.56167616810393</v>
      </c>
      <c r="L32">
        <f t="shared" si="11"/>
        <v>705.70134870084826</v>
      </c>
      <c r="M32">
        <f t="shared" si="12"/>
        <v>312.46585204113865</v>
      </c>
      <c r="N32">
        <f t="shared" si="13"/>
        <v>298.90675311795388</v>
      </c>
      <c r="O32">
        <f t="shared" si="14"/>
        <v>307.83935635231774</v>
      </c>
      <c r="P32">
        <f t="shared" si="15"/>
        <v>1031.2558858063696</v>
      </c>
      <c r="Q32" s="8">
        <f t="shared" si="16"/>
        <v>4191.9174822293799</v>
      </c>
      <c r="R32">
        <f t="shared" si="17"/>
        <v>0.26007280705149366</v>
      </c>
      <c r="S32">
        <f t="shared" si="18"/>
        <v>0.2685324602570533</v>
      </c>
      <c r="T32">
        <f t="shared" si="19"/>
        <v>309.04258207292105</v>
      </c>
      <c r="U32">
        <f t="shared" si="20"/>
        <v>305.44066242929392</v>
      </c>
      <c r="V32">
        <f t="shared" si="21"/>
        <v>-200.1661561044005</v>
      </c>
      <c r="W32">
        <f t="shared" si="22"/>
        <v>621.19632462443326</v>
      </c>
      <c r="X32">
        <f t="shared" si="23"/>
        <v>314.49462367624216</v>
      </c>
      <c r="Y32">
        <f t="shared" si="24"/>
        <v>305.44066242929392</v>
      </c>
      <c r="Z32">
        <f t="shared" si="25"/>
        <v>311.75239865097564</v>
      </c>
      <c r="AA32">
        <f t="shared" si="26"/>
        <v>1031.5514175920709</v>
      </c>
      <c r="AB32" s="8">
        <f t="shared" si="27"/>
        <v>4192.4131357571996</v>
      </c>
      <c r="AC32">
        <f t="shared" si="28"/>
        <v>0.26017317455327266</v>
      </c>
      <c r="AD32">
        <f t="shared" si="29"/>
        <v>0.26857420472320104</v>
      </c>
      <c r="AE32">
        <f t="shared" si="30"/>
        <v>312.46585204113865</v>
      </c>
      <c r="AF32">
        <f t="shared" si="31"/>
        <v>310.05722911481485</v>
      </c>
      <c r="AG32">
        <f t="shared" si="32"/>
        <v>-118.66075392436326</v>
      </c>
      <c r="AH32">
        <f t="shared" si="33"/>
        <v>438.96130319233816</v>
      </c>
      <c r="AI32">
        <f t="shared" si="34"/>
        <v>315.928</v>
      </c>
      <c r="AJ32">
        <f t="shared" si="35"/>
        <v>310.05722911481485</v>
      </c>
      <c r="AK32">
        <f t="shared" si="36"/>
        <v>313.99036587515934</v>
      </c>
      <c r="AL32">
        <f t="shared" si="37"/>
        <v>1031.7602179603391</v>
      </c>
      <c r="AM32" s="8">
        <f t="shared" si="38"/>
        <v>4192.763342265288</v>
      </c>
      <c r="AN32">
        <f t="shared" si="39"/>
        <v>0.26024407529687704</v>
      </c>
      <c r="AO32">
        <f t="shared" si="40"/>
        <v>0.26860369744779838</v>
      </c>
      <c r="AP32">
        <f t="shared" si="41"/>
        <v>314.49462367624216</v>
      </c>
      <c r="AQ32">
        <f t="shared" si="42"/>
        <v>312.93391079876295</v>
      </c>
      <c r="AR32">
        <f t="shared" si="43"/>
        <v>-83.853667888050154</v>
      </c>
      <c r="AS32">
        <f t="shared" si="44"/>
        <v>273.54904820815926</v>
      </c>
      <c r="AT32">
        <f t="shared" si="45"/>
        <v>-723.24225408491782</v>
      </c>
      <c r="AU32">
        <f t="shared" si="46"/>
        <v>2039.4080247257791</v>
      </c>
      <c r="AV32">
        <f t="shared" si="47"/>
        <v>-1316.1657706408614</v>
      </c>
      <c r="AW32">
        <f t="shared" si="48"/>
        <v>1.0999999999999999</v>
      </c>
      <c r="AX32">
        <f t="shared" si="49"/>
        <v>303.55763858771473</v>
      </c>
      <c r="AY32">
        <f t="shared" si="50"/>
        <v>301.63146365087135</v>
      </c>
      <c r="AZ32">
        <f t="shared" si="51"/>
        <v>307.83935635231774</v>
      </c>
      <c r="BA32">
        <f t="shared" si="52"/>
        <v>311.75239865097564</v>
      </c>
      <c r="BB32">
        <f t="shared" si="53"/>
        <v>313.99036587515934</v>
      </c>
      <c r="BC32">
        <f t="shared" si="54"/>
        <v>312.93391079876295</v>
      </c>
    </row>
    <row r="33" spans="1:55">
      <c r="A33">
        <f t="shared" si="0"/>
        <v>1.2</v>
      </c>
      <c r="B33">
        <f t="shared" si="1"/>
        <v>308.49219558575521</v>
      </c>
      <c r="C33">
        <f t="shared" si="2"/>
        <v>291.483</v>
      </c>
      <c r="D33">
        <f t="shared" si="3"/>
        <v>301.0776067007036</v>
      </c>
      <c r="E33">
        <f t="shared" si="4"/>
        <v>1030.6770420529856</v>
      </c>
      <c r="F33" s="8">
        <f t="shared" si="5"/>
        <v>4191.3543263532811</v>
      </c>
      <c r="G33">
        <f t="shared" si="6"/>
        <v>0.25987616765998911</v>
      </c>
      <c r="H33">
        <f t="shared" si="7"/>
        <v>0.26848502656690831</v>
      </c>
      <c r="I33">
        <f t="shared" si="8"/>
        <v>303.00448164492514</v>
      </c>
      <c r="J33">
        <f t="shared" si="9"/>
        <v>298.50159846576616</v>
      </c>
      <c r="K33">
        <f t="shared" si="10"/>
        <v>-320.6986457819072</v>
      </c>
      <c r="L33">
        <f t="shared" si="11"/>
        <v>667.18738144757026</v>
      </c>
      <c r="M33">
        <f t="shared" si="12"/>
        <v>312.07254420830469</v>
      </c>
      <c r="N33">
        <f t="shared" si="13"/>
        <v>298.50159846576616</v>
      </c>
      <c r="O33">
        <f t="shared" si="14"/>
        <v>307.23388643660741</v>
      </c>
      <c r="P33">
        <f t="shared" si="15"/>
        <v>1031.1985925338513</v>
      </c>
      <c r="Q33" s="8">
        <f t="shared" si="16"/>
        <v>4191.8867477451522</v>
      </c>
      <c r="R33">
        <f t="shared" si="17"/>
        <v>0.260053347130278</v>
      </c>
      <c r="S33">
        <f t="shared" si="18"/>
        <v>0.26852987165480557</v>
      </c>
      <c r="T33">
        <f t="shared" si="19"/>
        <v>308.49219558575521</v>
      </c>
      <c r="U33">
        <f t="shared" si="20"/>
        <v>304.88900626854462</v>
      </c>
      <c r="V33">
        <f t="shared" si="21"/>
        <v>-209.33926110204553</v>
      </c>
      <c r="W33">
        <f t="shared" si="22"/>
        <v>607.26357994226112</v>
      </c>
      <c r="X33">
        <f t="shared" si="23"/>
        <v>314.29282209737073</v>
      </c>
      <c r="Y33">
        <f t="shared" si="24"/>
        <v>304.88900626854462</v>
      </c>
      <c r="Z33">
        <f t="shared" si="25"/>
        <v>311.29178475423527</v>
      </c>
      <c r="AA33">
        <f t="shared" si="26"/>
        <v>1031.5220210942446</v>
      </c>
      <c r="AB33" s="8">
        <f t="shared" si="27"/>
        <v>4192.3712878665738</v>
      </c>
      <c r="AC33">
        <f t="shared" si="28"/>
        <v>0.2601631918560926</v>
      </c>
      <c r="AD33">
        <f t="shared" si="29"/>
        <v>0.26857068038016935</v>
      </c>
      <c r="AE33">
        <f t="shared" si="30"/>
        <v>312.07254420830469</v>
      </c>
      <c r="AF33">
        <f t="shared" si="31"/>
        <v>309.57218618000979</v>
      </c>
      <c r="AG33">
        <f t="shared" si="32"/>
        <v>-129.85805586399897</v>
      </c>
      <c r="AH33">
        <f t="shared" si="33"/>
        <v>445.29070564606587</v>
      </c>
      <c r="AI33">
        <f t="shared" si="34"/>
        <v>315.928</v>
      </c>
      <c r="AJ33">
        <f t="shared" si="35"/>
        <v>309.57218618000979</v>
      </c>
      <c r="AK33">
        <f t="shared" si="36"/>
        <v>313.7175710625292</v>
      </c>
      <c r="AL33">
        <f t="shared" si="37"/>
        <v>1031.7602179603391</v>
      </c>
      <c r="AM33" s="8">
        <f t="shared" si="38"/>
        <v>4192.7265475639342</v>
      </c>
      <c r="AN33">
        <f t="shared" si="39"/>
        <v>0.26024407529687704</v>
      </c>
      <c r="AO33">
        <f t="shared" si="40"/>
        <v>0.26860059885263449</v>
      </c>
      <c r="AP33">
        <f t="shared" si="41"/>
        <v>314.29282209737073</v>
      </c>
      <c r="AQ33">
        <f t="shared" si="42"/>
        <v>312.60411820060983</v>
      </c>
      <c r="AR33">
        <f t="shared" si="43"/>
        <v>-95.659222572813789</v>
      </c>
      <c r="AS33">
        <f t="shared" si="44"/>
        <v>288.30956328369837</v>
      </c>
      <c r="AT33">
        <f t="shared" si="45"/>
        <v>-755.55518532076542</v>
      </c>
      <c r="AU33">
        <f t="shared" si="46"/>
        <v>2008.0512303195956</v>
      </c>
      <c r="AV33">
        <f t="shared" si="47"/>
        <v>-1252.4960449988303</v>
      </c>
      <c r="AW33">
        <f t="shared" si="48"/>
        <v>1.2</v>
      </c>
      <c r="AX33">
        <f t="shared" si="49"/>
        <v>303.00448164492514</v>
      </c>
      <c r="AY33">
        <f t="shared" si="50"/>
        <v>301.0776067007036</v>
      </c>
      <c r="AZ33">
        <f t="shared" si="51"/>
        <v>307.23388643660741</v>
      </c>
      <c r="BA33">
        <f t="shared" si="52"/>
        <v>311.29178475423527</v>
      </c>
      <c r="BB33">
        <f t="shared" si="53"/>
        <v>313.7175710625292</v>
      </c>
      <c r="BC33">
        <f t="shared" si="54"/>
        <v>312.60411820060983</v>
      </c>
    </row>
    <row r="34" spans="1:55">
      <c r="A34">
        <f t="shared" si="0"/>
        <v>1.3</v>
      </c>
      <c r="B34">
        <f t="shared" si="1"/>
        <v>307.96752198560387</v>
      </c>
      <c r="C34">
        <f t="shared" si="2"/>
        <v>291.483</v>
      </c>
      <c r="D34">
        <f t="shared" si="3"/>
        <v>300.57933241713977</v>
      </c>
      <c r="E34">
        <f t="shared" si="4"/>
        <v>1030.6006126888915</v>
      </c>
      <c r="F34" s="8">
        <f t="shared" si="5"/>
        <v>4191.3543263532811</v>
      </c>
      <c r="G34">
        <f t="shared" si="6"/>
        <v>0.25985019840417706</v>
      </c>
      <c r="H34">
        <f t="shared" si="7"/>
        <v>0.26848502656690831</v>
      </c>
      <c r="I34">
        <f t="shared" si="8"/>
        <v>302.49915494235285</v>
      </c>
      <c r="J34">
        <f t="shared" si="9"/>
        <v>298.13710336646255</v>
      </c>
      <c r="K34">
        <f t="shared" si="10"/>
        <v>-319.54432750783326</v>
      </c>
      <c r="L34">
        <f t="shared" si="11"/>
        <v>632.53850788100112</v>
      </c>
      <c r="M34">
        <f t="shared" si="12"/>
        <v>311.68359210010505</v>
      </c>
      <c r="N34">
        <f t="shared" si="13"/>
        <v>298.13710336646255</v>
      </c>
      <c r="O34">
        <f t="shared" si="14"/>
        <v>306.66164429862908</v>
      </c>
      <c r="P34">
        <f t="shared" si="15"/>
        <v>1031.1419337610748</v>
      </c>
      <c r="Q34" s="8">
        <f t="shared" si="16"/>
        <v>4191.8590976396436</v>
      </c>
      <c r="R34">
        <f t="shared" si="17"/>
        <v>0.26003410202530719</v>
      </c>
      <c r="S34">
        <f t="shared" si="18"/>
        <v>0.26852754282227076</v>
      </c>
      <c r="T34">
        <f t="shared" si="19"/>
        <v>307.96752198560387</v>
      </c>
      <c r="U34">
        <f t="shared" si="20"/>
        <v>304.37257026842656</v>
      </c>
      <c r="V34">
        <f t="shared" si="21"/>
        <v>-217.26281754277605</v>
      </c>
      <c r="W34">
        <f t="shared" si="22"/>
        <v>592.81434563213054</v>
      </c>
      <c r="X34">
        <f t="shared" si="23"/>
        <v>314.08787697503845</v>
      </c>
      <c r="Y34">
        <f t="shared" si="24"/>
        <v>304.37257026842656</v>
      </c>
      <c r="Z34">
        <f t="shared" si="25"/>
        <v>310.83817122685508</v>
      </c>
      <c r="AA34">
        <f t="shared" si="26"/>
        <v>1031.4921666754792</v>
      </c>
      <c r="AB34" s="8">
        <f t="shared" si="27"/>
        <v>4192.3321117297228</v>
      </c>
      <c r="AC34">
        <f t="shared" si="28"/>
        <v>0.2601530534641705</v>
      </c>
      <c r="AD34">
        <f t="shared" si="29"/>
        <v>0.26856738102487882</v>
      </c>
      <c r="AE34">
        <f t="shared" si="30"/>
        <v>311.68359210010505</v>
      </c>
      <c r="AF34">
        <f t="shared" si="31"/>
        <v>309.10172171069797</v>
      </c>
      <c r="AG34">
        <f t="shared" si="32"/>
        <v>-140.61605754767331</v>
      </c>
      <c r="AH34">
        <f t="shared" si="33"/>
        <v>449.65761390649635</v>
      </c>
      <c r="AI34">
        <f t="shared" si="34"/>
        <v>315.928</v>
      </c>
      <c r="AJ34">
        <f t="shared" si="35"/>
        <v>309.10172171069797</v>
      </c>
      <c r="AK34">
        <f t="shared" si="36"/>
        <v>313.44052681659832</v>
      </c>
      <c r="AL34">
        <f t="shared" si="37"/>
        <v>1031.7602179603391</v>
      </c>
      <c r="AM34" s="8">
        <f t="shared" si="38"/>
        <v>4192.690858765267</v>
      </c>
      <c r="AN34">
        <f t="shared" si="39"/>
        <v>0.26024407529687704</v>
      </c>
      <c r="AO34">
        <f t="shared" si="40"/>
        <v>0.26859759337113503</v>
      </c>
      <c r="AP34">
        <f t="shared" si="41"/>
        <v>314.08787697503845</v>
      </c>
      <c r="AQ34">
        <f t="shared" si="42"/>
        <v>312.27513420704707</v>
      </c>
      <c r="AR34">
        <f t="shared" si="43"/>
        <v>-107.64867707857263</v>
      </c>
      <c r="AS34">
        <f t="shared" si="44"/>
        <v>301.76051996363884</v>
      </c>
      <c r="AT34">
        <f t="shared" si="45"/>
        <v>-785.07187967685525</v>
      </c>
      <c r="AU34">
        <f t="shared" si="46"/>
        <v>1976.7709873832671</v>
      </c>
      <c r="AV34">
        <f t="shared" si="47"/>
        <v>-1191.6991077064117</v>
      </c>
      <c r="AW34">
        <f t="shared" si="48"/>
        <v>1.3</v>
      </c>
      <c r="AX34">
        <f t="shared" si="49"/>
        <v>302.49915494235285</v>
      </c>
      <c r="AY34">
        <f t="shared" si="50"/>
        <v>300.57933241713977</v>
      </c>
      <c r="AZ34">
        <f t="shared" si="51"/>
        <v>306.66164429862908</v>
      </c>
      <c r="BA34">
        <f t="shared" si="52"/>
        <v>310.83817122685508</v>
      </c>
      <c r="BB34">
        <f t="shared" si="53"/>
        <v>313.44052681659832</v>
      </c>
      <c r="BC34">
        <f t="shared" si="54"/>
        <v>312.27513420704707</v>
      </c>
    </row>
    <row r="35" spans="1:55">
      <c r="A35">
        <f t="shared" si="0"/>
        <v>1.4000000000000001</v>
      </c>
      <c r="B35">
        <f t="shared" si="1"/>
        <v>307.46831246967929</v>
      </c>
      <c r="C35">
        <f t="shared" si="2"/>
        <v>291.483</v>
      </c>
      <c r="D35">
        <f t="shared" si="3"/>
        <v>300.12922557402561</v>
      </c>
      <c r="E35">
        <f t="shared" si="4"/>
        <v>1030.5278926857491</v>
      </c>
      <c r="F35" s="8">
        <f t="shared" si="5"/>
        <v>4191.3543263532811</v>
      </c>
      <c r="G35">
        <f t="shared" si="6"/>
        <v>0.25982548835283159</v>
      </c>
      <c r="H35">
        <f t="shared" si="7"/>
        <v>0.26848502656690831</v>
      </c>
      <c r="I35">
        <f t="shared" si="8"/>
        <v>302.03610741075272</v>
      </c>
      <c r="J35">
        <f t="shared" si="9"/>
        <v>297.80784347107988</v>
      </c>
      <c r="K35">
        <f t="shared" si="10"/>
        <v>-317.40880177510667</v>
      </c>
      <c r="L35">
        <f t="shared" si="11"/>
        <v>601.23908984368666</v>
      </c>
      <c r="M35">
        <f t="shared" si="12"/>
        <v>311.30103011468805</v>
      </c>
      <c r="N35">
        <f t="shared" si="13"/>
        <v>297.80784347107988</v>
      </c>
      <c r="O35">
        <f t="shared" si="14"/>
        <v>306.12157574996326</v>
      </c>
      <c r="P35">
        <f t="shared" si="15"/>
        <v>1031.0862058394423</v>
      </c>
      <c r="Q35" s="8">
        <f t="shared" si="16"/>
        <v>4191.8341204290737</v>
      </c>
      <c r="R35">
        <f t="shared" si="17"/>
        <v>0.26001517242590411</v>
      </c>
      <c r="S35">
        <f t="shared" si="18"/>
        <v>0.26852543910549548</v>
      </c>
      <c r="T35">
        <f t="shared" si="19"/>
        <v>307.46831246967929</v>
      </c>
      <c r="U35">
        <f t="shared" si="20"/>
        <v>303.88912713917057</v>
      </c>
      <c r="V35">
        <f t="shared" si="21"/>
        <v>-224.07059210642601</v>
      </c>
      <c r="W35">
        <f t="shared" si="22"/>
        <v>578.15249028565313</v>
      </c>
      <c r="X35">
        <f t="shared" si="23"/>
        <v>313.88137707870078</v>
      </c>
      <c r="Y35">
        <f t="shared" si="24"/>
        <v>303.88912713917057</v>
      </c>
      <c r="Z35">
        <f t="shared" si="25"/>
        <v>310.39374852494444</v>
      </c>
      <c r="AA35">
        <f t="shared" si="26"/>
        <v>1031.4620857723082</v>
      </c>
      <c r="AB35" s="8">
        <f t="shared" si="27"/>
        <v>4192.2954383874558</v>
      </c>
      <c r="AC35">
        <f t="shared" si="28"/>
        <v>0.26014283796547044</v>
      </c>
      <c r="AD35">
        <f t="shared" si="29"/>
        <v>0.26856429243203311</v>
      </c>
      <c r="AE35">
        <f t="shared" si="30"/>
        <v>311.30103011468805</v>
      </c>
      <c r="AF35">
        <f t="shared" si="31"/>
        <v>308.64683948493581</v>
      </c>
      <c r="AG35">
        <f t="shared" si="32"/>
        <v>-150.90875448800352</v>
      </c>
      <c r="AH35">
        <f t="shared" si="33"/>
        <v>452.36928713458036</v>
      </c>
      <c r="AI35">
        <f t="shared" si="34"/>
        <v>315.928</v>
      </c>
      <c r="AJ35">
        <f t="shared" si="35"/>
        <v>308.64683948493581</v>
      </c>
      <c r="AK35">
        <f t="shared" si="36"/>
        <v>313.1613808314944</v>
      </c>
      <c r="AL35">
        <f t="shared" si="37"/>
        <v>1031.7602179603391</v>
      </c>
      <c r="AM35" s="8">
        <f t="shared" si="38"/>
        <v>4192.6563520145301</v>
      </c>
      <c r="AN35">
        <f t="shared" si="39"/>
        <v>0.26024407529687704</v>
      </c>
      <c r="AO35">
        <f t="shared" si="40"/>
        <v>0.26859468741744891</v>
      </c>
      <c r="AP35">
        <f t="shared" si="41"/>
        <v>313.88137707870078</v>
      </c>
      <c r="AQ35">
        <f t="shared" si="42"/>
        <v>311.94879900968232</v>
      </c>
      <c r="AR35">
        <f t="shared" si="43"/>
        <v>-119.72908711424277</v>
      </c>
      <c r="AS35">
        <f t="shared" si="44"/>
        <v>313.98150213286897</v>
      </c>
      <c r="AT35">
        <f t="shared" si="45"/>
        <v>-812.11723548377904</v>
      </c>
      <c r="AU35">
        <f t="shared" si="46"/>
        <v>1945.7423693967889</v>
      </c>
      <c r="AV35">
        <f t="shared" si="47"/>
        <v>-1133.6251339130099</v>
      </c>
      <c r="AW35">
        <f t="shared" si="48"/>
        <v>1.4000000000000001</v>
      </c>
      <c r="AX35">
        <f t="shared" si="49"/>
        <v>302.03610741075272</v>
      </c>
      <c r="AY35">
        <f t="shared" si="50"/>
        <v>300.12922557402561</v>
      </c>
      <c r="AZ35">
        <f t="shared" si="51"/>
        <v>306.12157574996326</v>
      </c>
      <c r="BA35">
        <f t="shared" si="52"/>
        <v>310.39374852494444</v>
      </c>
      <c r="BB35">
        <f t="shared" si="53"/>
        <v>313.1613808314944</v>
      </c>
      <c r="BC35">
        <f t="shared" si="54"/>
        <v>311.94879900968232</v>
      </c>
    </row>
    <row r="36" spans="1:55">
      <c r="A36">
        <f t="shared" si="0"/>
        <v>1.5000000000000002</v>
      </c>
      <c r="B36">
        <f t="shared" si="1"/>
        <v>306.9940323102029</v>
      </c>
      <c r="C36">
        <f t="shared" si="2"/>
        <v>291.483</v>
      </c>
      <c r="D36">
        <f t="shared" si="3"/>
        <v>299.7210583844938</v>
      </c>
      <c r="E36">
        <f t="shared" si="4"/>
        <v>1030.4588041495988</v>
      </c>
      <c r="F36" s="8">
        <f t="shared" si="5"/>
        <v>4191.3543263532811</v>
      </c>
      <c r="G36">
        <f t="shared" si="6"/>
        <v>0.25980201121012048</v>
      </c>
      <c r="H36">
        <f t="shared" si="7"/>
        <v>0.26848502656690831</v>
      </c>
      <c r="I36">
        <f t="shared" si="8"/>
        <v>301.61059163787178</v>
      </c>
      <c r="J36">
        <f t="shared" si="9"/>
        <v>297.50926306027327</v>
      </c>
      <c r="K36">
        <f t="shared" si="10"/>
        <v>-314.53836458175016</v>
      </c>
      <c r="L36">
        <f t="shared" si="11"/>
        <v>572.85606103683006</v>
      </c>
      <c r="M36">
        <f t="shared" si="12"/>
        <v>310.92649039225745</v>
      </c>
      <c r="N36">
        <f t="shared" si="13"/>
        <v>297.50926306027327</v>
      </c>
      <c r="O36">
        <f t="shared" si="14"/>
        <v>305.61238198411337</v>
      </c>
      <c r="P36">
        <f t="shared" si="15"/>
        <v>1031.0316465233168</v>
      </c>
      <c r="Q36" s="8">
        <f t="shared" si="16"/>
        <v>4191.8114705227308</v>
      </c>
      <c r="R36">
        <f t="shared" si="17"/>
        <v>0.25999663912992516</v>
      </c>
      <c r="S36">
        <f t="shared" si="18"/>
        <v>0.268523531399538</v>
      </c>
      <c r="T36">
        <f t="shared" si="19"/>
        <v>306.9940323102029</v>
      </c>
      <c r="U36">
        <f t="shared" si="20"/>
        <v>303.43650387533341</v>
      </c>
      <c r="V36">
        <f t="shared" si="21"/>
        <v>-229.88951106043646</v>
      </c>
      <c r="W36">
        <f t="shared" si="22"/>
        <v>563.50446852187281</v>
      </c>
      <c r="X36">
        <f t="shared" si="23"/>
        <v>313.67472763903493</v>
      </c>
      <c r="Y36">
        <f t="shared" si="24"/>
        <v>303.43650387533341</v>
      </c>
      <c r="Z36">
        <f t="shared" si="25"/>
        <v>309.96022784890096</v>
      </c>
      <c r="AA36">
        <f t="shared" si="26"/>
        <v>1031.4319830851148</v>
      </c>
      <c r="AB36" s="8">
        <f t="shared" si="27"/>
        <v>4192.2611029985173</v>
      </c>
      <c r="AC36">
        <f t="shared" si="28"/>
        <v>0.26013261487400335</v>
      </c>
      <c r="AD36">
        <f t="shared" si="29"/>
        <v>0.26856140072253554</v>
      </c>
      <c r="AE36">
        <f t="shared" si="30"/>
        <v>310.92649039225745</v>
      </c>
      <c r="AF36">
        <f t="shared" si="31"/>
        <v>308.20820740063249</v>
      </c>
      <c r="AG36">
        <f t="shared" si="32"/>
        <v>-160.72294228759839</v>
      </c>
      <c r="AH36">
        <f t="shared" si="33"/>
        <v>453.69587026857209</v>
      </c>
      <c r="AI36">
        <f t="shared" si="34"/>
        <v>315.928</v>
      </c>
      <c r="AJ36">
        <f t="shared" si="35"/>
        <v>308.20820740063249</v>
      </c>
      <c r="AK36">
        <f t="shared" si="36"/>
        <v>312.88203269413577</v>
      </c>
      <c r="AL36">
        <f t="shared" si="37"/>
        <v>1031.7602179603391</v>
      </c>
      <c r="AM36" s="8">
        <f t="shared" si="38"/>
        <v>4192.6230779775578</v>
      </c>
      <c r="AN36">
        <f t="shared" si="39"/>
        <v>0.26024407529687704</v>
      </c>
      <c r="AO36">
        <f t="shared" si="40"/>
        <v>0.26859188526007183</v>
      </c>
      <c r="AP36">
        <f t="shared" si="41"/>
        <v>313.67472763903493</v>
      </c>
      <c r="AQ36">
        <f t="shared" si="42"/>
        <v>311.62668114717752</v>
      </c>
      <c r="AR36">
        <f t="shared" si="43"/>
        <v>-131.81824555489774</v>
      </c>
      <c r="AS36">
        <f t="shared" si="44"/>
        <v>325.05819517338546</v>
      </c>
      <c r="AT36">
        <f t="shared" si="45"/>
        <v>-836.96906348468269</v>
      </c>
      <c r="AU36">
        <f t="shared" si="46"/>
        <v>1915.1145950006605</v>
      </c>
      <c r="AV36">
        <f t="shared" si="47"/>
        <v>-1078.1455315159778</v>
      </c>
      <c r="AW36">
        <f t="shared" si="48"/>
        <v>1.5000000000000002</v>
      </c>
      <c r="AX36">
        <f t="shared" si="49"/>
        <v>301.61059163787178</v>
      </c>
      <c r="AY36">
        <f t="shared" si="50"/>
        <v>299.7210583844938</v>
      </c>
      <c r="AZ36">
        <f t="shared" si="51"/>
        <v>305.61238198411337</v>
      </c>
      <c r="BA36">
        <f t="shared" si="52"/>
        <v>309.96022784890096</v>
      </c>
      <c r="BB36">
        <f t="shared" si="53"/>
        <v>312.88203269413577</v>
      </c>
      <c r="BC36">
        <f t="shared" si="54"/>
        <v>311.62668114717752</v>
      </c>
    </row>
    <row r="37" spans="1:55">
      <c r="A37">
        <f t="shared" si="0"/>
        <v>1.6000000000000003</v>
      </c>
      <c r="B37">
        <f t="shared" si="1"/>
        <v>306.54395009531044</v>
      </c>
      <c r="C37">
        <f t="shared" si="2"/>
        <v>291.483</v>
      </c>
      <c r="D37">
        <f t="shared" si="3"/>
        <v>299.34958003070045</v>
      </c>
      <c r="E37">
        <f t="shared" si="4"/>
        <v>1030.3932405354501</v>
      </c>
      <c r="F37" s="8">
        <f t="shared" si="5"/>
        <v>4191.3543263532811</v>
      </c>
      <c r="G37">
        <f t="shared" si="6"/>
        <v>0.25977973093034767</v>
      </c>
      <c r="H37">
        <f t="shared" si="7"/>
        <v>0.26848502656690831</v>
      </c>
      <c r="I37">
        <f t="shared" si="8"/>
        <v>301.21853155029817</v>
      </c>
      <c r="J37">
        <f t="shared" si="9"/>
        <v>297.23752108216712</v>
      </c>
      <c r="K37">
        <f t="shared" si="10"/>
        <v>-311.1285079112173</v>
      </c>
      <c r="L37">
        <f t="shared" si="11"/>
        <v>547.02429139131675</v>
      </c>
      <c r="M37">
        <f t="shared" si="12"/>
        <v>310.56125717412948</v>
      </c>
      <c r="N37">
        <f t="shared" si="13"/>
        <v>297.23752108216712</v>
      </c>
      <c r="O37">
        <f t="shared" si="14"/>
        <v>305.13262106606817</v>
      </c>
      <c r="P37">
        <f t="shared" si="15"/>
        <v>1030.9784428885246</v>
      </c>
      <c r="Q37" s="8">
        <f t="shared" si="16"/>
        <v>4191.7908565436128</v>
      </c>
      <c r="R37">
        <f t="shared" si="17"/>
        <v>0.25997856572970496</v>
      </c>
      <c r="S37">
        <f t="shared" si="18"/>
        <v>0.26852179516499347</v>
      </c>
      <c r="T37">
        <f t="shared" si="19"/>
        <v>306.54395009531044</v>
      </c>
      <c r="U37">
        <f t="shared" si="20"/>
        <v>303.01261464538396</v>
      </c>
      <c r="V37">
        <f t="shared" si="21"/>
        <v>-234.83762171435885</v>
      </c>
      <c r="W37">
        <f t="shared" si="22"/>
        <v>549.03708605538088</v>
      </c>
      <c r="X37">
        <f t="shared" si="23"/>
        <v>313.46915527945379</v>
      </c>
      <c r="Y37">
        <f t="shared" si="24"/>
        <v>303.01261464538396</v>
      </c>
      <c r="Z37">
        <f t="shared" si="25"/>
        <v>309.53891292357486</v>
      </c>
      <c r="AA37">
        <f t="shared" si="26"/>
        <v>1031.4020372965072</v>
      </c>
      <c r="AB37" s="8">
        <f t="shared" si="27"/>
        <v>4192.2289473345463</v>
      </c>
      <c r="AC37">
        <f t="shared" si="28"/>
        <v>0.26012244487299446</v>
      </c>
      <c r="AD37">
        <f t="shared" si="29"/>
        <v>0.26855869257368004</v>
      </c>
      <c r="AE37">
        <f t="shared" si="30"/>
        <v>310.56125717412948</v>
      </c>
      <c r="AF37">
        <f t="shared" si="31"/>
        <v>307.78621879063803</v>
      </c>
      <c r="AG37">
        <f t="shared" si="32"/>
        <v>-170.05532210565752</v>
      </c>
      <c r="AH37">
        <f t="shared" si="33"/>
        <v>453.87310078568458</v>
      </c>
      <c r="AI37">
        <f t="shared" si="34"/>
        <v>315.928</v>
      </c>
      <c r="AJ37">
        <f t="shared" si="35"/>
        <v>307.78621879063803</v>
      </c>
      <c r="AK37">
        <f t="shared" si="36"/>
        <v>312.60414055063774</v>
      </c>
      <c r="AL37">
        <f t="shared" si="37"/>
        <v>1031.7602179603391</v>
      </c>
      <c r="AM37" s="8">
        <f t="shared" si="38"/>
        <v>4192.5910664920475</v>
      </c>
      <c r="AN37">
        <f t="shared" si="39"/>
        <v>0.26024407529687704</v>
      </c>
      <c r="AO37">
        <f t="shared" si="40"/>
        <v>0.26858918941348564</v>
      </c>
      <c r="AP37">
        <f t="shared" si="41"/>
        <v>313.46915527945379</v>
      </c>
      <c r="AQ37">
        <f t="shared" si="42"/>
        <v>311.31009885046183</v>
      </c>
      <c r="AR37">
        <f t="shared" si="43"/>
        <v>-143.84439394423865</v>
      </c>
      <c r="AS37">
        <f t="shared" si="44"/>
        <v>335.07858516012811</v>
      </c>
      <c r="AT37">
        <f t="shared" si="45"/>
        <v>-859.86584567547231</v>
      </c>
      <c r="AU37">
        <f t="shared" si="46"/>
        <v>1885.0130633925103</v>
      </c>
      <c r="AV37">
        <f t="shared" si="47"/>
        <v>-1025.1472177170381</v>
      </c>
      <c r="AW37">
        <f t="shared" si="48"/>
        <v>1.6000000000000003</v>
      </c>
      <c r="AX37">
        <f t="shared" si="49"/>
        <v>301.21853155029817</v>
      </c>
      <c r="AY37">
        <f t="shared" si="50"/>
        <v>299.34958003070045</v>
      </c>
      <c r="AZ37">
        <f t="shared" si="51"/>
        <v>305.13262106606817</v>
      </c>
      <c r="BA37">
        <f t="shared" si="52"/>
        <v>309.53891292357486</v>
      </c>
      <c r="BB37">
        <f t="shared" si="53"/>
        <v>312.60414055063774</v>
      </c>
      <c r="BC37">
        <f t="shared" si="54"/>
        <v>311.31009885046183</v>
      </c>
    </row>
    <row r="38" spans="1:55">
      <c r="A38">
        <f t="shared" si="0"/>
        <v>1.7000000000000004</v>
      </c>
      <c r="B38">
        <f t="shared" si="1"/>
        <v>306.11720461455315</v>
      </c>
      <c r="C38">
        <f t="shared" si="2"/>
        <v>291.483</v>
      </c>
      <c r="D38">
        <f t="shared" si="3"/>
        <v>299.01034590730694</v>
      </c>
      <c r="E38">
        <f t="shared" si="4"/>
        <v>1030.3310763905133</v>
      </c>
      <c r="F38" s="8">
        <f t="shared" si="5"/>
        <v>4191.3543263532811</v>
      </c>
      <c r="G38">
        <f t="shared" si="6"/>
        <v>0.25975860502785386</v>
      </c>
      <c r="H38">
        <f t="shared" si="7"/>
        <v>0.26848502656690831</v>
      </c>
      <c r="I38">
        <f t="shared" si="8"/>
        <v>300.85641361123129</v>
      </c>
      <c r="J38">
        <f t="shared" si="9"/>
        <v>296.98936624140532</v>
      </c>
      <c r="K38">
        <f t="shared" si="10"/>
        <v>-307.33421111859832</v>
      </c>
      <c r="L38">
        <f t="shared" si="11"/>
        <v>523.43471304330808</v>
      </c>
      <c r="M38">
        <f t="shared" si="12"/>
        <v>310.20631618018797</v>
      </c>
      <c r="N38">
        <f t="shared" si="13"/>
        <v>296.98936624140532</v>
      </c>
      <c r="O38">
        <f t="shared" si="14"/>
        <v>304.68078094292565</v>
      </c>
      <c r="P38">
        <f t="shared" si="15"/>
        <v>1030.9267385251833</v>
      </c>
      <c r="Q38" s="8">
        <f t="shared" si="16"/>
        <v>4191.7720318528482</v>
      </c>
      <c r="R38">
        <f t="shared" si="17"/>
        <v>0.25996100105212583</v>
      </c>
      <c r="S38">
        <f t="shared" si="18"/>
        <v>0.26852020963007284</v>
      </c>
      <c r="T38">
        <f t="shared" si="19"/>
        <v>306.11720461455315</v>
      </c>
      <c r="U38">
        <f t="shared" si="20"/>
        <v>302.61548065492161</v>
      </c>
      <c r="V38">
        <f t="shared" si="21"/>
        <v>-239.02307130510667</v>
      </c>
      <c r="W38">
        <f t="shared" si="22"/>
        <v>534.87126357647469</v>
      </c>
      <c r="X38">
        <f t="shared" si="23"/>
        <v>313.2657166840782</v>
      </c>
      <c r="Y38">
        <f t="shared" si="24"/>
        <v>302.61548065492161</v>
      </c>
      <c r="Z38">
        <f t="shared" si="25"/>
        <v>309.13076372339157</v>
      </c>
      <c r="AA38">
        <f t="shared" si="26"/>
        <v>1031.3724023339853</v>
      </c>
      <c r="AB38" s="8">
        <f t="shared" si="27"/>
        <v>4192.1988212868764</v>
      </c>
      <c r="AC38">
        <f t="shared" si="28"/>
        <v>0.26011238024285133</v>
      </c>
      <c r="AD38">
        <f t="shared" si="29"/>
        <v>0.26855615534611976</v>
      </c>
      <c r="AE38">
        <f t="shared" si="30"/>
        <v>310.20631618018797</v>
      </c>
      <c r="AF38">
        <f t="shared" si="31"/>
        <v>307.38104435153161</v>
      </c>
      <c r="AG38">
        <f t="shared" si="32"/>
        <v>-178.91011672752742</v>
      </c>
      <c r="AH38">
        <f t="shared" si="33"/>
        <v>453.10536080526475</v>
      </c>
      <c r="AI38">
        <f t="shared" si="34"/>
        <v>315.928</v>
      </c>
      <c r="AJ38">
        <f t="shared" si="35"/>
        <v>307.38104435153161</v>
      </c>
      <c r="AK38">
        <f t="shared" si="36"/>
        <v>312.32913282365365</v>
      </c>
      <c r="AL38">
        <f t="shared" si="37"/>
        <v>1031.7602179603391</v>
      </c>
      <c r="AM38" s="8">
        <f t="shared" si="38"/>
        <v>4192.5603305068116</v>
      </c>
      <c r="AN38">
        <f t="shared" si="39"/>
        <v>0.26024407529687704</v>
      </c>
      <c r="AO38">
        <f t="shared" si="40"/>
        <v>0.26858660096985199</v>
      </c>
      <c r="AP38">
        <f t="shared" si="41"/>
        <v>313.2657166840782</v>
      </c>
      <c r="AQ38">
        <f t="shared" si="42"/>
        <v>311.00014255962827</v>
      </c>
      <c r="AR38">
        <f t="shared" si="43"/>
        <v>-155.74571541124365</v>
      </c>
      <c r="AS38">
        <f t="shared" si="44"/>
        <v>344.13016230247803</v>
      </c>
      <c r="AT38">
        <f t="shared" si="45"/>
        <v>-881.01311456247606</v>
      </c>
      <c r="AU38">
        <f t="shared" si="46"/>
        <v>1855.5414997275257</v>
      </c>
      <c r="AV38">
        <f t="shared" si="47"/>
        <v>-974.5283851650496</v>
      </c>
      <c r="AW38">
        <f t="shared" si="48"/>
        <v>1.7000000000000004</v>
      </c>
      <c r="AX38">
        <f t="shared" si="49"/>
        <v>300.85641361123129</v>
      </c>
      <c r="AY38">
        <f t="shared" si="50"/>
        <v>299.01034590730694</v>
      </c>
      <c r="AZ38">
        <f t="shared" si="51"/>
        <v>304.68078094292565</v>
      </c>
      <c r="BA38">
        <f t="shared" si="52"/>
        <v>309.13076372339157</v>
      </c>
      <c r="BB38">
        <f t="shared" si="53"/>
        <v>312.32913282365365</v>
      </c>
      <c r="BC38">
        <f t="shared" si="54"/>
        <v>311.00014255962827</v>
      </c>
    </row>
    <row r="39" spans="1:55">
      <c r="A39">
        <f t="shared" si="0"/>
        <v>1.8000000000000005</v>
      </c>
      <c r="B39">
        <f t="shared" si="1"/>
        <v>305.71285468105532</v>
      </c>
      <c r="C39">
        <f t="shared" si="2"/>
        <v>291.483</v>
      </c>
      <c r="D39">
        <f t="shared" si="3"/>
        <v>298.699578740324</v>
      </c>
      <c r="E39">
        <f t="shared" si="4"/>
        <v>1030.2721746118079</v>
      </c>
      <c r="F39" s="8">
        <f t="shared" si="5"/>
        <v>4191.3543263532811</v>
      </c>
      <c r="G39">
        <f t="shared" si="6"/>
        <v>0.25973858704318714</v>
      </c>
      <c r="H39">
        <f t="shared" si="7"/>
        <v>0.26848502656690831</v>
      </c>
      <c r="I39">
        <f t="shared" si="8"/>
        <v>300.52119712371353</v>
      </c>
      <c r="J39">
        <f t="shared" si="9"/>
        <v>296.76203540550591</v>
      </c>
      <c r="K39">
        <f t="shared" si="10"/>
        <v>-303.27811222578111</v>
      </c>
      <c r="L39">
        <f t="shared" si="11"/>
        <v>501.82466285083615</v>
      </c>
      <c r="M39">
        <f t="shared" si="12"/>
        <v>309.86239884174194</v>
      </c>
      <c r="N39">
        <f t="shared" si="13"/>
        <v>296.76203540550591</v>
      </c>
      <c r="O39">
        <f t="shared" si="14"/>
        <v>304.25533119269215</v>
      </c>
      <c r="P39">
        <f t="shared" si="15"/>
        <v>1030.8766399811154</v>
      </c>
      <c r="Q39" s="8">
        <f t="shared" si="16"/>
        <v>4191.7547868429428</v>
      </c>
      <c r="R39">
        <f t="shared" si="17"/>
        <v>0.25994398134471575</v>
      </c>
      <c r="S39">
        <f t="shared" si="18"/>
        <v>0.26851875714161721</v>
      </c>
      <c r="T39">
        <f t="shared" si="19"/>
        <v>305.71285468105532</v>
      </c>
      <c r="U39">
        <f t="shared" si="20"/>
        <v>302.2432407210224</v>
      </c>
      <c r="V39">
        <f t="shared" si="21"/>
        <v>-242.54378364130042</v>
      </c>
      <c r="W39">
        <f t="shared" si="22"/>
        <v>521.09270027858497</v>
      </c>
      <c r="X39">
        <f t="shared" si="23"/>
        <v>313.06530970129705</v>
      </c>
      <c r="Y39">
        <f t="shared" si="24"/>
        <v>302.2432407210224</v>
      </c>
      <c r="Z39">
        <f t="shared" si="25"/>
        <v>308.73645238008925</v>
      </c>
      <c r="AA39">
        <f t="shared" si="26"/>
        <v>1031.3432089873988</v>
      </c>
      <c r="AB39" s="8">
        <f t="shared" si="27"/>
        <v>4192.1705836686842</v>
      </c>
      <c r="AC39">
        <f t="shared" si="28"/>
        <v>0.26010246540962884</v>
      </c>
      <c r="AD39">
        <f t="shared" si="29"/>
        <v>0.26855377715148648</v>
      </c>
      <c r="AE39">
        <f t="shared" si="30"/>
        <v>309.86239884174194</v>
      </c>
      <c r="AF39">
        <f t="shared" si="31"/>
        <v>306.99267586320275</v>
      </c>
      <c r="AG39">
        <f t="shared" si="32"/>
        <v>-187.29713063846904</v>
      </c>
      <c r="AH39">
        <f t="shared" si="33"/>
        <v>451.56883118461798</v>
      </c>
      <c r="AI39">
        <f t="shared" si="34"/>
        <v>315.928</v>
      </c>
      <c r="AJ39">
        <f t="shared" si="35"/>
        <v>306.99267586320275</v>
      </c>
      <c r="AK39">
        <f t="shared" si="36"/>
        <v>312.05822322213669</v>
      </c>
      <c r="AL39">
        <f t="shared" si="37"/>
        <v>1031.7602179603391</v>
      </c>
      <c r="AM39" s="8">
        <f t="shared" si="38"/>
        <v>4192.5308693982834</v>
      </c>
      <c r="AN39">
        <f t="shared" si="39"/>
        <v>0.26024407529687704</v>
      </c>
      <c r="AO39">
        <f t="shared" si="40"/>
        <v>0.26858411987827602</v>
      </c>
      <c r="AP39">
        <f t="shared" si="41"/>
        <v>313.06530970129705</v>
      </c>
      <c r="AQ39">
        <f t="shared" si="42"/>
        <v>310.69769764303567</v>
      </c>
      <c r="AR39">
        <f t="shared" si="43"/>
        <v>-167.46968510297094</v>
      </c>
      <c r="AS39">
        <f t="shared" si="44"/>
        <v>352.29792440727948</v>
      </c>
      <c r="AT39">
        <f t="shared" si="45"/>
        <v>-900.58871160852163</v>
      </c>
      <c r="AU39">
        <f t="shared" si="46"/>
        <v>1826.7841187213185</v>
      </c>
      <c r="AV39">
        <f t="shared" si="47"/>
        <v>-926.19540711279683</v>
      </c>
      <c r="AW39">
        <f t="shared" si="48"/>
        <v>1.8000000000000005</v>
      </c>
      <c r="AX39">
        <f t="shared" si="49"/>
        <v>300.52119712371353</v>
      </c>
      <c r="AY39">
        <f t="shared" si="50"/>
        <v>298.699578740324</v>
      </c>
      <c r="AZ39">
        <f t="shared" si="51"/>
        <v>304.25533119269215</v>
      </c>
      <c r="BA39">
        <f t="shared" si="52"/>
        <v>308.73645238008925</v>
      </c>
      <c r="BB39">
        <f t="shared" si="53"/>
        <v>312.05822322213669</v>
      </c>
      <c r="BC39">
        <f t="shared" si="54"/>
        <v>310.69769764303567</v>
      </c>
    </row>
    <row r="40" spans="1:55">
      <c r="A40">
        <f t="shared" si="0"/>
        <v>1.9000000000000006</v>
      </c>
      <c r="B40">
        <f t="shared" si="1"/>
        <v>305.32991595442559</v>
      </c>
      <c r="C40">
        <f t="shared" si="2"/>
        <v>291.483</v>
      </c>
      <c r="D40">
        <f t="shared" si="3"/>
        <v>298.41405534494811</v>
      </c>
      <c r="E40">
        <f t="shared" si="4"/>
        <v>1030.2163918101674</v>
      </c>
      <c r="F40" s="8">
        <f t="shared" si="5"/>
        <v>4191.3543263532811</v>
      </c>
      <c r="G40">
        <f t="shared" si="6"/>
        <v>0.25971962836638113</v>
      </c>
      <c r="H40">
        <f t="shared" si="7"/>
        <v>0.26848502656690831</v>
      </c>
      <c r="I40">
        <f t="shared" si="8"/>
        <v>300.21024009227528</v>
      </c>
      <c r="J40">
        <f t="shared" si="9"/>
        <v>296.55317076652301</v>
      </c>
      <c r="K40">
        <f t="shared" si="10"/>
        <v>-299.05700545651666</v>
      </c>
      <c r="L40">
        <f t="shared" si="11"/>
        <v>481.97000778833387</v>
      </c>
      <c r="M40">
        <f t="shared" si="12"/>
        <v>309.53002149221084</v>
      </c>
      <c r="N40">
        <f t="shared" si="13"/>
        <v>296.55317076652301</v>
      </c>
      <c r="O40">
        <f t="shared" si="14"/>
        <v>303.85475897319913</v>
      </c>
      <c r="P40">
        <f t="shared" si="15"/>
        <v>1030.8282224707689</v>
      </c>
      <c r="Q40" s="8">
        <f t="shared" si="16"/>
        <v>4191.7389426537729</v>
      </c>
      <c r="R40">
        <f t="shared" si="17"/>
        <v>0.25992753221278753</v>
      </c>
      <c r="S40">
        <f t="shared" si="18"/>
        <v>0.26851742263591272</v>
      </c>
      <c r="T40">
        <f t="shared" si="19"/>
        <v>305.32991595442559</v>
      </c>
      <c r="U40">
        <f t="shared" si="20"/>
        <v>301.89415532679368</v>
      </c>
      <c r="V40">
        <f t="shared" si="21"/>
        <v>-245.48760136746216</v>
      </c>
      <c r="W40">
        <f t="shared" si="22"/>
        <v>507.76013423669161</v>
      </c>
      <c r="X40">
        <f t="shared" si="23"/>
        <v>312.86868588025993</v>
      </c>
      <c r="Y40">
        <f t="shared" si="24"/>
        <v>301.89415532679368</v>
      </c>
      <c r="Z40">
        <f t="shared" si="25"/>
        <v>308.35641176490776</v>
      </c>
      <c r="AA40">
        <f t="shared" si="26"/>
        <v>1031.3145667351428</v>
      </c>
      <c r="AB40" s="8">
        <f t="shared" si="27"/>
        <v>4192.1441025225722</v>
      </c>
      <c r="AC40">
        <f t="shared" si="28"/>
        <v>0.26009273756443069</v>
      </c>
      <c r="AD40">
        <f t="shared" si="29"/>
        <v>0.26855154687835214</v>
      </c>
      <c r="AE40">
        <f t="shared" si="30"/>
        <v>309.53002149221084</v>
      </c>
      <c r="AF40">
        <f t="shared" si="31"/>
        <v>306.62096280212762</v>
      </c>
      <c r="AG40">
        <f t="shared" si="32"/>
        <v>-195.23018939453908</v>
      </c>
      <c r="AH40">
        <f t="shared" si="33"/>
        <v>449.41458928798437</v>
      </c>
      <c r="AI40">
        <f t="shared" si="34"/>
        <v>315.928</v>
      </c>
      <c r="AJ40">
        <f t="shared" si="35"/>
        <v>306.62096280212762</v>
      </c>
      <c r="AK40">
        <f t="shared" si="36"/>
        <v>311.79242768813532</v>
      </c>
      <c r="AL40">
        <f t="shared" si="37"/>
        <v>1031.7602179603391</v>
      </c>
      <c r="AM40" s="8">
        <f t="shared" si="38"/>
        <v>4192.5026717479523</v>
      </c>
      <c r="AN40">
        <f t="shared" si="39"/>
        <v>0.26024407529687704</v>
      </c>
      <c r="AO40">
        <f t="shared" si="40"/>
        <v>0.26858174517868283</v>
      </c>
      <c r="AP40">
        <f t="shared" si="41"/>
        <v>312.86868588025993</v>
      </c>
      <c r="AQ40">
        <f t="shared" si="42"/>
        <v>310.40346662392108</v>
      </c>
      <c r="AR40">
        <f t="shared" si="43"/>
        <v>-178.97233678965506</v>
      </c>
      <c r="AS40">
        <f t="shared" si="44"/>
        <v>359.66300935041056</v>
      </c>
      <c r="AT40">
        <f t="shared" si="45"/>
        <v>-918.74713300817291</v>
      </c>
      <c r="AU40">
        <f t="shared" si="46"/>
        <v>1798.8077406634206</v>
      </c>
      <c r="AV40">
        <f t="shared" si="47"/>
        <v>-880.06060765524774</v>
      </c>
      <c r="AW40">
        <f t="shared" si="48"/>
        <v>1.9000000000000006</v>
      </c>
      <c r="AX40">
        <f t="shared" si="49"/>
        <v>300.21024009227528</v>
      </c>
      <c r="AY40">
        <f t="shared" si="50"/>
        <v>298.41405534494811</v>
      </c>
      <c r="AZ40">
        <f t="shared" si="51"/>
        <v>303.85475897319913</v>
      </c>
      <c r="BA40">
        <f t="shared" si="52"/>
        <v>308.35641176490776</v>
      </c>
      <c r="BB40">
        <f t="shared" si="53"/>
        <v>311.79242768813532</v>
      </c>
      <c r="BC40">
        <f t="shared" si="54"/>
        <v>310.40346662392108</v>
      </c>
    </row>
    <row r="41" spans="1:55">
      <c r="A41">
        <f t="shared" si="0"/>
        <v>2.0000000000000004</v>
      </c>
      <c r="B41">
        <f t="shared" si="1"/>
        <v>304.96738788336637</v>
      </c>
      <c r="C41">
        <f t="shared" si="2"/>
        <v>291.483</v>
      </c>
      <c r="D41">
        <f t="shared" si="3"/>
        <v>298.15101405150955</v>
      </c>
      <c r="E41">
        <f t="shared" si="4"/>
        <v>1030.1635822349776</v>
      </c>
      <c r="F41" s="8">
        <f t="shared" si="5"/>
        <v>4191.3543263532811</v>
      </c>
      <c r="G41">
        <f t="shared" si="6"/>
        <v>0.25970167957149398</v>
      </c>
      <c r="H41">
        <f t="shared" si="7"/>
        <v>0.26848502656690831</v>
      </c>
      <c r="I41">
        <f t="shared" si="8"/>
        <v>299.92123778422996</v>
      </c>
      <c r="J41">
        <f t="shared" si="9"/>
        <v>296.36075212174148</v>
      </c>
      <c r="K41">
        <f t="shared" si="10"/>
        <v>-294.74701555065343</v>
      </c>
      <c r="L41">
        <f t="shared" si="11"/>
        <v>463.6787075551523</v>
      </c>
      <c r="M41">
        <f t="shared" si="12"/>
        <v>309.20951978113357</v>
      </c>
      <c r="N41">
        <f t="shared" si="13"/>
        <v>296.36075212174148</v>
      </c>
      <c r="O41">
        <f t="shared" si="14"/>
        <v>303.47759329662142</v>
      </c>
      <c r="P41">
        <f t="shared" si="15"/>
        <v>1030.7815348883146</v>
      </c>
      <c r="Q41" s="8">
        <f t="shared" si="16"/>
        <v>4191.7243460354912</v>
      </c>
      <c r="R41">
        <f t="shared" si="17"/>
        <v>0.25991167032068963</v>
      </c>
      <c r="S41">
        <f t="shared" si="18"/>
        <v>0.268516193206081</v>
      </c>
      <c r="T41">
        <f t="shared" si="19"/>
        <v>304.96738788336637</v>
      </c>
      <c r="U41">
        <f t="shared" si="20"/>
        <v>301.56660619669037</v>
      </c>
      <c r="V41">
        <f t="shared" si="21"/>
        <v>-247.93272667177769</v>
      </c>
      <c r="W41">
        <f t="shared" si="22"/>
        <v>494.91173947532167</v>
      </c>
      <c r="X41">
        <f t="shared" si="23"/>
        <v>312.67646368197251</v>
      </c>
      <c r="Y41">
        <f t="shared" si="24"/>
        <v>301.56660619669037</v>
      </c>
      <c r="Z41">
        <f t="shared" si="25"/>
        <v>307.9908773716852</v>
      </c>
      <c r="AA41">
        <f t="shared" si="26"/>
        <v>1031.2865656686213</v>
      </c>
      <c r="AB41" s="8">
        <f t="shared" si="27"/>
        <v>4192.1192550883434</v>
      </c>
      <c r="AC41">
        <f t="shared" si="28"/>
        <v>0.26008322731625383</v>
      </c>
      <c r="AD41">
        <f t="shared" si="29"/>
        <v>0.26854945418956622</v>
      </c>
      <c r="AE41">
        <f t="shared" si="30"/>
        <v>309.20951978113357</v>
      </c>
      <c r="AF41">
        <f t="shared" si="31"/>
        <v>306.2656428540746</v>
      </c>
      <c r="AG41">
        <f t="shared" si="32"/>
        <v>-202.72589832447343</v>
      </c>
      <c r="AH41">
        <f t="shared" si="33"/>
        <v>446.77155213451516</v>
      </c>
      <c r="AI41">
        <f t="shared" si="34"/>
        <v>315.928</v>
      </c>
      <c r="AJ41">
        <f t="shared" si="35"/>
        <v>306.2656428540746</v>
      </c>
      <c r="AK41">
        <f t="shared" si="36"/>
        <v>311.53258225551571</v>
      </c>
      <c r="AL41">
        <f t="shared" si="37"/>
        <v>1031.7602179603391</v>
      </c>
      <c r="AM41" s="8">
        <f t="shared" si="38"/>
        <v>4192.4757176570147</v>
      </c>
      <c r="AN41">
        <f t="shared" si="39"/>
        <v>0.26024407529687704</v>
      </c>
      <c r="AO41">
        <f t="shared" si="40"/>
        <v>0.26857947519673081</v>
      </c>
      <c r="AP41">
        <f t="shared" si="41"/>
        <v>312.67646368197251</v>
      </c>
      <c r="AQ41">
        <f t="shared" si="42"/>
        <v>310.11799043518369</v>
      </c>
      <c r="AR41">
        <f t="shared" si="43"/>
        <v>-190.21749000499989</v>
      </c>
      <c r="AS41">
        <f t="shared" si="44"/>
        <v>366.30181528408747</v>
      </c>
      <c r="AT41">
        <f t="shared" si="45"/>
        <v>-935.6231305519043</v>
      </c>
      <c r="AU41">
        <f t="shared" si="46"/>
        <v>1771.6638144490767</v>
      </c>
      <c r="AV41">
        <f t="shared" si="47"/>
        <v>-836.04068389717236</v>
      </c>
      <c r="AW41">
        <f t="shared" si="48"/>
        <v>2.0000000000000004</v>
      </c>
      <c r="AX41">
        <f t="shared" si="49"/>
        <v>299.92123778422996</v>
      </c>
      <c r="AY41">
        <f t="shared" si="50"/>
        <v>298.15101405150955</v>
      </c>
      <c r="AZ41">
        <f t="shared" si="51"/>
        <v>303.47759329662142</v>
      </c>
      <c r="BA41">
        <f t="shared" si="52"/>
        <v>307.9908773716852</v>
      </c>
      <c r="BB41">
        <f t="shared" si="53"/>
        <v>311.53258225551571</v>
      </c>
      <c r="BC41">
        <f t="shared" si="54"/>
        <v>310.11799043518369</v>
      </c>
    </row>
    <row r="42" spans="1:55">
      <c r="A42">
        <f t="shared" si="0"/>
        <v>2.1000000000000005</v>
      </c>
      <c r="B42">
        <f t="shared" si="1"/>
        <v>304.62427315956126</v>
      </c>
      <c r="C42">
        <f t="shared" si="2"/>
        <v>291.483</v>
      </c>
      <c r="D42">
        <f t="shared" si="3"/>
        <v>297.90807882984052</v>
      </c>
      <c r="E42">
        <f t="shared" si="4"/>
        <v>1030.1136006080305</v>
      </c>
      <c r="F42" s="8">
        <f t="shared" si="5"/>
        <v>4191.3543263532811</v>
      </c>
      <c r="G42">
        <f t="shared" si="6"/>
        <v>0.25968469138063249</v>
      </c>
      <c r="H42">
        <f t="shared" si="7"/>
        <v>0.26848502656690831</v>
      </c>
      <c r="I42">
        <f t="shared" si="8"/>
        <v>299.65217168160638</v>
      </c>
      <c r="J42">
        <f t="shared" si="9"/>
        <v>296.18304136951633</v>
      </c>
      <c r="K42">
        <f t="shared" si="10"/>
        <v>-290.40772448772947</v>
      </c>
      <c r="L42">
        <f t="shared" si="11"/>
        <v>446.78553835470643</v>
      </c>
      <c r="M42">
        <f t="shared" si="12"/>
        <v>308.90107866914252</v>
      </c>
      <c r="N42">
        <f t="shared" si="13"/>
        <v>296.18304136951633</v>
      </c>
      <c r="O42">
        <f t="shared" si="14"/>
        <v>303.12242073834602</v>
      </c>
      <c r="P42">
        <f t="shared" si="15"/>
        <v>1030.7366041770244</v>
      </c>
      <c r="Q42" s="8">
        <f t="shared" si="16"/>
        <v>4191.7108651380568</v>
      </c>
      <c r="R42">
        <f t="shared" si="17"/>
        <v>0.25989640487479726</v>
      </c>
      <c r="S42">
        <f t="shared" si="18"/>
        <v>0.26851505774749901</v>
      </c>
      <c r="T42">
        <f t="shared" si="19"/>
        <v>304.62427315956126</v>
      </c>
      <c r="U42">
        <f t="shared" si="20"/>
        <v>301.25909288639292</v>
      </c>
      <c r="V42">
        <f t="shared" si="21"/>
        <v>-249.94834130096737</v>
      </c>
      <c r="W42">
        <f t="shared" si="22"/>
        <v>482.57007789722508</v>
      </c>
      <c r="X42">
        <f t="shared" si="23"/>
        <v>312.48914180414994</v>
      </c>
      <c r="Y42">
        <f t="shared" si="24"/>
        <v>301.25909288639292</v>
      </c>
      <c r="Z42">
        <f t="shared" si="25"/>
        <v>307.63992318243731</v>
      </c>
      <c r="AA42">
        <f t="shared" si="26"/>
        <v>1031.2592784332835</v>
      </c>
      <c r="AB42" s="8">
        <f t="shared" si="27"/>
        <v>4192.0959275443201</v>
      </c>
      <c r="AC42">
        <f t="shared" si="28"/>
        <v>0.26007395935054578</v>
      </c>
      <c r="AD42">
        <f t="shared" si="29"/>
        <v>0.26854748950051405</v>
      </c>
      <c r="AE42">
        <f t="shared" si="30"/>
        <v>308.90107866914252</v>
      </c>
      <c r="AF42">
        <f t="shared" si="31"/>
        <v>305.92636722550577</v>
      </c>
      <c r="AG42">
        <f t="shared" si="32"/>
        <v>-209.80266675623216</v>
      </c>
      <c r="AH42">
        <f t="shared" si="33"/>
        <v>443.74920848381038</v>
      </c>
      <c r="AI42">
        <f t="shared" si="34"/>
        <v>315.928</v>
      </c>
      <c r="AJ42">
        <f t="shared" si="35"/>
        <v>305.92636722550577</v>
      </c>
      <c r="AK42">
        <f t="shared" si="36"/>
        <v>311.27936106246108</v>
      </c>
      <c r="AL42">
        <f t="shared" si="37"/>
        <v>1031.7602179603391</v>
      </c>
      <c r="AM42" s="8">
        <f t="shared" si="38"/>
        <v>4192.4499806664644</v>
      </c>
      <c r="AN42">
        <f t="shared" si="39"/>
        <v>0.26024407529687704</v>
      </c>
      <c r="AO42">
        <f t="shared" si="40"/>
        <v>0.26857730770550242</v>
      </c>
      <c r="AP42">
        <f t="shared" si="41"/>
        <v>312.48914180414994</v>
      </c>
      <c r="AQ42">
        <f t="shared" si="42"/>
        <v>309.84166838956747</v>
      </c>
      <c r="AR42">
        <f t="shared" si="43"/>
        <v>-201.17597053153699</v>
      </c>
      <c r="AS42">
        <f t="shared" si="44"/>
        <v>372.28549328753536</v>
      </c>
      <c r="AT42">
        <f t="shared" si="45"/>
        <v>-951.33470307646598</v>
      </c>
      <c r="AU42">
        <f t="shared" si="46"/>
        <v>1745.3903180232774</v>
      </c>
      <c r="AV42">
        <f t="shared" si="47"/>
        <v>-794.05561494681137</v>
      </c>
      <c r="AW42">
        <f t="shared" si="48"/>
        <v>2.1000000000000005</v>
      </c>
      <c r="AX42">
        <f t="shared" si="49"/>
        <v>299.65217168160638</v>
      </c>
      <c r="AY42">
        <f t="shared" si="50"/>
        <v>297.90807882984052</v>
      </c>
      <c r="AZ42">
        <f t="shared" si="51"/>
        <v>303.12242073834602</v>
      </c>
      <c r="BA42">
        <f t="shared" si="52"/>
        <v>307.63992318243731</v>
      </c>
      <c r="BB42">
        <f t="shared" si="53"/>
        <v>311.27936106246108</v>
      </c>
      <c r="BC42">
        <f t="shared" si="54"/>
        <v>309.84166838956747</v>
      </c>
    </row>
    <row r="43" spans="1:55">
      <c r="A43">
        <f t="shared" si="0"/>
        <v>2.2000000000000006</v>
      </c>
      <c r="B43">
        <f t="shared" si="1"/>
        <v>304.29959151479909</v>
      </c>
      <c r="C43">
        <f t="shared" si="2"/>
        <v>291.483</v>
      </c>
      <c r="D43">
        <f t="shared" si="3"/>
        <v>297.68319693571442</v>
      </c>
      <c r="E43">
        <f t="shared" si="4"/>
        <v>1030.0663041333555</v>
      </c>
      <c r="F43" s="8">
        <f t="shared" si="5"/>
        <v>4191.3543263532811</v>
      </c>
      <c r="G43">
        <f t="shared" si="6"/>
        <v>0.25966861534803609</v>
      </c>
      <c r="H43">
        <f t="shared" si="7"/>
        <v>0.26848502656690831</v>
      </c>
      <c r="I43">
        <f t="shared" si="8"/>
        <v>299.40126695466159</v>
      </c>
      <c r="J43">
        <f t="shared" si="9"/>
        <v>296.01853689670907</v>
      </c>
      <c r="K43">
        <f t="shared" si="10"/>
        <v>-286.08546761523712</v>
      </c>
      <c r="L43">
        <f t="shared" si="11"/>
        <v>431.14775696800444</v>
      </c>
      <c r="M43">
        <f t="shared" si="12"/>
        <v>308.60475840537867</v>
      </c>
      <c r="N43">
        <f t="shared" si="13"/>
        <v>296.01853689670907</v>
      </c>
      <c r="O43">
        <f t="shared" si="14"/>
        <v>302.78789491625491</v>
      </c>
      <c r="P43">
        <f t="shared" si="15"/>
        <v>1030.6934391134093</v>
      </c>
      <c r="Q43" s="8">
        <f t="shared" si="16"/>
        <v>4191.6983860511264</v>
      </c>
      <c r="R43">
        <f t="shared" si="17"/>
        <v>0.25988173890804495</v>
      </c>
      <c r="S43">
        <f t="shared" si="18"/>
        <v>0.26851400666640579</v>
      </c>
      <c r="T43">
        <f t="shared" si="19"/>
        <v>304.29959151479909</v>
      </c>
      <c r="U43">
        <f t="shared" si="20"/>
        <v>300.9702274718673</v>
      </c>
      <c r="V43">
        <f t="shared" si="21"/>
        <v>-251.59532211877075</v>
      </c>
      <c r="W43">
        <f t="shared" si="22"/>
        <v>470.74593013317639</v>
      </c>
      <c r="X43">
        <f t="shared" si="23"/>
        <v>312.30711221653519</v>
      </c>
      <c r="Y43">
        <f t="shared" si="24"/>
        <v>300.9702274718673</v>
      </c>
      <c r="Z43">
        <f t="shared" si="25"/>
        <v>307.30349220078477</v>
      </c>
      <c r="AA43">
        <f t="shared" si="26"/>
        <v>1031.2327621274819</v>
      </c>
      <c r="AB43" s="8">
        <f t="shared" si="27"/>
        <v>4192.0740146044627</v>
      </c>
      <c r="AC43">
        <f t="shared" si="28"/>
        <v>0.26006495307352823</v>
      </c>
      <c r="AD43">
        <f t="shared" si="29"/>
        <v>0.26854564394522595</v>
      </c>
      <c r="AE43">
        <f t="shared" si="30"/>
        <v>308.60475840537867</v>
      </c>
      <c r="AF43">
        <f t="shared" si="31"/>
        <v>305.60272154588205</v>
      </c>
      <c r="AG43">
        <f t="shared" si="32"/>
        <v>-216.47995061785639</v>
      </c>
      <c r="AH43">
        <f t="shared" si="33"/>
        <v>440.44011213143085</v>
      </c>
      <c r="AI43">
        <f t="shared" si="34"/>
        <v>315.928</v>
      </c>
      <c r="AJ43">
        <f t="shared" si="35"/>
        <v>305.60272154588205</v>
      </c>
      <c r="AK43">
        <f t="shared" si="36"/>
        <v>311.03329397257892</v>
      </c>
      <c r="AL43">
        <f t="shared" si="37"/>
        <v>1031.7602179603391</v>
      </c>
      <c r="AM43" s="8">
        <f t="shared" si="38"/>
        <v>4192.4254293427121</v>
      </c>
      <c r="AN43">
        <f t="shared" si="39"/>
        <v>0.26024407529687704</v>
      </c>
      <c r="AO43">
        <f t="shared" si="40"/>
        <v>0.26857524005903388</v>
      </c>
      <c r="AP43">
        <f t="shared" si="41"/>
        <v>312.30711221653519</v>
      </c>
      <c r="AQ43">
        <f t="shared" si="42"/>
        <v>309.57477667942084</v>
      </c>
      <c r="AR43">
        <f t="shared" si="43"/>
        <v>-211.8248478240188</v>
      </c>
      <c r="AS43">
        <f t="shared" si="44"/>
        <v>377.67971943423157</v>
      </c>
      <c r="AT43">
        <f t="shared" si="45"/>
        <v>-965.98558817588309</v>
      </c>
      <c r="AU43">
        <f t="shared" si="46"/>
        <v>1720.0135186668433</v>
      </c>
      <c r="AV43">
        <f t="shared" si="47"/>
        <v>-754.02793049096022</v>
      </c>
      <c r="AW43">
        <f t="shared" si="48"/>
        <v>2.2000000000000006</v>
      </c>
      <c r="AX43">
        <f t="shared" si="49"/>
        <v>299.40126695466159</v>
      </c>
      <c r="AY43">
        <f t="shared" si="50"/>
        <v>297.68319693571442</v>
      </c>
      <c r="AZ43">
        <f t="shared" si="51"/>
        <v>302.78789491625491</v>
      </c>
      <c r="BA43">
        <f t="shared" si="52"/>
        <v>307.30349220078477</v>
      </c>
      <c r="BB43">
        <f t="shared" si="53"/>
        <v>311.03329397257892</v>
      </c>
      <c r="BC43">
        <f t="shared" si="54"/>
        <v>309.57477667942084</v>
      </c>
    </row>
    <row r="44" spans="1:55">
      <c r="A44">
        <f t="shared" si="0"/>
        <v>2.3000000000000007</v>
      </c>
      <c r="B44">
        <f t="shared" si="1"/>
        <v>303.99238926287637</v>
      </c>
      <c r="C44">
        <f t="shared" si="2"/>
        <v>291.483</v>
      </c>
      <c r="D44">
        <f t="shared" si="3"/>
        <v>297.47458753269729</v>
      </c>
      <c r="E44">
        <f t="shared" si="4"/>
        <v>1030.0215538871912</v>
      </c>
      <c r="F44" s="8">
        <f t="shared" si="5"/>
        <v>4191.3543263532811</v>
      </c>
      <c r="G44">
        <f t="shared" si="6"/>
        <v>0.25965340433352896</v>
      </c>
      <c r="H44">
        <f t="shared" si="7"/>
        <v>0.26848502656690831</v>
      </c>
      <c r="I44">
        <f t="shared" si="8"/>
        <v>299.16695694070927</v>
      </c>
      <c r="J44">
        <f t="shared" si="9"/>
        <v>295.86593599480312</v>
      </c>
      <c r="K44">
        <f t="shared" si="10"/>
        <v>-281.81597023379732</v>
      </c>
      <c r="L44">
        <f t="shared" si="11"/>
        <v>416.64152803273106</v>
      </c>
      <c r="M44">
        <f t="shared" si="12"/>
        <v>308.32051690050383</v>
      </c>
      <c r="N44">
        <f t="shared" si="13"/>
        <v>295.86593599480312</v>
      </c>
      <c r="O44">
        <f t="shared" si="14"/>
        <v>302.4727414900081</v>
      </c>
      <c r="P44">
        <f t="shared" si="15"/>
        <v>1030.6520335663026</v>
      </c>
      <c r="Q44" s="8">
        <f t="shared" si="16"/>
        <v>4191.6868099529938</v>
      </c>
      <c r="R44">
        <f t="shared" si="17"/>
        <v>0.25986767038638109</v>
      </c>
      <c r="S44">
        <f t="shared" si="18"/>
        <v>0.26851303163979773</v>
      </c>
      <c r="T44">
        <f t="shared" si="19"/>
        <v>303.99238926287637</v>
      </c>
      <c r="U44">
        <f t="shared" si="20"/>
        <v>300.69872811703613</v>
      </c>
      <c r="V44">
        <f t="shared" si="21"/>
        <v>-252.92699435617322</v>
      </c>
      <c r="W44">
        <f t="shared" si="22"/>
        <v>459.44125654411982</v>
      </c>
      <c r="X44">
        <f t="shared" si="23"/>
        <v>312.13067262745307</v>
      </c>
      <c r="Y44">
        <f t="shared" si="24"/>
        <v>300.69872811703613</v>
      </c>
      <c r="Z44">
        <f t="shared" si="25"/>
        <v>306.98142231066083</v>
      </c>
      <c r="AA44">
        <f t="shared" si="26"/>
        <v>1031.2070601184791</v>
      </c>
      <c r="AB44" s="8">
        <f t="shared" si="27"/>
        <v>4192.0534190304179</v>
      </c>
      <c r="AC44">
        <f t="shared" si="28"/>
        <v>0.26005622322847316</v>
      </c>
      <c r="AD44">
        <f t="shared" si="29"/>
        <v>0.26854390933531513</v>
      </c>
      <c r="AE44">
        <f t="shared" si="30"/>
        <v>308.32051690050383</v>
      </c>
      <c r="AF44">
        <f t="shared" si="31"/>
        <v>305.29424305074656</v>
      </c>
      <c r="AG44">
        <f t="shared" si="32"/>
        <v>-222.77767284377734</v>
      </c>
      <c r="AH44">
        <f t="shared" si="33"/>
        <v>436.92212796270059</v>
      </c>
      <c r="AI44">
        <f t="shared" si="34"/>
        <v>315.928</v>
      </c>
      <c r="AJ44">
        <f t="shared" si="35"/>
        <v>305.29424305074656</v>
      </c>
      <c r="AK44">
        <f t="shared" si="36"/>
        <v>310.79478342715419</v>
      </c>
      <c r="AL44">
        <f t="shared" si="37"/>
        <v>1031.7602179603391</v>
      </c>
      <c r="AM44" s="8">
        <f t="shared" si="38"/>
        <v>4192.402028581072</v>
      </c>
      <c r="AN44">
        <f t="shared" si="39"/>
        <v>0.26024407529687704</v>
      </c>
      <c r="AO44">
        <f t="shared" si="40"/>
        <v>0.26857326930208808</v>
      </c>
      <c r="AP44">
        <f t="shared" si="41"/>
        <v>312.13067262745307</v>
      </c>
      <c r="AQ44">
        <f t="shared" si="42"/>
        <v>309.31748531533424</v>
      </c>
      <c r="AR44">
        <f t="shared" si="43"/>
        <v>-222.14670570597991</v>
      </c>
      <c r="AS44">
        <f t="shared" si="44"/>
        <v>382.5446720351116</v>
      </c>
      <c r="AT44">
        <f t="shared" si="45"/>
        <v>-979.66734313972779</v>
      </c>
      <c r="AU44">
        <f t="shared" si="46"/>
        <v>1695.5495845746632</v>
      </c>
      <c r="AV44">
        <f t="shared" si="47"/>
        <v>-715.88224143493539</v>
      </c>
      <c r="AW44">
        <f t="shared" si="48"/>
        <v>2.3000000000000007</v>
      </c>
      <c r="AX44">
        <f t="shared" si="49"/>
        <v>299.16695694070927</v>
      </c>
      <c r="AY44">
        <f t="shared" si="50"/>
        <v>297.47458753269729</v>
      </c>
      <c r="AZ44">
        <f t="shared" si="51"/>
        <v>302.4727414900081</v>
      </c>
      <c r="BA44">
        <f t="shared" si="52"/>
        <v>306.98142231066083</v>
      </c>
      <c r="BB44">
        <f t="shared" si="53"/>
        <v>310.79478342715419</v>
      </c>
      <c r="BC44">
        <f t="shared" si="54"/>
        <v>309.31748531533424</v>
      </c>
    </row>
    <row r="45" spans="1:55">
      <c r="A45">
        <f t="shared" si="0"/>
        <v>2.4000000000000008</v>
      </c>
      <c r="B45">
        <f t="shared" si="1"/>
        <v>303.70174565692128</v>
      </c>
      <c r="C45">
        <f t="shared" si="2"/>
        <v>291.483</v>
      </c>
      <c r="D45">
        <f t="shared" si="3"/>
        <v>297.28069924340184</v>
      </c>
      <c r="E45">
        <f t="shared" si="4"/>
        <v>1029.9792157440586</v>
      </c>
      <c r="F45" s="8">
        <f t="shared" si="5"/>
        <v>4191.3543263532811</v>
      </c>
      <c r="G45">
        <f t="shared" si="6"/>
        <v>0.2596390128182926</v>
      </c>
      <c r="H45">
        <f t="shared" si="7"/>
        <v>0.26848502656690831</v>
      </c>
      <c r="I45">
        <f t="shared" si="8"/>
        <v>298.94785339546848</v>
      </c>
      <c r="J45">
        <f t="shared" si="9"/>
        <v>295.72410380801017</v>
      </c>
      <c r="K45">
        <f t="shared" si="10"/>
        <v>-277.62645965447012</v>
      </c>
      <c r="L45">
        <f t="shared" si="11"/>
        <v>403.15897225283669</v>
      </c>
      <c r="M45">
        <f t="shared" si="12"/>
        <v>308.04822889944461</v>
      </c>
      <c r="N45">
        <f t="shared" si="13"/>
        <v>295.72410380801017</v>
      </c>
      <c r="O45">
        <f t="shared" si="14"/>
        <v>302.17575998542986</v>
      </c>
      <c r="P45">
        <f t="shared" si="15"/>
        <v>1030.6123692897593</v>
      </c>
      <c r="Q45" s="8">
        <f t="shared" si="16"/>
        <v>4191.6760507550325</v>
      </c>
      <c r="R45">
        <f t="shared" si="17"/>
        <v>0.25985419315708963</v>
      </c>
      <c r="S45">
        <f t="shared" si="18"/>
        <v>0.26851212541705127</v>
      </c>
      <c r="T45">
        <f t="shared" si="19"/>
        <v>303.70174565692128</v>
      </c>
      <c r="U45">
        <f t="shared" si="20"/>
        <v>300.44341207277085</v>
      </c>
      <c r="V45">
        <f t="shared" si="21"/>
        <v>-253.98988356355034</v>
      </c>
      <c r="W45">
        <f t="shared" si="22"/>
        <v>448.6514832216871</v>
      </c>
      <c r="X45">
        <f t="shared" si="23"/>
        <v>311.96003819872652</v>
      </c>
      <c r="Y45">
        <f t="shared" si="24"/>
        <v>300.44341207277085</v>
      </c>
      <c r="Z45">
        <f t="shared" si="25"/>
        <v>306.67346807154667</v>
      </c>
      <c r="AA45">
        <f t="shared" si="26"/>
        <v>1031.1822037489642</v>
      </c>
      <c r="AB45" s="8">
        <f t="shared" si="27"/>
        <v>4192.034051100436</v>
      </c>
      <c r="AC45">
        <f t="shared" si="28"/>
        <v>0.26004778047488064</v>
      </c>
      <c r="AD45">
        <f t="shared" si="29"/>
        <v>0.2685422781152792</v>
      </c>
      <c r="AE45">
        <f t="shared" si="30"/>
        <v>308.04822889944461</v>
      </c>
      <c r="AF45">
        <f t="shared" si="31"/>
        <v>305.00043464084968</v>
      </c>
      <c r="AG45">
        <f t="shared" si="32"/>
        <v>-228.71578719095143</v>
      </c>
      <c r="AH45">
        <f t="shared" si="33"/>
        <v>433.26043486280389</v>
      </c>
      <c r="AI45">
        <f t="shared" si="34"/>
        <v>315.928</v>
      </c>
      <c r="AJ45">
        <f t="shared" si="35"/>
        <v>305.00043464084968</v>
      </c>
      <c r="AK45">
        <f t="shared" si="36"/>
        <v>310.56412028134025</v>
      </c>
      <c r="AL45">
        <f t="shared" si="37"/>
        <v>1031.7602179603391</v>
      </c>
      <c r="AM45" s="8">
        <f t="shared" si="38"/>
        <v>4192.3797406722679</v>
      </c>
      <c r="AN45">
        <f t="shared" si="39"/>
        <v>0.26024407529687704</v>
      </c>
      <c r="AO45">
        <f t="shared" si="40"/>
        <v>0.26857139225997306</v>
      </c>
      <c r="AP45">
        <f t="shared" si="41"/>
        <v>311.96003819872652</v>
      </c>
      <c r="AQ45">
        <f t="shared" si="42"/>
        <v>309.06987348277687</v>
      </c>
      <c r="AR45">
        <f t="shared" si="43"/>
        <v>-232.12895703771048</v>
      </c>
      <c r="AS45">
        <f t="shared" si="44"/>
        <v>386.93515546023275</v>
      </c>
      <c r="AT45">
        <f t="shared" si="45"/>
        <v>-992.46108744668243</v>
      </c>
      <c r="AU45">
        <f t="shared" si="46"/>
        <v>1672.0060457975605</v>
      </c>
      <c r="AV45">
        <f t="shared" si="47"/>
        <v>-679.54495835087812</v>
      </c>
      <c r="AW45">
        <f t="shared" si="48"/>
        <v>2.4000000000000008</v>
      </c>
      <c r="AX45">
        <f t="shared" si="49"/>
        <v>298.94785339546848</v>
      </c>
      <c r="AY45">
        <f t="shared" si="50"/>
        <v>297.28069924340184</v>
      </c>
      <c r="AZ45">
        <f t="shared" si="51"/>
        <v>302.17575998542986</v>
      </c>
      <c r="BA45">
        <f t="shared" si="52"/>
        <v>306.67346807154667</v>
      </c>
      <c r="BB45">
        <f t="shared" si="53"/>
        <v>310.56412028134025</v>
      </c>
      <c r="BC45">
        <f t="shared" si="54"/>
        <v>309.06987348277687</v>
      </c>
    </row>
    <row r="46" spans="1:55">
      <c r="A46">
        <f t="shared" si="0"/>
        <v>2.5000000000000009</v>
      </c>
      <c r="B46">
        <f t="shared" si="1"/>
        <v>303.42677687853842</v>
      </c>
      <c r="C46">
        <f t="shared" si="2"/>
        <v>291.483</v>
      </c>
      <c r="D46">
        <f t="shared" si="3"/>
        <v>297.10017498289812</v>
      </c>
      <c r="E46">
        <f t="shared" si="4"/>
        <v>1029.9391609578611</v>
      </c>
      <c r="F46" s="8">
        <f t="shared" si="5"/>
        <v>4191.3543263532811</v>
      </c>
      <c r="G46">
        <f t="shared" si="6"/>
        <v>0.25962539710334775</v>
      </c>
      <c r="H46">
        <f t="shared" si="7"/>
        <v>0.26848502656690831</v>
      </c>
      <c r="I46">
        <f t="shared" si="8"/>
        <v>298.74272151236852</v>
      </c>
      <c r="J46">
        <f t="shared" si="9"/>
        <v>295.59204760838372</v>
      </c>
      <c r="K46">
        <f t="shared" si="10"/>
        <v>-273.53735944553807</v>
      </c>
      <c r="L46">
        <f t="shared" si="11"/>
        <v>390.60572099299713</v>
      </c>
      <c r="M46">
        <f t="shared" si="12"/>
        <v>307.78770233630979</v>
      </c>
      <c r="N46">
        <f t="shared" si="13"/>
        <v>295.59204760838372</v>
      </c>
      <c r="O46">
        <f t="shared" si="14"/>
        <v>301.89582341282903</v>
      </c>
      <c r="P46">
        <f t="shared" si="15"/>
        <v>1030.5744183054821</v>
      </c>
      <c r="Q46" s="8">
        <f t="shared" si="16"/>
        <v>4191.6660331502426</v>
      </c>
      <c r="R46">
        <f t="shared" si="17"/>
        <v>0.25984129775785586</v>
      </c>
      <c r="S46">
        <f t="shared" si="18"/>
        <v>0.26851128165557642</v>
      </c>
      <c r="T46">
        <f t="shared" si="19"/>
        <v>303.42677687853842</v>
      </c>
      <c r="U46">
        <f t="shared" si="20"/>
        <v>300.20318849230802</v>
      </c>
      <c r="V46">
        <f t="shared" si="21"/>
        <v>-254.82444089915427</v>
      </c>
      <c r="W46">
        <f t="shared" si="22"/>
        <v>438.36726415845533</v>
      </c>
      <c r="X46">
        <f t="shared" si="23"/>
        <v>311.7953523997997</v>
      </c>
      <c r="Y46">
        <f t="shared" si="24"/>
        <v>300.20318849230802</v>
      </c>
      <c r="Z46">
        <f t="shared" si="25"/>
        <v>306.37931900612409</v>
      </c>
      <c r="AA46">
        <f t="shared" si="26"/>
        <v>1031.1582139181749</v>
      </c>
      <c r="AB46" s="8">
        <f t="shared" si="27"/>
        <v>4192.0158280643564</v>
      </c>
      <c r="AC46">
        <f t="shared" si="28"/>
        <v>0.26003963192514962</v>
      </c>
      <c r="AD46">
        <f t="shared" si="29"/>
        <v>0.26854074331662348</v>
      </c>
      <c r="AE46">
        <f t="shared" si="30"/>
        <v>307.78770233630979</v>
      </c>
      <c r="AF46">
        <f t="shared" si="31"/>
        <v>304.72077632712342</v>
      </c>
      <c r="AG46">
        <f t="shared" si="32"/>
        <v>-234.31395665976348</v>
      </c>
      <c r="AH46">
        <f t="shared" si="33"/>
        <v>429.50929738236493</v>
      </c>
      <c r="AI46">
        <f t="shared" si="34"/>
        <v>315.928</v>
      </c>
      <c r="AJ46">
        <f t="shared" si="35"/>
        <v>304.72077632712342</v>
      </c>
      <c r="AK46">
        <f t="shared" si="36"/>
        <v>310.34149847673228</v>
      </c>
      <c r="AL46">
        <f t="shared" si="37"/>
        <v>1031.7602179603391</v>
      </c>
      <c r="AM46" s="8">
        <f t="shared" si="38"/>
        <v>4192.3585261706303</v>
      </c>
      <c r="AN46">
        <f t="shared" si="39"/>
        <v>0.26024407529687704</v>
      </c>
      <c r="AO46">
        <f t="shared" si="40"/>
        <v>0.26856960561166221</v>
      </c>
      <c r="AP46">
        <f t="shared" si="41"/>
        <v>311.7953523997997</v>
      </c>
      <c r="AQ46">
        <f t="shared" si="42"/>
        <v>308.8319433457591</v>
      </c>
      <c r="AR46">
        <f t="shared" si="43"/>
        <v>-241.76320874132747</v>
      </c>
      <c r="AS46">
        <f t="shared" si="44"/>
        <v>390.90082481805393</v>
      </c>
      <c r="AT46">
        <f t="shared" si="45"/>
        <v>-1004.4389657457833</v>
      </c>
      <c r="AU46">
        <f t="shared" si="46"/>
        <v>1649.3831073518713</v>
      </c>
      <c r="AV46">
        <f t="shared" si="47"/>
        <v>-644.94414160608801</v>
      </c>
      <c r="AW46">
        <f t="shared" si="48"/>
        <v>2.5000000000000009</v>
      </c>
      <c r="AX46">
        <f t="shared" si="49"/>
        <v>298.74272151236852</v>
      </c>
      <c r="AY46">
        <f t="shared" si="50"/>
        <v>297.10017498289812</v>
      </c>
      <c r="AZ46">
        <f t="shared" si="51"/>
        <v>301.89582341282903</v>
      </c>
      <c r="BA46">
        <f t="shared" si="52"/>
        <v>306.37931900612409</v>
      </c>
      <c r="BB46">
        <f t="shared" si="53"/>
        <v>310.34149847673228</v>
      </c>
      <c r="BC46">
        <f t="shared" si="54"/>
        <v>308.8319433457591</v>
      </c>
    </row>
    <row r="47" spans="1:55">
      <c r="A47">
        <f t="shared" si="0"/>
        <v>2.600000000000001</v>
      </c>
      <c r="B47">
        <f t="shared" si="1"/>
        <v>303.16663827996501</v>
      </c>
      <c r="C47">
        <f t="shared" si="2"/>
        <v>291.483</v>
      </c>
      <c r="D47">
        <f t="shared" si="3"/>
        <v>296.93182274522439</v>
      </c>
      <c r="E47">
        <f t="shared" si="4"/>
        <v>1029.9012664885004</v>
      </c>
      <c r="F47" s="8">
        <f t="shared" si="5"/>
        <v>4191.3543263532811</v>
      </c>
      <c r="G47">
        <f t="shared" si="6"/>
        <v>0.25961251542148006</v>
      </c>
      <c r="H47">
        <f t="shared" si="7"/>
        <v>0.26848502656690831</v>
      </c>
      <c r="I47">
        <f t="shared" si="8"/>
        <v>298.5504588893873</v>
      </c>
      <c r="J47">
        <f t="shared" si="9"/>
        <v>295.46889542571444</v>
      </c>
      <c r="K47">
        <f t="shared" si="10"/>
        <v>-269.56365033935549</v>
      </c>
      <c r="L47">
        <f t="shared" si="11"/>
        <v>378.89888483825138</v>
      </c>
      <c r="M47">
        <f t="shared" si="12"/>
        <v>307.5386922251169</v>
      </c>
      <c r="N47">
        <f t="shared" si="13"/>
        <v>295.46889542571444</v>
      </c>
      <c r="O47">
        <f t="shared" si="14"/>
        <v>301.63187639421352</v>
      </c>
      <c r="P47">
        <f t="shared" si="15"/>
        <v>1030.5381449262879</v>
      </c>
      <c r="Q47" s="8">
        <f t="shared" si="16"/>
        <v>4191.6566909921421</v>
      </c>
      <c r="R47">
        <f t="shared" si="17"/>
        <v>0.25982897210403455</v>
      </c>
      <c r="S47">
        <f t="shared" si="18"/>
        <v>0.26851049478428984</v>
      </c>
      <c r="T47">
        <f t="shared" si="19"/>
        <v>303.16663827996501</v>
      </c>
      <c r="U47">
        <f t="shared" si="20"/>
        <v>299.97705132501568</v>
      </c>
      <c r="V47">
        <f t="shared" si="21"/>
        <v>-255.46572613415944</v>
      </c>
      <c r="W47">
        <f t="shared" si="22"/>
        <v>428.57583691627099</v>
      </c>
      <c r="X47">
        <f t="shared" si="23"/>
        <v>311.63669694734415</v>
      </c>
      <c r="Y47">
        <f t="shared" si="24"/>
        <v>299.97705132501568</v>
      </c>
      <c r="Z47">
        <f t="shared" si="25"/>
        <v>306.0986148777007</v>
      </c>
      <c r="AA47">
        <f t="shared" si="26"/>
        <v>1031.1351025298036</v>
      </c>
      <c r="AB47" s="8">
        <f t="shared" si="27"/>
        <v>4191.9986736045385</v>
      </c>
      <c r="AC47">
        <f t="shared" si="28"/>
        <v>0.2600317816360771</v>
      </c>
      <c r="AD47">
        <f t="shared" si="29"/>
        <v>0.26853929851248209</v>
      </c>
      <c r="AE47">
        <f t="shared" si="30"/>
        <v>307.5386922251169</v>
      </c>
      <c r="AF47">
        <f t="shared" si="31"/>
        <v>304.45473449546307</v>
      </c>
      <c r="AG47">
        <f t="shared" si="32"/>
        <v>-239.59132265119391</v>
      </c>
      <c r="AH47">
        <f t="shared" si="33"/>
        <v>425.71362254911935</v>
      </c>
      <c r="AI47">
        <f t="shared" si="34"/>
        <v>315.928</v>
      </c>
      <c r="AJ47">
        <f t="shared" si="35"/>
        <v>304.45473449546307</v>
      </c>
      <c r="AK47">
        <f t="shared" si="36"/>
        <v>310.12702847769958</v>
      </c>
      <c r="AL47">
        <f t="shared" si="37"/>
        <v>1031.7602179603391</v>
      </c>
      <c r="AM47" s="8">
        <f t="shared" si="38"/>
        <v>4192.3383445969157</v>
      </c>
      <c r="AN47">
        <f t="shared" si="39"/>
        <v>0.26024407529687704</v>
      </c>
      <c r="AO47">
        <f t="shared" si="40"/>
        <v>0.26856790594898755</v>
      </c>
      <c r="AP47">
        <f t="shared" si="41"/>
        <v>311.63669694734415</v>
      </c>
      <c r="AQ47">
        <f t="shared" si="42"/>
        <v>308.60363236096327</v>
      </c>
      <c r="AR47">
        <f t="shared" si="43"/>
        <v>-251.04468032581519</v>
      </c>
      <c r="AS47">
        <f t="shared" si="44"/>
        <v>394.48647626012144</v>
      </c>
      <c r="AT47">
        <f t="shared" si="45"/>
        <v>-1015.665379450524</v>
      </c>
      <c r="AU47">
        <f t="shared" si="46"/>
        <v>1627.6748205637632</v>
      </c>
      <c r="AV47">
        <f t="shared" si="47"/>
        <v>-612.00944111323918</v>
      </c>
      <c r="AW47">
        <f t="shared" si="48"/>
        <v>2.600000000000001</v>
      </c>
      <c r="AX47">
        <f t="shared" si="49"/>
        <v>298.5504588893873</v>
      </c>
      <c r="AY47">
        <f t="shared" si="50"/>
        <v>296.93182274522439</v>
      </c>
      <c r="AZ47">
        <f t="shared" si="51"/>
        <v>301.63187639421352</v>
      </c>
      <c r="BA47">
        <f t="shared" si="52"/>
        <v>306.0986148777007</v>
      </c>
      <c r="BB47">
        <f t="shared" si="53"/>
        <v>310.12702847769958</v>
      </c>
      <c r="BC47">
        <f t="shared" si="54"/>
        <v>308.60363236096327</v>
      </c>
    </row>
    <row r="48" spans="1:55">
      <c r="A48">
        <f t="shared" si="0"/>
        <v>2.7000000000000011</v>
      </c>
      <c r="B48">
        <f t="shared" si="1"/>
        <v>302.92052535066927</v>
      </c>
      <c r="C48">
        <f t="shared" si="2"/>
        <v>291.483</v>
      </c>
      <c r="D48">
        <f t="shared" si="3"/>
        <v>296.77459126832355</v>
      </c>
      <c r="E48">
        <f t="shared" si="4"/>
        <v>1029.8654151426808</v>
      </c>
      <c r="F48" s="8">
        <f t="shared" si="5"/>
        <v>4191.3543263532811</v>
      </c>
      <c r="G48">
        <f t="shared" si="6"/>
        <v>0.2596003279859409</v>
      </c>
      <c r="H48">
        <f t="shared" si="7"/>
        <v>0.26848502656690831</v>
      </c>
      <c r="I48">
        <f t="shared" si="8"/>
        <v>298.37007777188046</v>
      </c>
      <c r="J48">
        <f t="shared" si="9"/>
        <v>295.35387824606647</v>
      </c>
      <c r="K48">
        <f t="shared" si="10"/>
        <v>-265.71596475897309</v>
      </c>
      <c r="L48">
        <f t="shared" si="11"/>
        <v>367.96536138836228</v>
      </c>
      <c r="M48">
        <f t="shared" si="12"/>
        <v>307.30091240782059</v>
      </c>
      <c r="N48">
        <f t="shared" si="13"/>
        <v>295.35387824606647</v>
      </c>
      <c r="O48">
        <f t="shared" si="14"/>
        <v>301.3829323231692</v>
      </c>
      <c r="P48">
        <f t="shared" si="15"/>
        <v>1030.5035074674468</v>
      </c>
      <c r="Q48" s="8">
        <f t="shared" si="16"/>
        <v>4191.6479659443739</v>
      </c>
      <c r="R48">
        <f t="shared" si="17"/>
        <v>0.25981720206999576</v>
      </c>
      <c r="S48">
        <f t="shared" si="18"/>
        <v>0.26850975988988685</v>
      </c>
      <c r="T48">
        <f t="shared" si="19"/>
        <v>302.92052535066927</v>
      </c>
      <c r="U48">
        <f t="shared" si="20"/>
        <v>299.76407246056323</v>
      </c>
      <c r="V48">
        <f t="shared" si="21"/>
        <v>-255.94403964025062</v>
      </c>
      <c r="W48">
        <f t="shared" si="22"/>
        <v>419.2620628833875</v>
      </c>
      <c r="X48">
        <f t="shared" si="23"/>
        <v>311.48410081744976</v>
      </c>
      <c r="Y48">
        <f t="shared" si="24"/>
        <v>299.76407246056323</v>
      </c>
      <c r="Z48">
        <f t="shared" si="25"/>
        <v>305.83095839686672</v>
      </c>
      <c r="AA48">
        <f t="shared" si="26"/>
        <v>1031.1128738048064</v>
      </c>
      <c r="AB48" s="8">
        <f t="shared" si="27"/>
        <v>4191.9825173157851</v>
      </c>
      <c r="AC48">
        <f t="shared" si="28"/>
        <v>0.26002423105453737</v>
      </c>
      <c r="AD48">
        <f t="shared" si="29"/>
        <v>0.26853793777383456</v>
      </c>
      <c r="AE48">
        <f t="shared" si="30"/>
        <v>307.30091240782059</v>
      </c>
      <c r="AF48">
        <f t="shared" si="31"/>
        <v>304.20176935882267</v>
      </c>
      <c r="AG48">
        <f t="shared" si="32"/>
        <v>-244.56634526820633</v>
      </c>
      <c r="AH48">
        <f t="shared" si="33"/>
        <v>421.91032043626393</v>
      </c>
      <c r="AI48">
        <f t="shared" si="34"/>
        <v>315.928</v>
      </c>
      <c r="AJ48">
        <f t="shared" si="35"/>
        <v>304.20176935882267</v>
      </c>
      <c r="AK48">
        <f t="shared" si="36"/>
        <v>309.92074945403965</v>
      </c>
      <c r="AL48">
        <f t="shared" si="37"/>
        <v>1031.7602179603391</v>
      </c>
      <c r="AM48" s="8">
        <f t="shared" si="38"/>
        <v>4192.319155003609</v>
      </c>
      <c r="AN48">
        <f t="shared" si="39"/>
        <v>0.26024407529687704</v>
      </c>
      <c r="AO48">
        <f t="shared" si="40"/>
        <v>0.26856628982425379</v>
      </c>
      <c r="AP48">
        <f t="shared" si="41"/>
        <v>311.48410081744976</v>
      </c>
      <c r="AQ48">
        <f t="shared" si="42"/>
        <v>308.38482418828846</v>
      </c>
      <c r="AR48">
        <f t="shared" si="43"/>
        <v>-259.97167666660852</v>
      </c>
      <c r="AS48">
        <f t="shared" si="44"/>
        <v>397.73237613983503</v>
      </c>
      <c r="AT48">
        <f t="shared" si="45"/>
        <v>-1026.1980263340386</v>
      </c>
      <c r="AU48">
        <f t="shared" si="46"/>
        <v>1606.8701208478487</v>
      </c>
      <c r="AV48">
        <f t="shared" si="47"/>
        <v>-580.67209451381018</v>
      </c>
      <c r="AW48">
        <f t="shared" si="48"/>
        <v>2.7000000000000011</v>
      </c>
      <c r="AX48">
        <f t="shared" si="49"/>
        <v>298.37007777188046</v>
      </c>
      <c r="AY48">
        <f t="shared" si="50"/>
        <v>296.77459126832355</v>
      </c>
      <c r="AZ48">
        <f t="shared" si="51"/>
        <v>301.3829323231692</v>
      </c>
      <c r="BA48">
        <f t="shared" si="52"/>
        <v>305.83095839686672</v>
      </c>
      <c r="BB48">
        <f t="shared" si="53"/>
        <v>309.92074945403965</v>
      </c>
      <c r="BC48">
        <f t="shared" si="54"/>
        <v>308.38482418828846</v>
      </c>
    </row>
    <row r="49" spans="1:55">
      <c r="A49">
        <f t="shared" si="0"/>
        <v>2.8000000000000012</v>
      </c>
      <c r="B49">
        <f t="shared" si="1"/>
        <v>302.68767376506128</v>
      </c>
      <c r="C49">
        <f t="shared" si="2"/>
        <v>291.483</v>
      </c>
      <c r="D49">
        <f t="shared" si="3"/>
        <v>296.62754970648905</v>
      </c>
      <c r="E49">
        <f t="shared" si="4"/>
        <v>1029.8314955808596</v>
      </c>
      <c r="F49" s="8">
        <f t="shared" si="5"/>
        <v>4191.3543263532811</v>
      </c>
      <c r="G49">
        <f t="shared" si="6"/>
        <v>0.25958879699357867</v>
      </c>
      <c r="H49">
        <f t="shared" si="7"/>
        <v>0.26848502656690831</v>
      </c>
      <c r="I49">
        <f t="shared" si="8"/>
        <v>298.20069002048564</v>
      </c>
      <c r="J49">
        <f t="shared" si="9"/>
        <v>295.24631514186757</v>
      </c>
      <c r="K49">
        <f t="shared" si="10"/>
        <v>-262.00146812433314</v>
      </c>
      <c r="L49">
        <f t="shared" si="11"/>
        <v>357.74042172542573</v>
      </c>
      <c r="M49">
        <f t="shared" si="12"/>
        <v>307.07404544817228</v>
      </c>
      <c r="N49">
        <f t="shared" si="13"/>
        <v>295.24631514186757</v>
      </c>
      <c r="O49">
        <f t="shared" si="14"/>
        <v>301.14806993761954</v>
      </c>
      <c r="P49">
        <f t="shared" si="15"/>
        <v>1030.4704596879228</v>
      </c>
      <c r="Q49" s="8">
        <f t="shared" si="16"/>
        <v>4191.639806352694</v>
      </c>
      <c r="R49">
        <f t="shared" si="17"/>
        <v>0.25980597197879812</v>
      </c>
      <c r="S49">
        <f t="shared" si="18"/>
        <v>0.26850907262184087</v>
      </c>
      <c r="T49">
        <f t="shared" si="19"/>
        <v>302.68767376506128</v>
      </c>
      <c r="U49">
        <f t="shared" si="20"/>
        <v>299.56339523057068</v>
      </c>
      <c r="V49">
        <f t="shared" si="21"/>
        <v>-256.28549941207962</v>
      </c>
      <c r="W49">
        <f t="shared" si="22"/>
        <v>410.40922286242642</v>
      </c>
      <c r="X49">
        <f t="shared" si="23"/>
        <v>311.33754834678223</v>
      </c>
      <c r="Y49">
        <f t="shared" si="24"/>
        <v>299.56339523057068</v>
      </c>
      <c r="Z49">
        <f t="shared" si="25"/>
        <v>305.57592574190477</v>
      </c>
      <c r="AA49">
        <f t="shared" si="26"/>
        <v>1031.0915254615006</v>
      </c>
      <c r="AB49" s="8">
        <f t="shared" si="27"/>
        <v>4191.9672942123934</v>
      </c>
      <c r="AC49">
        <f t="shared" si="28"/>
        <v>0.26001697941814339</v>
      </c>
      <c r="AD49">
        <f t="shared" si="29"/>
        <v>0.26853665562800494</v>
      </c>
      <c r="AE49">
        <f t="shared" si="30"/>
        <v>307.07404544817228</v>
      </c>
      <c r="AF49">
        <f t="shared" si="31"/>
        <v>303.96134090652976</v>
      </c>
      <c r="AG49">
        <f t="shared" si="32"/>
        <v>-249.25669881736238</v>
      </c>
      <c r="AH49">
        <f t="shared" si="33"/>
        <v>418.1294877935855</v>
      </c>
      <c r="AI49">
        <f t="shared" si="34"/>
        <v>315.928</v>
      </c>
      <c r="AJ49">
        <f t="shared" si="35"/>
        <v>303.96134090652976</v>
      </c>
      <c r="AK49">
        <f t="shared" si="36"/>
        <v>309.7226402321009</v>
      </c>
      <c r="AL49">
        <f t="shared" si="37"/>
        <v>1031.7602179603391</v>
      </c>
      <c r="AM49" s="8">
        <f t="shared" si="38"/>
        <v>4192.3009164262294</v>
      </c>
      <c r="AN49">
        <f t="shared" si="39"/>
        <v>0.26024407529687704</v>
      </c>
      <c r="AO49">
        <f t="shared" si="40"/>
        <v>0.26856475378825162</v>
      </c>
      <c r="AP49">
        <f t="shared" si="41"/>
        <v>311.33754834678223</v>
      </c>
      <c r="AQ49">
        <f t="shared" si="42"/>
        <v>308.17535829722846</v>
      </c>
      <c r="AR49">
        <f t="shared" si="43"/>
        <v>-268.54511408136267</v>
      </c>
      <c r="AS49">
        <f t="shared" si="44"/>
        <v>400.67460901379536</v>
      </c>
      <c r="AT49">
        <f t="shared" si="45"/>
        <v>-1036.0887804351378</v>
      </c>
      <c r="AU49">
        <f t="shared" si="46"/>
        <v>1586.953741395233</v>
      </c>
      <c r="AV49">
        <f t="shared" si="47"/>
        <v>-550.86496096009523</v>
      </c>
      <c r="AW49">
        <f t="shared" si="48"/>
        <v>2.8000000000000012</v>
      </c>
      <c r="AX49">
        <f t="shared" si="49"/>
        <v>298.20069002048564</v>
      </c>
      <c r="AY49">
        <f t="shared" si="50"/>
        <v>296.62754970648905</v>
      </c>
      <c r="AZ49">
        <f t="shared" si="51"/>
        <v>301.14806993761954</v>
      </c>
      <c r="BA49">
        <f t="shared" si="52"/>
        <v>305.57592574190477</v>
      </c>
      <c r="BB49">
        <f t="shared" si="53"/>
        <v>309.7226402321009</v>
      </c>
      <c r="BC49">
        <f t="shared" si="54"/>
        <v>308.17535829722846</v>
      </c>
    </row>
    <row r="50" spans="1:55">
      <c r="A50">
        <f t="shared" si="0"/>
        <v>2.9000000000000012</v>
      </c>
      <c r="B50">
        <f t="shared" si="1"/>
        <v>302.46735878013942</v>
      </c>
      <c r="C50">
        <f t="shared" si="2"/>
        <v>291.483</v>
      </c>
      <c r="D50">
        <f t="shared" si="3"/>
        <v>296.48987060294451</v>
      </c>
      <c r="E50">
        <f t="shared" si="4"/>
        <v>1029.7994022295015</v>
      </c>
      <c r="F50" s="8">
        <f t="shared" si="5"/>
        <v>4191.3543263532811</v>
      </c>
      <c r="G50">
        <f t="shared" si="6"/>
        <v>0.25957788659571196</v>
      </c>
      <c r="H50">
        <f t="shared" si="7"/>
        <v>0.26848502656690831</v>
      </c>
      <c r="I50">
        <f t="shared" si="8"/>
        <v>298.04149435113163</v>
      </c>
      <c r="J50">
        <f t="shared" si="9"/>
        <v>295.14560081609591</v>
      </c>
      <c r="K50">
        <f t="shared" si="10"/>
        <v>-258.42456920743666</v>
      </c>
      <c r="L50">
        <f t="shared" si="11"/>
        <v>348.1665263653187</v>
      </c>
      <c r="M50">
        <f t="shared" si="12"/>
        <v>306.85775092775981</v>
      </c>
      <c r="N50">
        <f t="shared" si="13"/>
        <v>295.14560081609591</v>
      </c>
      <c r="O50">
        <f t="shared" si="14"/>
        <v>300.92642957827314</v>
      </c>
      <c r="P50">
        <f t="shared" si="15"/>
        <v>1030.4389519988615</v>
      </c>
      <c r="Q50" s="8">
        <f t="shared" si="16"/>
        <v>4191.6321663000863</v>
      </c>
      <c r="R50">
        <f t="shared" si="17"/>
        <v>0.25979526501285266</v>
      </c>
      <c r="S50">
        <f t="shared" si="18"/>
        <v>0.26850842911282563</v>
      </c>
      <c r="T50">
        <f t="shared" si="19"/>
        <v>302.46735878013942</v>
      </c>
      <c r="U50">
        <f t="shared" si="20"/>
        <v>299.37422832837069</v>
      </c>
      <c r="V50">
        <f t="shared" si="21"/>
        <v>-256.51256243206774</v>
      </c>
      <c r="W50">
        <f t="shared" si="22"/>
        <v>401.99962294238662</v>
      </c>
      <c r="X50">
        <f t="shared" si="23"/>
        <v>311.1969864593612</v>
      </c>
      <c r="Y50">
        <f t="shared" si="24"/>
        <v>299.37422832837069</v>
      </c>
      <c r="Z50">
        <f t="shared" si="25"/>
        <v>305.33307522678228</v>
      </c>
      <c r="AA50">
        <f t="shared" si="26"/>
        <v>1031.0710497682917</v>
      </c>
      <c r="AB50" s="8">
        <f t="shared" si="27"/>
        <v>4191.9529442669091</v>
      </c>
      <c r="AC50">
        <f t="shared" si="28"/>
        <v>0.26001002411269447</v>
      </c>
      <c r="AD50">
        <f t="shared" si="29"/>
        <v>0.26853544701982851</v>
      </c>
      <c r="AE50">
        <f t="shared" si="30"/>
        <v>306.85775092775981</v>
      </c>
      <c r="AF50">
        <f t="shared" si="31"/>
        <v>303.73291361119459</v>
      </c>
      <c r="AG50">
        <f t="shared" si="32"/>
        <v>-253.67920964089856</v>
      </c>
      <c r="AH50">
        <f t="shared" si="33"/>
        <v>414.39543374929991</v>
      </c>
      <c r="AI50">
        <f t="shared" si="34"/>
        <v>315.928</v>
      </c>
      <c r="AJ50">
        <f t="shared" si="35"/>
        <v>303.73291361119459</v>
      </c>
      <c r="AK50">
        <f t="shared" si="36"/>
        <v>309.53262906392069</v>
      </c>
      <c r="AL50">
        <f t="shared" si="37"/>
        <v>1031.7602179603391</v>
      </c>
      <c r="AM50" s="8">
        <f t="shared" si="38"/>
        <v>4192.2835882403933</v>
      </c>
      <c r="AN50">
        <f t="shared" si="39"/>
        <v>0.26024407529687704</v>
      </c>
      <c r="AO50">
        <f t="shared" si="40"/>
        <v>0.26856329442033477</v>
      </c>
      <c r="AP50">
        <f t="shared" si="41"/>
        <v>311.1969864593612</v>
      </c>
      <c r="AQ50">
        <f t="shared" si="42"/>
        <v>307.97503837523607</v>
      </c>
      <c r="AR50">
        <f t="shared" si="43"/>
        <v>-276.76809755762088</v>
      </c>
      <c r="AS50">
        <f t="shared" si="44"/>
        <v>403.34542982504348</v>
      </c>
      <c r="AT50">
        <f t="shared" si="45"/>
        <v>-1045.3844388380239</v>
      </c>
      <c r="AU50">
        <f t="shared" si="46"/>
        <v>1567.9070128820488</v>
      </c>
      <c r="AV50">
        <f t="shared" si="47"/>
        <v>-522.52257404402485</v>
      </c>
      <c r="AW50">
        <f t="shared" si="48"/>
        <v>2.9000000000000012</v>
      </c>
      <c r="AX50">
        <f t="shared" si="49"/>
        <v>298.04149435113163</v>
      </c>
      <c r="AY50">
        <f t="shared" si="50"/>
        <v>296.48987060294451</v>
      </c>
      <c r="AZ50">
        <f t="shared" si="51"/>
        <v>300.92642957827314</v>
      </c>
      <c r="BA50">
        <f t="shared" si="52"/>
        <v>305.33307522678228</v>
      </c>
      <c r="BB50">
        <f t="shared" si="53"/>
        <v>309.53262906392069</v>
      </c>
      <c r="BC50">
        <f t="shared" si="54"/>
        <v>307.97503837523607</v>
      </c>
    </row>
    <row r="51" spans="1:55">
      <c r="A51">
        <f t="shared" si="0"/>
        <v>3.0000000000000013</v>
      </c>
      <c r="B51">
        <f t="shared" si="1"/>
        <v>302.2588941847672</v>
      </c>
      <c r="C51">
        <f t="shared" si="2"/>
        <v>291.483</v>
      </c>
      <c r="D51">
        <f t="shared" si="3"/>
        <v>296.36081558670406</v>
      </c>
      <c r="E51">
        <f t="shared" si="4"/>
        <v>1029.7690351280203</v>
      </c>
      <c r="F51" s="8">
        <f t="shared" si="5"/>
        <v>4191.3543263532811</v>
      </c>
      <c r="G51">
        <f t="shared" si="6"/>
        <v>0.25956756284673133</v>
      </c>
      <c r="H51">
        <f t="shared" si="7"/>
        <v>0.26848502656690831</v>
      </c>
      <c r="I51">
        <f t="shared" si="8"/>
        <v>297.89176547388178</v>
      </c>
      <c r="J51">
        <f t="shared" si="9"/>
        <v>295.05119513931936</v>
      </c>
      <c r="K51">
        <f t="shared" si="10"/>
        <v>-254.98749320096994</v>
      </c>
      <c r="L51">
        <f t="shared" si="11"/>
        <v>339.19233064952863</v>
      </c>
      <c r="M51">
        <f t="shared" si="12"/>
        <v>306.65167237016806</v>
      </c>
      <c r="N51">
        <f t="shared" si="13"/>
        <v>295.05119513931936</v>
      </c>
      <c r="O51">
        <f t="shared" si="14"/>
        <v>300.71720932554456</v>
      </c>
      <c r="P51">
        <f t="shared" si="15"/>
        <v>1030.4089324722347</v>
      </c>
      <c r="Q51" s="8">
        <f t="shared" si="16"/>
        <v>4191.6250048130632</v>
      </c>
      <c r="R51">
        <f t="shared" si="17"/>
        <v>0.2597850635567388</v>
      </c>
      <c r="S51">
        <f t="shared" si="18"/>
        <v>0.26850782591186967</v>
      </c>
      <c r="T51">
        <f t="shared" si="19"/>
        <v>302.2588941847672</v>
      </c>
      <c r="U51">
        <f t="shared" si="20"/>
        <v>299.19584017481543</v>
      </c>
      <c r="V51">
        <f t="shared" si="21"/>
        <v>-256.64449183037254</v>
      </c>
      <c r="W51">
        <f t="shared" si="22"/>
        <v>394.01505335237681</v>
      </c>
      <c r="X51">
        <f t="shared" si="23"/>
        <v>311.06233106892523</v>
      </c>
      <c r="Y51">
        <f t="shared" si="24"/>
        <v>299.19584017481543</v>
      </c>
      <c r="Z51">
        <f t="shared" si="25"/>
        <v>305.1019544047133</v>
      </c>
      <c r="AA51">
        <f t="shared" si="26"/>
        <v>1031.0514344763085</v>
      </c>
      <c r="AB51" s="8">
        <f t="shared" si="27"/>
        <v>4191.9394119827248</v>
      </c>
      <c r="AC51">
        <f t="shared" si="28"/>
        <v>0.26000336098887461</v>
      </c>
      <c r="AD51">
        <f t="shared" si="29"/>
        <v>0.26853430727566713</v>
      </c>
      <c r="AE51">
        <f t="shared" si="30"/>
        <v>306.65167237016806</v>
      </c>
      <c r="AF51">
        <f t="shared" si="31"/>
        <v>303.51596011129669</v>
      </c>
      <c r="AG51">
        <f t="shared" si="32"/>
        <v>-257.84982597182091</v>
      </c>
      <c r="AH51">
        <f t="shared" si="33"/>
        <v>410.72756567485345</v>
      </c>
      <c r="AI51">
        <f t="shared" si="34"/>
        <v>315.928</v>
      </c>
      <c r="AJ51">
        <f t="shared" si="35"/>
        <v>303.51596011129669</v>
      </c>
      <c r="AK51">
        <f t="shared" si="36"/>
        <v>309.35060228192503</v>
      </c>
      <c r="AL51">
        <f t="shared" si="37"/>
        <v>1031.7602179603391</v>
      </c>
      <c r="AM51" s="8">
        <f t="shared" si="38"/>
        <v>4192.2671304411688</v>
      </c>
      <c r="AN51">
        <f t="shared" si="39"/>
        <v>0.26024407529687704</v>
      </c>
      <c r="AO51">
        <f t="shared" si="40"/>
        <v>0.26856190835195315</v>
      </c>
      <c r="AP51">
        <f t="shared" si="41"/>
        <v>311.06233106892523</v>
      </c>
      <c r="AQ51">
        <f t="shared" si="42"/>
        <v>307.78363964603028</v>
      </c>
      <c r="AR51">
        <f t="shared" si="43"/>
        <v>-284.64554620931278</v>
      </c>
      <c r="AS51">
        <f t="shared" si="44"/>
        <v>405.77360980081141</v>
      </c>
      <c r="AT51">
        <f t="shared" si="45"/>
        <v>-1054.127357212476</v>
      </c>
      <c r="AU51">
        <f t="shared" si="46"/>
        <v>1549.7085594775704</v>
      </c>
      <c r="AV51">
        <f t="shared" si="47"/>
        <v>-495.58120226509436</v>
      </c>
      <c r="AW51">
        <f t="shared" si="48"/>
        <v>3.0000000000000013</v>
      </c>
      <c r="AX51">
        <f t="shared" si="49"/>
        <v>297.89176547388178</v>
      </c>
      <c r="AY51">
        <f t="shared" si="50"/>
        <v>296.36081558670406</v>
      </c>
      <c r="AZ51">
        <f t="shared" si="51"/>
        <v>300.71720932554456</v>
      </c>
      <c r="BA51">
        <f t="shared" si="52"/>
        <v>305.1019544047133</v>
      </c>
      <c r="BB51">
        <f t="shared" si="53"/>
        <v>309.35060228192503</v>
      </c>
      <c r="BC51">
        <f t="shared" si="54"/>
        <v>307.78363964603028</v>
      </c>
    </row>
    <row r="52" spans="1:55">
      <c r="A52">
        <f t="shared" si="0"/>
        <v>3.1000000000000014</v>
      </c>
      <c r="B52">
        <f t="shared" si="1"/>
        <v>302.06163095105251</v>
      </c>
      <c r="C52">
        <f t="shared" si="2"/>
        <v>291.483</v>
      </c>
      <c r="D52">
        <f t="shared" si="3"/>
        <v>296.23972332385841</v>
      </c>
      <c r="E52">
        <f t="shared" si="4"/>
        <v>1029.7402997323236</v>
      </c>
      <c r="F52" s="8">
        <f t="shared" si="5"/>
        <v>4191.3543263532811</v>
      </c>
      <c r="G52">
        <f t="shared" si="6"/>
        <v>0.25955779363788656</v>
      </c>
      <c r="H52">
        <f t="shared" si="7"/>
        <v>0.26848502656690831</v>
      </c>
      <c r="I52">
        <f t="shared" si="8"/>
        <v>297.75084482233649</v>
      </c>
      <c r="J52">
        <f t="shared" si="9"/>
        <v>294.96261433588086</v>
      </c>
      <c r="K52">
        <f t="shared" si="10"/>
        <v>-251.69074435508077</v>
      </c>
      <c r="L52">
        <f t="shared" si="11"/>
        <v>330.77184690467237</v>
      </c>
      <c r="M52">
        <f t="shared" si="12"/>
        <v>306.45544299110804</v>
      </c>
      <c r="N52">
        <f t="shared" si="13"/>
        <v>294.96261433588086</v>
      </c>
      <c r="O52">
        <f t="shared" si="14"/>
        <v>300.51966114841946</v>
      </c>
      <c r="P52">
        <f t="shared" si="15"/>
        <v>1030.3803476784624</v>
      </c>
      <c r="Q52" s="8">
        <f t="shared" si="16"/>
        <v>4191.618285193058</v>
      </c>
      <c r="R52">
        <f t="shared" si="17"/>
        <v>0.25977534948194925</v>
      </c>
      <c r="S52">
        <f t="shared" si="18"/>
        <v>0.26850725992804586</v>
      </c>
      <c r="T52">
        <f t="shared" si="19"/>
        <v>302.06163095105251</v>
      </c>
      <c r="U52">
        <f t="shared" si="20"/>
        <v>299.02755373549286</v>
      </c>
      <c r="V52">
        <f t="shared" si="21"/>
        <v>-256.69777264233568</v>
      </c>
      <c r="W52">
        <f t="shared" si="22"/>
        <v>386.43713347815623</v>
      </c>
      <c r="X52">
        <f t="shared" si="23"/>
        <v>310.93347271487806</v>
      </c>
      <c r="Y52">
        <f t="shared" si="24"/>
        <v>299.02755373549286</v>
      </c>
      <c r="Z52">
        <f t="shared" si="25"/>
        <v>304.88210585443636</v>
      </c>
      <c r="AA52">
        <f t="shared" si="26"/>
        <v>1031.0326636403922</v>
      </c>
      <c r="AB52" s="8">
        <f t="shared" si="27"/>
        <v>4191.9266460009276</v>
      </c>
      <c r="AC52">
        <f t="shared" si="28"/>
        <v>0.25999698464106291</v>
      </c>
      <c r="AD52">
        <f t="shared" si="29"/>
        <v>0.26853323207030699</v>
      </c>
      <c r="AE52">
        <f t="shared" si="30"/>
        <v>306.45544299110804</v>
      </c>
      <c r="AF52">
        <f t="shared" si="31"/>
        <v>303.30996405161238</v>
      </c>
      <c r="AG52">
        <f t="shared" si="32"/>
        <v>-261.78361162150105</v>
      </c>
      <c r="AH52">
        <f t="shared" si="33"/>
        <v>407.14115203252561</v>
      </c>
      <c r="AI52">
        <f t="shared" si="34"/>
        <v>315.928</v>
      </c>
      <c r="AJ52">
        <f t="shared" si="35"/>
        <v>303.30996405161238</v>
      </c>
      <c r="AK52">
        <f t="shared" si="36"/>
        <v>309.1764119175844</v>
      </c>
      <c r="AL52">
        <f t="shared" si="37"/>
        <v>1031.7602179603391</v>
      </c>
      <c r="AM52" s="8">
        <f t="shared" si="38"/>
        <v>4192.2515038585461</v>
      </c>
      <c r="AN52">
        <f t="shared" si="39"/>
        <v>0.26024407529687704</v>
      </c>
      <c r="AO52">
        <f t="shared" si="40"/>
        <v>0.26856059228480522</v>
      </c>
      <c r="AP52">
        <f t="shared" si="41"/>
        <v>310.93347271487806</v>
      </c>
      <c r="AQ52">
        <f t="shared" si="42"/>
        <v>307.60091520409105</v>
      </c>
      <c r="AR52">
        <f t="shared" si="43"/>
        <v>-292.18386356936526</v>
      </c>
      <c r="AS52">
        <f t="shared" si="44"/>
        <v>407.9847688501041</v>
      </c>
      <c r="AT52">
        <f t="shared" si="45"/>
        <v>-1062.3559921882827</v>
      </c>
      <c r="AU52">
        <f t="shared" si="46"/>
        <v>1532.3349012654583</v>
      </c>
      <c r="AV52">
        <f t="shared" si="47"/>
        <v>-469.97890907717556</v>
      </c>
      <c r="AW52">
        <f t="shared" si="48"/>
        <v>3.1000000000000014</v>
      </c>
      <c r="AX52">
        <f t="shared" si="49"/>
        <v>297.75084482233649</v>
      </c>
      <c r="AY52">
        <f t="shared" si="50"/>
        <v>296.23972332385841</v>
      </c>
      <c r="AZ52">
        <f t="shared" si="51"/>
        <v>300.51966114841946</v>
      </c>
      <c r="BA52">
        <f t="shared" si="52"/>
        <v>304.88210585443636</v>
      </c>
      <c r="BB52">
        <f t="shared" si="53"/>
        <v>309.1764119175844</v>
      </c>
      <c r="BC52">
        <f t="shared" si="54"/>
        <v>307.60091520409105</v>
      </c>
    </row>
    <row r="53" spans="1:55">
      <c r="A53">
        <f t="shared" si="0"/>
        <v>3.2000000000000015</v>
      </c>
      <c r="B53">
        <f t="shared" si="1"/>
        <v>301.87495569931554</v>
      </c>
      <c r="C53">
        <f t="shared" si="2"/>
        <v>291.483</v>
      </c>
      <c r="D53">
        <f t="shared" si="3"/>
        <v>296.12599933903499</v>
      </c>
      <c r="E53">
        <f t="shared" si="4"/>
        <v>1029.7131066912057</v>
      </c>
      <c r="F53" s="8">
        <f t="shared" si="5"/>
        <v>4191.3543263532811</v>
      </c>
      <c r="G53">
        <f t="shared" si="6"/>
        <v>0.25954854862178323</v>
      </c>
      <c r="H53">
        <f t="shared" si="7"/>
        <v>0.26848502656690831</v>
      </c>
      <c r="I53">
        <f t="shared" si="8"/>
        <v>297.61813261843577</v>
      </c>
      <c r="J53">
        <f t="shared" si="9"/>
        <v>294.87942353814407</v>
      </c>
      <c r="K53">
        <f t="shared" si="10"/>
        <v>-248.53347964133533</v>
      </c>
      <c r="L53">
        <f t="shared" si="11"/>
        <v>322.86373664971637</v>
      </c>
      <c r="M53">
        <f t="shared" si="12"/>
        <v>306.2686904468377</v>
      </c>
      <c r="N53">
        <f t="shared" si="13"/>
        <v>294.87942353814407</v>
      </c>
      <c r="O53">
        <f t="shared" si="14"/>
        <v>300.33308715505052</v>
      </c>
      <c r="P53">
        <f t="shared" si="15"/>
        <v>1030.3531433781175</v>
      </c>
      <c r="Q53" s="8">
        <f t="shared" si="16"/>
        <v>4191.6119744515991</v>
      </c>
      <c r="R53">
        <f t="shared" si="17"/>
        <v>0.25976610438207998</v>
      </c>
      <c r="S53">
        <f t="shared" si="18"/>
        <v>0.26850672838290157</v>
      </c>
      <c r="T53">
        <f t="shared" si="19"/>
        <v>301.87495569931554</v>
      </c>
      <c r="U53">
        <f t="shared" si="20"/>
        <v>298.86874177957412</v>
      </c>
      <c r="V53">
        <f t="shared" si="21"/>
        <v>-256.68647974942593</v>
      </c>
      <c r="W53">
        <f t="shared" si="22"/>
        <v>379.24756883014106</v>
      </c>
      <c r="X53">
        <f t="shared" si="23"/>
        <v>310.81028149387436</v>
      </c>
      <c r="Y53">
        <f t="shared" si="24"/>
        <v>298.86874177957412</v>
      </c>
      <c r="Z53">
        <f t="shared" si="25"/>
        <v>304.67307186038818</v>
      </c>
      <c r="AA53">
        <f t="shared" si="26"/>
        <v>1031.0147183374829</v>
      </c>
      <c r="AB53" s="8">
        <f t="shared" si="27"/>
        <v>4191.9145987406337</v>
      </c>
      <c r="AC53">
        <f t="shared" si="28"/>
        <v>0.25999088865132081</v>
      </c>
      <c r="AD53">
        <f t="shared" si="29"/>
        <v>0.26853221739667521</v>
      </c>
      <c r="AE53">
        <f t="shared" si="30"/>
        <v>306.2686904468377</v>
      </c>
      <c r="AF53">
        <f t="shared" si="31"/>
        <v>303.11442223328498</v>
      </c>
      <c r="AG53">
        <f t="shared" si="32"/>
        <v>-265.49475704312925</v>
      </c>
      <c r="AH53">
        <f t="shared" si="33"/>
        <v>403.64797757630174</v>
      </c>
      <c r="AI53">
        <f t="shared" si="34"/>
        <v>315.928</v>
      </c>
      <c r="AJ53">
        <f t="shared" si="35"/>
        <v>303.11442223328498</v>
      </c>
      <c r="AK53">
        <f t="shared" si="36"/>
        <v>309.00988236791824</v>
      </c>
      <c r="AL53">
        <f t="shared" si="37"/>
        <v>1031.7602179603391</v>
      </c>
      <c r="AM53" s="8">
        <f t="shared" si="38"/>
        <v>4192.2366703205416</v>
      </c>
      <c r="AN53">
        <f t="shared" si="39"/>
        <v>0.26024407529687704</v>
      </c>
      <c r="AO53">
        <f t="shared" si="40"/>
        <v>0.26855934300457995</v>
      </c>
      <c r="AP53">
        <f t="shared" si="41"/>
        <v>310.81028149387436</v>
      </c>
      <c r="AQ53">
        <f t="shared" si="42"/>
        <v>307.42660146745146</v>
      </c>
      <c r="AR53">
        <f t="shared" si="43"/>
        <v>-299.39064908796962</v>
      </c>
      <c r="AS53">
        <f t="shared" si="44"/>
        <v>410.001689740122</v>
      </c>
      <c r="AT53">
        <f t="shared" si="45"/>
        <v>-1070.1053655218602</v>
      </c>
      <c r="AU53">
        <f t="shared" si="46"/>
        <v>1515.7609727962813</v>
      </c>
      <c r="AV53">
        <f t="shared" si="47"/>
        <v>-445.65560727442107</v>
      </c>
      <c r="AW53">
        <f t="shared" si="48"/>
        <v>3.2000000000000015</v>
      </c>
      <c r="AX53">
        <f t="shared" si="49"/>
        <v>297.61813261843577</v>
      </c>
      <c r="AY53">
        <f t="shared" si="50"/>
        <v>296.12599933903499</v>
      </c>
      <c r="AZ53">
        <f t="shared" si="51"/>
        <v>300.33308715505052</v>
      </c>
      <c r="BA53">
        <f t="shared" si="52"/>
        <v>304.67307186038818</v>
      </c>
      <c r="BB53">
        <f t="shared" si="53"/>
        <v>309.00988236791824</v>
      </c>
      <c r="BC53">
        <f t="shared" si="54"/>
        <v>307.42660146745146</v>
      </c>
    </row>
    <row r="54" spans="1:55">
      <c r="A54">
        <f t="shared" si="0"/>
        <v>3.3000000000000016</v>
      </c>
      <c r="B54">
        <f t="shared" si="1"/>
        <v>301.69828905851796</v>
      </c>
      <c r="C54">
        <f t="shared" si="2"/>
        <v>291.483</v>
      </c>
      <c r="D54">
        <f t="shared" si="3"/>
        <v>296.01910739206647</v>
      </c>
      <c r="E54">
        <f t="shared" si="4"/>
        <v>1029.6873716075099</v>
      </c>
      <c r="F54" s="8">
        <f t="shared" si="5"/>
        <v>4191.3543263532811</v>
      </c>
      <c r="G54">
        <f t="shared" si="6"/>
        <v>0.25953979913164721</v>
      </c>
      <c r="H54">
        <f t="shared" si="7"/>
        <v>0.26848502656690831</v>
      </c>
      <c r="I54">
        <f t="shared" si="8"/>
        <v>297.49308106100943</v>
      </c>
      <c r="J54">
        <f t="shared" si="9"/>
        <v>294.80123047839714</v>
      </c>
      <c r="K54">
        <f t="shared" si="10"/>
        <v>-245.51381061998839</v>
      </c>
      <c r="L54">
        <f t="shared" si="11"/>
        <v>315.43071094887546</v>
      </c>
      <c r="M54">
        <f t="shared" si="12"/>
        <v>306.09104073029744</v>
      </c>
      <c r="N54">
        <f t="shared" si="13"/>
        <v>294.80123047839714</v>
      </c>
      <c r="O54">
        <f t="shared" si="14"/>
        <v>300.15683600293971</v>
      </c>
      <c r="P54">
        <f t="shared" si="15"/>
        <v>1030.3272650894774</v>
      </c>
      <c r="Q54" s="8">
        <f t="shared" si="16"/>
        <v>4191.6060428317878</v>
      </c>
      <c r="R54">
        <f t="shared" si="17"/>
        <v>0.25975730976585087</v>
      </c>
      <c r="S54">
        <f t="shared" si="18"/>
        <v>0.26850622877015656</v>
      </c>
      <c r="T54">
        <f t="shared" si="19"/>
        <v>301.69828905851796</v>
      </c>
      <c r="U54">
        <f t="shared" si="20"/>
        <v>298.71882256076418</v>
      </c>
      <c r="V54">
        <f t="shared" si="21"/>
        <v>-256.62260197864094</v>
      </c>
      <c r="W54">
        <f t="shared" si="22"/>
        <v>372.42834000673577</v>
      </c>
      <c r="X54">
        <f t="shared" si="23"/>
        <v>310.69261135026545</v>
      </c>
      <c r="Y54">
        <f t="shared" si="24"/>
        <v>298.71882256076418</v>
      </c>
      <c r="Z54">
        <f t="shared" si="25"/>
        <v>304.4743981665639</v>
      </c>
      <c r="AA54">
        <f t="shared" si="26"/>
        <v>1030.9975772916093</v>
      </c>
      <c r="AB54" s="8">
        <f t="shared" si="27"/>
        <v>4191.9032260713557</v>
      </c>
      <c r="AC54">
        <f t="shared" si="28"/>
        <v>0.25998506580167757</v>
      </c>
      <c r="AD54">
        <f t="shared" si="29"/>
        <v>0.2685312595382538</v>
      </c>
      <c r="AE54">
        <f t="shared" si="30"/>
        <v>306.09104073029744</v>
      </c>
      <c r="AF54">
        <f t="shared" si="31"/>
        <v>302.92884619977087</v>
      </c>
      <c r="AG54">
        <f t="shared" si="32"/>
        <v>-268.99660272434954</v>
      </c>
      <c r="AH54">
        <f t="shared" si="33"/>
        <v>400.25690477060249</v>
      </c>
      <c r="AI54">
        <f t="shared" si="34"/>
        <v>315.928</v>
      </c>
      <c r="AJ54">
        <f t="shared" si="35"/>
        <v>302.92884619977087</v>
      </c>
      <c r="AK54">
        <f t="shared" si="36"/>
        <v>308.85081619530712</v>
      </c>
      <c r="AL54">
        <f t="shared" si="37"/>
        <v>1031.7602179603391</v>
      </c>
      <c r="AM54" s="8">
        <f t="shared" si="38"/>
        <v>4192.2225927735008</v>
      </c>
      <c r="AN54">
        <f t="shared" si="39"/>
        <v>0.26024407529687704</v>
      </c>
      <c r="AO54">
        <f t="shared" si="40"/>
        <v>0.26855815739109429</v>
      </c>
      <c r="AP54">
        <f t="shared" si="41"/>
        <v>310.69261135026545</v>
      </c>
      <c r="AQ54">
        <f t="shared" si="42"/>
        <v>307.26042284518059</v>
      </c>
      <c r="AR54">
        <f t="shared" si="43"/>
        <v>-306.27444713805323</v>
      </c>
      <c r="AS54">
        <f t="shared" si="44"/>
        <v>411.8446112179135</v>
      </c>
      <c r="AT54">
        <f t="shared" si="45"/>
        <v>-1077.4074624610321</v>
      </c>
      <c r="AU54">
        <f t="shared" si="46"/>
        <v>1499.9605669441273</v>
      </c>
      <c r="AV54">
        <f t="shared" si="47"/>
        <v>-422.55310448309524</v>
      </c>
      <c r="AW54">
        <f t="shared" si="48"/>
        <v>3.3000000000000016</v>
      </c>
      <c r="AX54">
        <f t="shared" si="49"/>
        <v>297.49308106100943</v>
      </c>
      <c r="AY54">
        <f t="shared" si="50"/>
        <v>296.01910739206647</v>
      </c>
      <c r="AZ54">
        <f t="shared" si="51"/>
        <v>300.15683600293971</v>
      </c>
      <c r="BA54">
        <f t="shared" si="52"/>
        <v>304.4743981665639</v>
      </c>
      <c r="BB54">
        <f t="shared" si="53"/>
        <v>308.85081619530712</v>
      </c>
      <c r="BC54">
        <f t="shared" si="54"/>
        <v>307.26042284518059</v>
      </c>
    </row>
    <row r="55" spans="1:55">
      <c r="A55">
        <f t="shared" si="0"/>
        <v>3.4000000000000017</v>
      </c>
      <c r="B55">
        <f t="shared" si="1"/>
        <v>301.53108398161049</v>
      </c>
      <c r="C55">
        <f t="shared" si="2"/>
        <v>291.483</v>
      </c>
      <c r="D55">
        <f t="shared" si="3"/>
        <v>295.91856215109794</v>
      </c>
      <c r="E55">
        <f t="shared" si="4"/>
        <v>1029.6630147927253</v>
      </c>
      <c r="F55" s="8">
        <f t="shared" si="5"/>
        <v>4191.3543263532811</v>
      </c>
      <c r="G55">
        <f t="shared" si="6"/>
        <v>0.25953151809830738</v>
      </c>
      <c r="H55">
        <f t="shared" si="7"/>
        <v>0.26848502656690831</v>
      </c>
      <c r="I55">
        <f t="shared" si="8"/>
        <v>297.37518846213078</v>
      </c>
      <c r="J55">
        <f t="shared" si="9"/>
        <v>294.72768012912127</v>
      </c>
      <c r="K55">
        <f t="shared" si="10"/>
        <v>-242.62904728288518</v>
      </c>
      <c r="L55">
        <f t="shared" si="11"/>
        <v>308.43902091598943</v>
      </c>
      <c r="M55">
        <f t="shared" si="12"/>
        <v>305.92212134404099</v>
      </c>
      <c r="N55">
        <f t="shared" si="13"/>
        <v>294.72768012912127</v>
      </c>
      <c r="O55">
        <f t="shared" si="14"/>
        <v>299.99029950345533</v>
      </c>
      <c r="P55">
        <f t="shared" si="15"/>
        <v>1030.3026585507243</v>
      </c>
      <c r="Q55" s="8">
        <f t="shared" si="16"/>
        <v>4191.6004634017172</v>
      </c>
      <c r="R55">
        <f t="shared" si="17"/>
        <v>0.25974894721433794</v>
      </c>
      <c r="S55">
        <f t="shared" si="18"/>
        <v>0.26850575882146061</v>
      </c>
      <c r="T55">
        <f t="shared" si="19"/>
        <v>301.53108398161049</v>
      </c>
      <c r="U55">
        <f t="shared" si="20"/>
        <v>298.57725589496124</v>
      </c>
      <c r="V55">
        <f t="shared" si="21"/>
        <v>-256.51632645304659</v>
      </c>
      <c r="W55">
        <f t="shared" si="22"/>
        <v>365.96183923140319</v>
      </c>
      <c r="X55">
        <f t="shared" si="23"/>
        <v>310.58030378770343</v>
      </c>
      <c r="Y55">
        <f t="shared" si="24"/>
        <v>298.57725589496124</v>
      </c>
      <c r="Z55">
        <f t="shared" si="25"/>
        <v>304.28563695665957</v>
      </c>
      <c r="AA55">
        <f t="shared" si="26"/>
        <v>1030.9812174145598</v>
      </c>
      <c r="AB55" s="8">
        <f t="shared" si="27"/>
        <v>4191.8924870154578</v>
      </c>
      <c r="AC55">
        <f t="shared" si="28"/>
        <v>0.25997950825779192</v>
      </c>
      <c r="AD55">
        <f t="shared" si="29"/>
        <v>0.26853035504402578</v>
      </c>
      <c r="AE55">
        <f t="shared" si="30"/>
        <v>305.92212134404099</v>
      </c>
      <c r="AF55">
        <f t="shared" si="31"/>
        <v>302.75276336343512</v>
      </c>
      <c r="AG55">
        <f t="shared" si="32"/>
        <v>-272.30167100024335</v>
      </c>
      <c r="AH55">
        <f t="shared" si="33"/>
        <v>396.97435380746646</v>
      </c>
      <c r="AI55">
        <f t="shared" si="34"/>
        <v>315.928</v>
      </c>
      <c r="AJ55">
        <f t="shared" si="35"/>
        <v>302.75276336343512</v>
      </c>
      <c r="AK55">
        <f t="shared" si="36"/>
        <v>308.69899914482914</v>
      </c>
      <c r="AL55">
        <f t="shared" si="37"/>
        <v>1031.7602179603391</v>
      </c>
      <c r="AM55" s="8">
        <f t="shared" si="38"/>
        <v>4192.2092353675653</v>
      </c>
      <c r="AN55">
        <f t="shared" si="39"/>
        <v>0.26024407529687704</v>
      </c>
      <c r="AO55">
        <f t="shared" si="40"/>
        <v>0.26855703242549639</v>
      </c>
      <c r="AP55">
        <f t="shared" si="41"/>
        <v>310.58030378770343</v>
      </c>
      <c r="AQ55">
        <f t="shared" si="42"/>
        <v>307.10209570927566</v>
      </c>
      <c r="AR55">
        <f t="shared" si="43"/>
        <v>-312.84452988345743</v>
      </c>
      <c r="AS55">
        <f t="shared" si="44"/>
        <v>413.53149864912524</v>
      </c>
      <c r="AT55">
        <f t="shared" si="45"/>
        <v>-1084.2915746196327</v>
      </c>
      <c r="AU55">
        <f t="shared" si="46"/>
        <v>1484.9067126039845</v>
      </c>
      <c r="AV55">
        <f t="shared" si="47"/>
        <v>-400.6151379843518</v>
      </c>
      <c r="AW55">
        <f t="shared" si="48"/>
        <v>3.4000000000000017</v>
      </c>
      <c r="AX55">
        <f t="shared" si="49"/>
        <v>297.37518846213078</v>
      </c>
      <c r="AY55">
        <f t="shared" si="50"/>
        <v>295.91856215109794</v>
      </c>
      <c r="AZ55">
        <f t="shared" si="51"/>
        <v>299.99029950345533</v>
      </c>
      <c r="BA55">
        <f t="shared" si="52"/>
        <v>304.28563695665957</v>
      </c>
      <c r="BB55">
        <f t="shared" si="53"/>
        <v>308.69899914482914</v>
      </c>
      <c r="BC55">
        <f t="shared" si="54"/>
        <v>307.10209570927566</v>
      </c>
    </row>
    <row r="56" spans="1:55">
      <c r="A56">
        <f t="shared" si="0"/>
        <v>3.5000000000000018</v>
      </c>
      <c r="B56">
        <f t="shared" si="1"/>
        <v>301.37282405834407</v>
      </c>
      <c r="C56">
        <f t="shared" si="2"/>
        <v>291.483</v>
      </c>
      <c r="D56">
        <f t="shared" si="3"/>
        <v>295.82392294904599</v>
      </c>
      <c r="E56">
        <f t="shared" si="4"/>
        <v>1029.6399610212122</v>
      </c>
      <c r="F56" s="8">
        <f t="shared" si="5"/>
        <v>4191.3543263532811</v>
      </c>
      <c r="G56">
        <f t="shared" si="6"/>
        <v>0.25952367996700731</v>
      </c>
      <c r="H56">
        <f t="shared" si="7"/>
        <v>0.26848502656690831</v>
      </c>
      <c r="I56">
        <f t="shared" si="8"/>
        <v>297.26399418470402</v>
      </c>
      <c r="J56">
        <f t="shared" si="9"/>
        <v>294.65845013574648</v>
      </c>
      <c r="K56">
        <f t="shared" si="10"/>
        <v>-239.875894934158</v>
      </c>
      <c r="L56">
        <f t="shared" si="11"/>
        <v>301.85802355267651</v>
      </c>
      <c r="M56">
        <f t="shared" si="12"/>
        <v>305.7615638611091</v>
      </c>
      <c r="N56">
        <f t="shared" si="13"/>
        <v>294.65845013574648</v>
      </c>
      <c r="O56">
        <f t="shared" si="14"/>
        <v>299.83290943891501</v>
      </c>
      <c r="P56">
        <f t="shared" si="15"/>
        <v>1030.2792700929908</v>
      </c>
      <c r="Q56" s="8">
        <f t="shared" si="16"/>
        <v>4191.5952117080051</v>
      </c>
      <c r="R56">
        <f t="shared" si="17"/>
        <v>0.25974099850791343</v>
      </c>
      <c r="S56">
        <f t="shared" si="18"/>
        <v>0.26850531647721304</v>
      </c>
      <c r="T56">
        <f t="shared" si="19"/>
        <v>301.37282405834407</v>
      </c>
      <c r="U56">
        <f t="shared" si="20"/>
        <v>298.44353960611926</v>
      </c>
      <c r="V56">
        <f t="shared" si="21"/>
        <v>-256.37628722320005</v>
      </c>
      <c r="W56">
        <f t="shared" si="22"/>
        <v>359.83096656975334</v>
      </c>
      <c r="X56">
        <f t="shared" si="23"/>
        <v>310.4731910618458</v>
      </c>
      <c r="Y56">
        <f t="shared" si="24"/>
        <v>298.44353960611926</v>
      </c>
      <c r="Z56">
        <f t="shared" si="25"/>
        <v>304.1063491896665</v>
      </c>
      <c r="AA56">
        <f t="shared" si="26"/>
        <v>1030.9656142709648</v>
      </c>
      <c r="AB56" s="8">
        <f t="shared" si="27"/>
        <v>4191.8823434785436</v>
      </c>
      <c r="AC56">
        <f t="shared" si="28"/>
        <v>0.25997420772695184</v>
      </c>
      <c r="AD56">
        <f t="shared" si="29"/>
        <v>0.26852950070577319</v>
      </c>
      <c r="AE56">
        <f t="shared" si="30"/>
        <v>305.7615638611091</v>
      </c>
      <c r="AF56">
        <f t="shared" si="31"/>
        <v>302.58571775960468</v>
      </c>
      <c r="AG56">
        <f t="shared" si="32"/>
        <v>-275.42170329036105</v>
      </c>
      <c r="AH56">
        <f t="shared" si="33"/>
        <v>393.80471218933161</v>
      </c>
      <c r="AI56">
        <f t="shared" si="34"/>
        <v>315.928</v>
      </c>
      <c r="AJ56">
        <f t="shared" si="35"/>
        <v>302.58571775960468</v>
      </c>
      <c r="AK56">
        <f t="shared" si="36"/>
        <v>308.55420446014904</v>
      </c>
      <c r="AL56">
        <f t="shared" si="37"/>
        <v>1031.7602179603391</v>
      </c>
      <c r="AM56" s="8">
        <f t="shared" si="38"/>
        <v>4192.1965635138704</v>
      </c>
      <c r="AN56">
        <f t="shared" si="39"/>
        <v>0.26024407529687704</v>
      </c>
      <c r="AO56">
        <f t="shared" si="40"/>
        <v>0.26855596519508768</v>
      </c>
      <c r="AP56">
        <f t="shared" si="41"/>
        <v>310.4731910618458</v>
      </c>
      <c r="AQ56">
        <f t="shared" si="42"/>
        <v>306.95133175353033</v>
      </c>
      <c r="AR56">
        <f t="shared" si="43"/>
        <v>-319.1107105031445</v>
      </c>
      <c r="AS56">
        <f t="shared" si="44"/>
        <v>415.07829177360463</v>
      </c>
      <c r="AT56">
        <f t="shared" si="45"/>
        <v>-1090.7845959508636</v>
      </c>
      <c r="AU56">
        <f t="shared" si="46"/>
        <v>1470.5719940853662</v>
      </c>
      <c r="AV56">
        <f t="shared" si="47"/>
        <v>-379.78739813450261</v>
      </c>
      <c r="AW56">
        <f t="shared" si="48"/>
        <v>3.5000000000000018</v>
      </c>
      <c r="AX56">
        <f t="shared" si="49"/>
        <v>297.26399418470402</v>
      </c>
      <c r="AY56">
        <f t="shared" si="50"/>
        <v>295.82392294904599</v>
      </c>
      <c r="AZ56">
        <f t="shared" si="51"/>
        <v>299.83290943891501</v>
      </c>
      <c r="BA56">
        <f t="shared" si="52"/>
        <v>304.1063491896665</v>
      </c>
      <c r="BB56">
        <f t="shared" si="53"/>
        <v>308.55420446014904</v>
      </c>
      <c r="BC56">
        <f t="shared" si="54"/>
        <v>306.95133175353033</v>
      </c>
    </row>
    <row r="57" spans="1:55">
      <c r="A57">
        <f t="shared" si="0"/>
        <v>3.6000000000000019</v>
      </c>
      <c r="B57">
        <f t="shared" si="1"/>
        <v>301.22302185538672</v>
      </c>
      <c r="C57">
        <f t="shared" si="2"/>
        <v>291.483</v>
      </c>
      <c r="D57">
        <f t="shared" si="3"/>
        <v>295.73478844753959</v>
      </c>
      <c r="E57">
        <f t="shared" si="4"/>
        <v>1029.618139288408</v>
      </c>
      <c r="F57" s="8">
        <f t="shared" si="5"/>
        <v>4191.3543263532811</v>
      </c>
      <c r="G57">
        <f t="shared" si="6"/>
        <v>0.2595162606155289</v>
      </c>
      <c r="H57">
        <f t="shared" si="7"/>
        <v>0.26848502656690831</v>
      </c>
      <c r="I57">
        <f t="shared" si="8"/>
        <v>297.15907425892931</v>
      </c>
      <c r="J57">
        <f t="shared" si="9"/>
        <v>294.59324691324503</v>
      </c>
      <c r="K57">
        <f t="shared" si="10"/>
        <v>-237.25061300978535</v>
      </c>
      <c r="L57">
        <f t="shared" si="11"/>
        <v>295.65981069082443</v>
      </c>
      <c r="M57">
        <f t="shared" si="12"/>
        <v>305.60900596928587</v>
      </c>
      <c r="N57">
        <f t="shared" si="13"/>
        <v>294.59324691324503</v>
      </c>
      <c r="O57">
        <f t="shared" si="14"/>
        <v>299.68413459885073</v>
      </c>
      <c r="P57">
        <f t="shared" si="15"/>
        <v>1030.2570469381453</v>
      </c>
      <c r="Q57" s="8">
        <f t="shared" si="16"/>
        <v>4191.5902654796882</v>
      </c>
      <c r="R57">
        <f t="shared" si="17"/>
        <v>0.25973344572761198</v>
      </c>
      <c r="S57">
        <f t="shared" si="18"/>
        <v>0.26850489986162457</v>
      </c>
      <c r="T57">
        <f t="shared" si="19"/>
        <v>301.22302185538672</v>
      </c>
      <c r="U57">
        <f t="shared" si="20"/>
        <v>298.31720631062041</v>
      </c>
      <c r="V57">
        <f t="shared" si="21"/>
        <v>-256.20978203056063</v>
      </c>
      <c r="W57">
        <f t="shared" si="22"/>
        <v>354.01919523194016</v>
      </c>
      <c r="X57">
        <f t="shared" si="23"/>
        <v>310.37109891079723</v>
      </c>
      <c r="Y57">
        <f t="shared" si="24"/>
        <v>298.31720631062041</v>
      </c>
      <c r="Z57">
        <f t="shared" si="25"/>
        <v>303.93610640000713</v>
      </c>
      <c r="AA57">
        <f t="shared" si="26"/>
        <v>1030.9507424760404</v>
      </c>
      <c r="AB57" s="8">
        <f t="shared" si="27"/>
        <v>4191.8727600055245</v>
      </c>
      <c r="AC57">
        <f t="shared" si="28"/>
        <v>0.25996915559320993</v>
      </c>
      <c r="AD57">
        <f t="shared" si="29"/>
        <v>0.26852869353753767</v>
      </c>
      <c r="AE57">
        <f t="shared" si="30"/>
        <v>305.60900596928587</v>
      </c>
      <c r="AF57">
        <f t="shared" si="31"/>
        <v>302.42727049988616</v>
      </c>
      <c r="AG57">
        <f t="shared" si="32"/>
        <v>-278.36770048995214</v>
      </c>
      <c r="AH57">
        <f t="shared" si="33"/>
        <v>390.75068353032384</v>
      </c>
      <c r="AI57">
        <f t="shared" si="34"/>
        <v>315.928</v>
      </c>
      <c r="AJ57">
        <f t="shared" si="35"/>
        <v>302.42727049988616</v>
      </c>
      <c r="AK57">
        <f t="shared" si="36"/>
        <v>308.41619657452173</v>
      </c>
      <c r="AL57">
        <f t="shared" si="37"/>
        <v>1031.7602179603391</v>
      </c>
      <c r="AM57" s="8">
        <f t="shared" si="38"/>
        <v>4192.1845439189374</v>
      </c>
      <c r="AN57">
        <f t="shared" si="39"/>
        <v>0.26024407529687704</v>
      </c>
      <c r="AO57">
        <f t="shared" si="40"/>
        <v>0.2685549528962235</v>
      </c>
      <c r="AP57">
        <f t="shared" si="41"/>
        <v>310.37109891079723</v>
      </c>
      <c r="AQ57">
        <f t="shared" si="42"/>
        <v>306.80784081464901</v>
      </c>
      <c r="AR57">
        <f t="shared" si="43"/>
        <v>-325.08318345815997</v>
      </c>
      <c r="AS57">
        <f t="shared" si="44"/>
        <v>416.49912990980374</v>
      </c>
      <c r="AT57">
        <f t="shared" si="45"/>
        <v>-1096.911278988458</v>
      </c>
      <c r="AU57">
        <f t="shared" si="46"/>
        <v>1456.9288193628922</v>
      </c>
      <c r="AV57">
        <f t="shared" si="47"/>
        <v>-360.01754037443425</v>
      </c>
      <c r="AW57">
        <f t="shared" si="48"/>
        <v>3.6000000000000019</v>
      </c>
      <c r="AX57">
        <f t="shared" si="49"/>
        <v>297.15907425892931</v>
      </c>
      <c r="AY57">
        <f t="shared" si="50"/>
        <v>295.73478844753959</v>
      </c>
      <c r="AZ57">
        <f t="shared" si="51"/>
        <v>299.68413459885073</v>
      </c>
      <c r="BA57">
        <f t="shared" si="52"/>
        <v>303.93610640000713</v>
      </c>
      <c r="BB57">
        <f t="shared" si="53"/>
        <v>308.41619657452173</v>
      </c>
      <c r="BC57">
        <f t="shared" si="54"/>
        <v>306.80784081464901</v>
      </c>
    </row>
    <row r="58" spans="1:55">
      <c r="A58">
        <f t="shared" si="0"/>
        <v>3.700000000000002</v>
      </c>
      <c r="B58">
        <f t="shared" si="1"/>
        <v>301.081217304098</v>
      </c>
      <c r="C58">
        <f t="shared" si="2"/>
        <v>291.483</v>
      </c>
      <c r="D58">
        <f t="shared" si="3"/>
        <v>295.65079206286015</v>
      </c>
      <c r="E58">
        <f t="shared" si="4"/>
        <v>1029.5974825759729</v>
      </c>
      <c r="F58" s="8">
        <f t="shared" si="5"/>
        <v>4191.3543263532811</v>
      </c>
      <c r="G58">
        <f t="shared" si="6"/>
        <v>0.25950923727463948</v>
      </c>
      <c r="H58">
        <f t="shared" si="7"/>
        <v>0.26848502656690831</v>
      </c>
      <c r="I58">
        <f t="shared" si="8"/>
        <v>297.06003757529072</v>
      </c>
      <c r="J58">
        <f t="shared" si="9"/>
        <v>294.53180230013777</v>
      </c>
      <c r="K58">
        <f t="shared" si="10"/>
        <v>-234.74914301090453</v>
      </c>
      <c r="L58">
        <f t="shared" si="11"/>
        <v>289.81889092271888</v>
      </c>
      <c r="M58">
        <f t="shared" si="12"/>
        <v>305.46409308049175</v>
      </c>
      <c r="N58">
        <f t="shared" si="13"/>
        <v>294.53180230013777</v>
      </c>
      <c r="O58">
        <f t="shared" si="14"/>
        <v>299.54347803408513</v>
      </c>
      <c r="P58">
        <f t="shared" si="15"/>
        <v>1030.2359374332334</v>
      </c>
      <c r="Q58" s="8">
        <f t="shared" si="16"/>
        <v>4191.5856043743988</v>
      </c>
      <c r="R58">
        <f t="shared" si="17"/>
        <v>0.25972627133496723</v>
      </c>
      <c r="S58">
        <f t="shared" si="18"/>
        <v>0.26850450726133934</v>
      </c>
      <c r="T58">
        <f t="shared" si="19"/>
        <v>301.081217304098</v>
      </c>
      <c r="U58">
        <f t="shared" si="20"/>
        <v>298.19782051058797</v>
      </c>
      <c r="V58">
        <f t="shared" si="21"/>
        <v>-256.02296080610211</v>
      </c>
      <c r="W58">
        <f t="shared" si="22"/>
        <v>348.51061326482659</v>
      </c>
      <c r="X58">
        <f t="shared" si="23"/>
        <v>310.27384887604768</v>
      </c>
      <c r="Y58">
        <f t="shared" si="24"/>
        <v>298.19782051058797</v>
      </c>
      <c r="Z58">
        <f t="shared" si="25"/>
        <v>303.77449205415655</v>
      </c>
      <c r="AA58">
        <f t="shared" si="26"/>
        <v>1030.9365760336811</v>
      </c>
      <c r="AB58" s="8">
        <f t="shared" si="27"/>
        <v>4191.8637035601196</v>
      </c>
      <c r="AC58">
        <f t="shared" si="28"/>
        <v>0.25996434303226423</v>
      </c>
      <c r="AD58">
        <f t="shared" si="29"/>
        <v>0.268527930757053</v>
      </c>
      <c r="AE58">
        <f t="shared" si="30"/>
        <v>305.46409308049175</v>
      </c>
      <c r="AF58">
        <f t="shared" si="31"/>
        <v>302.27699998405035</v>
      </c>
      <c r="AG58">
        <f t="shared" si="32"/>
        <v>-281.14996482000072</v>
      </c>
      <c r="AH58">
        <f t="shared" si="33"/>
        <v>387.8135840275948</v>
      </c>
      <c r="AI58">
        <f t="shared" si="34"/>
        <v>315.928</v>
      </c>
      <c r="AJ58">
        <f t="shared" si="35"/>
        <v>302.27699998405035</v>
      </c>
      <c r="AK58">
        <f t="shared" si="36"/>
        <v>308.28473424823</v>
      </c>
      <c r="AL58">
        <f t="shared" si="37"/>
        <v>1031.7602179603391</v>
      </c>
      <c r="AM58" s="8">
        <f t="shared" si="38"/>
        <v>4192.1731446007416</v>
      </c>
      <c r="AN58">
        <f t="shared" si="39"/>
        <v>0.26024407529687704</v>
      </c>
      <c r="AO58">
        <f t="shared" si="40"/>
        <v>0.26855399283567111</v>
      </c>
      <c r="AP58">
        <f t="shared" si="41"/>
        <v>310.27384887604768</v>
      </c>
      <c r="AQ58">
        <f t="shared" si="42"/>
        <v>306.67133322368886</v>
      </c>
      <c r="AR58">
        <f t="shared" si="43"/>
        <v>-330.77238871488623</v>
      </c>
      <c r="AS58">
        <f t="shared" si="44"/>
        <v>417.80655544509136</v>
      </c>
      <c r="AT58">
        <f t="shared" si="45"/>
        <v>-1102.6944573518936</v>
      </c>
      <c r="AU58">
        <f t="shared" si="46"/>
        <v>1443.9496436602317</v>
      </c>
      <c r="AV58">
        <f t="shared" si="47"/>
        <v>-341.25518630833812</v>
      </c>
      <c r="AW58">
        <f t="shared" si="48"/>
        <v>3.700000000000002</v>
      </c>
      <c r="AX58">
        <f t="shared" si="49"/>
        <v>297.06003757529072</v>
      </c>
      <c r="AY58">
        <f t="shared" si="50"/>
        <v>295.65079206286015</v>
      </c>
      <c r="AZ58">
        <f t="shared" si="51"/>
        <v>299.54347803408513</v>
      </c>
      <c r="BA58">
        <f t="shared" si="52"/>
        <v>303.77449205415655</v>
      </c>
      <c r="BB58">
        <f t="shared" si="53"/>
        <v>308.28473424823</v>
      </c>
      <c r="BC58">
        <f t="shared" si="54"/>
        <v>306.67133322368886</v>
      </c>
    </row>
    <row r="59" spans="1:55">
      <c r="A59">
        <f t="shared" si="0"/>
        <v>3.800000000000002</v>
      </c>
      <c r="B59">
        <f t="shared" si="1"/>
        <v>300.94697614926685</v>
      </c>
      <c r="C59">
        <f t="shared" si="2"/>
        <v>291.483</v>
      </c>
      <c r="D59">
        <f t="shared" si="3"/>
        <v>295.57159803326471</v>
      </c>
      <c r="E59">
        <f t="shared" si="4"/>
        <v>1029.5779276258172</v>
      </c>
      <c r="F59" s="8">
        <f t="shared" si="5"/>
        <v>4191.3543263532811</v>
      </c>
      <c r="G59">
        <f t="shared" si="6"/>
        <v>0.25950258845152563</v>
      </c>
      <c r="H59">
        <f t="shared" si="7"/>
        <v>0.26848502656690831</v>
      </c>
      <c r="I59">
        <f t="shared" si="8"/>
        <v>296.96652256827292</v>
      </c>
      <c r="J59">
        <f t="shared" si="9"/>
        <v>294.47387068168223</v>
      </c>
      <c r="K59">
        <f t="shared" si="10"/>
        <v>-232.36721134435862</v>
      </c>
      <c r="L59">
        <f t="shared" si="11"/>
        <v>284.3119161315413</v>
      </c>
      <c r="M59">
        <f t="shared" si="12"/>
        <v>305.32647957518753</v>
      </c>
      <c r="N59">
        <f t="shared" si="13"/>
        <v>294.47387068168223</v>
      </c>
      <c r="O59">
        <f t="shared" si="14"/>
        <v>299.41047452192527</v>
      </c>
      <c r="P59">
        <f t="shared" si="15"/>
        <v>1030.2158912317509</v>
      </c>
      <c r="Q59" s="8">
        <f t="shared" si="16"/>
        <v>4191.5812097601347</v>
      </c>
      <c r="R59">
        <f t="shared" si="17"/>
        <v>0.25971945823377529</v>
      </c>
      <c r="S59">
        <f t="shared" si="18"/>
        <v>0.26850413710705551</v>
      </c>
      <c r="T59">
        <f t="shared" si="19"/>
        <v>300.94697614926685</v>
      </c>
      <c r="U59">
        <f t="shared" si="20"/>
        <v>298.08497596756143</v>
      </c>
      <c r="V59">
        <f t="shared" si="21"/>
        <v>-255.82098922245493</v>
      </c>
      <c r="W59">
        <f t="shared" si="22"/>
        <v>343.28994730332363</v>
      </c>
      <c r="X59">
        <f t="shared" si="23"/>
        <v>310.18126026249115</v>
      </c>
      <c r="Y59">
        <f t="shared" si="24"/>
        <v>298.08497596756143</v>
      </c>
      <c r="Z59">
        <f t="shared" si="25"/>
        <v>303.62110254110098</v>
      </c>
      <c r="AA59">
        <f t="shared" si="26"/>
        <v>1030.9230886219752</v>
      </c>
      <c r="AB59" s="8">
        <f t="shared" si="27"/>
        <v>4191.8551433256289</v>
      </c>
      <c r="AC59">
        <f t="shared" si="28"/>
        <v>0.2599597611084839</v>
      </c>
      <c r="AD59">
        <f t="shared" si="29"/>
        <v>0.26852720976896965</v>
      </c>
      <c r="AE59">
        <f t="shared" si="30"/>
        <v>305.32647957518753</v>
      </c>
      <c r="AF59">
        <f t="shared" si="31"/>
        <v>302.13450191938057</v>
      </c>
      <c r="AG59">
        <f t="shared" si="32"/>
        <v>-283.77814189180833</v>
      </c>
      <c r="AH59">
        <f t="shared" si="33"/>
        <v>384.99359397023159</v>
      </c>
      <c r="AI59">
        <f t="shared" si="34"/>
        <v>315.928</v>
      </c>
      <c r="AJ59">
        <f t="shared" si="35"/>
        <v>302.13450191938057</v>
      </c>
      <c r="AK59">
        <f t="shared" si="36"/>
        <v>308.15957321813255</v>
      </c>
      <c r="AL59">
        <f t="shared" si="37"/>
        <v>1031.7602179603391</v>
      </c>
      <c r="AM59" s="8">
        <f t="shared" si="38"/>
        <v>4192.1623348901849</v>
      </c>
      <c r="AN59">
        <f t="shared" si="39"/>
        <v>0.26024407529687704</v>
      </c>
      <c r="AO59">
        <f t="shared" si="40"/>
        <v>0.26855308243073744</v>
      </c>
      <c r="AP59">
        <f t="shared" si="41"/>
        <v>310.18126026249115</v>
      </c>
      <c r="AQ59">
        <f t="shared" si="42"/>
        <v>306.54152174898775</v>
      </c>
      <c r="AR59">
        <f t="shared" si="43"/>
        <v>-336.1888970823677</v>
      </c>
      <c r="AS59">
        <f t="shared" si="44"/>
        <v>419.01169677983381</v>
      </c>
      <c r="AT59">
        <f t="shared" si="45"/>
        <v>-1108.1552395409894</v>
      </c>
      <c r="AU59">
        <f t="shared" si="46"/>
        <v>1431.6071541849303</v>
      </c>
      <c r="AV59">
        <f t="shared" si="47"/>
        <v>-323.45191464394088</v>
      </c>
      <c r="AW59">
        <f t="shared" si="48"/>
        <v>3.800000000000002</v>
      </c>
      <c r="AX59">
        <f t="shared" si="49"/>
        <v>296.96652256827292</v>
      </c>
      <c r="AY59">
        <f t="shared" si="50"/>
        <v>295.57159803326471</v>
      </c>
      <c r="AZ59">
        <f t="shared" si="51"/>
        <v>299.41047452192527</v>
      </c>
      <c r="BA59">
        <f t="shared" si="52"/>
        <v>303.62110254110098</v>
      </c>
      <c r="BB59">
        <f t="shared" si="53"/>
        <v>308.15957321813255</v>
      </c>
      <c r="BC59">
        <f t="shared" si="54"/>
        <v>306.54152174898775</v>
      </c>
    </row>
    <row r="60" spans="1:55">
      <c r="A60">
        <f t="shared" si="0"/>
        <v>3.9000000000000021</v>
      </c>
      <c r="B60">
        <f t="shared" si="1"/>
        <v>300.81988846693105</v>
      </c>
      <c r="C60">
        <f t="shared" si="2"/>
        <v>291.483</v>
      </c>
      <c r="D60">
        <f t="shared" si="3"/>
        <v>295.49689802746786</v>
      </c>
      <c r="E60">
        <f t="shared" si="4"/>
        <v>1029.5594147241916</v>
      </c>
      <c r="F60" s="8">
        <f t="shared" si="5"/>
        <v>4191.3543263532811</v>
      </c>
      <c r="G60">
        <f t="shared" si="6"/>
        <v>0.25949629385661849</v>
      </c>
      <c r="H60">
        <f t="shared" si="7"/>
        <v>0.26848502656690831</v>
      </c>
      <c r="I60">
        <f t="shared" si="8"/>
        <v>296.87819431874277</v>
      </c>
      <c r="J60">
        <f t="shared" si="9"/>
        <v>294.41922650892627</v>
      </c>
      <c r="K60">
        <f t="shared" si="10"/>
        <v>-230.10041175706891</v>
      </c>
      <c r="L60">
        <f t="shared" si="11"/>
        <v>279.11744565282072</v>
      </c>
      <c r="M60">
        <f t="shared" si="12"/>
        <v>305.19582974139661</v>
      </c>
      <c r="N60">
        <f t="shared" si="13"/>
        <v>294.41922650892627</v>
      </c>
      <c r="O60">
        <f t="shared" si="14"/>
        <v>299.28468823239962</v>
      </c>
      <c r="P60">
        <f t="shared" si="15"/>
        <v>1030.1968594304315</v>
      </c>
      <c r="Q60" s="8">
        <f t="shared" si="16"/>
        <v>4191.5770645270568</v>
      </c>
      <c r="R60">
        <f t="shared" si="17"/>
        <v>0.25971298981673291</v>
      </c>
      <c r="S60">
        <f t="shared" si="18"/>
        <v>0.26850378795767399</v>
      </c>
      <c r="T60">
        <f t="shared" si="19"/>
        <v>300.81988846693105</v>
      </c>
      <c r="U60">
        <f t="shared" si="20"/>
        <v>297.97829332948396</v>
      </c>
      <c r="V60">
        <f t="shared" si="21"/>
        <v>-255.60819031896401</v>
      </c>
      <c r="W60">
        <f t="shared" si="22"/>
        <v>338.34257277790931</v>
      </c>
      <c r="X60">
        <f t="shared" si="23"/>
        <v>310.09315178184551</v>
      </c>
      <c r="Y60">
        <f t="shared" si="24"/>
        <v>297.97829332948396</v>
      </c>
      <c r="Z60">
        <f t="shared" si="25"/>
        <v>303.47554786160157</v>
      </c>
      <c r="AA60">
        <f t="shared" si="26"/>
        <v>1030.9102538326031</v>
      </c>
      <c r="AB60" s="8">
        <f t="shared" si="27"/>
        <v>4191.8470505249179</v>
      </c>
      <c r="AC60">
        <f t="shared" si="28"/>
        <v>0.25995540085627233</v>
      </c>
      <c r="AD60">
        <f t="shared" si="29"/>
        <v>0.26852652814969602</v>
      </c>
      <c r="AE60">
        <f t="shared" si="30"/>
        <v>305.19582974139661</v>
      </c>
      <c r="AF60">
        <f t="shared" si="31"/>
        <v>301.99938918773682</v>
      </c>
      <c r="AG60">
        <f t="shared" si="32"/>
        <v>-286.26126209334728</v>
      </c>
      <c r="AH60">
        <f t="shared" si="33"/>
        <v>382.28997068553576</v>
      </c>
      <c r="AI60">
        <f t="shared" si="34"/>
        <v>315.928</v>
      </c>
      <c r="AJ60">
        <f t="shared" si="35"/>
        <v>301.99938918773682</v>
      </c>
      <c r="AK60">
        <f t="shared" si="36"/>
        <v>308.04046841923417</v>
      </c>
      <c r="AL60">
        <f t="shared" si="37"/>
        <v>1031.7602179603391</v>
      </c>
      <c r="AM60" s="8">
        <f t="shared" si="38"/>
        <v>4192.1520854210075</v>
      </c>
      <c r="AN60">
        <f t="shared" si="39"/>
        <v>0.26024407529687704</v>
      </c>
      <c r="AO60">
        <f t="shared" si="40"/>
        <v>0.26855221920842265</v>
      </c>
      <c r="AP60">
        <f t="shared" si="41"/>
        <v>310.09315178184551</v>
      </c>
      <c r="AQ60">
        <f t="shared" si="42"/>
        <v>306.41812318520164</v>
      </c>
      <c r="AR60">
        <f t="shared" si="43"/>
        <v>-341.34331407093015</v>
      </c>
      <c r="AS60">
        <f t="shared" si="44"/>
        <v>420.12443209346912</v>
      </c>
      <c r="AT60">
        <f t="shared" si="45"/>
        <v>-1113.3131782403102</v>
      </c>
      <c r="AU60">
        <f t="shared" si="46"/>
        <v>1419.8744212097349</v>
      </c>
      <c r="AV60">
        <f t="shared" si="47"/>
        <v>-306.56124296942471</v>
      </c>
      <c r="AW60">
        <f t="shared" si="48"/>
        <v>3.9000000000000021</v>
      </c>
      <c r="AX60">
        <f t="shared" si="49"/>
        <v>296.87819431874277</v>
      </c>
      <c r="AY60">
        <f t="shared" si="50"/>
        <v>295.49689802746786</v>
      </c>
      <c r="AZ60">
        <f t="shared" si="51"/>
        <v>299.28468823239962</v>
      </c>
      <c r="BA60">
        <f t="shared" si="52"/>
        <v>303.47554786160157</v>
      </c>
      <c r="BB60">
        <f t="shared" si="53"/>
        <v>308.04046841923417</v>
      </c>
      <c r="BC60">
        <f t="shared" si="54"/>
        <v>306.41812318520164</v>
      </c>
    </row>
    <row r="61" spans="1:55">
      <c r="A61">
        <f t="shared" si="0"/>
        <v>4.0000000000000018</v>
      </c>
      <c r="B61">
        <f t="shared" si="1"/>
        <v>300.69956725561519</v>
      </c>
      <c r="C61">
        <f t="shared" si="2"/>
        <v>291.483</v>
      </c>
      <c r="D61">
        <f t="shared" si="3"/>
        <v>295.42640821082227</v>
      </c>
      <c r="E61">
        <f t="shared" si="4"/>
        <v>1029.5418874964728</v>
      </c>
      <c r="F61" s="8">
        <f t="shared" si="5"/>
        <v>4191.3543263532811</v>
      </c>
      <c r="G61">
        <f t="shared" si="6"/>
        <v>0.25949033433403035</v>
      </c>
      <c r="H61">
        <f t="shared" si="7"/>
        <v>0.26848502656690831</v>
      </c>
      <c r="I61">
        <f t="shared" si="8"/>
        <v>296.7947420143521</v>
      </c>
      <c r="J61">
        <f t="shared" si="9"/>
        <v>294.36766215257552</v>
      </c>
      <c r="K61">
        <f t="shared" si="10"/>
        <v>-227.94427116156092</v>
      </c>
      <c r="L61">
        <f t="shared" si="11"/>
        <v>274.21574226324918</v>
      </c>
      <c r="M61">
        <f t="shared" si="12"/>
        <v>305.07181845909679</v>
      </c>
      <c r="N61">
        <f t="shared" si="13"/>
        <v>294.36766215257552</v>
      </c>
      <c r="O61">
        <f t="shared" si="14"/>
        <v>299.16571058348234</v>
      </c>
      <c r="P61">
        <f t="shared" si="15"/>
        <v>1030.1787946689417</v>
      </c>
      <c r="Q61" s="8">
        <f t="shared" si="16"/>
        <v>4191.5731529246887</v>
      </c>
      <c r="R61">
        <f t="shared" si="17"/>
        <v>0.25970684999946247</v>
      </c>
      <c r="S61">
        <f t="shared" si="18"/>
        <v>0.2685034584865873</v>
      </c>
      <c r="T61">
        <f t="shared" si="19"/>
        <v>300.69956725561519</v>
      </c>
      <c r="U61">
        <f t="shared" si="20"/>
        <v>297.87741798579771</v>
      </c>
      <c r="V61">
        <f t="shared" si="21"/>
        <v>-255.38816692073479</v>
      </c>
      <c r="W61">
        <f t="shared" si="22"/>
        <v>333.65451398503001</v>
      </c>
      <c r="X61">
        <f t="shared" si="23"/>
        <v>310.00934291957708</v>
      </c>
      <c r="Y61">
        <f t="shared" si="24"/>
        <v>297.87741798579771</v>
      </c>
      <c r="Z61">
        <f t="shared" si="25"/>
        <v>303.33745207074298</v>
      </c>
      <c r="AA61">
        <f t="shared" si="26"/>
        <v>1030.8980453699573</v>
      </c>
      <c r="AB61" s="8">
        <f t="shared" si="27"/>
        <v>4191.839398257709</v>
      </c>
      <c r="AC61">
        <f t="shared" si="28"/>
        <v>0.25995125334775021</v>
      </c>
      <c r="AD61">
        <f t="shared" si="29"/>
        <v>0.26852588363369784</v>
      </c>
      <c r="AE61">
        <f t="shared" si="30"/>
        <v>305.07181845909679</v>
      </c>
      <c r="AF61">
        <f t="shared" si="31"/>
        <v>301.87129159341293</v>
      </c>
      <c r="AG61">
        <f t="shared" si="32"/>
        <v>-288.60778067611994</v>
      </c>
      <c r="AH61">
        <f t="shared" si="33"/>
        <v>379.70122846463249</v>
      </c>
      <c r="AI61">
        <f t="shared" si="34"/>
        <v>315.928</v>
      </c>
      <c r="AJ61">
        <f t="shared" si="35"/>
        <v>301.87129159341293</v>
      </c>
      <c r="AK61">
        <f t="shared" si="36"/>
        <v>307.92717583249072</v>
      </c>
      <c r="AL61">
        <f t="shared" si="37"/>
        <v>1031.7602179603391</v>
      </c>
      <c r="AM61" s="8">
        <f t="shared" si="38"/>
        <v>4192.1423681106644</v>
      </c>
      <c r="AN61">
        <f t="shared" si="39"/>
        <v>0.26024407529687704</v>
      </c>
      <c r="AO61">
        <f t="shared" si="40"/>
        <v>0.26855140080381346</v>
      </c>
      <c r="AP61">
        <f t="shared" si="41"/>
        <v>310.00934291957708</v>
      </c>
      <c r="AQ61">
        <f t="shared" si="42"/>
        <v>306.30085963698065</v>
      </c>
      <c r="AR61">
        <f t="shared" si="43"/>
        <v>-346.24619992599133</v>
      </c>
      <c r="AS61">
        <f t="shared" si="44"/>
        <v>421.1535354032751</v>
      </c>
      <c r="AT61">
        <f t="shared" si="45"/>
        <v>-1118.186418684407</v>
      </c>
      <c r="AU61">
        <f t="shared" si="46"/>
        <v>1408.7250201161869</v>
      </c>
      <c r="AV61">
        <f t="shared" si="47"/>
        <v>-290.53860143177985</v>
      </c>
      <c r="AW61">
        <f t="shared" si="48"/>
        <v>4.0000000000000018</v>
      </c>
      <c r="AX61">
        <f t="shared" si="49"/>
        <v>296.7947420143521</v>
      </c>
      <c r="AY61">
        <f t="shared" si="50"/>
        <v>295.42640821082227</v>
      </c>
      <c r="AZ61">
        <f t="shared" si="51"/>
        <v>299.16571058348234</v>
      </c>
      <c r="BA61">
        <f t="shared" si="52"/>
        <v>303.33745207074298</v>
      </c>
      <c r="BB61">
        <f t="shared" si="53"/>
        <v>307.92717583249072</v>
      </c>
      <c r="BC61">
        <f t="shared" si="54"/>
        <v>306.30085963698065</v>
      </c>
    </row>
    <row r="62" spans="1:55">
      <c r="A62">
        <f t="shared" si="0"/>
        <v>4.1000000000000014</v>
      </c>
      <c r="B62">
        <f t="shared" si="1"/>
        <v>300.58564710260219</v>
      </c>
      <c r="C62">
        <f t="shared" si="2"/>
        <v>291.483</v>
      </c>
      <c r="D62">
        <f t="shared" si="3"/>
        <v>295.35986669954241</v>
      </c>
      <c r="E62">
        <f t="shared" si="4"/>
        <v>1029.5252927128784</v>
      </c>
      <c r="F62" s="8">
        <f t="shared" si="5"/>
        <v>4191.3543263532811</v>
      </c>
      <c r="G62">
        <f t="shared" si="6"/>
        <v>0.25948469179568301</v>
      </c>
      <c r="H62">
        <f t="shared" si="7"/>
        <v>0.26848502656690831</v>
      </c>
      <c r="I62">
        <f t="shared" si="8"/>
        <v>296.71587671682232</v>
      </c>
      <c r="J62">
        <f t="shared" si="9"/>
        <v>294.31898604071938</v>
      </c>
      <c r="K62">
        <f t="shared" si="10"/>
        <v>-225.89430193489866</v>
      </c>
      <c r="L62">
        <f t="shared" si="11"/>
        <v>269.58859515307449</v>
      </c>
      <c r="M62">
        <f t="shared" si="12"/>
        <v>304.9541316731225</v>
      </c>
      <c r="N62">
        <f t="shared" si="13"/>
        <v>294.31898604071938</v>
      </c>
      <c r="O62">
        <f t="shared" si="14"/>
        <v>299.05315827226303</v>
      </c>
      <c r="P62">
        <f t="shared" si="15"/>
        <v>1030.1616511987697</v>
      </c>
      <c r="Q62" s="8">
        <f t="shared" si="16"/>
        <v>4191.5694604206437</v>
      </c>
      <c r="R62">
        <f t="shared" si="17"/>
        <v>0.25970102324405886</v>
      </c>
      <c r="S62">
        <f t="shared" si="18"/>
        <v>0.26850314746978093</v>
      </c>
      <c r="T62">
        <f t="shared" si="19"/>
        <v>300.58564710260219</v>
      </c>
      <c r="U62">
        <f t="shared" si="20"/>
        <v>297.78201812742952</v>
      </c>
      <c r="V62">
        <f t="shared" si="21"/>
        <v>-255.16390728548129</v>
      </c>
      <c r="W62">
        <f t="shared" si="22"/>
        <v>329.21243665631772</v>
      </c>
      <c r="X62">
        <f t="shared" si="23"/>
        <v>309.92965506137591</v>
      </c>
      <c r="Y62">
        <f t="shared" si="24"/>
        <v>297.78201812742952</v>
      </c>
      <c r="Z62">
        <f t="shared" si="25"/>
        <v>303.20645351938464</v>
      </c>
      <c r="AA62">
        <f t="shared" si="26"/>
        <v>1030.8864372152368</v>
      </c>
      <c r="AB62" s="8">
        <f t="shared" si="27"/>
        <v>4191.8321613534154</v>
      </c>
      <c r="AC62">
        <f t="shared" si="28"/>
        <v>0.25994730974854013</v>
      </c>
      <c r="AD62">
        <f t="shared" si="29"/>
        <v>0.26852527410110533</v>
      </c>
      <c r="AE62">
        <f t="shared" si="30"/>
        <v>304.9541316731225</v>
      </c>
      <c r="AF62">
        <f t="shared" si="31"/>
        <v>301.74985551891615</v>
      </c>
      <c r="AG62">
        <f t="shared" si="32"/>
        <v>-290.82561612916606</v>
      </c>
      <c r="AH62">
        <f t="shared" si="33"/>
        <v>377.22529025467907</v>
      </c>
      <c r="AI62">
        <f t="shared" si="34"/>
        <v>315.928</v>
      </c>
      <c r="AJ62">
        <f t="shared" si="35"/>
        <v>301.74985551891615</v>
      </c>
      <c r="AK62">
        <f t="shared" si="36"/>
        <v>307.81945400757508</v>
      </c>
      <c r="AL62">
        <f t="shared" si="37"/>
        <v>1031.7602179603391</v>
      </c>
      <c r="AM62" s="8">
        <f t="shared" si="38"/>
        <v>4192.1331561342104</v>
      </c>
      <c r="AN62">
        <f t="shared" si="39"/>
        <v>0.26024407529687704</v>
      </c>
      <c r="AO62">
        <f t="shared" si="40"/>
        <v>0.26855062495788606</v>
      </c>
      <c r="AP62">
        <f t="shared" si="41"/>
        <v>309.92965506137591</v>
      </c>
      <c r="AQ62">
        <f t="shared" si="42"/>
        <v>306.18945954020228</v>
      </c>
      <c r="AR62">
        <f t="shared" si="43"/>
        <v>-350.90800372835395</v>
      </c>
      <c r="AS62">
        <f t="shared" si="44"/>
        <v>422.1068064183512</v>
      </c>
      <c r="AT62">
        <f t="shared" si="45"/>
        <v>-1122.7918290778998</v>
      </c>
      <c r="AU62">
        <f t="shared" si="46"/>
        <v>1398.1331284824225</v>
      </c>
      <c r="AV62">
        <f t="shared" si="47"/>
        <v>-275.34129940452272</v>
      </c>
      <c r="AW62">
        <f t="shared" si="48"/>
        <v>4.1000000000000014</v>
      </c>
      <c r="AX62">
        <f t="shared" si="49"/>
        <v>296.71587671682232</v>
      </c>
      <c r="AY62">
        <f t="shared" si="50"/>
        <v>295.35986669954241</v>
      </c>
      <c r="AZ62">
        <f t="shared" si="51"/>
        <v>299.05315827226303</v>
      </c>
      <c r="BA62">
        <f t="shared" si="52"/>
        <v>303.20645351938464</v>
      </c>
      <c r="BB62">
        <f t="shared" si="53"/>
        <v>307.81945400757508</v>
      </c>
      <c r="BC62">
        <f t="shared" si="54"/>
        <v>306.18945954020228</v>
      </c>
    </row>
    <row r="63" spans="1:55">
      <c r="A63">
        <f t="shared" si="0"/>
        <v>4.2000000000000011</v>
      </c>
      <c r="B63">
        <f t="shared" si="1"/>
        <v>300.47778292493217</v>
      </c>
      <c r="C63">
        <f t="shared" si="2"/>
        <v>291.483</v>
      </c>
      <c r="D63">
        <f t="shared" si="3"/>
        <v>295.29703134471538</v>
      </c>
      <c r="E63">
        <f t="shared" si="4"/>
        <v>1029.5095801050675</v>
      </c>
      <c r="F63" s="8">
        <f t="shared" si="5"/>
        <v>4191.3543263532811</v>
      </c>
      <c r="G63">
        <f t="shared" si="6"/>
        <v>0.25947934915911691</v>
      </c>
      <c r="H63">
        <f t="shared" si="7"/>
        <v>0.26848502656690831</v>
      </c>
      <c r="I63">
        <f t="shared" si="8"/>
        <v>296.64132939290511</v>
      </c>
      <c r="J63">
        <f t="shared" si="9"/>
        <v>294.27302103780244</v>
      </c>
      <c r="K63">
        <f t="shared" si="10"/>
        <v>-223.94604319698288</v>
      </c>
      <c r="L63">
        <f t="shared" si="11"/>
        <v>265.21916583125648</v>
      </c>
      <c r="M63">
        <f t="shared" si="12"/>
        <v>304.84246669118426</v>
      </c>
      <c r="N63">
        <f t="shared" si="13"/>
        <v>294.27302103780244</v>
      </c>
      <c r="O63">
        <f t="shared" si="14"/>
        <v>298.94667146873007</v>
      </c>
      <c r="P63">
        <f t="shared" si="15"/>
        <v>1030.1453849266366</v>
      </c>
      <c r="Q63" s="8">
        <f t="shared" si="16"/>
        <v>4191.565973577658</v>
      </c>
      <c r="R63">
        <f t="shared" si="17"/>
        <v>0.25969549457396862</v>
      </c>
      <c r="S63">
        <f t="shared" si="18"/>
        <v>0.26850285377547684</v>
      </c>
      <c r="T63">
        <f t="shared" si="19"/>
        <v>300.47778292493217</v>
      </c>
      <c r="U63">
        <f t="shared" si="20"/>
        <v>297.69178299047701</v>
      </c>
      <c r="V63">
        <f t="shared" si="21"/>
        <v>-254.93787614118074</v>
      </c>
      <c r="W63">
        <f t="shared" si="22"/>
        <v>325.00363506240126</v>
      </c>
      <c r="X63">
        <f t="shared" si="23"/>
        <v>309.85391241138439</v>
      </c>
      <c r="Y63">
        <f t="shared" si="24"/>
        <v>297.69178299047701</v>
      </c>
      <c r="Z63">
        <f t="shared" si="25"/>
        <v>303.08220493265259</v>
      </c>
      <c r="AA63">
        <f t="shared" si="26"/>
        <v>1030.875403760205</v>
      </c>
      <c r="AB63" s="8">
        <f t="shared" si="27"/>
        <v>4191.825316237906</v>
      </c>
      <c r="AC63">
        <f t="shared" si="28"/>
        <v>0.25994356136324676</v>
      </c>
      <c r="AD63">
        <f t="shared" si="29"/>
        <v>0.26852469756649389</v>
      </c>
      <c r="AE63">
        <f t="shared" si="30"/>
        <v>304.84246669118426</v>
      </c>
      <c r="AF63">
        <f t="shared" si="31"/>
        <v>301.6347435108741</v>
      </c>
      <c r="AG63">
        <f t="shared" si="32"/>
        <v>-292.92218658424849</v>
      </c>
      <c r="AH63">
        <f t="shared" si="33"/>
        <v>374.85961524381923</v>
      </c>
      <c r="AI63">
        <f t="shared" si="34"/>
        <v>315.928</v>
      </c>
      <c r="AJ63">
        <f t="shared" si="35"/>
        <v>301.6347435108741</v>
      </c>
      <c r="AK63">
        <f t="shared" si="36"/>
        <v>307.71706530413627</v>
      </c>
      <c r="AL63">
        <f t="shared" si="37"/>
        <v>1031.7602179603391</v>
      </c>
      <c r="AM63" s="8">
        <f t="shared" si="38"/>
        <v>4192.1244238928894</v>
      </c>
      <c r="AN63">
        <f t="shared" si="39"/>
        <v>0.26024407529687704</v>
      </c>
      <c r="AO63">
        <f t="shared" si="40"/>
        <v>0.26854988951486408</v>
      </c>
      <c r="AP63">
        <f t="shared" si="41"/>
        <v>309.85391241138439</v>
      </c>
      <c r="AQ63">
        <f t="shared" si="42"/>
        <v>306.08365845856184</v>
      </c>
      <c r="AR63">
        <f t="shared" si="43"/>
        <v>-355.33900967709127</v>
      </c>
      <c r="AS63">
        <f t="shared" si="44"/>
        <v>422.99118567270273</v>
      </c>
      <c r="AT63">
        <f t="shared" si="45"/>
        <v>-1127.1451155995035</v>
      </c>
      <c r="AU63">
        <f t="shared" si="46"/>
        <v>1388.0736018101798</v>
      </c>
      <c r="AV63">
        <f t="shared" si="47"/>
        <v>-260.92848621067628</v>
      </c>
      <c r="AW63">
        <f t="shared" si="48"/>
        <v>4.2000000000000011</v>
      </c>
      <c r="AX63">
        <f t="shared" si="49"/>
        <v>296.64132939290511</v>
      </c>
      <c r="AY63">
        <f t="shared" si="50"/>
        <v>295.29703134471538</v>
      </c>
      <c r="AZ63">
        <f t="shared" si="51"/>
        <v>298.94667146873007</v>
      </c>
      <c r="BA63">
        <f t="shared" si="52"/>
        <v>303.08220493265259</v>
      </c>
      <c r="BB63">
        <f t="shared" si="53"/>
        <v>307.71706530413627</v>
      </c>
      <c r="BC63">
        <f t="shared" si="54"/>
        <v>306.08365845856184</v>
      </c>
    </row>
    <row r="64" spans="1:55">
      <c r="A64">
        <f t="shared" si="0"/>
        <v>4.3000000000000007</v>
      </c>
      <c r="B64">
        <f t="shared" si="1"/>
        <v>300.37564878349343</v>
      </c>
      <c r="C64">
        <f t="shared" si="2"/>
        <v>291.483</v>
      </c>
      <c r="D64">
        <f t="shared" si="3"/>
        <v>295.23767779727172</v>
      </c>
      <c r="E64">
        <f t="shared" si="4"/>
        <v>1029.4947021933901</v>
      </c>
      <c r="F64" s="8">
        <f t="shared" si="5"/>
        <v>4191.3543263532811</v>
      </c>
      <c r="G64">
        <f t="shared" si="6"/>
        <v>0.25947429028890207</v>
      </c>
      <c r="H64">
        <f t="shared" si="7"/>
        <v>0.26848502656690831</v>
      </c>
      <c r="I64">
        <f t="shared" si="8"/>
        <v>296.57084917244657</v>
      </c>
      <c r="J64">
        <f t="shared" si="9"/>
        <v>294.22960302912105</v>
      </c>
      <c r="K64">
        <f t="shared" si="10"/>
        <v>-222.09509310862813</v>
      </c>
      <c r="L64">
        <f t="shared" si="11"/>
        <v>261.09185356783303</v>
      </c>
      <c r="M64">
        <f t="shared" si="12"/>
        <v>304.73653233801809</v>
      </c>
      <c r="N64">
        <f t="shared" si="13"/>
        <v>294.22960302912105</v>
      </c>
      <c r="O64">
        <f t="shared" si="14"/>
        <v>298.84591215901759</v>
      </c>
      <c r="P64">
        <f t="shared" si="15"/>
        <v>1030.1299534369525</v>
      </c>
      <c r="Q64" s="8">
        <f t="shared" si="16"/>
        <v>4191.5626799462125</v>
      </c>
      <c r="R64">
        <f t="shared" si="17"/>
        <v>0.25969024958173825</v>
      </c>
      <c r="S64">
        <f t="shared" si="18"/>
        <v>0.26850257635508956</v>
      </c>
      <c r="T64">
        <f t="shared" si="19"/>
        <v>300.37564878349343</v>
      </c>
      <c r="U64">
        <f t="shared" si="20"/>
        <v>297.60642126438887</v>
      </c>
      <c r="V64">
        <f t="shared" si="21"/>
        <v>-254.71209302719842</v>
      </c>
      <c r="W64">
        <f t="shared" si="22"/>
        <v>321.01601522052835</v>
      </c>
      <c r="X64">
        <f t="shared" si="23"/>
        <v>309.78194273079981</v>
      </c>
      <c r="Y64">
        <f t="shared" si="24"/>
        <v>297.60642126438887</v>
      </c>
      <c r="Z64">
        <f t="shared" si="25"/>
        <v>302.96437335730866</v>
      </c>
      <c r="AA64">
        <f t="shared" si="26"/>
        <v>1030.8649199147828</v>
      </c>
      <c r="AB64" s="8">
        <f t="shared" si="27"/>
        <v>4191.8188408127571</v>
      </c>
      <c r="AC64">
        <f t="shared" si="28"/>
        <v>0.25993999967204678</v>
      </c>
      <c r="AD64">
        <f t="shared" si="29"/>
        <v>0.26852415216871633</v>
      </c>
      <c r="AE64">
        <f t="shared" si="30"/>
        <v>304.73653233801809</v>
      </c>
      <c r="AF64">
        <f t="shared" si="31"/>
        <v>301.52563381419679</v>
      </c>
      <c r="AG64">
        <f t="shared" si="32"/>
        <v>-294.90444411390428</v>
      </c>
      <c r="AH64">
        <f t="shared" si="33"/>
        <v>372.60130588861807</v>
      </c>
      <c r="AI64">
        <f t="shared" si="34"/>
        <v>315.928</v>
      </c>
      <c r="AJ64">
        <f t="shared" si="35"/>
        <v>301.52563381419679</v>
      </c>
      <c r="AK64">
        <f t="shared" si="36"/>
        <v>307.61977689024025</v>
      </c>
      <c r="AL64">
        <f t="shared" si="37"/>
        <v>1031.7602179603391</v>
      </c>
      <c r="AM64" s="8">
        <f t="shared" si="38"/>
        <v>4192.1161469787939</v>
      </c>
      <c r="AN64">
        <f t="shared" si="39"/>
        <v>0.26024407529687704</v>
      </c>
      <c r="AO64">
        <f t="shared" si="40"/>
        <v>0.26854919241924408</v>
      </c>
      <c r="AP64">
        <f t="shared" si="41"/>
        <v>309.78194273079981</v>
      </c>
      <c r="AQ64">
        <f t="shared" si="42"/>
        <v>305.98319968868145</v>
      </c>
      <c r="AR64">
        <f t="shared" si="43"/>
        <v>-359.54929388070241</v>
      </c>
      <c r="AS64">
        <f t="shared" si="44"/>
        <v>423.81285636775436</v>
      </c>
      <c r="AT64">
        <f t="shared" si="45"/>
        <v>-1131.2609241304333</v>
      </c>
      <c r="AU64">
        <f t="shared" si="46"/>
        <v>1378.5220310447339</v>
      </c>
      <c r="AV64">
        <f t="shared" si="47"/>
        <v>-247.26110691430063</v>
      </c>
      <c r="AW64">
        <f t="shared" si="48"/>
        <v>4.3000000000000007</v>
      </c>
      <c r="AX64">
        <f t="shared" si="49"/>
        <v>296.57084917244657</v>
      </c>
      <c r="AY64">
        <f t="shared" si="50"/>
        <v>295.23767779727172</v>
      </c>
      <c r="AZ64">
        <f t="shared" si="51"/>
        <v>298.84591215901759</v>
      </c>
      <c r="BA64">
        <f t="shared" si="52"/>
        <v>302.96437335730866</v>
      </c>
      <c r="BB64">
        <f t="shared" si="53"/>
        <v>307.61977689024025</v>
      </c>
      <c r="BC64">
        <f t="shared" si="54"/>
        <v>305.98319968868145</v>
      </c>
    </row>
    <row r="65" spans="1:55">
      <c r="A65">
        <f t="shared" si="0"/>
        <v>4.4000000000000004</v>
      </c>
      <c r="B65">
        <f t="shared" si="1"/>
        <v>300.27893676768775</v>
      </c>
      <c r="C65">
        <f t="shared" si="2"/>
        <v>291.483</v>
      </c>
      <c r="D65">
        <f t="shared" si="3"/>
        <v>295.18159781290575</v>
      </c>
      <c r="E65">
        <f t="shared" si="4"/>
        <v>1029.4806141244153</v>
      </c>
      <c r="F65" s="8">
        <f t="shared" si="5"/>
        <v>4191.3543263532811</v>
      </c>
      <c r="G65">
        <f t="shared" si="6"/>
        <v>0.2594694999415279</v>
      </c>
      <c r="H65">
        <f t="shared" si="7"/>
        <v>0.26848502656690831</v>
      </c>
      <c r="I65">
        <f t="shared" si="8"/>
        <v>296.50420180253553</v>
      </c>
      <c r="J65">
        <f t="shared" si="9"/>
        <v>294.18857968084745</v>
      </c>
      <c r="K65">
        <f t="shared" si="10"/>
        <v>-220.33713385363868</v>
      </c>
      <c r="L65">
        <f t="shared" si="11"/>
        <v>257.19217752191389</v>
      </c>
      <c r="M65">
        <f t="shared" si="12"/>
        <v>304.6360489918946</v>
      </c>
      <c r="N65">
        <f t="shared" si="13"/>
        <v>294.18857968084745</v>
      </c>
      <c r="O65">
        <f t="shared" si="14"/>
        <v>298.75056262546093</v>
      </c>
      <c r="P65">
        <f t="shared" si="15"/>
        <v>1030.1153159971345</v>
      </c>
      <c r="Q65" s="8">
        <f t="shared" si="16"/>
        <v>4191.5595679704675</v>
      </c>
      <c r="R65">
        <f t="shared" si="17"/>
        <v>0.25968527443092965</v>
      </c>
      <c r="S65">
        <f t="shared" si="18"/>
        <v>0.26850231423530396</v>
      </c>
      <c r="T65">
        <f t="shared" si="19"/>
        <v>300.27893676768775</v>
      </c>
      <c r="U65">
        <f t="shared" si="20"/>
        <v>297.5256596473302</v>
      </c>
      <c r="V65">
        <f t="shared" si="21"/>
        <v>-254.48819962270508</v>
      </c>
      <c r="W65">
        <f t="shared" si="22"/>
        <v>317.23807541161665</v>
      </c>
      <c r="X65">
        <f t="shared" si="23"/>
        <v>309.71357792216872</v>
      </c>
      <c r="Y65">
        <f t="shared" si="24"/>
        <v>297.5256596473302</v>
      </c>
      <c r="Z65">
        <f t="shared" si="25"/>
        <v>302.85264000453003</v>
      </c>
      <c r="AA65">
        <f t="shared" si="26"/>
        <v>1030.8549611921626</v>
      </c>
      <c r="AB65" s="8">
        <f t="shared" si="27"/>
        <v>4191.8127143456604</v>
      </c>
      <c r="AC65">
        <f t="shared" si="28"/>
        <v>0.25993661635964177</v>
      </c>
      <c r="AD65">
        <f t="shared" si="29"/>
        <v>0.2685236361616738</v>
      </c>
      <c r="AE65">
        <f t="shared" si="30"/>
        <v>304.6360489918946</v>
      </c>
      <c r="AF65">
        <f t="shared" si="31"/>
        <v>301.4222198692529</v>
      </c>
      <c r="AG65">
        <f t="shared" si="32"/>
        <v>-296.77890687056868</v>
      </c>
      <c r="AH65">
        <f t="shared" si="33"/>
        <v>370.44719743303949</v>
      </c>
      <c r="AI65">
        <f t="shared" si="34"/>
        <v>315.928</v>
      </c>
      <c r="AJ65">
        <f t="shared" si="35"/>
        <v>301.4222198692529</v>
      </c>
      <c r="AK65">
        <f t="shared" si="36"/>
        <v>307.52736153221718</v>
      </c>
      <c r="AL65">
        <f t="shared" si="37"/>
        <v>1031.7602179603391</v>
      </c>
      <c r="AM65" s="8">
        <f t="shared" si="38"/>
        <v>4192.1083021367249</v>
      </c>
      <c r="AN65">
        <f t="shared" si="39"/>
        <v>0.26024407529687704</v>
      </c>
      <c r="AO65">
        <f t="shared" si="40"/>
        <v>0.26854853171258586</v>
      </c>
      <c r="AP65">
        <f t="shared" si="41"/>
        <v>309.71357792216872</v>
      </c>
      <c r="AQ65">
        <f t="shared" si="42"/>
        <v>305.8878347027308</v>
      </c>
      <c r="AR65">
        <f t="shared" si="43"/>
        <v>-363.5486901754258</v>
      </c>
      <c r="AS65">
        <f t="shared" si="44"/>
        <v>424.57733427843345</v>
      </c>
      <c r="AT65">
        <f t="shared" si="45"/>
        <v>-1135.1529305223382</v>
      </c>
      <c r="AU65">
        <f t="shared" si="46"/>
        <v>1369.4547846450034</v>
      </c>
      <c r="AV65">
        <f t="shared" si="47"/>
        <v>-234.30185412266519</v>
      </c>
      <c r="AW65">
        <f t="shared" si="48"/>
        <v>4.4000000000000004</v>
      </c>
      <c r="AX65">
        <f t="shared" si="49"/>
        <v>296.50420180253553</v>
      </c>
      <c r="AY65">
        <f t="shared" si="50"/>
        <v>295.18159781290575</v>
      </c>
      <c r="AZ65">
        <f t="shared" si="51"/>
        <v>298.75056262546093</v>
      </c>
      <c r="BA65">
        <f t="shared" si="52"/>
        <v>302.85264000453003</v>
      </c>
      <c r="BB65">
        <f t="shared" si="53"/>
        <v>307.52736153221718</v>
      </c>
      <c r="BC65">
        <f t="shared" si="54"/>
        <v>305.8878347027308</v>
      </c>
    </row>
    <row r="66" spans="1:55">
      <c r="A66">
        <f t="shared" si="0"/>
        <v>4.5</v>
      </c>
      <c r="B66">
        <f t="shared" si="1"/>
        <v>300.18735594759056</v>
      </c>
      <c r="C66">
        <f t="shared" si="2"/>
        <v>291.483</v>
      </c>
      <c r="D66">
        <f t="shared" si="3"/>
        <v>295.1285977624301</v>
      </c>
      <c r="E66">
        <f t="shared" si="4"/>
        <v>1029.4672735182912</v>
      </c>
      <c r="F66" s="8">
        <f t="shared" si="5"/>
        <v>4191.3543263532811</v>
      </c>
      <c r="G66">
        <f t="shared" si="6"/>
        <v>0.25946496371362104</v>
      </c>
      <c r="H66">
        <f t="shared" si="7"/>
        <v>0.26848502656690831</v>
      </c>
      <c r="I66">
        <f t="shared" si="8"/>
        <v>296.44116827137873</v>
      </c>
      <c r="J66">
        <f t="shared" si="9"/>
        <v>294.14980935033179</v>
      </c>
      <c r="K66">
        <f t="shared" si="10"/>
        <v>-218.66795066376895</v>
      </c>
      <c r="L66">
        <f t="shared" si="11"/>
        <v>253.50667315508491</v>
      </c>
      <c r="M66">
        <f t="shared" si="12"/>
        <v>304.5407485256315</v>
      </c>
      <c r="N66">
        <f t="shared" si="13"/>
        <v>294.14980935033179</v>
      </c>
      <c r="O66">
        <f t="shared" si="14"/>
        <v>298.66032405149292</v>
      </c>
      <c r="P66">
        <f t="shared" si="15"/>
        <v>1030.101433549014</v>
      </c>
      <c r="Q66" s="8">
        <f t="shared" si="16"/>
        <v>4191.5566269056044</v>
      </c>
      <c r="R66">
        <f t="shared" si="17"/>
        <v>0.25968055585329858</v>
      </c>
      <c r="S66">
        <f t="shared" si="18"/>
        <v>0.26850206651111336</v>
      </c>
      <c r="T66">
        <f t="shared" si="19"/>
        <v>300.18735594759056</v>
      </c>
      <c r="U66">
        <f t="shared" si="20"/>
        <v>297.44924153320238</v>
      </c>
      <c r="V66">
        <f t="shared" si="21"/>
        <v>-254.26751753953926</v>
      </c>
      <c r="W66">
        <f t="shared" si="22"/>
        <v>313.6588849301836</v>
      </c>
      <c r="X66">
        <f t="shared" si="23"/>
        <v>309.64865448167382</v>
      </c>
      <c r="Y66">
        <f t="shared" si="24"/>
        <v>297.44924153320238</v>
      </c>
      <c r="Z66">
        <f t="shared" si="25"/>
        <v>302.74670001017245</v>
      </c>
      <c r="AA66">
        <f t="shared" si="26"/>
        <v>1030.845503774693</v>
      </c>
      <c r="AB66" s="8">
        <f t="shared" si="27"/>
        <v>4191.8069173708245</v>
      </c>
      <c r="AC66">
        <f t="shared" si="28"/>
        <v>0.25993340333767689</v>
      </c>
      <c r="AD66">
        <f t="shared" si="29"/>
        <v>0.26852314790592896</v>
      </c>
      <c r="AE66">
        <f t="shared" si="30"/>
        <v>304.5407485256315</v>
      </c>
      <c r="AF66">
        <f t="shared" si="31"/>
        <v>301.32420978403547</v>
      </c>
      <c r="AG66">
        <f t="shared" si="32"/>
        <v>-298.55168907739414</v>
      </c>
      <c r="AH66">
        <f t="shared" si="33"/>
        <v>368.39393253409395</v>
      </c>
      <c r="AI66">
        <f t="shared" si="34"/>
        <v>315.928</v>
      </c>
      <c r="AJ66">
        <f t="shared" si="35"/>
        <v>301.32420978403547</v>
      </c>
      <c r="AK66">
        <f t="shared" si="36"/>
        <v>307.4395982060621</v>
      </c>
      <c r="AL66">
        <f t="shared" si="37"/>
        <v>1031.7602179603391</v>
      </c>
      <c r="AM66" s="8">
        <f t="shared" si="38"/>
        <v>4192.1008672241505</v>
      </c>
      <c r="AN66">
        <f t="shared" si="39"/>
        <v>0.26024407529687704</v>
      </c>
      <c r="AO66">
        <f t="shared" si="40"/>
        <v>0.26854790553014235</v>
      </c>
      <c r="AP66">
        <f t="shared" si="41"/>
        <v>309.64865448167382</v>
      </c>
      <c r="AQ66">
        <f t="shared" si="42"/>
        <v>305.79732345382359</v>
      </c>
      <c r="AR66">
        <f t="shared" si="43"/>
        <v>-367.34676366608949</v>
      </c>
      <c r="AS66">
        <f t="shared" si="44"/>
        <v>425.28954698697294</v>
      </c>
      <c r="AT66">
        <f t="shared" si="45"/>
        <v>-1138.8339209467917</v>
      </c>
      <c r="AU66">
        <f t="shared" si="46"/>
        <v>1360.8490376063353</v>
      </c>
      <c r="AV66">
        <f t="shared" si="47"/>
        <v>-222.01511665954354</v>
      </c>
      <c r="AW66">
        <f t="shared" si="48"/>
        <v>4.5</v>
      </c>
      <c r="AX66">
        <f t="shared" si="49"/>
        <v>296.44116827137873</v>
      </c>
      <c r="AY66">
        <f t="shared" si="50"/>
        <v>295.1285977624301</v>
      </c>
      <c r="AZ66">
        <f t="shared" si="51"/>
        <v>298.66032405149292</v>
      </c>
      <c r="BA66">
        <f t="shared" si="52"/>
        <v>302.74670001017245</v>
      </c>
      <c r="BB66">
        <f t="shared" si="53"/>
        <v>307.4395982060621</v>
      </c>
      <c r="BC66">
        <f t="shared" si="54"/>
        <v>305.79732345382359</v>
      </c>
    </row>
    <row r="67" spans="1:55">
      <c r="A67">
        <f t="shared" si="0"/>
        <v>4.5999999999999996</v>
      </c>
      <c r="B67">
        <f t="shared" si="1"/>
        <v>300.10063139020951</v>
      </c>
      <c r="C67">
        <f t="shared" si="2"/>
        <v>291.483</v>
      </c>
      <c r="D67">
        <f t="shared" si="3"/>
        <v>295.0784973184538</v>
      </c>
      <c r="E67">
        <f t="shared" si="4"/>
        <v>1029.4546403254453</v>
      </c>
      <c r="F67" s="8">
        <f t="shared" si="5"/>
        <v>4191.3543263532811</v>
      </c>
      <c r="G67">
        <f t="shared" si="6"/>
        <v>0.25946066799332579</v>
      </c>
      <c r="H67">
        <f t="shared" si="7"/>
        <v>0.26848502656690831</v>
      </c>
      <c r="I67">
        <f t="shared" si="8"/>
        <v>296.3815435794636</v>
      </c>
      <c r="J67">
        <f t="shared" si="9"/>
        <v>294.11316012538748</v>
      </c>
      <c r="K67">
        <f t="shared" si="10"/>
        <v>-217.08344599799563</v>
      </c>
      <c r="L67">
        <f t="shared" si="11"/>
        <v>250.02280090595352</v>
      </c>
      <c r="M67">
        <f t="shared" si="12"/>
        <v>304.45037417077253</v>
      </c>
      <c r="N67">
        <f t="shared" si="13"/>
        <v>294.11316012538748</v>
      </c>
      <c r="O67">
        <f t="shared" si="14"/>
        <v>298.57491524020907</v>
      </c>
      <c r="P67">
        <f t="shared" si="15"/>
        <v>1030.0882686890511</v>
      </c>
      <c r="Q67" s="8">
        <f t="shared" si="16"/>
        <v>4191.5538467449423</v>
      </c>
      <c r="R67">
        <f t="shared" si="17"/>
        <v>0.25967608114216117</v>
      </c>
      <c r="S67">
        <f t="shared" si="18"/>
        <v>0.26850183233968095</v>
      </c>
      <c r="T67">
        <f t="shared" si="19"/>
        <v>300.10063139020951</v>
      </c>
      <c r="U67">
        <f t="shared" si="20"/>
        <v>297.37692581642852</v>
      </c>
      <c r="V67">
        <f t="shared" si="21"/>
        <v>-254.05109787113116</v>
      </c>
      <c r="W67">
        <f t="shared" si="22"/>
        <v>310.26806177072649</v>
      </c>
      <c r="X67">
        <f t="shared" si="23"/>
        <v>309.58701383898324</v>
      </c>
      <c r="Y67">
        <f t="shared" si="24"/>
        <v>297.37692581642852</v>
      </c>
      <c r="Z67">
        <f t="shared" si="25"/>
        <v>302.64626213084568</v>
      </c>
      <c r="AA67">
        <f t="shared" si="26"/>
        <v>1030.8365245633856</v>
      </c>
      <c r="AB67" s="8">
        <f t="shared" si="27"/>
        <v>4191.8014315983064</v>
      </c>
      <c r="AC67">
        <f t="shared" si="28"/>
        <v>0.25993035276159349</v>
      </c>
      <c r="AD67">
        <f t="shared" si="29"/>
        <v>0.26852268586107059</v>
      </c>
      <c r="AE67">
        <f t="shared" si="30"/>
        <v>304.45037417077253</v>
      </c>
      <c r="AF67">
        <f t="shared" si="31"/>
        <v>301.23132579099314</v>
      </c>
      <c r="AG67">
        <f t="shared" si="32"/>
        <v>-300.22852892517267</v>
      </c>
      <c r="AH67">
        <f t="shared" si="33"/>
        <v>366.43802323461944</v>
      </c>
      <c r="AI67">
        <f t="shared" si="34"/>
        <v>315.928</v>
      </c>
      <c r="AJ67">
        <f t="shared" si="35"/>
        <v>301.23132579099314</v>
      </c>
      <c r="AK67">
        <f t="shared" si="36"/>
        <v>307.35627255684165</v>
      </c>
      <c r="AL67">
        <f t="shared" si="37"/>
        <v>1031.7602179603391</v>
      </c>
      <c r="AM67" s="8">
        <f t="shared" si="38"/>
        <v>4192.0938211699986</v>
      </c>
      <c r="AN67">
        <f t="shared" si="39"/>
        <v>0.26024407529687704</v>
      </c>
      <c r="AO67">
        <f t="shared" si="40"/>
        <v>0.26854731209739058</v>
      </c>
      <c r="AP67">
        <f t="shared" si="41"/>
        <v>309.58701383898324</v>
      </c>
      <c r="AQ67">
        <f t="shared" si="42"/>
        <v>305.71143456613345</v>
      </c>
      <c r="AR67">
        <f t="shared" si="43"/>
        <v>-370.95279084465398</v>
      </c>
      <c r="AS67">
        <f t="shared" si="44"/>
        <v>425.95390361138982</v>
      </c>
      <c r="AT67">
        <f t="shared" si="45"/>
        <v>-1142.3158636389535</v>
      </c>
      <c r="AU67">
        <f t="shared" si="46"/>
        <v>1352.6827895226893</v>
      </c>
      <c r="AV67">
        <f t="shared" si="47"/>
        <v>-210.3669258837358</v>
      </c>
      <c r="AW67">
        <f t="shared" si="48"/>
        <v>4.5999999999999996</v>
      </c>
      <c r="AX67">
        <f t="shared" si="49"/>
        <v>296.3815435794636</v>
      </c>
      <c r="AY67">
        <f t="shared" si="50"/>
        <v>295.0784973184538</v>
      </c>
      <c r="AZ67">
        <f t="shared" si="51"/>
        <v>298.57491524020907</v>
      </c>
      <c r="BA67">
        <f t="shared" si="52"/>
        <v>302.64626213084568</v>
      </c>
      <c r="BB67">
        <f t="shared" si="53"/>
        <v>307.35627255684165</v>
      </c>
      <c r="BC67">
        <f t="shared" si="54"/>
        <v>305.71143456613345</v>
      </c>
    </row>
    <row r="68" spans="1:55">
      <c r="A68">
        <f t="shared" si="0"/>
        <v>4.6999999999999993</v>
      </c>
      <c r="B68">
        <f t="shared" si="1"/>
        <v>300.01850323629247</v>
      </c>
      <c r="C68">
        <f t="shared" si="2"/>
        <v>291.483</v>
      </c>
      <c r="D68">
        <f t="shared" si="3"/>
        <v>295.03112829378324</v>
      </c>
      <c r="E68">
        <f t="shared" si="4"/>
        <v>1029.4426766921001</v>
      </c>
      <c r="F68" s="8">
        <f t="shared" si="5"/>
        <v>4191.3543263532811</v>
      </c>
      <c r="G68">
        <f t="shared" si="6"/>
        <v>0.25945659991467052</v>
      </c>
      <c r="H68">
        <f t="shared" si="7"/>
        <v>0.26848502656690831</v>
      </c>
      <c r="I68">
        <f t="shared" si="8"/>
        <v>296.3251356388663</v>
      </c>
      <c r="J68">
        <f t="shared" si="9"/>
        <v>294.07850897456404</v>
      </c>
      <c r="K68">
        <f t="shared" si="10"/>
        <v>-215.57964978597883</v>
      </c>
      <c r="L68">
        <f t="shared" si="11"/>
        <v>246.7288654151576</v>
      </c>
      <c r="M68">
        <f t="shared" si="12"/>
        <v>304.36468032062726</v>
      </c>
      <c r="N68">
        <f t="shared" si="13"/>
        <v>294.07850897456404</v>
      </c>
      <c r="O68">
        <f t="shared" si="14"/>
        <v>298.49407143627593</v>
      </c>
      <c r="P68">
        <f t="shared" si="15"/>
        <v>1030.0757856396438</v>
      </c>
      <c r="Q68" s="8">
        <f t="shared" si="16"/>
        <v>4191.5512181554823</v>
      </c>
      <c r="R68">
        <f t="shared" si="17"/>
        <v>0.25967183814272565</v>
      </c>
      <c r="S68">
        <f t="shared" si="18"/>
        <v>0.26850161093491121</v>
      </c>
      <c r="T68">
        <f t="shared" si="19"/>
        <v>300.01850323629247</v>
      </c>
      <c r="U68">
        <f t="shared" si="20"/>
        <v>297.30848580212256</v>
      </c>
      <c r="V68">
        <f t="shared" si="21"/>
        <v>-253.83976362408205</v>
      </c>
      <c r="W68">
        <f t="shared" si="22"/>
        <v>307.05574978386483</v>
      </c>
      <c r="X68">
        <f t="shared" si="23"/>
        <v>309.52850260177081</v>
      </c>
      <c r="Y68">
        <f t="shared" si="24"/>
        <v>297.30848580212256</v>
      </c>
      <c r="Z68">
        <f t="shared" si="25"/>
        <v>302.5510483909855</v>
      </c>
      <c r="AA68">
        <f t="shared" si="26"/>
        <v>1030.8280012135331</v>
      </c>
      <c r="AB68" s="8">
        <f t="shared" si="27"/>
        <v>4191.7962398313384</v>
      </c>
      <c r="AC68">
        <f t="shared" si="28"/>
        <v>0.25992745704276177</v>
      </c>
      <c r="AD68">
        <f t="shared" si="29"/>
        <v>0.26852224857875179</v>
      </c>
      <c r="AE68">
        <f t="shared" si="30"/>
        <v>304.36468032062726</v>
      </c>
      <c r="AF68">
        <f t="shared" si="31"/>
        <v>301.1433036963092</v>
      </c>
      <c r="AG68">
        <f t="shared" si="32"/>
        <v>-301.81481445929961</v>
      </c>
      <c r="AH68">
        <f t="shared" si="33"/>
        <v>364.57590220028578</v>
      </c>
      <c r="AI68">
        <f t="shared" si="34"/>
        <v>315.928</v>
      </c>
      <c r="AJ68">
        <f t="shared" si="35"/>
        <v>301.1433036963092</v>
      </c>
      <c r="AK68">
        <f t="shared" si="36"/>
        <v>307.27717722923626</v>
      </c>
      <c r="AL68">
        <f t="shared" si="37"/>
        <v>1031.7602179603391</v>
      </c>
      <c r="AM68" s="8">
        <f t="shared" si="38"/>
        <v>4192.0871439328848</v>
      </c>
      <c r="AN68">
        <f t="shared" si="39"/>
        <v>0.26024407529687704</v>
      </c>
      <c r="AO68">
        <f t="shared" si="40"/>
        <v>0.26854674972651554</v>
      </c>
      <c r="AP68">
        <f t="shared" si="41"/>
        <v>309.52850260177081</v>
      </c>
      <c r="AQ68">
        <f t="shared" si="42"/>
        <v>305.6299454287352</v>
      </c>
      <c r="AR68">
        <f t="shared" si="43"/>
        <v>-374.37574528558332</v>
      </c>
      <c r="AS68">
        <f t="shared" si="44"/>
        <v>426.57435609622343</v>
      </c>
      <c r="AT68">
        <f t="shared" si="45"/>
        <v>-1145.6099731549439</v>
      </c>
      <c r="AU68">
        <f t="shared" si="46"/>
        <v>1344.9348734955317</v>
      </c>
      <c r="AV68">
        <f t="shared" si="47"/>
        <v>-199.32490034058787</v>
      </c>
      <c r="AW68">
        <f t="shared" si="48"/>
        <v>4.6999999999999993</v>
      </c>
      <c r="AX68">
        <f t="shared" si="49"/>
        <v>296.3251356388663</v>
      </c>
      <c r="AY68">
        <f t="shared" si="50"/>
        <v>295.03112829378324</v>
      </c>
      <c r="AZ68">
        <f t="shared" si="51"/>
        <v>298.49407143627593</v>
      </c>
      <c r="BA68">
        <f t="shared" si="52"/>
        <v>302.5510483909855</v>
      </c>
      <c r="BB68">
        <f t="shared" si="53"/>
        <v>307.27717722923626</v>
      </c>
      <c r="BC68">
        <f t="shared" si="54"/>
        <v>305.6299454287352</v>
      </c>
    </row>
    <row r="69" spans="1:55">
      <c r="A69">
        <f t="shared" si="0"/>
        <v>4.7999999999999989</v>
      </c>
      <c r="B69">
        <f t="shared" si="1"/>
        <v>299.94072583411099</v>
      </c>
      <c r="C69">
        <f t="shared" si="2"/>
        <v>291.483</v>
      </c>
      <c r="D69">
        <f t="shared" si="3"/>
        <v>294.98633361071398</v>
      </c>
      <c r="E69">
        <f t="shared" si="4"/>
        <v>1029.4313468340933</v>
      </c>
      <c r="F69" s="8">
        <f t="shared" si="5"/>
        <v>4191.3543263532811</v>
      </c>
      <c r="G69">
        <f t="shared" si="6"/>
        <v>0.25945274731474743</v>
      </c>
      <c r="H69">
        <f t="shared" si="7"/>
        <v>0.26848502656690831</v>
      </c>
      <c r="I69">
        <f t="shared" si="8"/>
        <v>296.27176428434916</v>
      </c>
      <c r="J69">
        <f t="shared" si="9"/>
        <v>294.04574099316869</v>
      </c>
      <c r="K69">
        <f t="shared" si="10"/>
        <v>-214.1527264813719</v>
      </c>
      <c r="L69">
        <f t="shared" si="11"/>
        <v>243.61394385223824</v>
      </c>
      <c r="M69">
        <f t="shared" si="12"/>
        <v>304.28343228534408</v>
      </c>
      <c r="N69">
        <f t="shared" si="13"/>
        <v>294.04574099316869</v>
      </c>
      <c r="O69">
        <f t="shared" si="14"/>
        <v>298.41754324171006</v>
      </c>
      <c r="P69">
        <f t="shared" si="15"/>
        <v>1030.0639502134497</v>
      </c>
      <c r="Q69" s="8">
        <f t="shared" si="16"/>
        <v>4191.5487324207097</v>
      </c>
      <c r="R69">
        <f t="shared" si="17"/>
        <v>0.25966781524004251</v>
      </c>
      <c r="S69">
        <f t="shared" si="18"/>
        <v>0.26850140156263247</v>
      </c>
      <c r="T69">
        <f t="shared" si="19"/>
        <v>299.94072583411099</v>
      </c>
      <c r="U69">
        <f t="shared" si="20"/>
        <v>297.24370821062206</v>
      </c>
      <c r="V69">
        <f t="shared" si="21"/>
        <v>-253.63414601261886</v>
      </c>
      <c r="W69">
        <f t="shared" si="22"/>
        <v>304.0125957029872</v>
      </c>
      <c r="X69">
        <f t="shared" si="23"/>
        <v>309.47297271981637</v>
      </c>
      <c r="Y69">
        <f t="shared" si="24"/>
        <v>297.24370821062206</v>
      </c>
      <c r="Z69">
        <f t="shared" si="25"/>
        <v>302.46079369347058</v>
      </c>
      <c r="AA69">
        <f t="shared" si="26"/>
        <v>1030.8199121586144</v>
      </c>
      <c r="AB69" s="8">
        <f t="shared" si="27"/>
        <v>4191.7913258908138</v>
      </c>
      <c r="AC69">
        <f t="shared" si="28"/>
        <v>0.25992470885663232</v>
      </c>
      <c r="AD69">
        <f t="shared" si="29"/>
        <v>0.2685218346963309</v>
      </c>
      <c r="AE69">
        <f t="shared" si="30"/>
        <v>304.28343228534408</v>
      </c>
      <c r="AF69">
        <f t="shared" si="31"/>
        <v>301.0598923278485</v>
      </c>
      <c r="AG69">
        <f t="shared" si="32"/>
        <v>-303.31560755951756</v>
      </c>
      <c r="AH69">
        <f t="shared" si="33"/>
        <v>362.80396485982857</v>
      </c>
      <c r="AI69">
        <f t="shared" si="34"/>
        <v>315.928</v>
      </c>
      <c r="AJ69">
        <f t="shared" si="35"/>
        <v>301.0598923278485</v>
      </c>
      <c r="AK69">
        <f t="shared" si="36"/>
        <v>307.20211208937036</v>
      </c>
      <c r="AL69">
        <f t="shared" si="37"/>
        <v>1031.7602179603391</v>
      </c>
      <c r="AM69" s="8">
        <f t="shared" si="38"/>
        <v>4192.0808164592281</v>
      </c>
      <c r="AN69">
        <f t="shared" si="39"/>
        <v>0.26024407529687704</v>
      </c>
      <c r="AO69">
        <f t="shared" si="40"/>
        <v>0.26854621681288393</v>
      </c>
      <c r="AP69">
        <f t="shared" si="41"/>
        <v>309.47297271981637</v>
      </c>
      <c r="AQ69">
        <f t="shared" si="42"/>
        <v>305.55264220958031</v>
      </c>
      <c r="AR69">
        <f t="shared" si="43"/>
        <v>-377.62428804584249</v>
      </c>
      <c r="AS69">
        <f t="shared" si="44"/>
        <v>427.15445303466561</v>
      </c>
      <c r="AT69">
        <f t="shared" si="45"/>
        <v>-1148.7267680993509</v>
      </c>
      <c r="AU69">
        <f t="shared" si="46"/>
        <v>1337.5849574497197</v>
      </c>
      <c r="AV69">
        <f t="shared" si="47"/>
        <v>-188.85818935036878</v>
      </c>
      <c r="AW69">
        <f t="shared" si="48"/>
        <v>4.7999999999999989</v>
      </c>
      <c r="AX69">
        <f t="shared" si="49"/>
        <v>296.27176428434916</v>
      </c>
      <c r="AY69">
        <f t="shared" si="50"/>
        <v>294.98633361071398</v>
      </c>
      <c r="AZ69">
        <f t="shared" si="51"/>
        <v>298.41754324171006</v>
      </c>
      <c r="BA69">
        <f t="shared" si="52"/>
        <v>302.46079369347058</v>
      </c>
      <c r="BB69">
        <f t="shared" si="53"/>
        <v>307.20211208937036</v>
      </c>
      <c r="BC69">
        <f t="shared" si="54"/>
        <v>305.55264220958031</v>
      </c>
    </row>
    <row r="70" spans="1:55">
      <c r="A70">
        <f t="shared" si="0"/>
        <v>4.8999999999999986</v>
      </c>
      <c r="B70">
        <f t="shared" si="1"/>
        <v>299.86706692670055</v>
      </c>
      <c r="C70">
        <f t="shared" si="2"/>
        <v>291.483</v>
      </c>
      <c r="D70">
        <f t="shared" si="3"/>
        <v>294.94396638353652</v>
      </c>
      <c r="E70">
        <f t="shared" si="4"/>
        <v>1029.4206169184818</v>
      </c>
      <c r="F70" s="8">
        <f t="shared" si="5"/>
        <v>4191.3543263532811</v>
      </c>
      <c r="G70">
        <f t="shared" si="6"/>
        <v>0.25944909869352933</v>
      </c>
      <c r="H70">
        <f t="shared" si="7"/>
        <v>0.26848502656690831</v>
      </c>
      <c r="I70">
        <f t="shared" si="8"/>
        <v>296.22126038223803</v>
      </c>
      <c r="J70">
        <f t="shared" si="9"/>
        <v>294.01474873210555</v>
      </c>
      <c r="K70">
        <f t="shared" si="10"/>
        <v>-212.79897953681458</v>
      </c>
      <c r="L70">
        <f t="shared" si="11"/>
        <v>240.66782211515383</v>
      </c>
      <c r="M70">
        <f t="shared" si="12"/>
        <v>304.20640601004322</v>
      </c>
      <c r="N70">
        <f t="shared" si="13"/>
        <v>294.01474873210555</v>
      </c>
      <c r="O70">
        <f t="shared" si="14"/>
        <v>298.34509561688816</v>
      </c>
      <c r="P70">
        <f t="shared" si="15"/>
        <v>1030.0527297723258</v>
      </c>
      <c r="Q70" s="8">
        <f t="shared" si="16"/>
        <v>4191.5463813896804</v>
      </c>
      <c r="R70">
        <f t="shared" si="17"/>
        <v>0.25966400134511747</v>
      </c>
      <c r="S70">
        <f t="shared" si="18"/>
        <v>0.26850120353630885</v>
      </c>
      <c r="T70">
        <f t="shared" si="19"/>
        <v>299.86706692670055</v>
      </c>
      <c r="U70">
        <f t="shared" si="20"/>
        <v>297.18239226659432</v>
      </c>
      <c r="V70">
        <f t="shared" si="21"/>
        <v>-253.43471546721605</v>
      </c>
      <c r="W70">
        <f t="shared" si="22"/>
        <v>301.12972633968735</v>
      </c>
      <c r="X70">
        <f t="shared" si="23"/>
        <v>309.42028158163663</v>
      </c>
      <c r="Y70">
        <f t="shared" si="24"/>
        <v>297.18239226659432</v>
      </c>
      <c r="Z70">
        <f t="shared" si="25"/>
        <v>302.37524540412358</v>
      </c>
      <c r="AA70">
        <f t="shared" si="26"/>
        <v>1030.8122366243713</v>
      </c>
      <c r="AB70" s="8">
        <f t="shared" si="27"/>
        <v>4191.7866745461861</v>
      </c>
      <c r="AC70">
        <f t="shared" si="28"/>
        <v>0.25992210114754594</v>
      </c>
      <c r="AD70">
        <f t="shared" si="29"/>
        <v>0.26852144293105207</v>
      </c>
      <c r="AE70">
        <f t="shared" si="30"/>
        <v>304.20640601004322</v>
      </c>
      <c r="AF70">
        <f t="shared" si="31"/>
        <v>300.9808529867052</v>
      </c>
      <c r="AG70">
        <f t="shared" si="32"/>
        <v>-304.73566612598552</v>
      </c>
      <c r="AH70">
        <f t="shared" si="33"/>
        <v>361.11860384829043</v>
      </c>
      <c r="AI70">
        <f t="shared" si="34"/>
        <v>315.928</v>
      </c>
      <c r="AJ70">
        <f t="shared" si="35"/>
        <v>300.9808529867052</v>
      </c>
      <c r="AK70">
        <f t="shared" si="36"/>
        <v>307.13088435543784</v>
      </c>
      <c r="AL70">
        <f t="shared" si="37"/>
        <v>1031.7602179603391</v>
      </c>
      <c r="AM70" s="8">
        <f t="shared" si="38"/>
        <v>4192.0748206416547</v>
      </c>
      <c r="AN70">
        <f t="shared" si="39"/>
        <v>0.26024407529687704</v>
      </c>
      <c r="AO70">
        <f t="shared" si="40"/>
        <v>0.26854571183154236</v>
      </c>
      <c r="AP70">
        <f t="shared" si="41"/>
        <v>309.42028158163663</v>
      </c>
      <c r="AQ70">
        <f t="shared" si="42"/>
        <v>305.47931980373522</v>
      </c>
      <c r="AR70">
        <f t="shared" si="43"/>
        <v>-380.70676201191424</v>
      </c>
      <c r="AS70">
        <f t="shared" si="44"/>
        <v>427.69738689670953</v>
      </c>
      <c r="AT70">
        <f t="shared" si="45"/>
        <v>-1151.6761231419305</v>
      </c>
      <c r="AU70">
        <f t="shared" si="46"/>
        <v>1330.6135391998412</v>
      </c>
      <c r="AV70">
        <f t="shared" si="47"/>
        <v>-178.9374160579107</v>
      </c>
      <c r="AW70">
        <f t="shared" si="48"/>
        <v>4.8999999999999986</v>
      </c>
      <c r="AX70">
        <f t="shared" si="49"/>
        <v>296.22126038223803</v>
      </c>
      <c r="AY70">
        <f t="shared" si="50"/>
        <v>294.94396638353652</v>
      </c>
      <c r="AZ70">
        <f t="shared" si="51"/>
        <v>298.34509561688816</v>
      </c>
      <c r="BA70">
        <f t="shared" si="52"/>
        <v>302.37524540412358</v>
      </c>
      <c r="BB70">
        <f t="shared" si="53"/>
        <v>307.13088435543784</v>
      </c>
      <c r="BC70">
        <f t="shared" si="54"/>
        <v>305.47931980373522</v>
      </c>
    </row>
    <row r="71" spans="1:55">
      <c r="A71">
        <f t="shared" si="0"/>
        <v>4.9999999999999982</v>
      </c>
      <c r="B71">
        <f t="shared" si="1"/>
        <v>299.79730688915146</v>
      </c>
      <c r="C71">
        <f t="shared" si="2"/>
        <v>291.483</v>
      </c>
      <c r="D71">
        <f t="shared" si="3"/>
        <v>294.90388909922655</v>
      </c>
      <c r="E71">
        <f t="shared" si="4"/>
        <v>1029.4104549524375</v>
      </c>
      <c r="F71" s="8">
        <f t="shared" si="5"/>
        <v>4191.3543263532811</v>
      </c>
      <c r="G71">
        <f t="shared" si="6"/>
        <v>0.25944564317615842</v>
      </c>
      <c r="H71">
        <f t="shared" si="7"/>
        <v>0.26848502656690831</v>
      </c>
      <c r="I71">
        <f t="shared" si="8"/>
        <v>296.17346502506325</v>
      </c>
      <c r="J71">
        <f t="shared" si="9"/>
        <v>293.98543159853824</v>
      </c>
      <c r="K71">
        <f t="shared" si="10"/>
        <v>-211.51485380264754</v>
      </c>
      <c r="L71">
        <f t="shared" si="11"/>
        <v>237.88093785731749</v>
      </c>
      <c r="M71">
        <f t="shared" si="12"/>
        <v>304.13338776521488</v>
      </c>
      <c r="N71">
        <f t="shared" si="13"/>
        <v>293.98543159853824</v>
      </c>
      <c r="O71">
        <f t="shared" si="14"/>
        <v>298.27650695894408</v>
      </c>
      <c r="P71">
        <f t="shared" si="15"/>
        <v>1030.0420931822289</v>
      </c>
      <c r="Q71" s="8">
        <f t="shared" si="16"/>
        <v>4191.5441574315591</v>
      </c>
      <c r="R71">
        <f t="shared" si="17"/>
        <v>0.25966038587964629</v>
      </c>
      <c r="S71">
        <f t="shared" si="18"/>
        <v>0.26850101621321121</v>
      </c>
      <c r="T71">
        <f t="shared" si="19"/>
        <v>299.79730688915146</v>
      </c>
      <c r="U71">
        <f t="shared" si="20"/>
        <v>297.12434886402764</v>
      </c>
      <c r="V71">
        <f t="shared" si="21"/>
        <v>-253.24180809536816</v>
      </c>
      <c r="W71">
        <f t="shared" si="22"/>
        <v>298.39872616698852</v>
      </c>
      <c r="X71">
        <f t="shared" si="23"/>
        <v>309.37029205486004</v>
      </c>
      <c r="Y71">
        <f t="shared" si="24"/>
        <v>297.12434886402764</v>
      </c>
      <c r="Z71">
        <f t="shared" si="25"/>
        <v>302.29416291858524</v>
      </c>
      <c r="AA71">
        <f t="shared" si="26"/>
        <v>1030.8049546346888</v>
      </c>
      <c r="AB71" s="8">
        <f t="shared" si="27"/>
        <v>4191.7822714521308</v>
      </c>
      <c r="AC71">
        <f t="shared" si="28"/>
        <v>0.25991962713075784</v>
      </c>
      <c r="AD71">
        <f t="shared" si="29"/>
        <v>0.26852107207471165</v>
      </c>
      <c r="AE71">
        <f t="shared" si="30"/>
        <v>304.13338776521488</v>
      </c>
      <c r="AF71">
        <f t="shared" si="31"/>
        <v>300.90595890622853</v>
      </c>
      <c r="AG71">
        <f t="shared" si="32"/>
        <v>-306.07946459007775</v>
      </c>
      <c r="AH71">
        <f t="shared" si="33"/>
        <v>359.51623694780852</v>
      </c>
      <c r="AI71">
        <f t="shared" si="34"/>
        <v>315.928</v>
      </c>
      <c r="AJ71">
        <f t="shared" si="35"/>
        <v>300.90595890622853</v>
      </c>
      <c r="AK71">
        <f t="shared" si="36"/>
        <v>307.06330865228057</v>
      </c>
      <c r="AL71">
        <f t="shared" si="37"/>
        <v>1031.7602179603391</v>
      </c>
      <c r="AM71" s="8">
        <f t="shared" si="38"/>
        <v>4192.0691392779518</v>
      </c>
      <c r="AN71">
        <f t="shared" si="39"/>
        <v>0.26024407529687704</v>
      </c>
      <c r="AO71">
        <f t="shared" si="40"/>
        <v>0.26854523333376157</v>
      </c>
      <c r="AP71">
        <f t="shared" si="41"/>
        <v>309.37029205486004</v>
      </c>
      <c r="AQ71">
        <f t="shared" si="42"/>
        <v>305.40978172800942</v>
      </c>
      <c r="AR71">
        <f t="shared" si="43"/>
        <v>-383.63118953783783</v>
      </c>
      <c r="AS71">
        <f t="shared" si="44"/>
        <v>428.20603544796984</v>
      </c>
      <c r="AT71">
        <f t="shared" si="45"/>
        <v>-1154.4673160259313</v>
      </c>
      <c r="AU71">
        <f t="shared" si="46"/>
        <v>1324.0019364200843</v>
      </c>
      <c r="AV71">
        <f t="shared" si="47"/>
        <v>-169.53462039415308</v>
      </c>
      <c r="AW71">
        <f t="shared" si="48"/>
        <v>4.9999999999999982</v>
      </c>
      <c r="AX71">
        <f t="shared" si="49"/>
        <v>296.17346502506325</v>
      </c>
      <c r="AY71">
        <f t="shared" si="50"/>
        <v>294.90388909922655</v>
      </c>
      <c r="AZ71">
        <f t="shared" si="51"/>
        <v>298.27650695894408</v>
      </c>
      <c r="BA71">
        <f t="shared" si="52"/>
        <v>302.29416291858524</v>
      </c>
      <c r="BB71">
        <f t="shared" si="53"/>
        <v>307.06330865228057</v>
      </c>
      <c r="BC71">
        <f t="shared" si="54"/>
        <v>305.40978172800942</v>
      </c>
    </row>
    <row r="72" spans="1:55">
      <c r="A72">
        <f t="shared" si="0"/>
        <v>5.0999999999999979</v>
      </c>
      <c r="B72">
        <f t="shared" si="1"/>
        <v>299.73123801269617</v>
      </c>
      <c r="C72">
        <f t="shared" si="2"/>
        <v>291.483</v>
      </c>
      <c r="D72">
        <f t="shared" si="3"/>
        <v>294.86597288351612</v>
      </c>
      <c r="E72">
        <f t="shared" si="4"/>
        <v>1029.4008306789608</v>
      </c>
      <c r="F72" s="8">
        <f t="shared" si="5"/>
        <v>4191.3543263532811</v>
      </c>
      <c r="G72">
        <f t="shared" si="6"/>
        <v>0.25944237047754493</v>
      </c>
      <c r="H72">
        <f t="shared" si="7"/>
        <v>0.26848502656690831</v>
      </c>
      <c r="I72">
        <f t="shared" si="8"/>
        <v>296.1282288016323</v>
      </c>
      <c r="J72">
        <f t="shared" si="9"/>
        <v>293.95769531901016</v>
      </c>
      <c r="K72">
        <f t="shared" si="10"/>
        <v>-210.29693626190212</v>
      </c>
      <c r="L72">
        <f t="shared" si="11"/>
        <v>235.24432945184989</v>
      </c>
      <c r="M72">
        <f t="shared" si="12"/>
        <v>304.06417381704455</v>
      </c>
      <c r="N72">
        <f t="shared" si="13"/>
        <v>293.95769531901016</v>
      </c>
      <c r="O72">
        <f t="shared" si="14"/>
        <v>298.21156825045517</v>
      </c>
      <c r="P72">
        <f t="shared" si="15"/>
        <v>1030.0320107651917</v>
      </c>
      <c r="Q72" s="8">
        <f t="shared" si="16"/>
        <v>4191.5420533948882</v>
      </c>
      <c r="R72">
        <f t="shared" si="17"/>
        <v>0.25965695875974909</v>
      </c>
      <c r="S72">
        <f t="shared" si="18"/>
        <v>0.26850083899098631</v>
      </c>
      <c r="T72">
        <f t="shared" si="19"/>
        <v>299.73123801269617</v>
      </c>
      <c r="U72">
        <f t="shared" si="20"/>
        <v>297.06939979940114</v>
      </c>
      <c r="V72">
        <f t="shared" si="21"/>
        <v>-253.05564823323814</v>
      </c>
      <c r="W72">
        <f t="shared" si="22"/>
        <v>295.81161544787545</v>
      </c>
      <c r="X72">
        <f t="shared" si="23"/>
        <v>309.32287248002677</v>
      </c>
      <c r="Y72">
        <f t="shared" si="24"/>
        <v>297.06939979940114</v>
      </c>
      <c r="Z72">
        <f t="shared" si="25"/>
        <v>302.21731721850392</v>
      </c>
      <c r="AA72">
        <f t="shared" si="26"/>
        <v>1030.7980470106936</v>
      </c>
      <c r="AB72" s="8">
        <f t="shared" si="27"/>
        <v>4191.7781030903679</v>
      </c>
      <c r="AC72">
        <f t="shared" si="28"/>
        <v>0.25991728029215477</v>
      </c>
      <c r="AD72">
        <f t="shared" si="29"/>
        <v>0.26852072098875879</v>
      </c>
      <c r="AE72">
        <f t="shared" si="30"/>
        <v>304.06417381704455</v>
      </c>
      <c r="AF72">
        <f t="shared" si="31"/>
        <v>300.83499472153585</v>
      </c>
      <c r="AG72">
        <f t="shared" si="32"/>
        <v>-307.35121286884407</v>
      </c>
      <c r="AH72">
        <f t="shared" si="33"/>
        <v>357.99332954468076</v>
      </c>
      <c r="AI72">
        <f t="shared" si="34"/>
        <v>315.928</v>
      </c>
      <c r="AJ72">
        <f t="shared" si="35"/>
        <v>300.83499472153585</v>
      </c>
      <c r="AK72">
        <f t="shared" si="36"/>
        <v>306.99920700300714</v>
      </c>
      <c r="AL72">
        <f t="shared" si="37"/>
        <v>1031.7602179603391</v>
      </c>
      <c r="AM72" s="8">
        <f t="shared" si="38"/>
        <v>4192.0637560308305</v>
      </c>
      <c r="AN72">
        <f t="shared" si="39"/>
        <v>0.26024407529687704</v>
      </c>
      <c r="AO72">
        <f t="shared" si="40"/>
        <v>0.26854477994364873</v>
      </c>
      <c r="AP72">
        <f t="shared" si="41"/>
        <v>309.32287248002677</v>
      </c>
      <c r="AQ72">
        <f t="shared" si="42"/>
        <v>305.34383997235352</v>
      </c>
      <c r="AR72">
        <f t="shared" si="43"/>
        <v>-386.40527280791514</v>
      </c>
      <c r="AS72">
        <f t="shared" si="44"/>
        <v>428.68299806020207</v>
      </c>
      <c r="AT72">
        <f t="shared" si="45"/>
        <v>-1157.1090701718995</v>
      </c>
      <c r="AU72">
        <f t="shared" si="46"/>
        <v>1317.7322725046083</v>
      </c>
      <c r="AV72">
        <f t="shared" si="47"/>
        <v>-160.62320233270884</v>
      </c>
      <c r="AW72">
        <f t="shared" si="48"/>
        <v>5.0999999999999979</v>
      </c>
      <c r="AX72">
        <f t="shared" si="49"/>
        <v>296.1282288016323</v>
      </c>
      <c r="AY72">
        <f t="shared" si="50"/>
        <v>294.86597288351612</v>
      </c>
      <c r="AZ72">
        <f t="shared" si="51"/>
        <v>298.21156825045517</v>
      </c>
      <c r="BA72">
        <f t="shared" si="52"/>
        <v>302.21731721850392</v>
      </c>
      <c r="BB72">
        <f t="shared" si="53"/>
        <v>306.99920700300714</v>
      </c>
      <c r="BC72">
        <f t="shared" si="54"/>
        <v>305.34383997235352</v>
      </c>
    </row>
    <row r="73" spans="1:55">
      <c r="A73">
        <f t="shared" si="0"/>
        <v>5.1999999999999975</v>
      </c>
      <c r="B73">
        <f t="shared" si="1"/>
        <v>299.66866383250579</v>
      </c>
      <c r="C73">
        <f t="shared" si="2"/>
        <v>291.483</v>
      </c>
      <c r="D73">
        <f t="shared" si="3"/>
        <v>294.83009684141444</v>
      </c>
      <c r="E73">
        <f t="shared" si="4"/>
        <v>1029.3917154789597</v>
      </c>
      <c r="F73" s="8">
        <f t="shared" si="5"/>
        <v>4191.3543263532811</v>
      </c>
      <c r="G73">
        <f t="shared" si="6"/>
        <v>0.25943927086912422</v>
      </c>
      <c r="H73">
        <f t="shared" si="7"/>
        <v>0.26848502656690831</v>
      </c>
      <c r="I73">
        <f t="shared" si="8"/>
        <v>296.08541113363458</v>
      </c>
      <c r="J73">
        <f t="shared" si="9"/>
        <v>293.93145145702528</v>
      </c>
      <c r="K73">
        <f t="shared" si="10"/>
        <v>-209.14195544027595</v>
      </c>
      <c r="L73">
        <f t="shared" si="11"/>
        <v>232.74959013285786</v>
      </c>
      <c r="M73">
        <f t="shared" si="12"/>
        <v>303.99857008401801</v>
      </c>
      <c r="N73">
        <f t="shared" si="13"/>
        <v>293.93145145702528</v>
      </c>
      <c r="O73">
        <f t="shared" si="14"/>
        <v>298.15008227201196</v>
      </c>
      <c r="P73">
        <f t="shared" si="15"/>
        <v>1030.0224542493008</v>
      </c>
      <c r="Q73" s="8">
        <f t="shared" si="16"/>
        <v>4191.5400625709945</v>
      </c>
      <c r="R73">
        <f t="shared" si="17"/>
        <v>0.25965371037902008</v>
      </c>
      <c r="S73">
        <f t="shared" si="18"/>
        <v>0.26850067130457533</v>
      </c>
      <c r="T73">
        <f t="shared" si="19"/>
        <v>299.66866383250579</v>
      </c>
      <c r="U73">
        <f t="shared" si="20"/>
        <v>297.01737706620185</v>
      </c>
      <c r="V73">
        <f t="shared" si="21"/>
        <v>-252.87636764040923</v>
      </c>
      <c r="W73">
        <f t="shared" si="22"/>
        <v>293.36082901976732</v>
      </c>
      <c r="X73">
        <f t="shared" si="23"/>
        <v>309.27789662614668</v>
      </c>
      <c r="Y73">
        <f t="shared" si="24"/>
        <v>297.01737706620185</v>
      </c>
      <c r="Z73">
        <f t="shared" si="25"/>
        <v>302.14449042268808</v>
      </c>
      <c r="AA73">
        <f t="shared" si="26"/>
        <v>1030.7914953642783</v>
      </c>
      <c r="AB73" s="8">
        <f t="shared" si="27"/>
        <v>4191.774156716152</v>
      </c>
      <c r="AC73">
        <f t="shared" si="28"/>
        <v>0.25991505438607748</v>
      </c>
      <c r="AD73">
        <f t="shared" si="29"/>
        <v>0.26852038859978927</v>
      </c>
      <c r="AE73">
        <f t="shared" si="30"/>
        <v>303.99857008401801</v>
      </c>
      <c r="AF73">
        <f t="shared" si="31"/>
        <v>300.76775595180925</v>
      </c>
      <c r="AG73">
        <f t="shared" si="32"/>
        <v>-308.55487387973375</v>
      </c>
      <c r="AH73">
        <f t="shared" si="33"/>
        <v>356.54641247042326</v>
      </c>
      <c r="AI73">
        <f t="shared" si="34"/>
        <v>315.928</v>
      </c>
      <c r="AJ73">
        <f t="shared" si="35"/>
        <v>300.76775595180925</v>
      </c>
      <c r="AK73">
        <f t="shared" si="36"/>
        <v>306.93840876891642</v>
      </c>
      <c r="AL73">
        <f t="shared" si="37"/>
        <v>1031.7602179603391</v>
      </c>
      <c r="AM73" s="8">
        <f t="shared" si="38"/>
        <v>4192.0586553886524</v>
      </c>
      <c r="AN73">
        <f t="shared" si="39"/>
        <v>0.26024407529687704</v>
      </c>
      <c r="AO73">
        <f t="shared" si="40"/>
        <v>0.26854435035484064</v>
      </c>
      <c r="AP73">
        <f t="shared" si="41"/>
        <v>309.27789662614668</v>
      </c>
      <c r="AQ73">
        <f t="shared" si="42"/>
        <v>305.28131481688109</v>
      </c>
      <c r="AR73">
        <f t="shared" si="43"/>
        <v>-389.03639643660404</v>
      </c>
      <c r="AS73">
        <f t="shared" si="44"/>
        <v>429.130627537186</v>
      </c>
      <c r="AT73">
        <f t="shared" si="45"/>
        <v>-1159.609593397023</v>
      </c>
      <c r="AU73">
        <f t="shared" si="46"/>
        <v>1311.7874591602344</v>
      </c>
      <c r="AV73">
        <f t="shared" si="47"/>
        <v>-152.17786576321146</v>
      </c>
      <c r="AW73">
        <f t="shared" si="48"/>
        <v>5.1999999999999975</v>
      </c>
      <c r="AX73">
        <f t="shared" si="49"/>
        <v>296.08541113363458</v>
      </c>
      <c r="AY73">
        <f t="shared" si="50"/>
        <v>294.83009684141444</v>
      </c>
      <c r="AZ73">
        <f t="shared" si="51"/>
        <v>298.15008227201196</v>
      </c>
      <c r="BA73">
        <f t="shared" si="52"/>
        <v>302.14449042268808</v>
      </c>
      <c r="BB73">
        <f t="shared" si="53"/>
        <v>306.93840876891642</v>
      </c>
      <c r="BC73">
        <f t="shared" si="54"/>
        <v>305.28131481688109</v>
      </c>
    </row>
    <row r="74" spans="1:55">
      <c r="A74">
        <f t="shared" si="0"/>
        <v>5.2999999999999972</v>
      </c>
      <c r="B74">
        <f t="shared" si="1"/>
        <v>299.60939849629318</v>
      </c>
      <c r="C74">
        <f t="shared" si="2"/>
        <v>291.483</v>
      </c>
      <c r="D74">
        <f t="shared" si="3"/>
        <v>294.79614746282789</v>
      </c>
      <c r="E74">
        <f t="shared" si="4"/>
        <v>1029.3830822792747</v>
      </c>
      <c r="F74" s="8">
        <f t="shared" si="5"/>
        <v>4191.3543263532811</v>
      </c>
      <c r="G74">
        <f t="shared" si="6"/>
        <v>0.25943633514763009</v>
      </c>
      <c r="H74">
        <f t="shared" si="7"/>
        <v>0.26848502656690831</v>
      </c>
      <c r="I74">
        <f t="shared" si="8"/>
        <v>296.04487967109566</v>
      </c>
      <c r="J74">
        <f t="shared" si="9"/>
        <v>293.90661697825044</v>
      </c>
      <c r="K74">
        <f t="shared" si="10"/>
        <v>-208.04677976954932</v>
      </c>
      <c r="L74">
        <f t="shared" si="11"/>
        <v>230.38882666359609</v>
      </c>
      <c r="M74">
        <f t="shared" si="12"/>
        <v>303.9363917850506</v>
      </c>
      <c r="N74">
        <f t="shared" si="13"/>
        <v>293.90661697825044</v>
      </c>
      <c r="O74">
        <f t="shared" si="14"/>
        <v>298.09186287290072</v>
      </c>
      <c r="P74">
        <f t="shared" si="15"/>
        <v>1030.0133967174388</v>
      </c>
      <c r="Q74" s="8">
        <f t="shared" si="16"/>
        <v>4191.538178661006</v>
      </c>
      <c r="R74">
        <f t="shared" si="17"/>
        <v>0.25965063159115254</v>
      </c>
      <c r="S74">
        <f t="shared" si="18"/>
        <v>0.26850051262343555</v>
      </c>
      <c r="T74">
        <f t="shared" si="19"/>
        <v>299.60939849629318</v>
      </c>
      <c r="U74">
        <f t="shared" si="20"/>
        <v>296.96812220473197</v>
      </c>
      <c r="V74">
        <f t="shared" si="21"/>
        <v>-252.70402181433784</v>
      </c>
      <c r="W74">
        <f t="shared" si="22"/>
        <v>291.03919580914379</v>
      </c>
      <c r="X74">
        <f t="shared" si="23"/>
        <v>309.23524361516621</v>
      </c>
      <c r="Y74">
        <f t="shared" si="24"/>
        <v>296.96812220473197</v>
      </c>
      <c r="Z74">
        <f t="shared" si="25"/>
        <v>302.07547533778938</v>
      </c>
      <c r="AA74">
        <f t="shared" si="26"/>
        <v>1030.7852820870999</v>
      </c>
      <c r="AB74" s="8">
        <f t="shared" si="27"/>
        <v>4191.7704203089434</v>
      </c>
      <c r="AC74">
        <f t="shared" si="28"/>
        <v>0.25991294343160293</v>
      </c>
      <c r="AD74">
        <f t="shared" si="29"/>
        <v>0.26852007389539134</v>
      </c>
      <c r="AE74">
        <f t="shared" si="30"/>
        <v>303.9363917850506</v>
      </c>
      <c r="AF74">
        <f t="shared" si="31"/>
        <v>300.70404849709092</v>
      </c>
      <c r="AG74">
        <f t="shared" si="32"/>
        <v>-309.69417972774437</v>
      </c>
      <c r="AH74">
        <f t="shared" si="33"/>
        <v>355.17209596566397</v>
      </c>
      <c r="AI74">
        <f t="shared" si="34"/>
        <v>315.928</v>
      </c>
      <c r="AJ74">
        <f t="shared" si="35"/>
        <v>300.70404849709092</v>
      </c>
      <c r="AK74">
        <f t="shared" si="36"/>
        <v>306.8807505473921</v>
      </c>
      <c r="AL74">
        <f t="shared" si="37"/>
        <v>1031.7602179603391</v>
      </c>
      <c r="AM74" s="8">
        <f t="shared" si="38"/>
        <v>4192.0538226272565</v>
      </c>
      <c r="AN74">
        <f t="shared" si="39"/>
        <v>0.26024407529687704</v>
      </c>
      <c r="AO74">
        <f t="shared" si="40"/>
        <v>0.26854394332728981</v>
      </c>
      <c r="AP74">
        <f t="shared" si="41"/>
        <v>309.23524361516621</v>
      </c>
      <c r="AQ74">
        <f t="shared" si="42"/>
        <v>305.22203462204646</v>
      </c>
      <c r="AR74">
        <f t="shared" si="43"/>
        <v>-391.53163188726728</v>
      </c>
      <c r="AS74">
        <f t="shared" si="44"/>
        <v>429.55105800920302</v>
      </c>
      <c r="AT74">
        <f t="shared" si="45"/>
        <v>-1161.9766131988988</v>
      </c>
      <c r="AU74">
        <f t="shared" si="46"/>
        <v>1306.151176447607</v>
      </c>
      <c r="AV74">
        <f t="shared" si="47"/>
        <v>-144.17456324870818</v>
      </c>
      <c r="AW74">
        <f t="shared" si="48"/>
        <v>5.2999999999999972</v>
      </c>
      <c r="AX74">
        <f t="shared" si="49"/>
        <v>296.04487967109566</v>
      </c>
      <c r="AY74">
        <f t="shared" si="50"/>
        <v>294.79614746282789</v>
      </c>
      <c r="AZ74">
        <f t="shared" si="51"/>
        <v>298.09186287290072</v>
      </c>
      <c r="BA74">
        <f t="shared" si="52"/>
        <v>302.07547533778938</v>
      </c>
      <c r="BB74">
        <f t="shared" si="53"/>
        <v>306.8807505473921</v>
      </c>
      <c r="BC74">
        <f t="shared" si="54"/>
        <v>305.22203462204646</v>
      </c>
    </row>
    <row r="75" spans="1:55">
      <c r="A75">
        <f t="shared" si="0"/>
        <v>5.3999999999999968</v>
      </c>
      <c r="B75">
        <f t="shared" si="1"/>
        <v>299.55326617100104</v>
      </c>
      <c r="C75">
        <f t="shared" si="2"/>
        <v>291.483</v>
      </c>
      <c r="D75">
        <f t="shared" si="3"/>
        <v>294.76401808526504</v>
      </c>
      <c r="E75">
        <f t="shared" si="4"/>
        <v>1029.3749054662503</v>
      </c>
      <c r="F75" s="8">
        <f t="shared" si="5"/>
        <v>4191.3543263532811</v>
      </c>
      <c r="G75">
        <f t="shared" si="6"/>
        <v>0.25943355460574824</v>
      </c>
      <c r="H75">
        <f t="shared" si="7"/>
        <v>0.26848502656690831</v>
      </c>
      <c r="I75">
        <f t="shared" si="8"/>
        <v>296.00650974003628</v>
      </c>
      <c r="J75">
        <f t="shared" si="9"/>
        <v>293.88311385747613</v>
      </c>
      <c r="K75">
        <f t="shared" si="10"/>
        <v>-207.00841513291073</v>
      </c>
      <c r="L75">
        <f t="shared" si="11"/>
        <v>228.15462197419239</v>
      </c>
      <c r="M75">
        <f t="shared" si="12"/>
        <v>303.87746308345066</v>
      </c>
      <c r="N75">
        <f t="shared" si="13"/>
        <v>293.88311385747613</v>
      </c>
      <c r="O75">
        <f t="shared" si="14"/>
        <v>298.03673429470649</v>
      </c>
      <c r="P75">
        <f t="shared" si="15"/>
        <v>1030.0048125554208</v>
      </c>
      <c r="Q75" s="8">
        <f t="shared" si="16"/>
        <v>4191.5363957460349</v>
      </c>
      <c r="R75">
        <f t="shared" si="17"/>
        <v>0.25964771369235279</v>
      </c>
      <c r="S75">
        <f t="shared" si="18"/>
        <v>0.26850036244902897</v>
      </c>
      <c r="T75">
        <f t="shared" si="19"/>
        <v>299.55326617100104</v>
      </c>
      <c r="U75">
        <f t="shared" si="20"/>
        <v>296.92148570183446</v>
      </c>
      <c r="V75">
        <f t="shared" si="21"/>
        <v>-252.53860383576483</v>
      </c>
      <c r="W75">
        <f t="shared" si="22"/>
        <v>288.839919122852</v>
      </c>
      <c r="X75">
        <f t="shared" si="23"/>
        <v>309.19479782146135</v>
      </c>
      <c r="Y75">
        <f t="shared" si="24"/>
        <v>296.92148570183446</v>
      </c>
      <c r="Z75">
        <f t="shared" si="25"/>
        <v>302.01007501218317</v>
      </c>
      <c r="AA75">
        <f t="shared" si="26"/>
        <v>1030.7793903359384</v>
      </c>
      <c r="AB75" s="8">
        <f t="shared" si="27"/>
        <v>4191.7668825268775</v>
      </c>
      <c r="AC75">
        <f t="shared" si="28"/>
        <v>0.25991094170758877</v>
      </c>
      <c r="AD75">
        <f t="shared" si="29"/>
        <v>0.26851977592031134</v>
      </c>
      <c r="AE75">
        <f t="shared" si="30"/>
        <v>303.87746308345066</v>
      </c>
      <c r="AF75">
        <f t="shared" si="31"/>
        <v>300.64368815081787</v>
      </c>
      <c r="AG75">
        <f t="shared" si="32"/>
        <v>-310.7726466713118</v>
      </c>
      <c r="AH75">
        <f t="shared" si="33"/>
        <v>353.86708039548228</v>
      </c>
      <c r="AI75">
        <f t="shared" si="34"/>
        <v>315.928</v>
      </c>
      <c r="AJ75">
        <f t="shared" si="35"/>
        <v>300.64368815081787</v>
      </c>
      <c r="AK75">
        <f t="shared" si="36"/>
        <v>306.82607603603742</v>
      </c>
      <c r="AL75">
        <f t="shared" si="37"/>
        <v>1031.7602179603391</v>
      </c>
      <c r="AM75" s="8">
        <f t="shared" si="38"/>
        <v>4192.0492437729836</v>
      </c>
      <c r="AN75">
        <f t="shared" si="39"/>
        <v>0.26024407529687704</v>
      </c>
      <c r="AO75">
        <f t="shared" si="40"/>
        <v>0.268543557684151</v>
      </c>
      <c r="AP75">
        <f t="shared" si="41"/>
        <v>309.19479782146135</v>
      </c>
      <c r="AQ75">
        <f t="shared" si="42"/>
        <v>305.16583559835715</v>
      </c>
      <c r="AR75">
        <f t="shared" si="43"/>
        <v>-393.89774335191368</v>
      </c>
      <c r="AS75">
        <f t="shared" si="44"/>
        <v>429.9462293847406</v>
      </c>
      <c r="AT75">
        <f t="shared" si="45"/>
        <v>-1164.217408991901</v>
      </c>
      <c r="AU75">
        <f t="shared" si="46"/>
        <v>1300.8078508772674</v>
      </c>
      <c r="AV75">
        <f t="shared" si="47"/>
        <v>-136.59044188536632</v>
      </c>
      <c r="AW75">
        <f t="shared" si="48"/>
        <v>5.3999999999999968</v>
      </c>
      <c r="AX75">
        <f t="shared" si="49"/>
        <v>296.00650974003628</v>
      </c>
      <c r="AY75">
        <f t="shared" si="50"/>
        <v>294.76401808526504</v>
      </c>
      <c r="AZ75">
        <f t="shared" si="51"/>
        <v>298.03673429470649</v>
      </c>
      <c r="BA75">
        <f t="shared" si="52"/>
        <v>302.01007501218317</v>
      </c>
      <c r="BB75">
        <f t="shared" si="53"/>
        <v>306.82607603603742</v>
      </c>
      <c r="BC75">
        <f t="shared" si="54"/>
        <v>305.16583559835715</v>
      </c>
    </row>
    <row r="76" spans="1:55">
      <c r="A76">
        <f t="shared" si="0"/>
        <v>5.4999999999999964</v>
      </c>
      <c r="B76">
        <f t="shared" si="1"/>
        <v>299.50010048503799</v>
      </c>
      <c r="C76">
        <f t="shared" si="2"/>
        <v>291.483</v>
      </c>
      <c r="D76">
        <f t="shared" si="3"/>
        <v>294.73360840674059</v>
      </c>
      <c r="E76">
        <f t="shared" si="4"/>
        <v>1029.3671608044863</v>
      </c>
      <c r="F76" s="8">
        <f t="shared" si="5"/>
        <v>4191.3543263532811</v>
      </c>
      <c r="G76">
        <f t="shared" si="6"/>
        <v>0.25943092100452669</v>
      </c>
      <c r="H76">
        <f t="shared" si="7"/>
        <v>0.26848502656690831</v>
      </c>
      <c r="I76">
        <f t="shared" si="8"/>
        <v>295.97018383657405</v>
      </c>
      <c r="J76">
        <f t="shared" si="9"/>
        <v>293.86086872229822</v>
      </c>
      <c r="K76">
        <f t="shared" si="10"/>
        <v>-206.02400177993957</v>
      </c>
      <c r="L76">
        <f t="shared" si="11"/>
        <v>226.04000129006442</v>
      </c>
      <c r="M76">
        <f t="shared" si="12"/>
        <v>303.82161673023455</v>
      </c>
      <c r="N76">
        <f t="shared" si="13"/>
        <v>293.86086872229822</v>
      </c>
      <c r="O76">
        <f t="shared" si="14"/>
        <v>297.9845305431694</v>
      </c>
      <c r="P76">
        <f t="shared" si="15"/>
        <v>1029.9966774000366</v>
      </c>
      <c r="Q76" s="8">
        <f t="shared" si="16"/>
        <v>4191.534708260152</v>
      </c>
      <c r="R76">
        <f t="shared" si="17"/>
        <v>0.25964494840371882</v>
      </c>
      <c r="S76">
        <f t="shared" si="18"/>
        <v>0.26850022031254633</v>
      </c>
      <c r="T76">
        <f t="shared" si="19"/>
        <v>299.50010048503799</v>
      </c>
      <c r="U76">
        <f t="shared" si="20"/>
        <v>296.87732643577107</v>
      </c>
      <c r="V76">
        <f t="shared" si="21"/>
        <v>-252.38005609915143</v>
      </c>
      <c r="W76">
        <f t="shared" si="22"/>
        <v>286.75655774182468</v>
      </c>
      <c r="X76">
        <f t="shared" si="23"/>
        <v>309.15644875157324</v>
      </c>
      <c r="Y76">
        <f t="shared" si="24"/>
        <v>296.87732643577107</v>
      </c>
      <c r="Z76">
        <f t="shared" si="25"/>
        <v>301.94810229596123</v>
      </c>
      <c r="AA76">
        <f t="shared" si="26"/>
        <v>1030.7738040151776</v>
      </c>
      <c r="AB76" s="8">
        <f t="shared" si="27"/>
        <v>4191.7635326646478</v>
      </c>
      <c r="AC76">
        <f t="shared" si="28"/>
        <v>0.2599090437467379</v>
      </c>
      <c r="AD76">
        <f t="shared" si="29"/>
        <v>0.26851949377290674</v>
      </c>
      <c r="AE76">
        <f t="shared" si="30"/>
        <v>303.82161673023455</v>
      </c>
      <c r="AF76">
        <f t="shared" si="31"/>
        <v>300.58650012894708</v>
      </c>
      <c r="AG76">
        <f t="shared" si="32"/>
        <v>-311.79358896685829</v>
      </c>
      <c r="AH76">
        <f t="shared" si="33"/>
        <v>352.62816425012818</v>
      </c>
      <c r="AI76">
        <f t="shared" si="34"/>
        <v>315.928</v>
      </c>
      <c r="AJ76">
        <f t="shared" si="35"/>
        <v>300.58650012894708</v>
      </c>
      <c r="AK76">
        <f t="shared" si="36"/>
        <v>306.7742358701023</v>
      </c>
      <c r="AL76">
        <f t="shared" si="37"/>
        <v>1031.7602179603391</v>
      </c>
      <c r="AM76" s="8">
        <f t="shared" si="38"/>
        <v>4192.0449055669515</v>
      </c>
      <c r="AN76">
        <f t="shared" si="39"/>
        <v>0.26024407529687704</v>
      </c>
      <c r="AO76">
        <f t="shared" si="40"/>
        <v>0.26854319230877305</v>
      </c>
      <c r="AP76">
        <f t="shared" si="41"/>
        <v>309.15644875157324</v>
      </c>
      <c r="AQ76">
        <f t="shared" si="42"/>
        <v>305.11256156100939</v>
      </c>
      <c r="AR76">
        <f t="shared" si="43"/>
        <v>-396.14119478676292</v>
      </c>
      <c r="AS76">
        <f t="shared" si="44"/>
        <v>430.31790879093739</v>
      </c>
      <c r="AT76">
        <f t="shared" si="45"/>
        <v>-1166.3388416327123</v>
      </c>
      <c r="AU76">
        <f t="shared" si="46"/>
        <v>1295.7426320729546</v>
      </c>
      <c r="AV76">
        <f t="shared" si="47"/>
        <v>-129.40379044024235</v>
      </c>
      <c r="AW76">
        <f t="shared" si="48"/>
        <v>5.4999999999999964</v>
      </c>
      <c r="AX76">
        <f t="shared" si="49"/>
        <v>295.97018383657405</v>
      </c>
      <c r="AY76">
        <f t="shared" si="50"/>
        <v>294.73360840674059</v>
      </c>
      <c r="AZ76">
        <f t="shared" si="51"/>
        <v>297.9845305431694</v>
      </c>
      <c r="BA76">
        <f t="shared" si="52"/>
        <v>301.94810229596123</v>
      </c>
      <c r="BB76">
        <f t="shared" si="53"/>
        <v>306.7742358701023</v>
      </c>
      <c r="BC76">
        <f t="shared" si="54"/>
        <v>305.11256156100939</v>
      </c>
    </row>
    <row r="77" spans="1:55">
      <c r="A77">
        <f t="shared" si="0"/>
        <v>5.5999999999999961</v>
      </c>
      <c r="B77">
        <f t="shared" si="1"/>
        <v>299.44974400369983</v>
      </c>
      <c r="C77">
        <f t="shared" si="2"/>
        <v>291.483</v>
      </c>
      <c r="D77">
        <f t="shared" si="3"/>
        <v>294.70482404295296</v>
      </c>
      <c r="E77">
        <f t="shared" si="4"/>
        <v>1029.3598253604205</v>
      </c>
      <c r="F77" s="8">
        <f t="shared" si="5"/>
        <v>4191.3543263532811</v>
      </c>
      <c r="G77">
        <f t="shared" si="6"/>
        <v>0.25942842654742504</v>
      </c>
      <c r="H77">
        <f t="shared" si="7"/>
        <v>0.26848502656690831</v>
      </c>
      <c r="I77">
        <f t="shared" si="8"/>
        <v>295.93579116246298</v>
      </c>
      <c r="J77">
        <f t="shared" si="9"/>
        <v>293.83981252918682</v>
      </c>
      <c r="K77">
        <f t="shared" si="10"/>
        <v>-205.09081076498444</v>
      </c>
      <c r="L77">
        <f t="shared" si="11"/>
        <v>224.03840133905203</v>
      </c>
      <c r="M77">
        <f t="shared" si="12"/>
        <v>303.76869370964681</v>
      </c>
      <c r="N77">
        <f t="shared" si="13"/>
        <v>293.83981252918682</v>
      </c>
      <c r="O77">
        <f t="shared" si="14"/>
        <v>297.9350948040983</v>
      </c>
      <c r="P77">
        <f t="shared" si="15"/>
        <v>1029.9889680874119</v>
      </c>
      <c r="Q77" s="8">
        <f t="shared" si="16"/>
        <v>4191.5331109658064</v>
      </c>
      <c r="R77">
        <f t="shared" si="17"/>
        <v>0.25964232785372215</v>
      </c>
      <c r="S77">
        <f t="shared" si="18"/>
        <v>0.26850008577283646</v>
      </c>
      <c r="T77">
        <f t="shared" si="19"/>
        <v>299.44974400369983</v>
      </c>
      <c r="U77">
        <f t="shared" si="20"/>
        <v>296.83551116202057</v>
      </c>
      <c r="V77">
        <f t="shared" si="21"/>
        <v>-252.22828023318127</v>
      </c>
      <c r="W77">
        <f t="shared" si="22"/>
        <v>284.783007826747</v>
      </c>
      <c r="X77">
        <f t="shared" si="23"/>
        <v>309.12009090861977</v>
      </c>
      <c r="Y77">
        <f t="shared" si="24"/>
        <v>296.83551116202057</v>
      </c>
      <c r="Z77">
        <f t="shared" si="25"/>
        <v>301.8893794093288</v>
      </c>
      <c r="AA77">
        <f t="shared" si="26"/>
        <v>1030.7685077570545</v>
      </c>
      <c r="AB77" s="8">
        <f t="shared" si="27"/>
        <v>4191.7603606145076</v>
      </c>
      <c r="AC77">
        <f t="shared" si="28"/>
        <v>0.25990724432890427</v>
      </c>
      <c r="AD77">
        <f t="shared" si="29"/>
        <v>0.26851922660186212</v>
      </c>
      <c r="AE77">
        <f t="shared" si="30"/>
        <v>303.76869370964681</v>
      </c>
      <c r="AF77">
        <f t="shared" si="31"/>
        <v>300.5323186162139</v>
      </c>
      <c r="AG77">
        <f t="shared" si="32"/>
        <v>-312.76013168487634</v>
      </c>
      <c r="AH77">
        <f t="shared" si="33"/>
        <v>351.45224988503264</v>
      </c>
      <c r="AI77">
        <f t="shared" si="34"/>
        <v>315.928</v>
      </c>
      <c r="AJ77">
        <f t="shared" si="35"/>
        <v>300.5323186162139</v>
      </c>
      <c r="AK77">
        <f t="shared" si="36"/>
        <v>306.72508743919508</v>
      </c>
      <c r="AL77">
        <f t="shared" si="37"/>
        <v>1031.7602179603391</v>
      </c>
      <c r="AM77" s="8">
        <f t="shared" si="38"/>
        <v>4192.0407954306384</v>
      </c>
      <c r="AN77">
        <f t="shared" si="39"/>
        <v>0.26024407529687704</v>
      </c>
      <c r="AO77">
        <f t="shared" si="40"/>
        <v>0.26854284614180118</v>
      </c>
      <c r="AP77">
        <f t="shared" si="41"/>
        <v>309.12009090861977</v>
      </c>
      <c r="AQ77">
        <f t="shared" si="42"/>
        <v>305.06206367397351</v>
      </c>
      <c r="AR77">
        <f t="shared" si="43"/>
        <v>-398.26815784427515</v>
      </c>
      <c r="AS77">
        <f t="shared" si="44"/>
        <v>430.66770938164882</v>
      </c>
      <c r="AT77">
        <f t="shared" si="45"/>
        <v>-1168.3473805273172</v>
      </c>
      <c r="AU77">
        <f t="shared" si="46"/>
        <v>1290.9413684324804</v>
      </c>
      <c r="AV77">
        <f t="shared" si="47"/>
        <v>-122.5939879051632</v>
      </c>
      <c r="AW77">
        <f t="shared" si="48"/>
        <v>5.5999999999999961</v>
      </c>
      <c r="AX77">
        <f t="shared" si="49"/>
        <v>295.93579116246298</v>
      </c>
      <c r="AY77">
        <f t="shared" si="50"/>
        <v>294.70482404295296</v>
      </c>
      <c r="AZ77">
        <f t="shared" si="51"/>
        <v>297.9350948040983</v>
      </c>
      <c r="BA77">
        <f t="shared" si="52"/>
        <v>301.8893794093288</v>
      </c>
      <c r="BB77">
        <f t="shared" si="53"/>
        <v>306.72508743919508</v>
      </c>
      <c r="BC77">
        <f t="shared" si="54"/>
        <v>305.06206367397351</v>
      </c>
    </row>
    <row r="78" spans="1:55">
      <c r="A78">
        <f t="shared" si="0"/>
        <v>5.6999999999999957</v>
      </c>
      <c r="B78">
        <f t="shared" si="1"/>
        <v>299.4020477355819</v>
      </c>
      <c r="C78">
        <f t="shared" si="2"/>
        <v>291.483</v>
      </c>
      <c r="D78">
        <f t="shared" si="3"/>
        <v>294.67757612362186</v>
      </c>
      <c r="E78">
        <f t="shared" si="4"/>
        <v>1029.3528774304295</v>
      </c>
      <c r="F78" s="8">
        <f t="shared" si="5"/>
        <v>4191.3543263532811</v>
      </c>
      <c r="G78">
        <f t="shared" si="6"/>
        <v>0.25942606385589634</v>
      </c>
      <c r="H78">
        <f t="shared" si="7"/>
        <v>0.26848502656690831</v>
      </c>
      <c r="I78">
        <f t="shared" si="8"/>
        <v>295.9032271977116</v>
      </c>
      <c r="J78">
        <f t="shared" si="9"/>
        <v>293.81988026820125</v>
      </c>
      <c r="K78">
        <f t="shared" si="10"/>
        <v>-204.20624003487941</v>
      </c>
      <c r="L78">
        <f t="shared" si="11"/>
        <v>222.14364228164808</v>
      </c>
      <c r="M78">
        <f t="shared" si="12"/>
        <v>303.71854288917569</v>
      </c>
      <c r="N78">
        <f t="shared" si="13"/>
        <v>293.81988026820125</v>
      </c>
      <c r="O78">
        <f t="shared" si="14"/>
        <v>297.88827889957219</v>
      </c>
      <c r="P78">
        <f t="shared" si="15"/>
        <v>1029.9816626020277</v>
      </c>
      <c r="Q78" s="8">
        <f t="shared" si="16"/>
        <v>4191.5315989314322</v>
      </c>
      <c r="R78">
        <f t="shared" si="17"/>
        <v>0.25963984456091144</v>
      </c>
      <c r="S78">
        <f t="shared" si="18"/>
        <v>0.26849995841452068</v>
      </c>
      <c r="T78">
        <f t="shared" si="19"/>
        <v>299.4020477355819</v>
      </c>
      <c r="U78">
        <f t="shared" si="20"/>
        <v>296.79591403623539</v>
      </c>
      <c r="V78">
        <f t="shared" si="21"/>
        <v>-252.08314547351765</v>
      </c>
      <c r="W78">
        <f t="shared" si="22"/>
        <v>282.91348563362322</v>
      </c>
      <c r="X78">
        <f t="shared" si="23"/>
        <v>309.08562364513693</v>
      </c>
      <c r="Y78">
        <f t="shared" si="24"/>
        <v>296.79591403623539</v>
      </c>
      <c r="Z78">
        <f t="shared" si="25"/>
        <v>301.83373752117706</v>
      </c>
      <c r="AA78">
        <f t="shared" si="26"/>
        <v>1030.7634869002222</v>
      </c>
      <c r="AB78" s="8">
        <f t="shared" si="27"/>
        <v>4191.7573568300722</v>
      </c>
      <c r="AC78">
        <f t="shared" si="28"/>
        <v>0.25990553847382319</v>
      </c>
      <c r="AD78">
        <f t="shared" si="29"/>
        <v>0.26851897360314048</v>
      </c>
      <c r="AE78">
        <f t="shared" si="30"/>
        <v>303.71854288917569</v>
      </c>
      <c r="AF78">
        <f t="shared" si="31"/>
        <v>300.48098632980674</v>
      </c>
      <c r="AG78">
        <f t="shared" si="32"/>
        <v>-313.67522258356536</v>
      </c>
      <c r="AH78">
        <f t="shared" si="33"/>
        <v>350.3363473846037</v>
      </c>
      <c r="AI78">
        <f t="shared" si="34"/>
        <v>315.928</v>
      </c>
      <c r="AJ78">
        <f t="shared" si="35"/>
        <v>300.48098632980674</v>
      </c>
      <c r="AK78">
        <f t="shared" si="36"/>
        <v>306.67849468835408</v>
      </c>
      <c r="AL78">
        <f t="shared" si="37"/>
        <v>1031.7602179603391</v>
      </c>
      <c r="AM78" s="8">
        <f t="shared" si="38"/>
        <v>4192.0369014327825</v>
      </c>
      <c r="AN78">
        <f t="shared" si="39"/>
        <v>0.26024407529687704</v>
      </c>
      <c r="AO78">
        <f t="shared" si="40"/>
        <v>0.26854251817838937</v>
      </c>
      <c r="AP78">
        <f t="shared" si="41"/>
        <v>309.08562364513693</v>
      </c>
      <c r="AQ78">
        <f t="shared" si="42"/>
        <v>305.01420018731818</v>
      </c>
      <c r="AR78">
        <f t="shared" si="43"/>
        <v>-400.28452048205247</v>
      </c>
      <c r="AS78">
        <f t="shared" si="44"/>
        <v>430.99710684652371</v>
      </c>
      <c r="AT78">
        <f t="shared" si="45"/>
        <v>-1170.2491285740148</v>
      </c>
      <c r="AU78">
        <f t="shared" si="46"/>
        <v>1286.3905821463986</v>
      </c>
      <c r="AV78">
        <f t="shared" si="47"/>
        <v>-116.14145357238385</v>
      </c>
      <c r="AW78">
        <f t="shared" si="48"/>
        <v>5.6999999999999957</v>
      </c>
      <c r="AX78">
        <f t="shared" si="49"/>
        <v>295.9032271977116</v>
      </c>
      <c r="AY78">
        <f t="shared" si="50"/>
        <v>294.67757612362186</v>
      </c>
      <c r="AZ78">
        <f t="shared" si="51"/>
        <v>297.88827889957219</v>
      </c>
      <c r="BA78">
        <f t="shared" si="52"/>
        <v>301.83373752117706</v>
      </c>
      <c r="BB78">
        <f t="shared" si="53"/>
        <v>306.67849468835408</v>
      </c>
      <c r="BC78">
        <f t="shared" si="54"/>
        <v>305.01420018731818</v>
      </c>
    </row>
    <row r="79" spans="1:55">
      <c r="A79">
        <f t="shared" si="0"/>
        <v>5.7999999999999954</v>
      </c>
      <c r="B79">
        <f t="shared" si="1"/>
        <v>299.35687066794674</v>
      </c>
      <c r="C79">
        <f t="shared" si="2"/>
        <v>291.483</v>
      </c>
      <c r="D79">
        <f t="shared" si="3"/>
        <v>294.65178092356626</v>
      </c>
      <c r="E79">
        <f t="shared" si="4"/>
        <v>1029.346296473145</v>
      </c>
      <c r="F79" s="8">
        <f t="shared" si="5"/>
        <v>4191.3543263532811</v>
      </c>
      <c r="G79">
        <f t="shared" si="6"/>
        <v>0.25942382594639846</v>
      </c>
      <c r="H79">
        <f t="shared" si="7"/>
        <v>0.26848502656690831</v>
      </c>
      <c r="I79">
        <f t="shared" si="8"/>
        <v>295.87239330647463</v>
      </c>
      <c r="J79">
        <f t="shared" si="9"/>
        <v>293.80101069311786</v>
      </c>
      <c r="K79">
        <f t="shared" si="10"/>
        <v>-203.36781026886925</v>
      </c>
      <c r="L79">
        <f t="shared" si="11"/>
        <v>220.34990205696946</v>
      </c>
      <c r="M79">
        <f t="shared" si="12"/>
        <v>303.67102067588411</v>
      </c>
      <c r="N79">
        <f t="shared" si="13"/>
        <v>293.80101069311786</v>
      </c>
      <c r="O79">
        <f t="shared" si="14"/>
        <v>297.84394278103781</v>
      </c>
      <c r="P79">
        <f t="shared" si="15"/>
        <v>1029.9747400266567</v>
      </c>
      <c r="Q79" s="8">
        <f t="shared" si="16"/>
        <v>4191.530167510974</v>
      </c>
      <c r="R79">
        <f t="shared" si="17"/>
        <v>0.25963749141692344</v>
      </c>
      <c r="S79">
        <f t="shared" si="18"/>
        <v>0.26849983784626796</v>
      </c>
      <c r="T79">
        <f t="shared" si="19"/>
        <v>299.35687066794674</v>
      </c>
      <c r="U79">
        <f t="shared" si="20"/>
        <v>296.75841617100781</v>
      </c>
      <c r="V79">
        <f t="shared" si="21"/>
        <v>-251.94449571323531</v>
      </c>
      <c r="W79">
        <f t="shared" si="22"/>
        <v>281.14251102816826</v>
      </c>
      <c r="X79">
        <f t="shared" si="23"/>
        <v>309.0529510075159</v>
      </c>
      <c r="Y79">
        <f t="shared" si="24"/>
        <v>296.75841617100781</v>
      </c>
      <c r="Z79">
        <f t="shared" si="25"/>
        <v>301.78101633917447</v>
      </c>
      <c r="AA79">
        <f t="shared" si="26"/>
        <v>1030.7587274670889</v>
      </c>
      <c r="AB79" s="8">
        <f t="shared" si="27"/>
        <v>4191.7545122927058</v>
      </c>
      <c r="AC79">
        <f t="shared" si="28"/>
        <v>0.25990392143342561</v>
      </c>
      <c r="AD79">
        <f t="shared" si="29"/>
        <v>0.26851873401715265</v>
      </c>
      <c r="AE79">
        <f t="shared" si="30"/>
        <v>303.67102067588411</v>
      </c>
      <c r="AF79">
        <f t="shared" si="31"/>
        <v>300.43235410054405</v>
      </c>
      <c r="AG79">
        <f t="shared" si="32"/>
        <v>-314.54164311912615</v>
      </c>
      <c r="AH79">
        <f t="shared" si="33"/>
        <v>349.27757687630196</v>
      </c>
      <c r="AI79">
        <f t="shared" si="34"/>
        <v>315.928</v>
      </c>
      <c r="AJ79">
        <f t="shared" si="35"/>
        <v>300.43235410054405</v>
      </c>
      <c r="AK79">
        <f t="shared" si="36"/>
        <v>306.63432790775801</v>
      </c>
      <c r="AL79">
        <f t="shared" si="37"/>
        <v>1031.7602179603391</v>
      </c>
      <c r="AM79" s="8">
        <f t="shared" si="38"/>
        <v>4192.033212257611</v>
      </c>
      <c r="AN79">
        <f t="shared" si="39"/>
        <v>0.26024407529687704</v>
      </c>
      <c r="AO79">
        <f t="shared" si="40"/>
        <v>0.26854220746552548</v>
      </c>
      <c r="AP79">
        <f t="shared" si="41"/>
        <v>309.0529510075159</v>
      </c>
      <c r="AQ79">
        <f t="shared" si="42"/>
        <v>304.96883617092539</v>
      </c>
      <c r="AR79">
        <f t="shared" si="43"/>
        <v>-402.19589606339184</v>
      </c>
      <c r="AS79">
        <f t="shared" si="44"/>
        <v>431.30745391267214</v>
      </c>
      <c r="AT79">
        <f t="shared" si="45"/>
        <v>-1172.0498451646226</v>
      </c>
      <c r="AU79">
        <f t="shared" si="46"/>
        <v>1282.0774438741119</v>
      </c>
      <c r="AV79">
        <f t="shared" si="47"/>
        <v>-110.02759870948921</v>
      </c>
      <c r="AW79">
        <f t="shared" si="48"/>
        <v>5.7999999999999954</v>
      </c>
      <c r="AX79">
        <f t="shared" si="49"/>
        <v>295.87239330647463</v>
      </c>
      <c r="AY79">
        <f t="shared" si="50"/>
        <v>294.65178092356626</v>
      </c>
      <c r="AZ79">
        <f t="shared" si="51"/>
        <v>297.84394278103781</v>
      </c>
      <c r="BA79">
        <f t="shared" si="52"/>
        <v>301.78101633917447</v>
      </c>
      <c r="BB79">
        <f t="shared" si="53"/>
        <v>306.63432790775801</v>
      </c>
      <c r="BC79">
        <f t="shared" si="54"/>
        <v>304.96883617092539</v>
      </c>
    </row>
    <row r="80" spans="1:55">
      <c r="A80">
        <f t="shared" si="0"/>
        <v>5.899999999999995</v>
      </c>
      <c r="B80">
        <f t="shared" si="1"/>
        <v>299.31407932916028</v>
      </c>
      <c r="C80">
        <f t="shared" si="2"/>
        <v>291.483</v>
      </c>
      <c r="D80">
        <f t="shared" si="3"/>
        <v>294.627359524692</v>
      </c>
      <c r="E80">
        <f t="shared" si="4"/>
        <v>1029.3400630457127</v>
      </c>
      <c r="F80" s="8">
        <f t="shared" si="5"/>
        <v>4191.3543263532811</v>
      </c>
      <c r="G80">
        <f t="shared" si="6"/>
        <v>0.25942170620874422</v>
      </c>
      <c r="H80">
        <f t="shared" si="7"/>
        <v>0.26848502656690831</v>
      </c>
      <c r="I80">
        <f t="shared" si="8"/>
        <v>295.84319637288945</v>
      </c>
      <c r="J80">
        <f t="shared" si="9"/>
        <v>293.78314607416917</v>
      </c>
      <c r="K80">
        <f t="shared" si="10"/>
        <v>-202.57316055452023</v>
      </c>
      <c r="L80">
        <f t="shared" si="11"/>
        <v>218.65169287816073</v>
      </c>
      <c r="M80">
        <f t="shared" si="12"/>
        <v>303.62599068048144</v>
      </c>
      <c r="N80">
        <f t="shared" si="13"/>
        <v>293.78314607416917</v>
      </c>
      <c r="O80">
        <f t="shared" si="14"/>
        <v>297.80195405625409</v>
      </c>
      <c r="P80">
        <f t="shared" si="15"/>
        <v>1029.9681804934291</v>
      </c>
      <c r="Q80" s="8">
        <f t="shared" si="16"/>
        <v>4191.5288123251303</v>
      </c>
      <c r="R80">
        <f t="shared" si="17"/>
        <v>0.25963526166987527</v>
      </c>
      <c r="S80">
        <f t="shared" si="18"/>
        <v>0.26849972369921521</v>
      </c>
      <c r="T80">
        <f t="shared" si="19"/>
        <v>299.31407932916028</v>
      </c>
      <c r="U80">
        <f t="shared" si="20"/>
        <v>296.72290522346407</v>
      </c>
      <c r="V80">
        <f t="shared" si="21"/>
        <v>-251.81215542455453</v>
      </c>
      <c r="W80">
        <f t="shared" si="22"/>
        <v>279.46489178183663</v>
      </c>
      <c r="X80">
        <f t="shared" si="23"/>
        <v>309.02198157469434</v>
      </c>
      <c r="Y80">
        <f t="shared" si="24"/>
        <v>296.72290522346407</v>
      </c>
      <c r="Z80">
        <f t="shared" si="25"/>
        <v>301.73106371236389</v>
      </c>
      <c r="AA80">
        <f t="shared" si="26"/>
        <v>1030.7542161403208</v>
      </c>
      <c r="AB80" s="8">
        <f t="shared" si="27"/>
        <v>4191.7518184802293</v>
      </c>
      <c r="AC80">
        <f t="shared" si="28"/>
        <v>0.259902388683866</v>
      </c>
      <c r="AD80">
        <f t="shared" si="29"/>
        <v>0.26851850712612174</v>
      </c>
      <c r="AE80">
        <f t="shared" si="30"/>
        <v>303.62599068048144</v>
      </c>
      <c r="AF80">
        <f t="shared" si="31"/>
        <v>300.38628047147347</v>
      </c>
      <c r="AG80">
        <f t="shared" si="32"/>
        <v>-315.36201866515</v>
      </c>
      <c r="AH80">
        <f t="shared" si="33"/>
        <v>348.27316957079597</v>
      </c>
      <c r="AI80">
        <f t="shared" si="34"/>
        <v>315.928</v>
      </c>
      <c r="AJ80">
        <f t="shared" si="35"/>
        <v>300.38628047147347</v>
      </c>
      <c r="AK80">
        <f t="shared" si="36"/>
        <v>306.59246351466913</v>
      </c>
      <c r="AL80">
        <f t="shared" si="37"/>
        <v>1031.7602179603391</v>
      </c>
      <c r="AM80" s="8">
        <f t="shared" si="38"/>
        <v>4192.0297171743923</v>
      </c>
      <c r="AN80">
        <f t="shared" si="39"/>
        <v>0.26024407529687704</v>
      </c>
      <c r="AO80">
        <f t="shared" si="40"/>
        <v>0.26854191309946701</v>
      </c>
      <c r="AP80">
        <f t="shared" si="41"/>
        <v>309.02198157469434</v>
      </c>
      <c r="AQ80">
        <f t="shared" si="42"/>
        <v>304.92584324720389</v>
      </c>
      <c r="AR80">
        <f t="shared" si="43"/>
        <v>-404.00763279397523</v>
      </c>
      <c r="AS80">
        <f t="shared" si="44"/>
        <v>431.59999309450433</v>
      </c>
      <c r="AT80">
        <f t="shared" si="45"/>
        <v>-1173.7549674382001</v>
      </c>
      <c r="AU80">
        <f t="shared" si="46"/>
        <v>1277.9897473252977</v>
      </c>
      <c r="AV80">
        <f t="shared" si="47"/>
        <v>-104.2347798870976</v>
      </c>
      <c r="AW80">
        <f t="shared" si="48"/>
        <v>5.899999999999995</v>
      </c>
      <c r="AX80">
        <f t="shared" si="49"/>
        <v>295.84319637288945</v>
      </c>
      <c r="AY80">
        <f t="shared" si="50"/>
        <v>294.627359524692</v>
      </c>
      <c r="AZ80">
        <f t="shared" si="51"/>
        <v>297.80195405625409</v>
      </c>
      <c r="BA80">
        <f t="shared" si="52"/>
        <v>301.73106371236389</v>
      </c>
      <c r="BB80">
        <f t="shared" si="53"/>
        <v>306.59246351466913</v>
      </c>
      <c r="BC80">
        <f t="shared" si="54"/>
        <v>304.92584324720389</v>
      </c>
    </row>
    <row r="81" spans="1:55">
      <c r="A81">
        <f t="shared" si="0"/>
        <v>5.9999999999999947</v>
      </c>
      <c r="B81">
        <f t="shared" si="1"/>
        <v>299.27354737644851</v>
      </c>
      <c r="C81">
        <f t="shared" si="2"/>
        <v>291.483</v>
      </c>
      <c r="D81">
        <f t="shared" si="3"/>
        <v>294.6042375055622</v>
      </c>
      <c r="E81">
        <f t="shared" si="4"/>
        <v>1029.3341587437421</v>
      </c>
      <c r="F81" s="8">
        <f t="shared" si="5"/>
        <v>4191.3543263532811</v>
      </c>
      <c r="G81">
        <f t="shared" si="6"/>
        <v>0.25941969838570306</v>
      </c>
      <c r="H81">
        <f t="shared" si="7"/>
        <v>0.26848502656690831</v>
      </c>
      <c r="I81">
        <f t="shared" si="8"/>
        <v>295.81554846393692</v>
      </c>
      <c r="J81">
        <f t="shared" si="9"/>
        <v>293.76623197095972</v>
      </c>
      <c r="K81">
        <f t="shared" si="10"/>
        <v>-201.82004396770847</v>
      </c>
      <c r="L81">
        <f t="shared" si="11"/>
        <v>217.04383964579731</v>
      </c>
      <c r="M81">
        <f t="shared" si="12"/>
        <v>303.58332339022968</v>
      </c>
      <c r="N81">
        <f t="shared" si="13"/>
        <v>293.76623197095972</v>
      </c>
      <c r="O81">
        <f t="shared" si="14"/>
        <v>297.7621875473356</v>
      </c>
      <c r="P81">
        <f t="shared" si="15"/>
        <v>1029.961965136185</v>
      </c>
      <c r="Q81" s="8">
        <f t="shared" si="16"/>
        <v>4191.5275292441247</v>
      </c>
      <c r="R81">
        <f t="shared" si="17"/>
        <v>0.25963314890819189</v>
      </c>
      <c r="S81">
        <f t="shared" si="18"/>
        <v>0.26849961562551633</v>
      </c>
      <c r="T81">
        <f t="shared" si="19"/>
        <v>299.27354737644851</v>
      </c>
      <c r="U81">
        <f t="shared" si="20"/>
        <v>296.68927501102206</v>
      </c>
      <c r="V81">
        <f t="shared" si="21"/>
        <v>-251.68593461796334</v>
      </c>
      <c r="W81">
        <f t="shared" si="22"/>
        <v>277.87570862758707</v>
      </c>
      <c r="X81">
        <f t="shared" si="23"/>
        <v>308.9926282933227</v>
      </c>
      <c r="Y81">
        <f t="shared" si="24"/>
        <v>296.68927501102206</v>
      </c>
      <c r="Z81">
        <f t="shared" si="25"/>
        <v>301.68373524696005</v>
      </c>
      <c r="AA81">
        <f t="shared" si="26"/>
        <v>1030.7499402388296</v>
      </c>
      <c r="AB81" s="8">
        <f t="shared" si="27"/>
        <v>4191.7492673377747</v>
      </c>
      <c r="AC81">
        <f t="shared" si="28"/>
        <v>0.25990093591737534</v>
      </c>
      <c r="AD81">
        <f t="shared" si="29"/>
        <v>0.26851829225162893</v>
      </c>
      <c r="AE81">
        <f t="shared" si="30"/>
        <v>303.58332339022968</v>
      </c>
      <c r="AF81">
        <f t="shared" si="31"/>
        <v>300.34263131368732</v>
      </c>
      <c r="AG81">
        <f t="shared" si="32"/>
        <v>-316.13882800733484</v>
      </c>
      <c r="AH81">
        <f t="shared" si="33"/>
        <v>347.32046776187485</v>
      </c>
      <c r="AI81">
        <f t="shared" si="34"/>
        <v>315.928</v>
      </c>
      <c r="AJ81">
        <f t="shared" si="35"/>
        <v>300.34263131368732</v>
      </c>
      <c r="AK81">
        <f t="shared" si="36"/>
        <v>306.55278383061199</v>
      </c>
      <c r="AL81">
        <f t="shared" si="37"/>
        <v>1031.7602179603391</v>
      </c>
      <c r="AM81" s="8">
        <f t="shared" si="38"/>
        <v>4192.0264060082873</v>
      </c>
      <c r="AN81">
        <f t="shared" si="39"/>
        <v>0.26024407529687704</v>
      </c>
      <c r="AO81">
        <f t="shared" si="40"/>
        <v>0.26854163422328681</v>
      </c>
      <c r="AP81">
        <f t="shared" si="41"/>
        <v>308.9926282933227</v>
      </c>
      <c r="AQ81">
        <f t="shared" si="42"/>
        <v>304.88509932494117</v>
      </c>
      <c r="AR81">
        <f t="shared" si="43"/>
        <v>-405.72482336477327</v>
      </c>
      <c r="AS81">
        <f t="shared" si="44"/>
        <v>431.87586791483386</v>
      </c>
      <c r="AT81">
        <f t="shared" si="45"/>
        <v>-1175.36962995778</v>
      </c>
      <c r="AU81">
        <f t="shared" si="46"/>
        <v>1274.1158839500931</v>
      </c>
      <c r="AV81">
        <f t="shared" si="47"/>
        <v>-98.746253992313086</v>
      </c>
      <c r="AW81">
        <f t="shared" si="48"/>
        <v>5.9999999999999947</v>
      </c>
      <c r="AX81">
        <f t="shared" si="49"/>
        <v>295.81554846393692</v>
      </c>
      <c r="AY81">
        <f t="shared" si="50"/>
        <v>294.6042375055622</v>
      </c>
      <c r="AZ81">
        <f t="shared" si="51"/>
        <v>297.7621875473356</v>
      </c>
      <c r="BA81">
        <f t="shared" si="52"/>
        <v>301.68373524696005</v>
      </c>
      <c r="BB81">
        <f t="shared" si="53"/>
        <v>306.55278383061199</v>
      </c>
      <c r="BC81">
        <f t="shared" si="54"/>
        <v>304.88509932494117</v>
      </c>
    </row>
    <row r="82" spans="1:55">
      <c r="A82">
        <f t="shared" si="0"/>
        <v>6.0999999999999943</v>
      </c>
      <c r="B82">
        <f t="shared" si="1"/>
        <v>299.23515520735265</v>
      </c>
      <c r="C82">
        <f t="shared" si="2"/>
        <v>291.483</v>
      </c>
      <c r="D82">
        <f t="shared" si="3"/>
        <v>294.58234465565454</v>
      </c>
      <c r="E82">
        <f t="shared" si="4"/>
        <v>1029.3285661447067</v>
      </c>
      <c r="F82" s="8">
        <f t="shared" si="5"/>
        <v>4191.3543263532811</v>
      </c>
      <c r="G82">
        <f t="shared" si="6"/>
        <v>0.25941779655377367</v>
      </c>
      <c r="H82">
        <f t="shared" si="7"/>
        <v>0.26848502656690831</v>
      </c>
      <c r="I82">
        <f t="shared" si="8"/>
        <v>295.78936651675821</v>
      </c>
      <c r="J82">
        <f t="shared" si="9"/>
        <v>293.75021702344111</v>
      </c>
      <c r="K82">
        <f t="shared" si="10"/>
        <v>-201.10632311161348</v>
      </c>
      <c r="L82">
        <f t="shared" si="11"/>
        <v>215.52146007798461</v>
      </c>
      <c r="M82">
        <f t="shared" si="12"/>
        <v>303.54289585150195</v>
      </c>
      <c r="N82">
        <f t="shared" si="13"/>
        <v>293.75021702344111</v>
      </c>
      <c r="O82">
        <f t="shared" si="14"/>
        <v>297.72452487741856</v>
      </c>
      <c r="P82">
        <f t="shared" si="15"/>
        <v>1029.9560760442316</v>
      </c>
      <c r="Q82" s="8">
        <f t="shared" si="16"/>
        <v>4191.5263143718548</v>
      </c>
      <c r="R82">
        <f t="shared" si="17"/>
        <v>0.25963114704490808</v>
      </c>
      <c r="S82">
        <f t="shared" si="18"/>
        <v>0.268499513297007</v>
      </c>
      <c r="T82">
        <f t="shared" si="19"/>
        <v>299.23515520735265</v>
      </c>
      <c r="U82">
        <f t="shared" si="20"/>
        <v>296.65742515293311</v>
      </c>
      <c r="V82">
        <f t="shared" si="21"/>
        <v>-251.56563298132409</v>
      </c>
      <c r="W82">
        <f t="shared" si="22"/>
        <v>276.37030105043607</v>
      </c>
      <c r="X82">
        <f t="shared" si="23"/>
        <v>308.96480831125228</v>
      </c>
      <c r="Y82">
        <f t="shared" si="24"/>
        <v>296.65742515293311</v>
      </c>
      <c r="Z82">
        <f t="shared" si="25"/>
        <v>301.63889393580115</v>
      </c>
      <c r="AA82">
        <f t="shared" si="26"/>
        <v>1030.7458876935173</v>
      </c>
      <c r="AB82" s="8">
        <f t="shared" si="27"/>
        <v>4191.7468512505948</v>
      </c>
      <c r="AC82">
        <f t="shared" si="28"/>
        <v>0.25989955903402934</v>
      </c>
      <c r="AD82">
        <f t="shared" si="29"/>
        <v>0.2685180887523233</v>
      </c>
      <c r="AE82">
        <f t="shared" si="30"/>
        <v>303.54289585150195</v>
      </c>
      <c r="AF82">
        <f t="shared" si="31"/>
        <v>300.30127945904604</v>
      </c>
      <c r="AG82">
        <f t="shared" si="32"/>
        <v>-316.87441217395155</v>
      </c>
      <c r="AH82">
        <f t="shared" si="33"/>
        <v>346.41692398298937</v>
      </c>
      <c r="AI82">
        <f t="shared" si="34"/>
        <v>315.928</v>
      </c>
      <c r="AJ82">
        <f t="shared" si="35"/>
        <v>300.30127945904604</v>
      </c>
      <c r="AK82">
        <f t="shared" si="36"/>
        <v>306.51517685628249</v>
      </c>
      <c r="AL82">
        <f t="shared" si="37"/>
        <v>1031.7602179603391</v>
      </c>
      <c r="AM82" s="8">
        <f t="shared" si="38"/>
        <v>4192.0232691124938</v>
      </c>
      <c r="AN82">
        <f t="shared" si="39"/>
        <v>0.26024407529687704</v>
      </c>
      <c r="AO82">
        <f t="shared" si="40"/>
        <v>0.26854137002452727</v>
      </c>
      <c r="AP82">
        <f t="shared" si="41"/>
        <v>308.96480831125228</v>
      </c>
      <c r="AQ82">
        <f t="shared" si="42"/>
        <v>304.84648833603677</v>
      </c>
      <c r="AR82">
        <f t="shared" si="43"/>
        <v>-407.35231469312725</v>
      </c>
      <c r="AS82">
        <f t="shared" si="44"/>
        <v>432.13613279229833</v>
      </c>
      <c r="AT82">
        <f t="shared" si="45"/>
        <v>-1176.8986829600162</v>
      </c>
      <c r="AU82">
        <f t="shared" si="46"/>
        <v>1270.4448179037086</v>
      </c>
      <c r="AV82">
        <f t="shared" si="47"/>
        <v>-93.546134943692323</v>
      </c>
      <c r="AW82">
        <f t="shared" si="48"/>
        <v>6.0999999999999943</v>
      </c>
      <c r="AX82">
        <f t="shared" si="49"/>
        <v>295.78936651675821</v>
      </c>
      <c r="AY82">
        <f t="shared" si="50"/>
        <v>294.58234465565454</v>
      </c>
      <c r="AZ82">
        <f t="shared" si="51"/>
        <v>297.72452487741856</v>
      </c>
      <c r="BA82">
        <f t="shared" si="52"/>
        <v>301.63889393580115</v>
      </c>
      <c r="BB82">
        <f t="shared" si="53"/>
        <v>306.51517685628249</v>
      </c>
      <c r="BC82">
        <f t="shared" si="54"/>
        <v>304.84648833603677</v>
      </c>
    </row>
    <row r="83" spans="1:55">
      <c r="A83">
        <f t="shared" si="0"/>
        <v>6.199999999999994</v>
      </c>
      <c r="B83">
        <f t="shared" si="1"/>
        <v>299.19878959338212</v>
      </c>
      <c r="C83">
        <f t="shared" si="2"/>
        <v>291.483</v>
      </c>
      <c r="D83">
        <f t="shared" si="3"/>
        <v>294.56161471177745</v>
      </c>
      <c r="E83">
        <f t="shared" si="4"/>
        <v>1029.3232687545772</v>
      </c>
      <c r="F83" s="8">
        <f t="shared" si="5"/>
        <v>4191.3543263532811</v>
      </c>
      <c r="G83">
        <f t="shared" si="6"/>
        <v>0.2594159951050547</v>
      </c>
      <c r="H83">
        <f t="shared" si="7"/>
        <v>0.26848502656690831</v>
      </c>
      <c r="I83">
        <f t="shared" si="8"/>
        <v>295.76457204816506</v>
      </c>
      <c r="J83">
        <f t="shared" si="9"/>
        <v>293.73505275909662</v>
      </c>
      <c r="K83">
        <f t="shared" si="10"/>
        <v>-200.42996565887961</v>
      </c>
      <c r="L83">
        <f t="shared" si="11"/>
        <v>214.07994638135008</v>
      </c>
      <c r="M83">
        <f t="shared" si="12"/>
        <v>303.50459136258223</v>
      </c>
      <c r="N83">
        <f t="shared" si="13"/>
        <v>293.73505275909662</v>
      </c>
      <c r="O83">
        <f t="shared" si="14"/>
        <v>297.68885408371318</v>
      </c>
      <c r="P83">
        <f t="shared" si="15"/>
        <v>1029.950496217594</v>
      </c>
      <c r="Q83" s="8">
        <f t="shared" si="16"/>
        <v>4191.5251640312608</v>
      </c>
      <c r="R83">
        <f t="shared" si="17"/>
        <v>0.25962925030247602</v>
      </c>
      <c r="S83">
        <f t="shared" si="18"/>
        <v>0.26849941640397229</v>
      </c>
      <c r="T83">
        <f t="shared" si="19"/>
        <v>299.19878959338212</v>
      </c>
      <c r="U83">
        <f t="shared" si="20"/>
        <v>296.6272607354764</v>
      </c>
      <c r="V83">
        <f t="shared" si="21"/>
        <v>-251.45104332108778</v>
      </c>
      <c r="W83">
        <f t="shared" si="22"/>
        <v>274.9442537859444</v>
      </c>
      <c r="X83">
        <f t="shared" si="23"/>
        <v>308.93844281086723</v>
      </c>
      <c r="Y83">
        <f t="shared" si="24"/>
        <v>296.6272607354764</v>
      </c>
      <c r="Z83">
        <f t="shared" si="25"/>
        <v>301.59640980171224</v>
      </c>
      <c r="AA83">
        <f t="shared" si="26"/>
        <v>1030.7420470229979</v>
      </c>
      <c r="AB83" s="8">
        <f t="shared" si="27"/>
        <v>4191.7445630186621</v>
      </c>
      <c r="AC83">
        <f t="shared" si="28"/>
        <v>0.2598982541335087</v>
      </c>
      <c r="AD83">
        <f t="shared" si="29"/>
        <v>0.26851789602178266</v>
      </c>
      <c r="AE83">
        <f t="shared" si="30"/>
        <v>303.50459136258223</v>
      </c>
      <c r="AF83">
        <f t="shared" si="31"/>
        <v>300.262104349428</v>
      </c>
      <c r="AG83">
        <f t="shared" si="32"/>
        <v>-317.57098265686989</v>
      </c>
      <c r="AH83">
        <f t="shared" si="33"/>
        <v>345.5600994867234</v>
      </c>
      <c r="AI83">
        <f t="shared" si="34"/>
        <v>315.928</v>
      </c>
      <c r="AJ83">
        <f t="shared" si="35"/>
        <v>300.262104349428</v>
      </c>
      <c r="AK83">
        <f t="shared" si="36"/>
        <v>306.47953604624689</v>
      </c>
      <c r="AL83">
        <f t="shared" si="37"/>
        <v>1031.7602179603391</v>
      </c>
      <c r="AM83" s="8">
        <f t="shared" si="38"/>
        <v>4192.0202973416353</v>
      </c>
      <c r="AN83">
        <f t="shared" si="39"/>
        <v>0.26024407529687704</v>
      </c>
      <c r="AO83">
        <f t="shared" si="40"/>
        <v>0.26854111973295941</v>
      </c>
      <c r="AP83">
        <f t="shared" si="41"/>
        <v>308.93844281086723</v>
      </c>
      <c r="AQ83">
        <f t="shared" si="42"/>
        <v>304.80989997651994</v>
      </c>
      <c r="AR83">
        <f t="shared" si="43"/>
        <v>-408.89471767296334</v>
      </c>
      <c r="AS83">
        <f t="shared" si="44"/>
        <v>432.38176176479413</v>
      </c>
      <c r="AT83">
        <f t="shared" si="45"/>
        <v>-1178.3467093098006</v>
      </c>
      <c r="AU83">
        <f t="shared" si="46"/>
        <v>1266.9660614188119</v>
      </c>
      <c r="AV83">
        <f t="shared" si="47"/>
        <v>-88.619352109011288</v>
      </c>
      <c r="AW83">
        <f t="shared" si="48"/>
        <v>6.199999999999994</v>
      </c>
      <c r="AX83">
        <f t="shared" si="49"/>
        <v>295.76457204816506</v>
      </c>
      <c r="AY83">
        <f t="shared" si="50"/>
        <v>294.56161471177745</v>
      </c>
      <c r="AZ83">
        <f t="shared" si="51"/>
        <v>297.68885408371318</v>
      </c>
      <c r="BA83">
        <f t="shared" si="52"/>
        <v>301.59640980171224</v>
      </c>
      <c r="BB83">
        <f t="shared" si="53"/>
        <v>306.47953604624689</v>
      </c>
      <c r="BC83">
        <f t="shared" si="54"/>
        <v>304.80989997651994</v>
      </c>
    </row>
    <row r="84" spans="1:55">
      <c r="A84">
        <f t="shared" si="0"/>
        <v>6.2999999999999936</v>
      </c>
      <c r="B84">
        <f t="shared" si="1"/>
        <v>299.16434333447228</v>
      </c>
      <c r="C84">
        <f t="shared" si="2"/>
        <v>291.483</v>
      </c>
      <c r="D84">
        <f t="shared" si="3"/>
        <v>294.54198511443406</v>
      </c>
      <c r="E84">
        <f t="shared" si="4"/>
        <v>1029.3182509574874</v>
      </c>
      <c r="F84" s="8">
        <f t="shared" si="5"/>
        <v>4191.3543263532811</v>
      </c>
      <c r="G84">
        <f t="shared" si="6"/>
        <v>0.25941428873014372</v>
      </c>
      <c r="H84">
        <f t="shared" si="7"/>
        <v>0.26848502656690831</v>
      </c>
      <c r="I84">
        <f t="shared" si="8"/>
        <v>295.74109088434119</v>
      </c>
      <c r="J84">
        <f t="shared" si="9"/>
        <v>293.72069341471746</v>
      </c>
      <c r="K84">
        <f t="shared" si="10"/>
        <v>-199.78903993226081</v>
      </c>
      <c r="L84">
        <f t="shared" si="11"/>
        <v>212.71494830910476</v>
      </c>
      <c r="M84">
        <f t="shared" si="12"/>
        <v>303.46829917710448</v>
      </c>
      <c r="N84">
        <f t="shared" si="13"/>
        <v>293.72069341471746</v>
      </c>
      <c r="O84">
        <f t="shared" si="14"/>
        <v>297.6550692549207</v>
      </c>
      <c r="P84">
        <f t="shared" si="15"/>
        <v>1029.9452095238157</v>
      </c>
      <c r="Q84" s="8">
        <f t="shared" si="16"/>
        <v>4191.5240747508078</v>
      </c>
      <c r="R84">
        <f t="shared" si="17"/>
        <v>0.25962745319809832</v>
      </c>
      <c r="S84">
        <f t="shared" si="18"/>
        <v>0.26849932465400839</v>
      </c>
      <c r="T84">
        <f t="shared" si="19"/>
        <v>299.16434333447228</v>
      </c>
      <c r="U84">
        <f t="shared" si="20"/>
        <v>296.59869199889107</v>
      </c>
      <c r="V84">
        <f t="shared" si="21"/>
        <v>-251.34195441026515</v>
      </c>
      <c r="W84">
        <f t="shared" si="22"/>
        <v>273.5933839983839</v>
      </c>
      <c r="X84">
        <f t="shared" si="23"/>
        <v>308.91345684350864</v>
      </c>
      <c r="Y84">
        <f t="shared" si="24"/>
        <v>296.59869199889107</v>
      </c>
      <c r="Z84">
        <f t="shared" si="25"/>
        <v>301.55615955487758</v>
      </c>
      <c r="AA84">
        <f t="shared" si="26"/>
        <v>1030.738407309477</v>
      </c>
      <c r="AB84" s="8">
        <f t="shared" si="27"/>
        <v>4191.7423958329246</v>
      </c>
      <c r="AC84">
        <f t="shared" si="28"/>
        <v>0.25989701750691169</v>
      </c>
      <c r="AD84">
        <f t="shared" si="29"/>
        <v>0.26851771348651376</v>
      </c>
      <c r="AE84">
        <f t="shared" si="30"/>
        <v>303.46829917710448</v>
      </c>
      <c r="AF84">
        <f t="shared" si="31"/>
        <v>300.22499170206049</v>
      </c>
      <c r="AG84">
        <f t="shared" si="32"/>
        <v>-318.23062907306377</v>
      </c>
      <c r="AH84">
        <f t="shared" si="33"/>
        <v>344.7476621869003</v>
      </c>
      <c r="AI84">
        <f t="shared" si="34"/>
        <v>315.928</v>
      </c>
      <c r="AJ84">
        <f t="shared" si="35"/>
        <v>300.22499170206049</v>
      </c>
      <c r="AK84">
        <f t="shared" si="36"/>
        <v>306.44576008511672</v>
      </c>
      <c r="AL84">
        <f t="shared" si="37"/>
        <v>1031.7602179603391</v>
      </c>
      <c r="AM84" s="8">
        <f t="shared" si="38"/>
        <v>4192.0174820263746</v>
      </c>
      <c r="AN84">
        <f t="shared" si="39"/>
        <v>0.26024407529687704</v>
      </c>
      <c r="AO84">
        <f t="shared" si="40"/>
        <v>0.26854088261844505</v>
      </c>
      <c r="AP84">
        <f t="shared" si="41"/>
        <v>308.91345684350864</v>
      </c>
      <c r="AQ84">
        <f t="shared" si="42"/>
        <v>304.7752294529659</v>
      </c>
      <c r="AR84">
        <f t="shared" si="43"/>
        <v>-410.35641686111228</v>
      </c>
      <c r="AS84">
        <f t="shared" si="44"/>
        <v>432.61365619721755</v>
      </c>
      <c r="AT84">
        <f t="shared" si="45"/>
        <v>-1179.7180402767021</v>
      </c>
      <c r="AU84">
        <f t="shared" si="46"/>
        <v>1263.6696506916064</v>
      </c>
      <c r="AV84">
        <f t="shared" si="47"/>
        <v>-83.95161041490428</v>
      </c>
      <c r="AW84">
        <f t="shared" si="48"/>
        <v>6.2999999999999936</v>
      </c>
      <c r="AX84">
        <f t="shared" si="49"/>
        <v>295.74109088434119</v>
      </c>
      <c r="AY84">
        <f t="shared" si="50"/>
        <v>294.54198511443406</v>
      </c>
      <c r="AZ84">
        <f t="shared" si="51"/>
        <v>297.6550692549207</v>
      </c>
      <c r="BA84">
        <f t="shared" si="52"/>
        <v>301.55615955487758</v>
      </c>
      <c r="BB84">
        <f t="shared" si="53"/>
        <v>306.44576008511672</v>
      </c>
      <c r="BC84">
        <f t="shared" si="54"/>
        <v>304.7752294529659</v>
      </c>
    </row>
    <row r="85" spans="1:55">
      <c r="A85">
        <f t="shared" si="0"/>
        <v>6.3999999999999932</v>
      </c>
      <c r="B85">
        <f t="shared" si="1"/>
        <v>299.13171493295397</v>
      </c>
      <c r="C85">
        <f t="shared" si="2"/>
        <v>291.483</v>
      </c>
      <c r="D85">
        <f t="shared" si="3"/>
        <v>294.52339678219431</v>
      </c>
      <c r="E85">
        <f t="shared" si="4"/>
        <v>1029.3134979682409</v>
      </c>
      <c r="F85" s="8">
        <f t="shared" si="5"/>
        <v>4191.3543263532811</v>
      </c>
      <c r="G85">
        <f t="shared" si="6"/>
        <v>0.25941267240200128</v>
      </c>
      <c r="H85">
        <f t="shared" si="7"/>
        <v>0.26848502656690831</v>
      </c>
      <c r="I85">
        <f t="shared" si="8"/>
        <v>295.71885290896154</v>
      </c>
      <c r="J85">
        <f t="shared" si="9"/>
        <v>293.70709577135295</v>
      </c>
      <c r="K85">
        <f t="shared" si="10"/>
        <v>-199.18171055152177</v>
      </c>
      <c r="L85">
        <f t="shared" si="11"/>
        <v>211.42235747142217</v>
      </c>
      <c r="M85">
        <f t="shared" si="12"/>
        <v>303.43391421837271</v>
      </c>
      <c r="N85">
        <f t="shared" si="13"/>
        <v>293.70709577135295</v>
      </c>
      <c r="O85">
        <f t="shared" si="14"/>
        <v>297.62307019118492</v>
      </c>
      <c r="P85">
        <f t="shared" si="15"/>
        <v>1029.9402006563416</v>
      </c>
      <c r="Q85" s="8">
        <f t="shared" si="16"/>
        <v>4191.5230432519629</v>
      </c>
      <c r="R85">
        <f t="shared" si="17"/>
        <v>0.2596257505295963</v>
      </c>
      <c r="S85">
        <f t="shared" si="18"/>
        <v>0.2684992377709674</v>
      </c>
      <c r="T85">
        <f t="shared" si="19"/>
        <v>299.13171493295397</v>
      </c>
      <c r="U85">
        <f t="shared" si="20"/>
        <v>296.57163404432941</v>
      </c>
      <c r="V85">
        <f t="shared" si="21"/>
        <v>-251.2381533328151</v>
      </c>
      <c r="W85">
        <f t="shared" si="22"/>
        <v>272.31372911010777</v>
      </c>
      <c r="X85">
        <f t="shared" si="23"/>
        <v>308.88977916600396</v>
      </c>
      <c r="Y85">
        <f t="shared" si="24"/>
        <v>296.57163404432941</v>
      </c>
      <c r="Z85">
        <f t="shared" si="25"/>
        <v>301.51802626419021</v>
      </c>
      <c r="AA85">
        <f t="shared" si="26"/>
        <v>1030.7349581749402</v>
      </c>
      <c r="AB85" s="8">
        <f t="shared" si="27"/>
        <v>4191.7403432530682</v>
      </c>
      <c r="AC85">
        <f t="shared" si="28"/>
        <v>0.25989584562867157</v>
      </c>
      <c r="AD85">
        <f t="shared" si="29"/>
        <v>0.26851754060407979</v>
      </c>
      <c r="AE85">
        <f t="shared" si="30"/>
        <v>303.43391421837271</v>
      </c>
      <c r="AF85">
        <f t="shared" si="31"/>
        <v>300.18983319045003</v>
      </c>
      <c r="AG85">
        <f t="shared" si="32"/>
        <v>-318.85532631189352</v>
      </c>
      <c r="AH85">
        <f t="shared" si="33"/>
        <v>343.97738418067496</v>
      </c>
      <c r="AI85">
        <f t="shared" si="34"/>
        <v>315.928</v>
      </c>
      <c r="AJ85">
        <f t="shared" si="35"/>
        <v>300.18983319045003</v>
      </c>
      <c r="AK85">
        <f t="shared" si="36"/>
        <v>306.41375266656962</v>
      </c>
      <c r="AL85">
        <f t="shared" si="37"/>
        <v>1031.7602179603391</v>
      </c>
      <c r="AM85" s="8">
        <f t="shared" si="38"/>
        <v>4192.0148149492115</v>
      </c>
      <c r="AN85">
        <f t="shared" si="39"/>
        <v>0.26024407529687704</v>
      </c>
      <c r="AO85">
        <f t="shared" si="40"/>
        <v>0.2685406579888987</v>
      </c>
      <c r="AP85">
        <f t="shared" si="41"/>
        <v>308.88977916600396</v>
      </c>
      <c r="AQ85">
        <f t="shared" si="42"/>
        <v>304.74237723518252</v>
      </c>
      <c r="AR85">
        <f t="shared" si="43"/>
        <v>-411.74158004047365</v>
      </c>
      <c r="AS85">
        <f t="shared" si="44"/>
        <v>432.83265160223704</v>
      </c>
      <c r="AT85">
        <f t="shared" si="45"/>
        <v>-1181.0167702367039</v>
      </c>
      <c r="AU85">
        <f t="shared" si="46"/>
        <v>1260.546122364442</v>
      </c>
      <c r="AV85">
        <f t="shared" si="47"/>
        <v>-79.529352127738093</v>
      </c>
      <c r="AW85">
        <f t="shared" si="48"/>
        <v>6.3999999999999932</v>
      </c>
      <c r="AX85">
        <f t="shared" si="49"/>
        <v>295.71885290896154</v>
      </c>
      <c r="AY85">
        <f t="shared" si="50"/>
        <v>294.52339678219431</v>
      </c>
      <c r="AZ85">
        <f t="shared" si="51"/>
        <v>297.62307019118492</v>
      </c>
      <c r="BA85">
        <f t="shared" si="52"/>
        <v>301.51802626419021</v>
      </c>
      <c r="BB85">
        <f t="shared" si="53"/>
        <v>306.41375266656962</v>
      </c>
      <c r="BC85">
        <f t="shared" si="54"/>
        <v>304.74237723518252</v>
      </c>
    </row>
    <row r="86" spans="1:55">
      <c r="A86">
        <f t="shared" si="0"/>
        <v>6.4999999999999929</v>
      </c>
      <c r="B86">
        <f t="shared" si="1"/>
        <v>299.10080828583568</v>
      </c>
      <c r="C86">
        <f t="shared" si="2"/>
        <v>291.483</v>
      </c>
      <c r="D86">
        <f t="shared" si="3"/>
        <v>294.5057939023701</v>
      </c>
      <c r="E86">
        <f t="shared" si="4"/>
        <v>1029.3089957874854</v>
      </c>
      <c r="F86" s="8">
        <f t="shared" si="5"/>
        <v>4191.3543263532811</v>
      </c>
      <c r="G86">
        <f t="shared" si="6"/>
        <v>0.2594111413607203</v>
      </c>
      <c r="H86">
        <f t="shared" si="7"/>
        <v>0.26848502656690831</v>
      </c>
      <c r="I86">
        <f t="shared" si="8"/>
        <v>295.69779182815381</v>
      </c>
      <c r="J86">
        <f t="shared" si="9"/>
        <v>293.69421900118596</v>
      </c>
      <c r="K86">
        <f t="shared" si="10"/>
        <v>-198.60623416836293</v>
      </c>
      <c r="L86">
        <f t="shared" si="11"/>
        <v>210.19829277942912</v>
      </c>
      <c r="M86">
        <f t="shared" si="12"/>
        <v>303.4013368046738</v>
      </c>
      <c r="N86">
        <f t="shared" si="13"/>
        <v>293.69421900118596</v>
      </c>
      <c r="O86">
        <f t="shared" si="14"/>
        <v>297.59276208491718</v>
      </c>
      <c r="P86">
        <f t="shared" si="15"/>
        <v>1029.9354550945063</v>
      </c>
      <c r="Q86" s="8">
        <f t="shared" si="16"/>
        <v>4191.5220664375847</v>
      </c>
      <c r="R86">
        <f t="shared" si="17"/>
        <v>0.25962413736182316</v>
      </c>
      <c r="S86">
        <f t="shared" si="18"/>
        <v>0.26849915549397985</v>
      </c>
      <c r="T86">
        <f t="shared" si="19"/>
        <v>299.10080828583568</v>
      </c>
      <c r="U86">
        <f t="shared" si="20"/>
        <v>296.54600655927845</v>
      </c>
      <c r="V86">
        <f t="shared" si="21"/>
        <v>-251.13942740103832</v>
      </c>
      <c r="W86">
        <f t="shared" si="22"/>
        <v>271.10153525321584</v>
      </c>
      <c r="X86">
        <f t="shared" si="23"/>
        <v>308.86734208011359</v>
      </c>
      <c r="Y86">
        <f t="shared" si="24"/>
        <v>296.54600655927845</v>
      </c>
      <c r="Z86">
        <f t="shared" si="25"/>
        <v>301.48189904244327</v>
      </c>
      <c r="AA86">
        <f t="shared" si="26"/>
        <v>1030.7316897577637</v>
      </c>
      <c r="AB86" s="8">
        <f t="shared" si="27"/>
        <v>4191.7383991866955</v>
      </c>
      <c r="AC86">
        <f t="shared" si="28"/>
        <v>0.25989473514861566</v>
      </c>
      <c r="AD86">
        <f t="shared" si="29"/>
        <v>0.26851737686134647</v>
      </c>
      <c r="AE86">
        <f t="shared" si="30"/>
        <v>303.4013368046738</v>
      </c>
      <c r="AF86">
        <f t="shared" si="31"/>
        <v>300.15652614039419</v>
      </c>
      <c r="AG86">
        <f t="shared" si="32"/>
        <v>-319.44694120926357</v>
      </c>
      <c r="AH86">
        <f t="shared" si="33"/>
        <v>343.24713894896394</v>
      </c>
      <c r="AI86">
        <f t="shared" si="34"/>
        <v>315.928</v>
      </c>
      <c r="AJ86">
        <f t="shared" si="35"/>
        <v>300.15652614039419</v>
      </c>
      <c r="AK86">
        <f t="shared" si="36"/>
        <v>306.38342227631369</v>
      </c>
      <c r="AL86">
        <f t="shared" si="37"/>
        <v>1031.7602179603391</v>
      </c>
      <c r="AM86" s="8">
        <f t="shared" si="38"/>
        <v>4192.012288321419</v>
      </c>
      <c r="AN86">
        <f t="shared" si="39"/>
        <v>0.26024407529687704</v>
      </c>
      <c r="AO86">
        <f t="shared" si="40"/>
        <v>0.26854044518834558</v>
      </c>
      <c r="AP86">
        <f t="shared" si="41"/>
        <v>308.86734208011359</v>
      </c>
      <c r="AQ86">
        <f t="shared" si="42"/>
        <v>304.71124881583228</v>
      </c>
      <c r="AR86">
        <f t="shared" si="43"/>
        <v>-413.05416761251797</v>
      </c>
      <c r="AS86">
        <f t="shared" si="44"/>
        <v>433.03952368654478</v>
      </c>
      <c r="AT86">
        <f t="shared" si="45"/>
        <v>-1182.246770391183</v>
      </c>
      <c r="AU86">
        <f t="shared" si="46"/>
        <v>1257.5864906681536</v>
      </c>
      <c r="AV86">
        <f t="shared" si="47"/>
        <v>-75.339720276970638</v>
      </c>
      <c r="AW86">
        <f t="shared" si="48"/>
        <v>6.4999999999999929</v>
      </c>
      <c r="AX86">
        <f t="shared" si="49"/>
        <v>295.69779182815381</v>
      </c>
      <c r="AY86">
        <f t="shared" si="50"/>
        <v>294.5057939023701</v>
      </c>
      <c r="AZ86">
        <f t="shared" si="51"/>
        <v>297.59276208491718</v>
      </c>
      <c r="BA86">
        <f t="shared" si="52"/>
        <v>301.48189904244327</v>
      </c>
      <c r="BB86">
        <f t="shared" si="53"/>
        <v>306.38342227631369</v>
      </c>
      <c r="BC86">
        <f t="shared" si="54"/>
        <v>304.71124881583228</v>
      </c>
    </row>
    <row r="87" spans="1:55">
      <c r="A87">
        <f t="shared" ref="A87:A121" si="55">A86+0.1</f>
        <v>6.5999999999999925</v>
      </c>
      <c r="B87">
        <f t="shared" ref="B87:B121" si="56">T87</f>
        <v>299.07153239428203</v>
      </c>
      <c r="C87">
        <f t="shared" ref="C87:C121" si="57">C86</f>
        <v>291.483</v>
      </c>
      <c r="D87">
        <f t="shared" ref="D87:D121" si="58">D86-(K86+L86)*($A87-$A86)/$L$11</f>
        <v>294.48912373648903</v>
      </c>
      <c r="E87">
        <f t="shared" ref="E87:E121" si="59">$O$5*B87+$N$5</f>
        <v>1029.3047311593925</v>
      </c>
      <c r="F87" s="8">
        <f t="shared" ref="F87:F121" si="60">$O$3*C87+$N$3</f>
        <v>4191.3543263532811</v>
      </c>
      <c r="G87">
        <f t="shared" ref="G87:G121" si="61">EXP(-$B$8/4/$B$6/E87)</f>
        <v>0.25940969109914597</v>
      </c>
      <c r="H87">
        <f t="shared" ref="H87:H121" si="62">EXP(-$F$8/4/$F$6/F87)</f>
        <v>0.26848502656690831</v>
      </c>
      <c r="I87">
        <f t="shared" ref="I87:I121" si="63">D87+G87*(B87-D87)</f>
        <v>295.67784495089717</v>
      </c>
      <c r="J87">
        <f t="shared" ref="J87:J121" si="64">D87+H87*(C87-D87)</f>
        <v>293.68202452523434</v>
      </c>
      <c r="K87">
        <f t="shared" ref="K87:K121" si="65">$B$6*E87*(I87-B87)</f>
        <v>-198.06095530601328</v>
      </c>
      <c r="L87">
        <f t="shared" ref="L87:L121" si="66">$F$6*F87*(J87-C87)</f>
        <v>209.03908691832044</v>
      </c>
      <c r="M87">
        <f t="shared" ref="M87:M121" si="67">AE87</f>
        <v>303.37047238559046</v>
      </c>
      <c r="N87">
        <f t="shared" ref="N87:N121" si="68">J87</f>
        <v>293.68202452523434</v>
      </c>
      <c r="O87">
        <f t="shared" ref="O87:O121" si="69">O86-(V86+W86)*($A87-$A86)/$L$11</f>
        <v>297.56405522098595</v>
      </c>
      <c r="P87">
        <f t="shared" ref="P87:P121" si="70">$O$5*M87+$N$5</f>
        <v>1029.9309590651217</v>
      </c>
      <c r="Q87" s="8">
        <f t="shared" ref="Q87:Q121" si="71">$O$3*N87+$N$3</f>
        <v>4191.5211413811239</v>
      </c>
      <c r="R87">
        <f t="shared" ref="R87:R121" si="72">EXP(-$B$8/4/$B$6/P87)</f>
        <v>0.25962260901361889</v>
      </c>
      <c r="S87">
        <f t="shared" ref="S87:S121" si="73">EXP(-$F$8/4/$F$6/Q87)</f>
        <v>0.26849907757654506</v>
      </c>
      <c r="T87">
        <f t="shared" ref="T87:T121" si="74">O87+R87*(M87-O87)</f>
        <v>299.07153239428203</v>
      </c>
      <c r="U87">
        <f t="shared" ref="U87:U121" si="75">O87+S87*(N87-O87)</f>
        <v>296.52173356005278</v>
      </c>
      <c r="V87">
        <f t="shared" ref="V87:V121" si="76">$B$6*P87*(T87-M87)</f>
        <v>-251.04556571160322</v>
      </c>
      <c r="W87">
        <f t="shared" ref="W87:W121" si="77">$F$6*Q87*(U87-N87)</f>
        <v>269.95324631514706</v>
      </c>
      <c r="X87">
        <f t="shared" ref="X87:X121" si="78">AP87</f>
        <v>308.84608127553713</v>
      </c>
      <c r="Y87">
        <f t="shared" ref="Y87:Y121" si="79">U87</f>
        <v>296.52173356005278</v>
      </c>
      <c r="Z87">
        <f t="shared" ref="Z87:Z121" si="80">Z86-(AG86+AH86)*($A87-$A86)/$L$11</f>
        <v>301.44767274514493</v>
      </c>
      <c r="AA87">
        <f t="shared" ref="AA87:AA121" si="81">$O$5*X87+$N$5</f>
        <v>1030.7285926898467</v>
      </c>
      <c r="AB87" s="8">
        <f t="shared" ref="AB87:AB121" si="82">$O$3*Y87+$N$3</f>
        <v>4191.7365578697863</v>
      </c>
      <c r="AC87">
        <f t="shared" ref="AC87:AC121" si="83">EXP(-$B$8/4/$B$6/AA87)</f>
        <v>0.25989368288420223</v>
      </c>
      <c r="AD87">
        <f t="shared" ref="AD87:AD121" si="84">EXP(-$F$8/4/$F$6/AB87)</f>
        <v>0.26851722177283655</v>
      </c>
      <c r="AE87">
        <f t="shared" ref="AE87:AE121" si="85">Z87+AC87*(X87-Z87)</f>
        <v>303.37047238559046</v>
      </c>
      <c r="AF87">
        <f t="shared" ref="AF87:AF121" si="86">Z87+AD87*(Y87-Z87)</f>
        <v>300.12497324054203</v>
      </c>
      <c r="AG87">
        <f t="shared" ref="AG87:AG121" si="87">$B$6*AA87*(AE87-X87)</f>
        <v>-320.00723878594408</v>
      </c>
      <c r="AH87">
        <f t="shared" ref="AH87:AH121" si="88">$F$6*AB87*(AF87-Y87)</f>
        <v>342.5548983173469</v>
      </c>
      <c r="AI87">
        <f t="shared" ref="AI87:AI121" si="89">AI86</f>
        <v>315.928</v>
      </c>
      <c r="AJ87">
        <f t="shared" ref="AJ87:AJ121" si="90">AF87</f>
        <v>300.12497324054203</v>
      </c>
      <c r="AK87">
        <f t="shared" ref="AK87:AK121" si="91">AK86-(AR86+AS86)*($A87-$A86)/$L$11</f>
        <v>306.35468197986387</v>
      </c>
      <c r="AL87">
        <f t="shared" ref="AL87:AL121" si="92">$O$5*AI87+$N$5</f>
        <v>1031.7602179603391</v>
      </c>
      <c r="AM87" s="8">
        <f t="shared" ref="AM87:AM121" si="93">$O$3*AJ87+$N$3</f>
        <v>4192.0098947610895</v>
      </c>
      <c r="AN87">
        <f t="shared" ref="AN87:AN121" si="94">EXP(-$B$8/4/$B$6/AL87)</f>
        <v>0.26024407529687704</v>
      </c>
      <c r="AO87">
        <f t="shared" ref="AO87:AO121" si="95">EXP(-$F$8/4/$F$6/AM87)</f>
        <v>0.26854024359507228</v>
      </c>
      <c r="AP87">
        <f t="shared" ref="AP87:AP121" si="96">AK87+AN87*(AI87-AK87)</f>
        <v>308.84608127553713</v>
      </c>
      <c r="AQ87">
        <f t="shared" ref="AQ87:AQ121" si="97">AK87+AO87*(AJ87-AK87)</f>
        <v>304.68175447748001</v>
      </c>
      <c r="AR87">
        <f t="shared" ref="AR87:AR121" si="98">$B$6*AL87*(AP87-AI87)</f>
        <v>-414.2979417815464</v>
      </c>
      <c r="AS87">
        <f t="shared" ref="AS87:AS121" si="99">$F$6*AM87*(AQ87-AJ87)</f>
        <v>433.23499371990891</v>
      </c>
      <c r="AT87">
        <f t="shared" ref="AT87:AT121" si="100">K87+V87+AG87+AR87</f>
        <v>-1183.411701585107</v>
      </c>
      <c r="AU87">
        <f t="shared" ref="AU87:AU121" si="101">L87+W87+AH87+AS87</f>
        <v>1254.7822252707233</v>
      </c>
      <c r="AV87">
        <f t="shared" ref="AV87:AV121" si="102">-AT87-AU87</f>
        <v>-71.370523685616263</v>
      </c>
      <c r="AW87">
        <f t="shared" ref="AW87:AW121" si="103">AW86+0.1</f>
        <v>6.5999999999999925</v>
      </c>
      <c r="AX87">
        <f t="shared" ref="AX87:AX121" si="104">I87</f>
        <v>295.67784495089717</v>
      </c>
      <c r="AY87">
        <f t="shared" ref="AY87:AY121" si="105">D87</f>
        <v>294.48912373648903</v>
      </c>
      <c r="AZ87">
        <f t="shared" ref="AZ87:AZ121" si="106">O87</f>
        <v>297.56405522098595</v>
      </c>
      <c r="BA87">
        <f t="shared" ref="BA87:BA121" si="107">Z87</f>
        <v>301.44767274514493</v>
      </c>
      <c r="BB87">
        <f t="shared" ref="BB87:BB121" si="108">AK87</f>
        <v>306.35468197986387</v>
      </c>
      <c r="BC87">
        <f t="shared" ref="BC87:BC121" si="109">AQ87</f>
        <v>304.68175447748001</v>
      </c>
    </row>
    <row r="88" spans="1:55">
      <c r="A88">
        <f t="shared" si="55"/>
        <v>6.6999999999999922</v>
      </c>
      <c r="B88">
        <f t="shared" si="56"/>
        <v>299.04380108925216</v>
      </c>
      <c r="C88">
        <f t="shared" si="57"/>
        <v>291.483</v>
      </c>
      <c r="D88">
        <f t="shared" si="58"/>
        <v>294.47333643923827</v>
      </c>
      <c r="E88">
        <f t="shared" si="59"/>
        <v>1029.3006915316919</v>
      </c>
      <c r="F88" s="8">
        <f t="shared" si="60"/>
        <v>4191.3543263532811</v>
      </c>
      <c r="G88">
        <f t="shared" si="61"/>
        <v>0.25940831734929537</v>
      </c>
      <c r="H88">
        <f t="shared" si="62"/>
        <v>0.26848502656690831</v>
      </c>
      <c r="I88">
        <f t="shared" si="63"/>
        <v>295.65895298360283</v>
      </c>
      <c r="J88">
        <f t="shared" si="64"/>
        <v>293.67047588090537</v>
      </c>
      <c r="K88">
        <f t="shared" si="65"/>
        <v>-197.54430231608913</v>
      </c>
      <c r="L88">
        <f t="shared" si="66"/>
        <v>207.94127375708945</v>
      </c>
      <c r="M88">
        <f t="shared" si="67"/>
        <v>303.34123128923648</v>
      </c>
      <c r="N88">
        <f t="shared" si="68"/>
        <v>293.67047588090537</v>
      </c>
      <c r="O88">
        <f t="shared" si="69"/>
        <v>297.53686469489719</v>
      </c>
      <c r="P88">
        <f t="shared" si="70"/>
        <v>1029.9266995056562</v>
      </c>
      <c r="Q88" s="8">
        <f t="shared" si="71"/>
        <v>4191.520265316577</v>
      </c>
      <c r="R88">
        <f t="shared" si="72"/>
        <v>0.25962116104530497</v>
      </c>
      <c r="S88">
        <f t="shared" si="73"/>
        <v>0.26849900378568442</v>
      </c>
      <c r="T88">
        <f t="shared" si="74"/>
        <v>299.04380108925216</v>
      </c>
      <c r="U88">
        <f t="shared" si="75"/>
        <v>296.49874315009225</v>
      </c>
      <c r="V88">
        <f t="shared" si="76"/>
        <v>-250.95636039620186</v>
      </c>
      <c r="W88">
        <f t="shared" si="77"/>
        <v>268.86549355030377</v>
      </c>
      <c r="X88">
        <f t="shared" si="78"/>
        <v>308.82593567697865</v>
      </c>
      <c r="Y88">
        <f t="shared" si="79"/>
        <v>296.49874315009225</v>
      </c>
      <c r="Z88">
        <f t="shared" si="80"/>
        <v>301.4152476826751</v>
      </c>
      <c r="AA88">
        <f t="shared" si="81"/>
        <v>1030.7256580743322</v>
      </c>
      <c r="AB88" s="8">
        <f t="shared" si="82"/>
        <v>4191.7348138483658</v>
      </c>
      <c r="AC88">
        <f t="shared" si="83"/>
        <v>0.25989268581295566</v>
      </c>
      <c r="AD88">
        <f t="shared" si="84"/>
        <v>0.26851707487918602</v>
      </c>
      <c r="AE88">
        <f t="shared" si="85"/>
        <v>303.34123128923648</v>
      </c>
      <c r="AF88">
        <f t="shared" si="86"/>
        <v>300.09508226695567</v>
      </c>
      <c r="AG88">
        <f t="shared" si="87"/>
        <v>-320.53788808390772</v>
      </c>
      <c r="AH88">
        <f t="shared" si="88"/>
        <v>341.89872924576525</v>
      </c>
      <c r="AI88">
        <f t="shared" si="89"/>
        <v>315.928</v>
      </c>
      <c r="AJ88">
        <f t="shared" si="90"/>
        <v>300.09508226695567</v>
      </c>
      <c r="AK88">
        <f t="shared" si="91"/>
        <v>306.32744921580513</v>
      </c>
      <c r="AL88">
        <f t="shared" si="92"/>
        <v>1031.7602179603391</v>
      </c>
      <c r="AM88" s="8">
        <f t="shared" si="93"/>
        <v>4192.007627272239</v>
      </c>
      <c r="AN88">
        <f t="shared" si="94"/>
        <v>0.26024407529687704</v>
      </c>
      <c r="AO88">
        <f t="shared" si="95"/>
        <v>0.26854005261986774</v>
      </c>
      <c r="AP88">
        <f t="shared" si="96"/>
        <v>308.82593567697865</v>
      </c>
      <c r="AQ88">
        <f t="shared" si="97"/>
        <v>304.65380906741478</v>
      </c>
      <c r="AR88">
        <f t="shared" si="98"/>
        <v>-415.47647550149827</v>
      </c>
      <c r="AS88">
        <f t="shared" si="99"/>
        <v>433.41973331220828</v>
      </c>
      <c r="AT88">
        <f t="shared" si="100"/>
        <v>-1184.515026297697</v>
      </c>
      <c r="AU88">
        <f t="shared" si="101"/>
        <v>1252.1252298653667</v>
      </c>
      <c r="AV88">
        <f t="shared" si="102"/>
        <v>-67.610203567669714</v>
      </c>
      <c r="AW88">
        <f t="shared" si="103"/>
        <v>6.6999999999999922</v>
      </c>
      <c r="AX88">
        <f t="shared" si="104"/>
        <v>295.65895298360283</v>
      </c>
      <c r="AY88">
        <f t="shared" si="105"/>
        <v>294.47333643923827</v>
      </c>
      <c r="AZ88">
        <f t="shared" si="106"/>
        <v>297.53686469489719</v>
      </c>
      <c r="BA88">
        <f t="shared" si="107"/>
        <v>301.4152476826751</v>
      </c>
      <c r="BB88">
        <f t="shared" si="108"/>
        <v>306.32744921580513</v>
      </c>
      <c r="BC88">
        <f t="shared" si="109"/>
        <v>304.65380906741478</v>
      </c>
    </row>
    <row r="89" spans="1:55">
      <c r="A89">
        <f t="shared" si="55"/>
        <v>6.7999999999999918</v>
      </c>
      <c r="B89">
        <f t="shared" si="56"/>
        <v>299.01753277233172</v>
      </c>
      <c r="C89">
        <f t="shared" si="57"/>
        <v>291.483</v>
      </c>
      <c r="D89">
        <f t="shared" si="58"/>
        <v>294.45838488969929</v>
      </c>
      <c r="E89">
        <f t="shared" si="59"/>
        <v>1029.2968650179175</v>
      </c>
      <c r="F89" s="8">
        <f t="shared" si="60"/>
        <v>4191.3543263532811</v>
      </c>
      <c r="G89">
        <f t="shared" si="61"/>
        <v>0.25940701606952787</v>
      </c>
      <c r="H89">
        <f t="shared" si="62"/>
        <v>0.26848502656690831</v>
      </c>
      <c r="I89">
        <f t="shared" si="63"/>
        <v>295.64105983775266</v>
      </c>
      <c r="J89">
        <f t="shared" si="64"/>
        <v>293.65953859854159</v>
      </c>
      <c r="K89">
        <f t="shared" si="65"/>
        <v>-197.05478346174996</v>
      </c>
      <c r="L89">
        <f t="shared" si="66"/>
        <v>206.90157661298886</v>
      </c>
      <c r="M89">
        <f t="shared" si="67"/>
        <v>303.31352848026711</v>
      </c>
      <c r="N89">
        <f t="shared" si="68"/>
        <v>293.65953859854159</v>
      </c>
      <c r="O89">
        <f t="shared" si="69"/>
        <v>297.51111014771266</v>
      </c>
      <c r="P89">
        <f t="shared" si="70"/>
        <v>1029.9226640289855</v>
      </c>
      <c r="Q89" s="8">
        <f t="shared" si="71"/>
        <v>4191.5194356291213</v>
      </c>
      <c r="R89">
        <f t="shared" si="72"/>
        <v>0.25961978924671225</v>
      </c>
      <c r="S89">
        <f t="shared" si="73"/>
        <v>0.26849893390115354</v>
      </c>
      <c r="T89">
        <f t="shared" si="74"/>
        <v>299.01753277233172</v>
      </c>
      <c r="U89">
        <f t="shared" si="75"/>
        <v>296.47696729291619</v>
      </c>
      <c r="V89">
        <f t="shared" si="76"/>
        <v>-250.87160761466038</v>
      </c>
      <c r="W89">
        <f t="shared" si="77"/>
        <v>267.83508573040655</v>
      </c>
      <c r="X89">
        <f t="shared" si="78"/>
        <v>308.80684729564751</v>
      </c>
      <c r="Y89">
        <f t="shared" si="79"/>
        <v>296.47696729291619</v>
      </c>
      <c r="Z89">
        <f t="shared" si="80"/>
        <v>301.38452934545182</v>
      </c>
      <c r="AA89">
        <f t="shared" si="81"/>
        <v>1030.722877463975</v>
      </c>
      <c r="AB89" s="8">
        <f t="shared" si="82"/>
        <v>4191.7331619612769</v>
      </c>
      <c r="AC89">
        <f t="shared" si="83"/>
        <v>0.25989174106512175</v>
      </c>
      <c r="AD89">
        <f t="shared" si="84"/>
        <v>0.26851693574569302</v>
      </c>
      <c r="AE89">
        <f t="shared" si="85"/>
        <v>303.31352848026711</v>
      </c>
      <c r="AF89">
        <f t="shared" si="86"/>
        <v>300.06676582112311</v>
      </c>
      <c r="AG89">
        <f t="shared" si="87"/>
        <v>-321.04046763144072</v>
      </c>
      <c r="AH89">
        <f t="shared" si="88"/>
        <v>341.27679050388713</v>
      </c>
      <c r="AI89">
        <f t="shared" si="89"/>
        <v>315.928</v>
      </c>
      <c r="AJ89">
        <f t="shared" si="90"/>
        <v>300.06676582112311</v>
      </c>
      <c r="AK89">
        <f t="shared" si="91"/>
        <v>306.30164559505175</v>
      </c>
      <c r="AL89">
        <f t="shared" si="92"/>
        <v>1031.7602179603391</v>
      </c>
      <c r="AM89" s="8">
        <f t="shared" si="93"/>
        <v>4192.0054792249366</v>
      </c>
      <c r="AN89">
        <f t="shared" si="94"/>
        <v>0.26024407529687704</v>
      </c>
      <c r="AO89">
        <f t="shared" si="95"/>
        <v>0.26853987170434923</v>
      </c>
      <c r="AP89">
        <f t="shared" si="96"/>
        <v>308.80684729564751</v>
      </c>
      <c r="AQ89">
        <f t="shared" si="97"/>
        <v>304.62733178046892</v>
      </c>
      <c r="AR89">
        <f t="shared" si="98"/>
        <v>-416.59316116326829</v>
      </c>
      <c r="AS89">
        <f t="shared" si="99"/>
        <v>433.59436867193801</v>
      </c>
      <c r="AT89">
        <f t="shared" si="100"/>
        <v>-1185.5600198711195</v>
      </c>
      <c r="AU89">
        <f t="shared" si="101"/>
        <v>1249.6078215192206</v>
      </c>
      <c r="AV89">
        <f t="shared" si="102"/>
        <v>-64.047801648101085</v>
      </c>
      <c r="AW89">
        <f t="shared" si="103"/>
        <v>6.7999999999999918</v>
      </c>
      <c r="AX89">
        <f t="shared" si="104"/>
        <v>295.64105983775266</v>
      </c>
      <c r="AY89">
        <f t="shared" si="105"/>
        <v>294.45838488969929</v>
      </c>
      <c r="AZ89">
        <f t="shared" si="106"/>
        <v>297.51111014771266</v>
      </c>
      <c r="BA89">
        <f t="shared" si="107"/>
        <v>301.38452934545182</v>
      </c>
      <c r="BB89">
        <f t="shared" si="108"/>
        <v>306.30164559505175</v>
      </c>
      <c r="BC89">
        <f t="shared" si="109"/>
        <v>304.62733178046892</v>
      </c>
    </row>
    <row r="90" spans="1:55">
      <c r="A90">
        <f t="shared" si="55"/>
        <v>6.8999999999999915</v>
      </c>
      <c r="B90">
        <f t="shared" si="56"/>
        <v>298.99265017085867</v>
      </c>
      <c r="C90">
        <f t="shared" si="57"/>
        <v>291.483</v>
      </c>
      <c r="D90">
        <f t="shared" si="58"/>
        <v>294.4442245338268</v>
      </c>
      <c r="E90">
        <f t="shared" si="59"/>
        <v>1029.2932403617369</v>
      </c>
      <c r="F90" s="8">
        <f t="shared" si="60"/>
        <v>4191.3543263532811</v>
      </c>
      <c r="G90">
        <f t="shared" si="61"/>
        <v>0.25940578343242315</v>
      </c>
      <c r="H90">
        <f t="shared" si="62"/>
        <v>0.26848502656690831</v>
      </c>
      <c r="I90">
        <f t="shared" si="63"/>
        <v>295.62411244958514</v>
      </c>
      <c r="J90">
        <f t="shared" si="64"/>
        <v>293.64918008619173</v>
      </c>
      <c r="K90">
        <f t="shared" si="65"/>
        <v>-196.59098313346794</v>
      </c>
      <c r="L90">
        <f t="shared" si="66"/>
        <v>205.91689729786629</v>
      </c>
      <c r="M90">
        <f t="shared" si="67"/>
        <v>303.28728332846401</v>
      </c>
      <c r="N90">
        <f t="shared" si="68"/>
        <v>293.64918008619173</v>
      </c>
      <c r="O90">
        <f t="shared" si="69"/>
        <v>297.48671551656071</v>
      </c>
      <c r="P90">
        <f t="shared" si="70"/>
        <v>1029.918840889681</v>
      </c>
      <c r="Q90" s="8">
        <f t="shared" si="71"/>
        <v>4191.5186498463772</v>
      </c>
      <c r="R90">
        <f t="shared" si="72"/>
        <v>0.25961848962573048</v>
      </c>
      <c r="S90">
        <f t="shared" si="73"/>
        <v>0.26849886771470544</v>
      </c>
      <c r="T90">
        <f t="shared" si="74"/>
        <v>298.99265017085867</v>
      </c>
      <c r="U90">
        <f t="shared" si="75"/>
        <v>296.45634159869155</v>
      </c>
      <c r="V90">
        <f t="shared" si="76"/>
        <v>-250.79110833133731</v>
      </c>
      <c r="W90">
        <f t="shared" si="77"/>
        <v>266.85899980731313</v>
      </c>
      <c r="X90">
        <f t="shared" si="78"/>
        <v>308.78876108547109</v>
      </c>
      <c r="Y90">
        <f t="shared" si="79"/>
        <v>296.45634159869155</v>
      </c>
      <c r="Z90">
        <f t="shared" si="80"/>
        <v>301.35542814173778</v>
      </c>
      <c r="AA90">
        <f t="shared" si="81"/>
        <v>1030.720242840197</v>
      </c>
      <c r="AB90" s="8">
        <f t="shared" si="82"/>
        <v>4191.7315973239947</v>
      </c>
      <c r="AC90">
        <f t="shared" si="83"/>
        <v>0.25989084591655576</v>
      </c>
      <c r="AD90">
        <f t="shared" si="84"/>
        <v>0.26851680396095479</v>
      </c>
      <c r="AE90">
        <f t="shared" si="85"/>
        <v>303.28728332846401</v>
      </c>
      <c r="AF90">
        <f t="shared" si="86"/>
        <v>300.0399410808709</v>
      </c>
      <c r="AG90">
        <f t="shared" si="87"/>
        <v>-321.5164705649853</v>
      </c>
      <c r="AH90">
        <f t="shared" si="88"/>
        <v>340.68732927880353</v>
      </c>
      <c r="AI90">
        <f t="shared" si="89"/>
        <v>315.928</v>
      </c>
      <c r="AJ90">
        <f t="shared" si="90"/>
        <v>300.0399410808709</v>
      </c>
      <c r="AK90">
        <f t="shared" si="91"/>
        <v>306.27719670647582</v>
      </c>
      <c r="AL90">
        <f t="shared" si="92"/>
        <v>1031.7602179603391</v>
      </c>
      <c r="AM90" s="8">
        <f t="shared" si="93"/>
        <v>4192.0034443364029</v>
      </c>
      <c r="AN90">
        <f t="shared" si="94"/>
        <v>0.26024407529687704</v>
      </c>
      <c r="AO90">
        <f t="shared" si="95"/>
        <v>0.26853970031937108</v>
      </c>
      <c r="AP90">
        <f t="shared" si="96"/>
        <v>308.78876108547109</v>
      </c>
      <c r="AQ90">
        <f t="shared" si="97"/>
        <v>304.60224594996055</v>
      </c>
      <c r="AR90">
        <f t="shared" si="98"/>
        <v>-417.65121900638314</v>
      </c>
      <c r="AS90">
        <f t="shared" si="99"/>
        <v>433.75948441063247</v>
      </c>
      <c r="AT90">
        <f t="shared" si="100"/>
        <v>-1186.5497810361737</v>
      </c>
      <c r="AU90">
        <f t="shared" si="101"/>
        <v>1247.2227107946155</v>
      </c>
      <c r="AV90">
        <f t="shared" si="102"/>
        <v>-60.672929758441796</v>
      </c>
      <c r="AW90">
        <f t="shared" si="103"/>
        <v>6.8999999999999915</v>
      </c>
      <c r="AX90">
        <f t="shared" si="104"/>
        <v>295.62411244958514</v>
      </c>
      <c r="AY90">
        <f t="shared" si="105"/>
        <v>294.4442245338268</v>
      </c>
      <c r="AZ90">
        <f t="shared" si="106"/>
        <v>297.48671551656071</v>
      </c>
      <c r="BA90">
        <f t="shared" si="107"/>
        <v>301.35542814173778</v>
      </c>
      <c r="BB90">
        <f t="shared" si="108"/>
        <v>306.27719670647582</v>
      </c>
      <c r="BC90">
        <f t="shared" si="109"/>
        <v>304.60224594996055</v>
      </c>
    </row>
    <row r="91" spans="1:55">
      <c r="A91">
        <f t="shared" si="55"/>
        <v>6.9999999999999911</v>
      </c>
      <c r="B91">
        <f t="shared" si="56"/>
        <v>298.96908010650299</v>
      </c>
      <c r="C91">
        <f t="shared" si="57"/>
        <v>291.483</v>
      </c>
      <c r="D91">
        <f t="shared" si="58"/>
        <v>294.43081323723754</v>
      </c>
      <c r="E91">
        <f t="shared" si="59"/>
        <v>1029.2898069032403</v>
      </c>
      <c r="F91" s="8">
        <f t="shared" si="60"/>
        <v>4191.3543263532811</v>
      </c>
      <c r="G91">
        <f t="shared" si="61"/>
        <v>0.25940461581332469</v>
      </c>
      <c r="H91">
        <f t="shared" si="62"/>
        <v>0.26848502656690831</v>
      </c>
      <c r="I91">
        <f t="shared" si="63"/>
        <v>295.60806061091768</v>
      </c>
      <c r="J91">
        <f t="shared" si="64"/>
        <v>293.63936952192353</v>
      </c>
      <c r="K91">
        <f t="shared" si="65"/>
        <v>-196.15155820143201</v>
      </c>
      <c r="L91">
        <f t="shared" si="66"/>
        <v>204.98430588142404</v>
      </c>
      <c r="M91">
        <f t="shared" si="67"/>
        <v>303.26241938765168</v>
      </c>
      <c r="N91">
        <f t="shared" si="68"/>
        <v>293.63936952192353</v>
      </c>
      <c r="O91">
        <f t="shared" si="69"/>
        <v>297.46360879969097</v>
      </c>
      <c r="P91">
        <f t="shared" si="70"/>
        <v>1029.9152189518045</v>
      </c>
      <c r="Q91" s="8">
        <f t="shared" si="71"/>
        <v>4191.5179056302341</v>
      </c>
      <c r="R91">
        <f t="shared" si="72"/>
        <v>0.25961725839736871</v>
      </c>
      <c r="S91">
        <f t="shared" si="73"/>
        <v>0.26849880502940265</v>
      </c>
      <c r="T91">
        <f t="shared" si="74"/>
        <v>298.96908010650299</v>
      </c>
      <c r="U91">
        <f t="shared" si="75"/>
        <v>296.4368051234639</v>
      </c>
      <c r="V91">
        <f t="shared" si="76"/>
        <v>-250.71466890964865</v>
      </c>
      <c r="W91">
        <f t="shared" si="77"/>
        <v>265.93437206280561</v>
      </c>
      <c r="X91">
        <f t="shared" si="78"/>
        <v>308.7716248042081</v>
      </c>
      <c r="Y91">
        <f t="shared" si="79"/>
        <v>296.4368051234639</v>
      </c>
      <c r="Z91">
        <f t="shared" si="80"/>
        <v>301.32785914769073</v>
      </c>
      <c r="AA91">
        <f t="shared" si="81"/>
        <v>1030.7177465928548</v>
      </c>
      <c r="AB91" s="8">
        <f t="shared" si="82"/>
        <v>4191.7301153133931</v>
      </c>
      <c r="AC91">
        <f t="shared" si="83"/>
        <v>0.2598899977818519</v>
      </c>
      <c r="AD91">
        <f t="shared" si="84"/>
        <v>0.26851667913558469</v>
      </c>
      <c r="AE91">
        <f t="shared" si="85"/>
        <v>303.26241938765168</v>
      </c>
      <c r="AF91">
        <f t="shared" si="86"/>
        <v>300.01452956363261</v>
      </c>
      <c r="AG91">
        <f t="shared" si="87"/>
        <v>-321.96730943305977</v>
      </c>
      <c r="AH91">
        <f t="shared" si="88"/>
        <v>340.12867775375491</v>
      </c>
      <c r="AI91">
        <f t="shared" si="89"/>
        <v>315.928</v>
      </c>
      <c r="AJ91">
        <f t="shared" si="90"/>
        <v>300.01452956363261</v>
      </c>
      <c r="AK91">
        <f t="shared" si="91"/>
        <v>306.2540319291611</v>
      </c>
      <c r="AL91">
        <f t="shared" si="92"/>
        <v>1031.7602179603391</v>
      </c>
      <c r="AM91" s="8">
        <f t="shared" si="93"/>
        <v>4192.0015166530566</v>
      </c>
      <c r="AN91">
        <f t="shared" si="94"/>
        <v>0.26024407529687704</v>
      </c>
      <c r="AO91">
        <f t="shared" si="95"/>
        <v>0.26853953796351243</v>
      </c>
      <c r="AP91">
        <f t="shared" si="96"/>
        <v>308.7716248042081</v>
      </c>
      <c r="AQ91">
        <f t="shared" si="97"/>
        <v>304.57847884679984</v>
      </c>
      <c r="AR91">
        <f t="shared" si="98"/>
        <v>-418.65370524397912</v>
      </c>
      <c r="AS91">
        <f t="shared" si="99"/>
        <v>433.9156269487587</v>
      </c>
      <c r="AT91">
        <f t="shared" si="100"/>
        <v>-1187.4872417881195</v>
      </c>
      <c r="AU91">
        <f t="shared" si="101"/>
        <v>1244.9629826467433</v>
      </c>
      <c r="AV91">
        <f t="shared" si="102"/>
        <v>-57.475740858623794</v>
      </c>
      <c r="AW91">
        <f t="shared" si="103"/>
        <v>6.9999999999999911</v>
      </c>
      <c r="AX91">
        <f t="shared" si="104"/>
        <v>295.60806061091768</v>
      </c>
      <c r="AY91">
        <f t="shared" si="105"/>
        <v>294.43081323723754</v>
      </c>
      <c r="AZ91">
        <f t="shared" si="106"/>
        <v>297.46360879969097</v>
      </c>
      <c r="BA91">
        <f t="shared" si="107"/>
        <v>301.32785914769073</v>
      </c>
      <c r="BB91">
        <f t="shared" si="108"/>
        <v>306.2540319291611</v>
      </c>
      <c r="BC91">
        <f t="shared" si="109"/>
        <v>304.57847884679984</v>
      </c>
    </row>
    <row r="92" spans="1:55">
      <c r="A92">
        <f t="shared" si="55"/>
        <v>7.0999999999999908</v>
      </c>
      <c r="B92">
        <f t="shared" si="56"/>
        <v>298.94675327651657</v>
      </c>
      <c r="C92">
        <f t="shared" si="57"/>
        <v>291.483</v>
      </c>
      <c r="D92">
        <f t="shared" si="58"/>
        <v>294.41811114747497</v>
      </c>
      <c r="E92">
        <f t="shared" si="59"/>
        <v>1029.2865545470754</v>
      </c>
      <c r="F92" s="8">
        <f t="shared" si="60"/>
        <v>4191.3543263532811</v>
      </c>
      <c r="G92">
        <f t="shared" si="61"/>
        <v>0.25940350977951038</v>
      </c>
      <c r="H92">
        <f t="shared" si="62"/>
        <v>0.26848502656690831</v>
      </c>
      <c r="I92">
        <f t="shared" si="63"/>
        <v>295.59285681028371</v>
      </c>
      <c r="J92">
        <f t="shared" si="64"/>
        <v>293.63007775306835</v>
      </c>
      <c r="K92">
        <f t="shared" si="65"/>
        <v>-195.73523450666619</v>
      </c>
      <c r="L92">
        <f t="shared" si="66"/>
        <v>204.10103111342869</v>
      </c>
      <c r="M92">
        <f t="shared" si="67"/>
        <v>303.23886418466867</v>
      </c>
      <c r="N92">
        <f t="shared" si="68"/>
        <v>293.63007775306835</v>
      </c>
      <c r="O92">
        <f t="shared" si="69"/>
        <v>297.44172183511154</v>
      </c>
      <c r="P92">
        <f t="shared" si="70"/>
        <v>1029.9117876581686</v>
      </c>
      <c r="Q92" s="8">
        <f t="shared" si="71"/>
        <v>4191.517200769209</v>
      </c>
      <c r="R92">
        <f t="shared" si="72"/>
        <v>0.25961609197331337</v>
      </c>
      <c r="S92">
        <f t="shared" si="73"/>
        <v>0.26849874565897314</v>
      </c>
      <c r="T92">
        <f t="shared" si="74"/>
        <v>298.94675327651657</v>
      </c>
      <c r="U92">
        <f t="shared" si="75"/>
        <v>296.41830018018447</v>
      </c>
      <c r="V92">
        <f t="shared" si="76"/>
        <v>-250.64210155432431</v>
      </c>
      <c r="W92">
        <f t="shared" si="77"/>
        <v>265.05848972093241</v>
      </c>
      <c r="X92">
        <f t="shared" si="78"/>
        <v>308.75538887958282</v>
      </c>
      <c r="Y92">
        <f t="shared" si="79"/>
        <v>296.41830018018447</v>
      </c>
      <c r="Z92">
        <f t="shared" si="80"/>
        <v>301.30174186924256</v>
      </c>
      <c r="AA92">
        <f t="shared" si="81"/>
        <v>1030.71538150074</v>
      </c>
      <c r="AB92" s="8">
        <f t="shared" si="82"/>
        <v>4191.7287115534109</v>
      </c>
      <c r="AC92">
        <f t="shared" si="83"/>
        <v>0.25988919420772161</v>
      </c>
      <c r="AD92">
        <f t="shared" si="84"/>
        <v>0.26851656090100501</v>
      </c>
      <c r="AE92">
        <f t="shared" si="85"/>
        <v>303.23886418466867</v>
      </c>
      <c r="AF92">
        <f t="shared" si="86"/>
        <v>299.99045690153611</v>
      </c>
      <c r="AG92">
        <f t="shared" si="87"/>
        <v>-322.39432070552857</v>
      </c>
      <c r="AH92">
        <f t="shared" si="88"/>
        <v>339.59924968919847</v>
      </c>
      <c r="AI92">
        <f t="shared" si="89"/>
        <v>315.928</v>
      </c>
      <c r="AJ92">
        <f t="shared" si="90"/>
        <v>299.99045690153611</v>
      </c>
      <c r="AK92">
        <f t="shared" si="91"/>
        <v>306.23208425144327</v>
      </c>
      <c r="AL92">
        <f t="shared" si="92"/>
        <v>1031.7602179603391</v>
      </c>
      <c r="AM92" s="8">
        <f t="shared" si="93"/>
        <v>4191.999690533451</v>
      </c>
      <c r="AN92">
        <f t="shared" si="94"/>
        <v>0.26024407529687704</v>
      </c>
      <c r="AO92">
        <f t="shared" si="95"/>
        <v>0.26853938416164025</v>
      </c>
      <c r="AP92">
        <f t="shared" si="96"/>
        <v>308.75538887958282</v>
      </c>
      <c r="AQ92">
        <f t="shared" si="97"/>
        <v>304.55596148673277</v>
      </c>
      <c r="AR92">
        <f t="shared" si="98"/>
        <v>-419.60351989405939</v>
      </c>
      <c r="AS92">
        <f t="shared" si="99"/>
        <v>434.06330757164216</v>
      </c>
      <c r="AT92">
        <f t="shared" si="100"/>
        <v>-1188.3751766605785</v>
      </c>
      <c r="AU92">
        <f t="shared" si="101"/>
        <v>1242.8220780952017</v>
      </c>
      <c r="AV92">
        <f t="shared" si="102"/>
        <v>-54.446901434623214</v>
      </c>
      <c r="AW92">
        <f t="shared" si="103"/>
        <v>7.0999999999999908</v>
      </c>
      <c r="AX92">
        <f t="shared" si="104"/>
        <v>295.59285681028371</v>
      </c>
      <c r="AY92">
        <f t="shared" si="105"/>
        <v>294.41811114747497</v>
      </c>
      <c r="AZ92">
        <f t="shared" si="106"/>
        <v>297.44172183511154</v>
      </c>
      <c r="BA92">
        <f t="shared" si="107"/>
        <v>301.30174186924256</v>
      </c>
      <c r="BB92">
        <f t="shared" si="108"/>
        <v>306.23208425144327</v>
      </c>
      <c r="BC92">
        <f t="shared" si="109"/>
        <v>304.55596148673277</v>
      </c>
    </row>
    <row r="93" spans="1:55">
      <c r="A93">
        <f t="shared" si="55"/>
        <v>7.1999999999999904</v>
      </c>
      <c r="B93">
        <f t="shared" si="56"/>
        <v>298.92560404692108</v>
      </c>
      <c r="C93">
        <f t="shared" si="57"/>
        <v>291.483</v>
      </c>
      <c r="D93">
        <f t="shared" si="58"/>
        <v>294.40608056500116</v>
      </c>
      <c r="E93">
        <f t="shared" si="59"/>
        <v>1029.2834737323201</v>
      </c>
      <c r="F93" s="8">
        <f t="shared" si="60"/>
        <v>4191.3543263532811</v>
      </c>
      <c r="G93">
        <f t="shared" si="61"/>
        <v>0.25940246207995249</v>
      </c>
      <c r="H93">
        <f t="shared" si="62"/>
        <v>0.26848502656690831</v>
      </c>
      <c r="I93">
        <f t="shared" si="63"/>
        <v>295.57845608363937</v>
      </c>
      <c r="J93">
        <f t="shared" si="64"/>
        <v>293.62127720184964</v>
      </c>
      <c r="K93">
        <f t="shared" si="65"/>
        <v>-195.34080349150895</v>
      </c>
      <c r="L93">
        <f t="shared" si="66"/>
        <v>203.26445145275324</v>
      </c>
      <c r="M93">
        <f t="shared" si="67"/>
        <v>303.21654901809512</v>
      </c>
      <c r="N93">
        <f t="shared" si="68"/>
        <v>293.62127720184964</v>
      </c>
      <c r="O93">
        <f t="shared" si="69"/>
        <v>297.42099009192373</v>
      </c>
      <c r="P93">
        <f t="shared" si="70"/>
        <v>1029.9085370010164</v>
      </c>
      <c r="Q93" s="8">
        <f t="shared" si="71"/>
        <v>4191.5165331712906</v>
      </c>
      <c r="R93">
        <f t="shared" si="72"/>
        <v>0.25961498695196777</v>
      </c>
      <c r="S93">
        <f t="shared" si="73"/>
        <v>0.268498689427208</v>
      </c>
      <c r="T93">
        <f t="shared" si="74"/>
        <v>298.92560404692108</v>
      </c>
      <c r="U93">
        <f t="shared" si="75"/>
        <v>296.40077216073917</v>
      </c>
      <c r="V93">
        <f t="shared" si="76"/>
        <v>-250.57322462669828</v>
      </c>
      <c r="W93">
        <f t="shared" si="77"/>
        <v>264.22878299949298</v>
      </c>
      <c r="X93">
        <f t="shared" si="78"/>
        <v>308.74000628049919</v>
      </c>
      <c r="Y93">
        <f t="shared" si="79"/>
        <v>296.40077216073917</v>
      </c>
      <c r="Z93">
        <f t="shared" si="80"/>
        <v>301.27700001537931</v>
      </c>
      <c r="AA93">
        <f t="shared" si="81"/>
        <v>1030.7131407128181</v>
      </c>
      <c r="AB93" s="8">
        <f t="shared" si="82"/>
        <v>4191.72738190155</v>
      </c>
      <c r="AC93">
        <f t="shared" si="83"/>
        <v>0.25988843286662233</v>
      </c>
      <c r="AD93">
        <f t="shared" si="84"/>
        <v>0.26851644890830956</v>
      </c>
      <c r="AE93">
        <f t="shared" si="85"/>
        <v>303.21654901809512</v>
      </c>
      <c r="AF93">
        <f t="shared" si="86"/>
        <v>299.96765262778354</v>
      </c>
      <c r="AG93">
        <f t="shared" si="87"/>
        <v>-322.79876900919692</v>
      </c>
      <c r="AH93">
        <f t="shared" si="88"/>
        <v>339.09753703169503</v>
      </c>
      <c r="AI93">
        <f t="shared" si="89"/>
        <v>315.928</v>
      </c>
      <c r="AJ93">
        <f t="shared" si="90"/>
        <v>299.96765262778354</v>
      </c>
      <c r="AK93">
        <f t="shared" si="91"/>
        <v>306.21129009681744</v>
      </c>
      <c r="AL93">
        <f t="shared" si="92"/>
        <v>1031.7602179603391</v>
      </c>
      <c r="AM93" s="8">
        <f t="shared" si="93"/>
        <v>4191.9979606320712</v>
      </c>
      <c r="AN93">
        <f t="shared" si="94"/>
        <v>0.26024407529687704</v>
      </c>
      <c r="AO93">
        <f t="shared" si="95"/>
        <v>0.26853923846354505</v>
      </c>
      <c r="AP93">
        <f t="shared" si="96"/>
        <v>308.74000628049919</v>
      </c>
      <c r="AQ93">
        <f t="shared" si="97"/>
        <v>304.53462844564064</v>
      </c>
      <c r="AR93">
        <f t="shared" si="98"/>
        <v>-420.50341431357418</v>
      </c>
      <c r="AS93">
        <f t="shared" si="99"/>
        <v>434.20300517768953</v>
      </c>
      <c r="AT93">
        <f t="shared" si="100"/>
        <v>-1189.2162114409784</v>
      </c>
      <c r="AU93">
        <f t="shared" si="101"/>
        <v>1240.7937766616308</v>
      </c>
      <c r="AV93">
        <f t="shared" si="102"/>
        <v>-51.577565220652332</v>
      </c>
      <c r="AW93">
        <f t="shared" si="103"/>
        <v>7.1999999999999904</v>
      </c>
      <c r="AX93">
        <f t="shared" si="104"/>
        <v>295.57845608363937</v>
      </c>
      <c r="AY93">
        <f t="shared" si="105"/>
        <v>294.40608056500116</v>
      </c>
      <c r="AZ93">
        <f t="shared" si="106"/>
        <v>297.42099009192373</v>
      </c>
      <c r="BA93">
        <f t="shared" si="107"/>
        <v>301.27700001537931</v>
      </c>
      <c r="BB93">
        <f t="shared" si="108"/>
        <v>306.21129009681744</v>
      </c>
      <c r="BC93">
        <f t="shared" si="109"/>
        <v>304.53462844564064</v>
      </c>
    </row>
    <row r="94" spans="1:55">
      <c r="A94">
        <f t="shared" si="55"/>
        <v>7.2999999999999901</v>
      </c>
      <c r="B94">
        <f t="shared" si="56"/>
        <v>298.90557025694773</v>
      </c>
      <c r="C94">
        <f t="shared" si="57"/>
        <v>291.483</v>
      </c>
      <c r="D94">
        <f t="shared" si="58"/>
        <v>294.39468582224418</v>
      </c>
      <c r="E94">
        <f t="shared" si="59"/>
        <v>1029.2805554039962</v>
      </c>
      <c r="F94" s="8">
        <f t="shared" si="60"/>
        <v>4191.3543263532811</v>
      </c>
      <c r="G94">
        <f t="shared" si="61"/>
        <v>0.25940146963563676</v>
      </c>
      <c r="H94">
        <f t="shared" si="62"/>
        <v>0.26848502656690831</v>
      </c>
      <c r="I94">
        <f t="shared" si="63"/>
        <v>295.5648158739628</v>
      </c>
      <c r="J94">
        <f t="shared" si="64"/>
        <v>293.61294177690445</v>
      </c>
      <c r="K94">
        <f t="shared" si="65"/>
        <v>-194.96711896882627</v>
      </c>
      <c r="L94">
        <f t="shared" si="66"/>
        <v>202.47208665662507</v>
      </c>
      <c r="M94">
        <f t="shared" si="67"/>
        <v>303.19540876641702</v>
      </c>
      <c r="N94">
        <f t="shared" si="68"/>
        <v>293.61294177690445</v>
      </c>
      <c r="O94">
        <f t="shared" si="69"/>
        <v>297.40135247354112</v>
      </c>
      <c r="P94">
        <f t="shared" si="70"/>
        <v>1029.9054574940772</v>
      </c>
      <c r="Q94" s="8">
        <f t="shared" si="71"/>
        <v>4191.5159008572218</v>
      </c>
      <c r="R94">
        <f t="shared" si="72"/>
        <v>0.25961394010895877</v>
      </c>
      <c r="S94">
        <f t="shared" si="73"/>
        <v>0.26849863616739555</v>
      </c>
      <c r="T94">
        <f t="shared" si="74"/>
        <v>298.90557025694773</v>
      </c>
      <c r="U94">
        <f t="shared" si="75"/>
        <v>296.38416936825223</v>
      </c>
      <c r="V94">
        <f t="shared" si="76"/>
        <v>-250.5078628544276</v>
      </c>
      <c r="W94">
        <f t="shared" si="77"/>
        <v>263.442817578166</v>
      </c>
      <c r="X94">
        <f t="shared" si="78"/>
        <v>308.72543239334601</v>
      </c>
      <c r="Y94">
        <f t="shared" si="79"/>
        <v>296.38416936825223</v>
      </c>
      <c r="Z94">
        <f t="shared" si="80"/>
        <v>301.25356128238911</v>
      </c>
      <c r="AA94">
        <f t="shared" si="81"/>
        <v>1030.7110177302111</v>
      </c>
      <c r="AB94" s="8">
        <f t="shared" si="82"/>
        <v>4191.7261224361555</v>
      </c>
      <c r="AC94">
        <f t="shared" si="83"/>
        <v>0.2598877115506385</v>
      </c>
      <c r="AD94">
        <f t="shared" si="84"/>
        <v>0.26851634282719294</v>
      </c>
      <c r="AE94">
        <f t="shared" si="85"/>
        <v>303.19540876641702</v>
      </c>
      <c r="AF94">
        <f t="shared" si="86"/>
        <v>299.94604997381276</v>
      </c>
      <c r="AG94">
        <f t="shared" si="87"/>
        <v>-323.18185110911827</v>
      </c>
      <c r="AH94">
        <f t="shared" si="88"/>
        <v>338.62210657113167</v>
      </c>
      <c r="AI94">
        <f t="shared" si="89"/>
        <v>315.928</v>
      </c>
      <c r="AJ94">
        <f t="shared" si="90"/>
        <v>299.94604997381276</v>
      </c>
      <c r="AK94">
        <f t="shared" si="91"/>
        <v>306.19158915672824</v>
      </c>
      <c r="AL94">
        <f t="shared" si="92"/>
        <v>1031.7602179603391</v>
      </c>
      <c r="AM94" s="8">
        <f t="shared" si="93"/>
        <v>4191.9963218839439</v>
      </c>
      <c r="AN94">
        <f t="shared" si="94"/>
        <v>0.26024407529687704</v>
      </c>
      <c r="AO94">
        <f t="shared" si="95"/>
        <v>0.26853910044264445</v>
      </c>
      <c r="AP94">
        <f t="shared" si="96"/>
        <v>308.72543239334601</v>
      </c>
      <c r="AQ94">
        <f t="shared" si="97"/>
        <v>304.51441768276885</v>
      </c>
      <c r="AR94">
        <f t="shared" si="98"/>
        <v>-421.35599843466287</v>
      </c>
      <c r="AS94">
        <f t="shared" si="99"/>
        <v>434.33516875547161</v>
      </c>
      <c r="AT94">
        <f t="shared" si="100"/>
        <v>-1190.012831367035</v>
      </c>
      <c r="AU94">
        <f t="shared" si="101"/>
        <v>1238.8721795613942</v>
      </c>
      <c r="AV94">
        <f t="shared" si="102"/>
        <v>-48.8593481943592</v>
      </c>
      <c r="AW94">
        <f t="shared" si="103"/>
        <v>7.2999999999999901</v>
      </c>
      <c r="AX94">
        <f t="shared" si="104"/>
        <v>295.5648158739628</v>
      </c>
      <c r="AY94">
        <f t="shared" si="105"/>
        <v>294.39468582224418</v>
      </c>
      <c r="AZ94">
        <f t="shared" si="106"/>
        <v>297.40135247354112</v>
      </c>
      <c r="BA94">
        <f t="shared" si="107"/>
        <v>301.25356128238911</v>
      </c>
      <c r="BB94">
        <f t="shared" si="108"/>
        <v>306.19158915672824</v>
      </c>
      <c r="BC94">
        <f t="shared" si="109"/>
        <v>304.51441768276885</v>
      </c>
    </row>
    <row r="95" spans="1:55">
      <c r="A95">
        <f t="shared" si="55"/>
        <v>7.3999999999999897</v>
      </c>
      <c r="B95">
        <f t="shared" si="56"/>
        <v>298.88659303408826</v>
      </c>
      <c r="C95">
        <f t="shared" si="57"/>
        <v>291.483</v>
      </c>
      <c r="D95">
        <f t="shared" si="58"/>
        <v>294.38389317009455</v>
      </c>
      <c r="E95">
        <f t="shared" si="59"/>
        <v>1029.2777909861277</v>
      </c>
      <c r="F95" s="8">
        <f t="shared" si="60"/>
        <v>4191.3543263532811</v>
      </c>
      <c r="G95">
        <f t="shared" si="61"/>
        <v>0.25940052953040427</v>
      </c>
      <c r="H95">
        <f t="shared" si="62"/>
        <v>0.26848502656690831</v>
      </c>
      <c r="I95">
        <f t="shared" si="63"/>
        <v>295.55189589913101</v>
      </c>
      <c r="J95">
        <f t="shared" si="64"/>
        <v>293.60504679025394</v>
      </c>
      <c r="K95">
        <f t="shared" si="65"/>
        <v>-194.6130940283615</v>
      </c>
      <c r="L95">
        <f t="shared" si="66"/>
        <v>201.72158988784545</v>
      </c>
      <c r="M95">
        <f t="shared" si="67"/>
        <v>303.17538170530048</v>
      </c>
      <c r="N95">
        <f t="shared" si="68"/>
        <v>293.60504679025394</v>
      </c>
      <c r="O95">
        <f t="shared" si="69"/>
        <v>297.38275113204145</v>
      </c>
      <c r="P95">
        <f t="shared" si="70"/>
        <v>1029.902540145948</v>
      </c>
      <c r="Q95" s="8">
        <f t="shared" si="71"/>
        <v>4191.5153019542067</v>
      </c>
      <c r="R95">
        <f t="shared" si="72"/>
        <v>0.25961294838809368</v>
      </c>
      <c r="S95">
        <f t="shared" si="73"/>
        <v>0.26849858572179097</v>
      </c>
      <c r="T95">
        <f t="shared" si="74"/>
        <v>298.88659303408826</v>
      </c>
      <c r="U95">
        <f t="shared" si="75"/>
        <v>296.36844285899645</v>
      </c>
      <c r="V95">
        <f t="shared" si="76"/>
        <v>-250.44584745395656</v>
      </c>
      <c r="W95">
        <f t="shared" si="77"/>
        <v>262.69828746197129</v>
      </c>
      <c r="X95">
        <f t="shared" si="78"/>
        <v>308.71162490336513</v>
      </c>
      <c r="Y95">
        <f t="shared" si="79"/>
        <v>296.36844285899645</v>
      </c>
      <c r="Z95">
        <f t="shared" si="80"/>
        <v>301.23135714864259</v>
      </c>
      <c r="AA95">
        <f t="shared" si="81"/>
        <v>1030.709006388915</v>
      </c>
      <c r="AB95" s="8">
        <f t="shared" si="82"/>
        <v>4191.7249294444227</v>
      </c>
      <c r="AC95">
        <f t="shared" si="83"/>
        <v>0.25988702816561238</v>
      </c>
      <c r="AD95">
        <f t="shared" si="84"/>
        <v>0.26851624234493987</v>
      </c>
      <c r="AE95">
        <f t="shared" si="85"/>
        <v>303.17538170530048</v>
      </c>
      <c r="AF95">
        <f t="shared" si="86"/>
        <v>299.92558567674132</v>
      </c>
      <c r="AG95">
        <f t="shared" si="87"/>
        <v>-323.54469965312131</v>
      </c>
      <c r="AH95">
        <f t="shared" si="88"/>
        <v>338.17159666235824</v>
      </c>
      <c r="AI95">
        <f t="shared" si="89"/>
        <v>315.928</v>
      </c>
      <c r="AJ95">
        <f t="shared" si="90"/>
        <v>299.92558567674132</v>
      </c>
      <c r="AK95">
        <f t="shared" si="91"/>
        <v>306.17292423020348</v>
      </c>
      <c r="AL95">
        <f t="shared" si="92"/>
        <v>1031.7602179603391</v>
      </c>
      <c r="AM95" s="8">
        <f t="shared" si="93"/>
        <v>4191.9947694900311</v>
      </c>
      <c r="AN95">
        <f t="shared" si="94"/>
        <v>0.26024407529687704</v>
      </c>
      <c r="AO95">
        <f t="shared" si="95"/>
        <v>0.26853896969475327</v>
      </c>
      <c r="AP95">
        <f t="shared" si="96"/>
        <v>308.71162490336513</v>
      </c>
      <c r="AQ95">
        <f t="shared" si="97"/>
        <v>304.49527037172243</v>
      </c>
      <c r="AR95">
        <f t="shared" si="98"/>
        <v>-422.16374770471401</v>
      </c>
      <c r="AS95">
        <f t="shared" si="99"/>
        <v>434.46021962166179</v>
      </c>
      <c r="AT95">
        <f t="shared" si="100"/>
        <v>-1190.7673888401534</v>
      </c>
      <c r="AU95">
        <f t="shared" si="101"/>
        <v>1237.0516936338367</v>
      </c>
      <c r="AV95">
        <f t="shared" si="102"/>
        <v>-46.284304793683305</v>
      </c>
      <c r="AW95">
        <f t="shared" si="103"/>
        <v>7.3999999999999897</v>
      </c>
      <c r="AX95">
        <f t="shared" si="104"/>
        <v>295.55189589913101</v>
      </c>
      <c r="AY95">
        <f t="shared" si="105"/>
        <v>294.38389317009455</v>
      </c>
      <c r="AZ95">
        <f t="shared" si="106"/>
        <v>297.38275113204145</v>
      </c>
      <c r="BA95">
        <f t="shared" si="107"/>
        <v>301.23135714864259</v>
      </c>
      <c r="BB95">
        <f t="shared" si="108"/>
        <v>306.17292423020348</v>
      </c>
      <c r="BC95">
        <f t="shared" si="109"/>
        <v>304.49527037172243</v>
      </c>
    </row>
    <row r="96" spans="1:55">
      <c r="A96">
        <f t="shared" si="55"/>
        <v>7.4999999999999893</v>
      </c>
      <c r="B96">
        <f t="shared" si="56"/>
        <v>298.86861661915498</v>
      </c>
      <c r="C96">
        <f t="shared" si="57"/>
        <v>291.483</v>
      </c>
      <c r="D96">
        <f t="shared" si="58"/>
        <v>294.3736706713031</v>
      </c>
      <c r="E96">
        <f t="shared" si="59"/>
        <v>1029.2751723562565</v>
      </c>
      <c r="F96" s="8">
        <f t="shared" si="60"/>
        <v>4191.3543263532811</v>
      </c>
      <c r="G96">
        <f t="shared" si="61"/>
        <v>0.25939963900228968</v>
      </c>
      <c r="H96">
        <f t="shared" si="62"/>
        <v>0.26848502656690831</v>
      </c>
      <c r="I96">
        <f t="shared" si="63"/>
        <v>295.53965802751071</v>
      </c>
      <c r="J96">
        <f t="shared" si="64"/>
        <v>293.59756887932213</v>
      </c>
      <c r="K96">
        <f t="shared" si="65"/>
        <v>-194.27769807789065</v>
      </c>
      <c r="L96">
        <f t="shared" si="66"/>
        <v>201.01074030190196</v>
      </c>
      <c r="M96">
        <f t="shared" si="67"/>
        <v>303.15640933363835</v>
      </c>
      <c r="N96">
        <f t="shared" si="68"/>
        <v>293.59756887932213</v>
      </c>
      <c r="O96">
        <f t="shared" si="69"/>
        <v>297.3651312929573</v>
      </c>
      <c r="P96">
        <f t="shared" si="70"/>
        <v>1029.8997764347548</v>
      </c>
      <c r="Q96" s="8">
        <f t="shared" si="71"/>
        <v>4191.5147346899921</v>
      </c>
      <c r="R96">
        <f t="shared" si="72"/>
        <v>0.2596120088927511</v>
      </c>
      <c r="S96">
        <f t="shared" si="73"/>
        <v>0.26849853794111816</v>
      </c>
      <c r="T96">
        <f t="shared" si="74"/>
        <v>298.86861661915498</v>
      </c>
      <c r="U96">
        <f t="shared" si="75"/>
        <v>296.35354629329436</v>
      </c>
      <c r="V96">
        <f t="shared" si="76"/>
        <v>-250.38701618115132</v>
      </c>
      <c r="W96">
        <f t="shared" si="77"/>
        <v>261.99300821963692</v>
      </c>
      <c r="X96">
        <f t="shared" si="78"/>
        <v>308.69854368102222</v>
      </c>
      <c r="Y96">
        <f t="shared" si="79"/>
        <v>296.35354629329436</v>
      </c>
      <c r="Z96">
        <f t="shared" si="80"/>
        <v>301.21032267947282</v>
      </c>
      <c r="AA96">
        <f t="shared" si="81"/>
        <v>1030.7071008432483</v>
      </c>
      <c r="AB96" s="8">
        <f t="shared" si="82"/>
        <v>4191.7237994110856</v>
      </c>
      <c r="AC96">
        <f t="shared" si="83"/>
        <v>0.25988638072552239</v>
      </c>
      <c r="AD96">
        <f t="shared" si="84"/>
        <v>0.26851614716547278</v>
      </c>
      <c r="AE96">
        <f t="shared" si="85"/>
        <v>303.15640933363835</v>
      </c>
      <c r="AF96">
        <f t="shared" si="86"/>
        <v>299.90619979661193</v>
      </c>
      <c r="AG96">
        <f t="shared" si="87"/>
        <v>-323.8883866958185</v>
      </c>
      <c r="AH96">
        <f t="shared" si="88"/>
        <v>337.74471402400746</v>
      </c>
      <c r="AI96">
        <f t="shared" si="89"/>
        <v>315.928</v>
      </c>
      <c r="AJ96">
        <f t="shared" si="90"/>
        <v>299.90619979661193</v>
      </c>
      <c r="AK96">
        <f t="shared" si="91"/>
        <v>306.15524107025021</v>
      </c>
      <c r="AL96">
        <f t="shared" si="92"/>
        <v>1031.7602179603391</v>
      </c>
      <c r="AM96" s="8">
        <f t="shared" si="93"/>
        <v>4191.9932989033705</v>
      </c>
      <c r="AN96">
        <f t="shared" si="94"/>
        <v>0.26024407529687704</v>
      </c>
      <c r="AO96">
        <f t="shared" si="95"/>
        <v>0.26853884583691628</v>
      </c>
      <c r="AP96">
        <f t="shared" si="96"/>
        <v>308.69854368102222</v>
      </c>
      <c r="AQ96">
        <f t="shared" si="97"/>
        <v>304.47713073904015</v>
      </c>
      <c r="AR96">
        <f t="shared" si="98"/>
        <v>-422.92900973376521</v>
      </c>
      <c r="AS96">
        <f t="shared" si="99"/>
        <v>434.57855344767984</v>
      </c>
      <c r="AT96">
        <f t="shared" si="100"/>
        <v>-1191.4821106886257</v>
      </c>
      <c r="AU96">
        <f t="shared" si="101"/>
        <v>1235.3270159932263</v>
      </c>
      <c r="AV96">
        <f t="shared" si="102"/>
        <v>-43.844905304600616</v>
      </c>
      <c r="AW96">
        <f t="shared" si="103"/>
        <v>7.4999999999999893</v>
      </c>
      <c r="AX96">
        <f t="shared" si="104"/>
        <v>295.53965802751071</v>
      </c>
      <c r="AY96">
        <f t="shared" si="105"/>
        <v>294.3736706713031</v>
      </c>
      <c r="AZ96">
        <f t="shared" si="106"/>
        <v>297.3651312929573</v>
      </c>
      <c r="BA96">
        <f t="shared" si="107"/>
        <v>301.21032267947282</v>
      </c>
      <c r="BB96">
        <f t="shared" si="108"/>
        <v>306.15524107025021</v>
      </c>
      <c r="BC96">
        <f t="shared" si="109"/>
        <v>304.47713073904015</v>
      </c>
    </row>
    <row r="97" spans="1:55">
      <c r="A97">
        <f t="shared" si="55"/>
        <v>7.599999999999989</v>
      </c>
      <c r="B97">
        <f t="shared" si="56"/>
        <v>298.85158820078715</v>
      </c>
      <c r="C97">
        <f t="shared" si="57"/>
        <v>291.483</v>
      </c>
      <c r="D97">
        <f t="shared" si="58"/>
        <v>294.36398810028408</v>
      </c>
      <c r="E97">
        <f t="shared" si="59"/>
        <v>1029.2726918213352</v>
      </c>
      <c r="F97" s="8">
        <f t="shared" si="60"/>
        <v>4191.3543263532811</v>
      </c>
      <c r="G97">
        <f t="shared" si="61"/>
        <v>0.25939879543532707</v>
      </c>
      <c r="H97">
        <f t="shared" si="62"/>
        <v>0.26848502656690831</v>
      </c>
      <c r="I97">
        <f t="shared" si="63"/>
        <v>295.52806616075003</v>
      </c>
      <c r="J97">
        <f t="shared" si="64"/>
        <v>293.59048593364037</v>
      </c>
      <c r="K97">
        <f t="shared" si="65"/>
        <v>-193.95995401621988</v>
      </c>
      <c r="L97">
        <f t="shared" si="66"/>
        <v>200.33743607949941</v>
      </c>
      <c r="M97">
        <f t="shared" si="67"/>
        <v>303.13843620803067</v>
      </c>
      <c r="N97">
        <f t="shared" si="68"/>
        <v>293.59048593364037</v>
      </c>
      <c r="O97">
        <f t="shared" si="69"/>
        <v>297.34844108986334</v>
      </c>
      <c r="P97">
        <f t="shared" si="70"/>
        <v>1029.8971582840406</v>
      </c>
      <c r="Q97" s="8">
        <f t="shared" si="71"/>
        <v>4191.5141973873078</v>
      </c>
      <c r="R97">
        <f t="shared" si="72"/>
        <v>0.25961111887768923</v>
      </c>
      <c r="S97">
        <f t="shared" si="73"/>
        <v>0.26849849268410136</v>
      </c>
      <c r="T97">
        <f t="shared" si="74"/>
        <v>298.85158820078715</v>
      </c>
      <c r="U97">
        <f t="shared" si="75"/>
        <v>296.33943579484304</v>
      </c>
      <c r="V97">
        <f t="shared" si="76"/>
        <v>-250.33121332317845</v>
      </c>
      <c r="W97">
        <f t="shared" si="77"/>
        <v>261.32491057738446</v>
      </c>
      <c r="X97">
        <f t="shared" si="78"/>
        <v>308.68615067329256</v>
      </c>
      <c r="Y97">
        <f t="shared" si="79"/>
        <v>296.33943579484304</v>
      </c>
      <c r="Z97">
        <f t="shared" si="80"/>
        <v>301.19039634172617</v>
      </c>
      <c r="AA97">
        <f t="shared" si="81"/>
        <v>1030.7052955500151</v>
      </c>
      <c r="AB97" s="8">
        <f t="shared" si="82"/>
        <v>4191.7227290077481</v>
      </c>
      <c r="AC97">
        <f t="shared" si="83"/>
        <v>0.25988576734710456</v>
      </c>
      <c r="AD97">
        <f t="shared" si="84"/>
        <v>0.26851605700845343</v>
      </c>
      <c r="AE97">
        <f t="shared" si="85"/>
        <v>303.13843620803067</v>
      </c>
      <c r="AF97">
        <f t="shared" si="86"/>
        <v>299.88783554297356</v>
      </c>
      <c r="AG97">
        <f t="shared" si="87"/>
        <v>-324.21392701679304</v>
      </c>
      <c r="AH97">
        <f t="shared" si="88"/>
        <v>337.34023062414354</v>
      </c>
      <c r="AI97">
        <f t="shared" si="89"/>
        <v>315.928</v>
      </c>
      <c r="AJ97">
        <f t="shared" si="90"/>
        <v>299.88783554297356</v>
      </c>
      <c r="AK97">
        <f t="shared" si="91"/>
        <v>306.13848823689551</v>
      </c>
      <c r="AL97">
        <f t="shared" si="92"/>
        <v>1031.7602179603391</v>
      </c>
      <c r="AM97" s="8">
        <f t="shared" si="93"/>
        <v>4191.9919058159139</v>
      </c>
      <c r="AN97">
        <f t="shared" si="94"/>
        <v>0.26024407529687704</v>
      </c>
      <c r="AO97">
        <f t="shared" si="95"/>
        <v>0.26853872850629973</v>
      </c>
      <c r="AP97">
        <f t="shared" si="96"/>
        <v>308.68615067329256</v>
      </c>
      <c r="AQ97">
        <f t="shared" si="97"/>
        <v>304.45994591013522</v>
      </c>
      <c r="AR97">
        <f t="shared" si="98"/>
        <v>-423.65401065436936</v>
      </c>
      <c r="AS97">
        <f t="shared" si="99"/>
        <v>434.69054209916544</v>
      </c>
      <c r="AT97">
        <f t="shared" si="100"/>
        <v>-1192.1591050105608</v>
      </c>
      <c r="AU97">
        <f t="shared" si="101"/>
        <v>1233.6931193801929</v>
      </c>
      <c r="AV97">
        <f t="shared" si="102"/>
        <v>-41.534014369632132</v>
      </c>
      <c r="AW97">
        <f t="shared" si="103"/>
        <v>7.599999999999989</v>
      </c>
      <c r="AX97">
        <f t="shared" si="104"/>
        <v>295.52806616075003</v>
      </c>
      <c r="AY97">
        <f t="shared" si="105"/>
        <v>294.36398810028408</v>
      </c>
      <c r="AZ97">
        <f t="shared" si="106"/>
        <v>297.34844108986334</v>
      </c>
      <c r="BA97">
        <f t="shared" si="107"/>
        <v>301.19039634172617</v>
      </c>
      <c r="BB97">
        <f t="shared" si="108"/>
        <v>306.13848823689551</v>
      </c>
      <c r="BC97">
        <f t="shared" si="109"/>
        <v>304.45994591013522</v>
      </c>
    </row>
    <row r="98" spans="1:55">
      <c r="A98">
        <f t="shared" si="55"/>
        <v>7.6999999999999886</v>
      </c>
      <c r="B98">
        <f t="shared" si="56"/>
        <v>298.83545775887353</v>
      </c>
      <c r="C98">
        <f t="shared" si="57"/>
        <v>291.483</v>
      </c>
      <c r="D98">
        <f t="shared" si="58"/>
        <v>294.35481684887264</v>
      </c>
      <c r="E98">
        <f t="shared" si="59"/>
        <v>1029.2703420949192</v>
      </c>
      <c r="F98" s="8">
        <f t="shared" si="60"/>
        <v>4191.3543263532811</v>
      </c>
      <c r="G98">
        <f t="shared" si="61"/>
        <v>0.25939799635179683</v>
      </c>
      <c r="H98">
        <f t="shared" si="62"/>
        <v>0.26848502656690831</v>
      </c>
      <c r="I98">
        <f t="shared" si="63"/>
        <v>295.51708612329878</v>
      </c>
      <c r="J98">
        <f t="shared" si="64"/>
        <v>293.58377702590781</v>
      </c>
      <c r="K98">
        <f t="shared" si="65"/>
        <v>-193.6589355345638</v>
      </c>
      <c r="L98">
        <f t="shared" si="66"/>
        <v>199.69968787317418</v>
      </c>
      <c r="M98">
        <f t="shared" si="67"/>
        <v>303.12140978536075</v>
      </c>
      <c r="N98">
        <f t="shared" si="68"/>
        <v>293.58377702590781</v>
      </c>
      <c r="O98">
        <f t="shared" si="69"/>
        <v>297.33263140816467</v>
      </c>
      <c r="P98">
        <f t="shared" si="70"/>
        <v>1029.8946780398335</v>
      </c>
      <c r="Q98" s="8">
        <f t="shared" si="71"/>
        <v>4191.5136884586364</v>
      </c>
      <c r="R98">
        <f t="shared" si="72"/>
        <v>0.25961027574125362</v>
      </c>
      <c r="S98">
        <f t="shared" si="73"/>
        <v>0.26849844981702464</v>
      </c>
      <c r="T98">
        <f t="shared" si="74"/>
        <v>298.83545775887353</v>
      </c>
      <c r="U98">
        <f t="shared" si="75"/>
        <v>296.32606981793896</v>
      </c>
      <c r="V98">
        <f t="shared" si="76"/>
        <v>-250.27828964283017</v>
      </c>
      <c r="W98">
        <f t="shared" si="77"/>
        <v>260.69203434970126</v>
      </c>
      <c r="X98">
        <f t="shared" si="78"/>
        <v>308.67440979975589</v>
      </c>
      <c r="Y98">
        <f t="shared" si="79"/>
        <v>296.32606981793896</v>
      </c>
      <c r="Z98">
        <f t="shared" si="80"/>
        <v>301.17151982756411</v>
      </c>
      <c r="AA98">
        <f t="shared" si="81"/>
        <v>1030.7035852533695</v>
      </c>
      <c r="AB98" s="8">
        <f t="shared" si="82"/>
        <v>4191.7217150828083</v>
      </c>
      <c r="AC98">
        <f t="shared" si="83"/>
        <v>0.25988518624471157</v>
      </c>
      <c r="AD98">
        <f t="shared" si="84"/>
        <v>0.26851597160843377</v>
      </c>
      <c r="AE98">
        <f t="shared" si="85"/>
        <v>303.12140978536075</v>
      </c>
      <c r="AF98">
        <f t="shared" si="86"/>
        <v>299.87043911034954</v>
      </c>
      <c r="AG98">
        <f t="shared" si="87"/>
        <v>-324.52228124657296</v>
      </c>
      <c r="AH98">
        <f t="shared" si="88"/>
        <v>336.95698065984612</v>
      </c>
      <c r="AI98">
        <f t="shared" si="89"/>
        <v>315.928</v>
      </c>
      <c r="AJ98">
        <f t="shared" si="90"/>
        <v>299.87043911034954</v>
      </c>
      <c r="AK98">
        <f t="shared" si="91"/>
        <v>306.12261695672788</v>
      </c>
      <c r="AL98">
        <f t="shared" si="92"/>
        <v>1031.7602179603391</v>
      </c>
      <c r="AM98" s="8">
        <f t="shared" si="93"/>
        <v>4191.990586146052</v>
      </c>
      <c r="AN98">
        <f t="shared" si="94"/>
        <v>0.26024407529687704</v>
      </c>
      <c r="AO98">
        <f t="shared" si="95"/>
        <v>0.26853861735914092</v>
      </c>
      <c r="AP98">
        <f t="shared" si="96"/>
        <v>308.67440979975589</v>
      </c>
      <c r="AQ98">
        <f t="shared" si="97"/>
        <v>304.44366576237798</v>
      </c>
      <c r="AR98">
        <f t="shared" si="98"/>
        <v>-424.34086120013404</v>
      </c>
      <c r="AS98">
        <f t="shared" si="99"/>
        <v>434.7965353095982</v>
      </c>
      <c r="AT98">
        <f t="shared" si="100"/>
        <v>-1192.800367624101</v>
      </c>
      <c r="AU98">
        <f t="shared" si="101"/>
        <v>1232.1452381923198</v>
      </c>
      <c r="AV98">
        <f t="shared" si="102"/>
        <v>-39.344870568218766</v>
      </c>
      <c r="AW98">
        <f t="shared" si="103"/>
        <v>7.6999999999999886</v>
      </c>
      <c r="AX98">
        <f t="shared" si="104"/>
        <v>295.51708612329878</v>
      </c>
      <c r="AY98">
        <f t="shared" si="105"/>
        <v>294.35481684887264</v>
      </c>
      <c r="AZ98">
        <f t="shared" si="106"/>
        <v>297.33263140816467</v>
      </c>
      <c r="BA98">
        <f t="shared" si="107"/>
        <v>301.17151982756411</v>
      </c>
      <c r="BB98">
        <f t="shared" si="108"/>
        <v>306.12261695672788</v>
      </c>
      <c r="BC98">
        <f t="shared" si="109"/>
        <v>304.44366576237798</v>
      </c>
    </row>
    <row r="99" spans="1:55">
      <c r="A99">
        <f t="shared" si="55"/>
        <v>7.7999999999999883</v>
      </c>
      <c r="B99">
        <f t="shared" si="56"/>
        <v>298.82017791639527</v>
      </c>
      <c r="C99">
        <f t="shared" si="57"/>
        <v>291.483</v>
      </c>
      <c r="D99">
        <f t="shared" si="58"/>
        <v>294.3461298376256</v>
      </c>
      <c r="E99">
        <f t="shared" si="59"/>
        <v>1029.2681162755837</v>
      </c>
      <c r="F99" s="8">
        <f t="shared" si="60"/>
        <v>4191.3543263532811</v>
      </c>
      <c r="G99">
        <f t="shared" si="61"/>
        <v>0.25939723940488923</v>
      </c>
      <c r="H99">
        <f t="shared" si="62"/>
        <v>0.26848502656690831</v>
      </c>
      <c r="I99">
        <f t="shared" si="63"/>
        <v>295.50668555822318</v>
      </c>
      <c r="J99">
        <f t="shared" si="64"/>
        <v>293.57742234710616</v>
      </c>
      <c r="K99">
        <f t="shared" si="65"/>
        <v>-193.37376454265458</v>
      </c>
      <c r="L99">
        <f t="shared" si="66"/>
        <v>199.09561263930976</v>
      </c>
      <c r="M99">
        <f t="shared" si="67"/>
        <v>303.10528027312932</v>
      </c>
      <c r="N99">
        <f t="shared" si="68"/>
        <v>293.57742234710616</v>
      </c>
      <c r="O99">
        <f t="shared" si="69"/>
        <v>297.31765573753268</v>
      </c>
      <c r="P99">
        <f t="shared" si="70"/>
        <v>1029.8923284488446</v>
      </c>
      <c r="Q99" s="8">
        <f t="shared" si="71"/>
        <v>4191.5132064012923</v>
      </c>
      <c r="R99">
        <f t="shared" si="72"/>
        <v>0.25960947701796994</v>
      </c>
      <c r="S99">
        <f t="shared" si="73"/>
        <v>0.26849840921331736</v>
      </c>
      <c r="T99">
        <f t="shared" si="74"/>
        <v>298.82017791639527</v>
      </c>
      <c r="U99">
        <f t="shared" si="75"/>
        <v>296.31340902211662</v>
      </c>
      <c r="V99">
        <f t="shared" si="76"/>
        <v>-250.22810228450729</v>
      </c>
      <c r="W99">
        <f t="shared" si="77"/>
        <v>260.09252268954799</v>
      </c>
      <c r="X99">
        <f t="shared" si="78"/>
        <v>308.66328685337788</v>
      </c>
      <c r="Y99">
        <f t="shared" si="79"/>
        <v>296.31340902211662</v>
      </c>
      <c r="Z99">
        <f t="shared" si="80"/>
        <v>301.1536378871034</v>
      </c>
      <c r="AA99">
        <f t="shared" si="81"/>
        <v>1030.7019649703625</v>
      </c>
      <c r="AB99" s="8">
        <f t="shared" si="82"/>
        <v>4191.7207546519521</v>
      </c>
      <c r="AC99">
        <f t="shared" si="83"/>
        <v>0.25988463572540388</v>
      </c>
      <c r="AD99">
        <f t="shared" si="84"/>
        <v>0.2685158907140559</v>
      </c>
      <c r="AE99">
        <f t="shared" si="85"/>
        <v>303.10528027312932</v>
      </c>
      <c r="AF99">
        <f t="shared" si="86"/>
        <v>299.85395952216157</v>
      </c>
      <c r="AG99">
        <f t="shared" si="87"/>
        <v>-324.81435881300843</v>
      </c>
      <c r="AH99">
        <f t="shared" si="88"/>
        <v>336.59385763597317</v>
      </c>
      <c r="AI99">
        <f t="shared" si="89"/>
        <v>315.928</v>
      </c>
      <c r="AJ99">
        <f t="shared" si="90"/>
        <v>299.85395952216157</v>
      </c>
      <c r="AK99">
        <f t="shared" si="91"/>
        <v>306.10758098877335</v>
      </c>
      <c r="AL99">
        <f t="shared" si="92"/>
        <v>1031.7602179603391</v>
      </c>
      <c r="AM99" s="8">
        <f t="shared" si="93"/>
        <v>4191.9893360267688</v>
      </c>
      <c r="AN99">
        <f t="shared" si="94"/>
        <v>0.26024407529687704</v>
      </c>
      <c r="AO99">
        <f t="shared" si="95"/>
        <v>0.26853851206975016</v>
      </c>
      <c r="AP99">
        <f t="shared" si="96"/>
        <v>308.66328685337788</v>
      </c>
      <c r="AQ99">
        <f t="shared" si="97"/>
        <v>304.42824278508198</v>
      </c>
      <c r="AR99">
        <f t="shared" si="98"/>
        <v>-424.99156251008242</v>
      </c>
      <c r="AS99">
        <f t="shared" si="99"/>
        <v>434.89686220634439</v>
      </c>
      <c r="AT99">
        <f t="shared" si="100"/>
        <v>-1193.4077881502526</v>
      </c>
      <c r="AU99">
        <f t="shared" si="101"/>
        <v>1230.6788551711752</v>
      </c>
      <c r="AV99">
        <f t="shared" si="102"/>
        <v>-37.271067020922601</v>
      </c>
      <c r="AW99">
        <f t="shared" si="103"/>
        <v>7.7999999999999883</v>
      </c>
      <c r="AX99">
        <f t="shared" si="104"/>
        <v>295.50668555822318</v>
      </c>
      <c r="AY99">
        <f t="shared" si="105"/>
        <v>294.3461298376256</v>
      </c>
      <c r="AZ99">
        <f t="shared" si="106"/>
        <v>297.31765573753268</v>
      </c>
      <c r="BA99">
        <f t="shared" si="107"/>
        <v>301.1536378871034</v>
      </c>
      <c r="BB99">
        <f t="shared" si="108"/>
        <v>306.10758098877335</v>
      </c>
      <c r="BC99">
        <f t="shared" si="109"/>
        <v>304.42824278508198</v>
      </c>
    </row>
    <row r="100" spans="1:55">
      <c r="A100">
        <f t="shared" si="55"/>
        <v>7.8999999999999879</v>
      </c>
      <c r="B100">
        <f t="shared" si="56"/>
        <v>298.80570379922085</v>
      </c>
      <c r="C100">
        <f t="shared" si="57"/>
        <v>291.483</v>
      </c>
      <c r="D100">
        <f t="shared" si="58"/>
        <v>294.33790143229072</v>
      </c>
      <c r="E100">
        <f t="shared" si="59"/>
        <v>1029.2660078265001</v>
      </c>
      <c r="F100" s="8">
        <f t="shared" si="60"/>
        <v>4191.3543263532811</v>
      </c>
      <c r="G100">
        <f t="shared" si="61"/>
        <v>0.25939652237176147</v>
      </c>
      <c r="H100">
        <f t="shared" si="62"/>
        <v>0.26848502656690831</v>
      </c>
      <c r="I100">
        <f t="shared" si="63"/>
        <v>295.49683382891675</v>
      </c>
      <c r="J100">
        <f t="shared" si="64"/>
        <v>293.57140314539623</v>
      </c>
      <c r="K100">
        <f t="shared" si="65"/>
        <v>-193.10360871543233</v>
      </c>
      <c r="L100">
        <f t="shared" si="66"/>
        <v>198.52342782964402</v>
      </c>
      <c r="M100">
        <f t="shared" si="67"/>
        <v>303.09000048721646</v>
      </c>
      <c r="N100">
        <f t="shared" si="68"/>
        <v>293.57140314539623</v>
      </c>
      <c r="O100">
        <f t="shared" si="69"/>
        <v>297.30347003247459</v>
      </c>
      <c r="P100">
        <f t="shared" si="70"/>
        <v>1029.8901026377489</v>
      </c>
      <c r="Q100" s="8">
        <f t="shared" si="71"/>
        <v>4191.512749792787</v>
      </c>
      <c r="R100">
        <f t="shared" si="72"/>
        <v>0.25960872037150334</v>
      </c>
      <c r="S100">
        <f t="shared" si="73"/>
        <v>0.26849837075316368</v>
      </c>
      <c r="T100">
        <f t="shared" si="74"/>
        <v>298.80570379922085</v>
      </c>
      <c r="U100">
        <f t="shared" si="75"/>
        <v>296.3014161537522</v>
      </c>
      <c r="V100">
        <f t="shared" si="76"/>
        <v>-250.18051464991157</v>
      </c>
      <c r="W100">
        <f t="shared" si="77"/>
        <v>259.52461664123689</v>
      </c>
      <c r="X100">
        <f t="shared" si="78"/>
        <v>308.65274940584214</v>
      </c>
      <c r="Y100">
        <f t="shared" si="79"/>
        <v>296.3014161537522</v>
      </c>
      <c r="Z100">
        <f t="shared" si="80"/>
        <v>301.13669816949476</v>
      </c>
      <c r="AA100">
        <f t="shared" si="81"/>
        <v>1030.7004299771513</v>
      </c>
      <c r="AB100" s="8">
        <f t="shared" si="82"/>
        <v>4191.7198448891695</v>
      </c>
      <c r="AC100">
        <f t="shared" si="83"/>
        <v>0.25988411418426555</v>
      </c>
      <c r="AD100">
        <f t="shared" si="84"/>
        <v>0.26851581408729502</v>
      </c>
      <c r="AE100">
        <f t="shared" si="85"/>
        <v>303.09000048721646</v>
      </c>
      <c r="AF100">
        <f t="shared" si="86"/>
        <v>299.83834848269601</v>
      </c>
      <c r="AG100">
        <f t="shared" si="87"/>
        <v>-325.09102071941373</v>
      </c>
      <c r="AH100">
        <f t="shared" si="88"/>
        <v>336.24981154642342</v>
      </c>
      <c r="AI100">
        <f t="shared" si="89"/>
        <v>315.928</v>
      </c>
      <c r="AJ100">
        <f t="shared" si="90"/>
        <v>299.83834848269601</v>
      </c>
      <c r="AK100">
        <f t="shared" si="91"/>
        <v>306.0933364965241</v>
      </c>
      <c r="AL100">
        <f t="shared" si="92"/>
        <v>1031.7602179603391</v>
      </c>
      <c r="AM100" s="8">
        <f t="shared" si="93"/>
        <v>4191.9881517944186</v>
      </c>
      <c r="AN100">
        <f t="shared" si="94"/>
        <v>0.26024407529687704</v>
      </c>
      <c r="AO100">
        <f t="shared" si="95"/>
        <v>0.2685384123295661</v>
      </c>
      <c r="AP100">
        <f t="shared" si="96"/>
        <v>308.65274940584214</v>
      </c>
      <c r="AQ100">
        <f t="shared" si="97"/>
        <v>304.41363194615025</v>
      </c>
      <c r="AR100">
        <f t="shared" si="98"/>
        <v>-425.6080116668071</v>
      </c>
      <c r="AS100">
        <f t="shared" si="99"/>
        <v>434.99183270535718</v>
      </c>
      <c r="AT100">
        <f t="shared" si="100"/>
        <v>-1193.9831557515649</v>
      </c>
      <c r="AU100">
        <f t="shared" si="101"/>
        <v>1229.2896887226616</v>
      </c>
      <c r="AV100">
        <f t="shared" si="102"/>
        <v>-35.306532971096658</v>
      </c>
      <c r="AW100">
        <f t="shared" si="103"/>
        <v>7.8999999999999879</v>
      </c>
      <c r="AX100">
        <f t="shared" si="104"/>
        <v>295.49683382891675</v>
      </c>
      <c r="AY100">
        <f t="shared" si="105"/>
        <v>294.33790143229072</v>
      </c>
      <c r="AZ100">
        <f t="shared" si="106"/>
        <v>297.30347003247459</v>
      </c>
      <c r="BA100">
        <f t="shared" si="107"/>
        <v>301.13669816949476</v>
      </c>
      <c r="BB100">
        <f t="shared" si="108"/>
        <v>306.0933364965241</v>
      </c>
      <c r="BC100">
        <f t="shared" si="109"/>
        <v>304.41363194615025</v>
      </c>
    </row>
    <row r="101" spans="1:55">
      <c r="A101">
        <f t="shared" si="55"/>
        <v>7.9999999999999876</v>
      </c>
      <c r="B101">
        <f t="shared" si="56"/>
        <v>298.79199290341523</v>
      </c>
      <c r="C101">
        <f t="shared" si="57"/>
        <v>291.483</v>
      </c>
      <c r="D101">
        <f t="shared" si="58"/>
        <v>294.33010736510124</v>
      </c>
      <c r="E101">
        <f t="shared" si="59"/>
        <v>1029.264010556107</v>
      </c>
      <c r="F101" s="8">
        <f t="shared" si="60"/>
        <v>4191.3543263532811</v>
      </c>
      <c r="G101">
        <f t="shared" si="61"/>
        <v>0.25939584314696712</v>
      </c>
      <c r="H101">
        <f t="shared" si="62"/>
        <v>0.26848502656690831</v>
      </c>
      <c r="I101">
        <f t="shared" si="63"/>
        <v>295.48750192633747</v>
      </c>
      <c r="J101">
        <f t="shared" si="64"/>
        <v>293.56570166854317</v>
      </c>
      <c r="K101">
        <f t="shared" si="65"/>
        <v>-192.84767915629695</v>
      </c>
      <c r="L101">
        <f t="shared" si="66"/>
        <v>197.98144591822216</v>
      </c>
      <c r="M101">
        <f t="shared" si="67"/>
        <v>303.0755257167454</v>
      </c>
      <c r="N101">
        <f t="shared" si="68"/>
        <v>293.56570166854317</v>
      </c>
      <c r="O101">
        <f t="shared" si="69"/>
        <v>297.29003258055764</v>
      </c>
      <c r="P101">
        <f t="shared" si="70"/>
        <v>1029.8879940934994</v>
      </c>
      <c r="Q101" s="8">
        <f t="shared" si="71"/>
        <v>4191.5123172864605</v>
      </c>
      <c r="R101">
        <f t="shared" si="72"/>
        <v>0.25960800358796948</v>
      </c>
      <c r="S101">
        <f t="shared" si="73"/>
        <v>0.26849833432313486</v>
      </c>
      <c r="T101">
        <f t="shared" si="74"/>
        <v>298.79199290341523</v>
      </c>
      <c r="U101">
        <f t="shared" si="75"/>
        <v>296.29005593421357</v>
      </c>
      <c r="V101">
        <f t="shared" si="76"/>
        <v>-250.13539624996832</v>
      </c>
      <c r="W101">
        <f t="shared" si="77"/>
        <v>258.98664998022895</v>
      </c>
      <c r="X101">
        <f t="shared" si="78"/>
        <v>308.64276671729044</v>
      </c>
      <c r="Y101">
        <f t="shared" si="79"/>
        <v>296.29005593421357</v>
      </c>
      <c r="Z101">
        <f t="shared" si="80"/>
        <v>301.1206510720499</v>
      </c>
      <c r="AA101">
        <f t="shared" si="81"/>
        <v>1030.6989757958513</v>
      </c>
      <c r="AB101" s="8">
        <f t="shared" si="82"/>
        <v>4191.7189831182723</v>
      </c>
      <c r="AC101">
        <f t="shared" si="83"/>
        <v>0.25988362009993826</v>
      </c>
      <c r="AD101">
        <f t="shared" si="84"/>
        <v>0.26851574150274521</v>
      </c>
      <c r="AE101">
        <f t="shared" si="85"/>
        <v>303.0755257167454</v>
      </c>
      <c r="AF101">
        <f t="shared" si="86"/>
        <v>299.82356023671423</v>
      </c>
      <c r="AG101">
        <f t="shared" si="87"/>
        <v>-325.35308216523407</v>
      </c>
      <c r="AH101">
        <f t="shared" si="88"/>
        <v>335.92384615985736</v>
      </c>
      <c r="AI101">
        <f t="shared" si="89"/>
        <v>315.928</v>
      </c>
      <c r="AJ101">
        <f t="shared" si="90"/>
        <v>299.82356023671423</v>
      </c>
      <c r="AK101">
        <f t="shared" si="91"/>
        <v>306.07984192592545</v>
      </c>
      <c r="AL101">
        <f t="shared" si="92"/>
        <v>1031.7602179603391</v>
      </c>
      <c r="AM101" s="8">
        <f t="shared" si="93"/>
        <v>4191.9870299780687</v>
      </c>
      <c r="AN101">
        <f t="shared" si="94"/>
        <v>0.26024407529687704</v>
      </c>
      <c r="AO101">
        <f t="shared" si="95"/>
        <v>0.26853831784625776</v>
      </c>
      <c r="AP101">
        <f t="shared" si="96"/>
        <v>308.64276671729044</v>
      </c>
      <c r="AQ101">
        <f t="shared" si="97"/>
        <v>304.39979056513232</v>
      </c>
      <c r="AR101">
        <f t="shared" si="98"/>
        <v>-426.19200697674057</v>
      </c>
      <c r="AS101">
        <f t="shared" si="99"/>
        <v>435.08173878864642</v>
      </c>
      <c r="AT101">
        <f t="shared" si="100"/>
        <v>-1194.5281645482401</v>
      </c>
      <c r="AU101">
        <f t="shared" si="101"/>
        <v>1227.9736808469549</v>
      </c>
      <c r="AV101">
        <f t="shared" si="102"/>
        <v>-33.445516298714892</v>
      </c>
      <c r="AW101">
        <f t="shared" si="103"/>
        <v>7.9999999999999876</v>
      </c>
      <c r="AX101">
        <f t="shared" si="104"/>
        <v>295.48750192633747</v>
      </c>
      <c r="AY101">
        <f t="shared" si="105"/>
        <v>294.33010736510124</v>
      </c>
      <c r="AZ101">
        <f t="shared" si="106"/>
        <v>297.29003258055764</v>
      </c>
      <c r="BA101">
        <f t="shared" si="107"/>
        <v>301.1206510720499</v>
      </c>
      <c r="BB101">
        <f t="shared" si="108"/>
        <v>306.07984192592545</v>
      </c>
      <c r="BC101">
        <f t="shared" si="109"/>
        <v>304.39979056513232</v>
      </c>
    </row>
    <row r="102" spans="1:55">
      <c r="A102">
        <f t="shared" si="55"/>
        <v>8.0999999999999872</v>
      </c>
      <c r="B102">
        <f t="shared" si="56"/>
        <v>298.77900496964884</v>
      </c>
      <c r="C102">
        <f t="shared" si="57"/>
        <v>291.483</v>
      </c>
      <c r="D102">
        <f t="shared" si="58"/>
        <v>294.32272466058021</v>
      </c>
      <c r="E102">
        <f t="shared" si="59"/>
        <v>1029.2621185998157</v>
      </c>
      <c r="F102" s="8">
        <f t="shared" si="60"/>
        <v>4191.3543263532811</v>
      </c>
      <c r="G102">
        <f t="shared" si="61"/>
        <v>0.2593951997362367</v>
      </c>
      <c r="H102">
        <f t="shared" si="62"/>
        <v>0.26848502656690831</v>
      </c>
      <c r="I102">
        <f t="shared" si="63"/>
        <v>295.47866238143172</v>
      </c>
      <c r="J102">
        <f t="shared" si="64"/>
        <v>293.56030110964161</v>
      </c>
      <c r="K102">
        <f t="shared" si="65"/>
        <v>-192.60522817251641</v>
      </c>
      <c r="L102">
        <f t="shared" si="66"/>
        <v>197.46806924203</v>
      </c>
      <c r="M102">
        <f t="shared" si="67"/>
        <v>303.06181359573088</v>
      </c>
      <c r="N102">
        <f t="shared" si="68"/>
        <v>293.56030110964161</v>
      </c>
      <c r="O102">
        <f t="shared" si="69"/>
        <v>297.27730387784061</v>
      </c>
      <c r="P102">
        <f t="shared" si="70"/>
        <v>1029.8859966446298</v>
      </c>
      <c r="Q102" s="8">
        <f t="shared" si="71"/>
        <v>4191.5119076073624</v>
      </c>
      <c r="R102">
        <f t="shared" si="72"/>
        <v>0.2596073245695808</v>
      </c>
      <c r="S102">
        <f t="shared" si="73"/>
        <v>0.26849829981584233</v>
      </c>
      <c r="T102">
        <f t="shared" si="74"/>
        <v>298.77900496964884</v>
      </c>
      <c r="U102">
        <f t="shared" si="75"/>
        <v>296.27929495416839</v>
      </c>
      <c r="V102">
        <f t="shared" si="76"/>
        <v>-250.09262253861803</v>
      </c>
      <c r="W102">
        <f t="shared" si="77"/>
        <v>258.47704432470317</v>
      </c>
      <c r="X102">
        <f t="shared" si="78"/>
        <v>308.63330965032151</v>
      </c>
      <c r="Y102">
        <f t="shared" si="79"/>
        <v>296.27929495416839</v>
      </c>
      <c r="Z102">
        <f t="shared" si="80"/>
        <v>301.10544959704083</v>
      </c>
      <c r="AA102">
        <f t="shared" si="81"/>
        <v>1030.6975981820083</v>
      </c>
      <c r="AB102" s="8">
        <f t="shared" si="82"/>
        <v>4191.7181668048725</v>
      </c>
      <c r="AC102">
        <f t="shared" si="83"/>
        <v>0.25988315203036605</v>
      </c>
      <c r="AD102">
        <f t="shared" si="84"/>
        <v>0.26851567274694366</v>
      </c>
      <c r="AE102">
        <f t="shared" si="85"/>
        <v>303.06181359573088</v>
      </c>
      <c r="AF102">
        <f t="shared" si="86"/>
        <v>299.80955143632917</v>
      </c>
      <c r="AG102">
        <f t="shared" si="87"/>
        <v>-325.60131501906011</v>
      </c>
      <c r="AH102">
        <f t="shared" si="88"/>
        <v>335.61501641082077</v>
      </c>
      <c r="AI102">
        <f t="shared" si="89"/>
        <v>315.928</v>
      </c>
      <c r="AJ102">
        <f t="shared" si="90"/>
        <v>299.80955143632917</v>
      </c>
      <c r="AK102">
        <f t="shared" si="91"/>
        <v>306.06705788911933</v>
      </c>
      <c r="AL102">
        <f t="shared" si="92"/>
        <v>1031.7602179603391</v>
      </c>
      <c r="AM102" s="8">
        <f t="shared" si="93"/>
        <v>4191.985967289409</v>
      </c>
      <c r="AN102">
        <f t="shared" si="94"/>
        <v>0.26024407529687704</v>
      </c>
      <c r="AO102">
        <f t="shared" si="95"/>
        <v>0.26853822834287489</v>
      </c>
      <c r="AP102">
        <f t="shared" si="96"/>
        <v>308.63330965032151</v>
      </c>
      <c r="AQ102">
        <f t="shared" si="97"/>
        <v>304.38667819244296</v>
      </c>
      <c r="AR102">
        <f t="shared" si="98"/>
        <v>-426.74525300129403</v>
      </c>
      <c r="AS102">
        <f t="shared" si="99"/>
        <v>435.16685567679633</v>
      </c>
      <c r="AT102">
        <f t="shared" si="100"/>
        <v>-1195.0444187314886</v>
      </c>
      <c r="AU102">
        <f t="shared" si="101"/>
        <v>1226.7269856543503</v>
      </c>
      <c r="AV102">
        <f t="shared" si="102"/>
        <v>-31.682566922861724</v>
      </c>
      <c r="AW102">
        <f t="shared" si="103"/>
        <v>8.0999999999999872</v>
      </c>
      <c r="AX102">
        <f t="shared" si="104"/>
        <v>295.47866238143172</v>
      </c>
      <c r="AY102">
        <f t="shared" si="105"/>
        <v>294.32272466058021</v>
      </c>
      <c r="AZ102">
        <f t="shared" si="106"/>
        <v>297.27730387784061</v>
      </c>
      <c r="BA102">
        <f t="shared" si="107"/>
        <v>301.10544959704083</v>
      </c>
      <c r="BB102">
        <f t="shared" si="108"/>
        <v>306.06705788911933</v>
      </c>
      <c r="BC102">
        <f t="shared" si="109"/>
        <v>304.38667819244296</v>
      </c>
    </row>
    <row r="103" spans="1:55">
      <c r="A103">
        <f t="shared" si="55"/>
        <v>8.1999999999999869</v>
      </c>
      <c r="B103">
        <f t="shared" si="56"/>
        <v>298.76670186431789</v>
      </c>
      <c r="C103">
        <f t="shared" si="57"/>
        <v>291.483</v>
      </c>
      <c r="D103">
        <f t="shared" si="58"/>
        <v>294.31573156556561</v>
      </c>
      <c r="E103">
        <f t="shared" si="59"/>
        <v>1029.2603264026925</v>
      </c>
      <c r="F103" s="8">
        <f t="shared" si="60"/>
        <v>4191.3543263532811</v>
      </c>
      <c r="G103">
        <f t="shared" si="61"/>
        <v>0.25939459025059053</v>
      </c>
      <c r="H103">
        <f t="shared" si="62"/>
        <v>0.26848502656690831</v>
      </c>
      <c r="I103">
        <f t="shared" si="63"/>
        <v>295.47028918242802</v>
      </c>
      <c r="J103">
        <f t="shared" si="64"/>
        <v>293.55518555592784</v>
      </c>
      <c r="K103">
        <f t="shared" si="65"/>
        <v>-192.37554715856112</v>
      </c>
      <c r="L103">
        <f t="shared" si="66"/>
        <v>196.98178513508216</v>
      </c>
      <c r="M103">
        <f t="shared" si="67"/>
        <v>303.04882398120299</v>
      </c>
      <c r="N103">
        <f t="shared" si="68"/>
        <v>293.55518555592784</v>
      </c>
      <c r="O103">
        <f t="shared" si="69"/>
        <v>297.26524651109668</v>
      </c>
      <c r="P103">
        <f t="shared" si="70"/>
        <v>1029.8841044435014</v>
      </c>
      <c r="Q103" s="8">
        <f t="shared" si="71"/>
        <v>4191.5115195483731</v>
      </c>
      <c r="R103">
        <f t="shared" si="72"/>
        <v>0.25960668132861414</v>
      </c>
      <c r="S103">
        <f t="shared" si="73"/>
        <v>0.2684982671296105</v>
      </c>
      <c r="T103">
        <f t="shared" si="74"/>
        <v>298.76670186431789</v>
      </c>
      <c r="U103">
        <f t="shared" si="75"/>
        <v>296.2691015736886</v>
      </c>
      <c r="V103">
        <f t="shared" si="76"/>
        <v>-250.05207473311725</v>
      </c>
      <c r="W103">
        <f t="shared" si="77"/>
        <v>257.99430450472533</v>
      </c>
      <c r="X103">
        <f t="shared" si="78"/>
        <v>308.6243505880941</v>
      </c>
      <c r="Y103">
        <f t="shared" si="79"/>
        <v>296.2691015736886</v>
      </c>
      <c r="Z103">
        <f t="shared" si="80"/>
        <v>301.09104921580706</v>
      </c>
      <c r="AA103">
        <f t="shared" si="81"/>
        <v>1030.6962931126686</v>
      </c>
      <c r="AB103" s="8">
        <f t="shared" si="82"/>
        <v>4191.717393548809</v>
      </c>
      <c r="AC103">
        <f t="shared" si="83"/>
        <v>0.25988270860874296</v>
      </c>
      <c r="AD103">
        <f t="shared" si="84"/>
        <v>0.26851560761773302</v>
      </c>
      <c r="AE103">
        <f t="shared" si="85"/>
        <v>303.04882398120299</v>
      </c>
      <c r="AF103">
        <f t="shared" si="86"/>
        <v>299.79628101478272</v>
      </c>
      <c r="AG103">
        <f t="shared" si="87"/>
        <v>-325.83645015304046</v>
      </c>
      <c r="AH103">
        <f t="shared" si="88"/>
        <v>335.32242589595711</v>
      </c>
      <c r="AI103">
        <f t="shared" si="89"/>
        <v>315.928</v>
      </c>
      <c r="AJ103">
        <f t="shared" si="90"/>
        <v>299.79628101478272</v>
      </c>
      <c r="AK103">
        <f t="shared" si="91"/>
        <v>306.05494705373667</v>
      </c>
      <c r="AL103">
        <f t="shared" si="92"/>
        <v>1031.7602179603391</v>
      </c>
      <c r="AM103" s="8">
        <f t="shared" si="93"/>
        <v>4191.9849606131693</v>
      </c>
      <c r="AN103">
        <f t="shared" si="94"/>
        <v>0.26024407529687704</v>
      </c>
      <c r="AO103">
        <f t="shared" si="95"/>
        <v>0.26853814355704098</v>
      </c>
      <c r="AP103">
        <f t="shared" si="96"/>
        <v>308.6243505880941</v>
      </c>
      <c r="AQ103">
        <f t="shared" si="97"/>
        <v>304.3742564944925</v>
      </c>
      <c r="AR103">
        <f t="shared" si="98"/>
        <v>-427.26936534789371</v>
      </c>
      <c r="AS103">
        <f t="shared" si="99"/>
        <v>435.24744290746293</v>
      </c>
      <c r="AT103">
        <f t="shared" si="100"/>
        <v>-1195.5334373926125</v>
      </c>
      <c r="AU103">
        <f t="shared" si="101"/>
        <v>1225.5459584432276</v>
      </c>
      <c r="AV103">
        <f t="shared" si="102"/>
        <v>-30.012521050615078</v>
      </c>
      <c r="AW103">
        <f t="shared" si="103"/>
        <v>8.1999999999999869</v>
      </c>
      <c r="AX103">
        <f t="shared" si="104"/>
        <v>295.47028918242802</v>
      </c>
      <c r="AY103">
        <f t="shared" si="105"/>
        <v>294.31573156556561</v>
      </c>
      <c r="AZ103">
        <f t="shared" si="106"/>
        <v>297.26524651109668</v>
      </c>
      <c r="BA103">
        <f t="shared" si="107"/>
        <v>301.09104921580706</v>
      </c>
      <c r="BB103">
        <f t="shared" si="108"/>
        <v>306.05494705373667</v>
      </c>
      <c r="BC103">
        <f t="shared" si="109"/>
        <v>304.3742564944925</v>
      </c>
    </row>
    <row r="104" spans="1:55">
      <c r="A104">
        <f t="shared" si="55"/>
        <v>8.2999999999999865</v>
      </c>
      <c r="B104">
        <f t="shared" si="56"/>
        <v>298.75504746700955</v>
      </c>
      <c r="C104">
        <f t="shared" si="57"/>
        <v>291.483</v>
      </c>
      <c r="D104">
        <f t="shared" si="58"/>
        <v>294.30910748318882</v>
      </c>
      <c r="E104">
        <f t="shared" si="59"/>
        <v>1029.2586287030658</v>
      </c>
      <c r="F104" s="8">
        <f t="shared" si="60"/>
        <v>4191.3543263532811</v>
      </c>
      <c r="G104">
        <f t="shared" si="61"/>
        <v>0.25939401290076558</v>
      </c>
      <c r="H104">
        <f t="shared" si="62"/>
        <v>0.26848502656690831</v>
      </c>
      <c r="I104">
        <f t="shared" si="63"/>
        <v>295.46235769670807</v>
      </c>
      <c r="J104">
        <f t="shared" si="64"/>
        <v>293.55033994048392</v>
      </c>
      <c r="K104">
        <f t="shared" si="65"/>
        <v>-192.15796458301389</v>
      </c>
      <c r="L104">
        <f t="shared" si="66"/>
        <v>196.52116133742589</v>
      </c>
      <c r="M104">
        <f t="shared" si="67"/>
        <v>303.03651883750661</v>
      </c>
      <c r="N104">
        <f t="shared" si="68"/>
        <v>293.55033994048392</v>
      </c>
      <c r="O104">
        <f t="shared" si="69"/>
        <v>297.2538250464371</v>
      </c>
      <c r="P104">
        <f t="shared" si="70"/>
        <v>1029.8823119494489</v>
      </c>
      <c r="Q104" s="8">
        <f t="shared" si="71"/>
        <v>4191.5111519665361</v>
      </c>
      <c r="R104">
        <f t="shared" si="72"/>
        <v>0.25960607198168301</v>
      </c>
      <c r="S104">
        <f t="shared" si="73"/>
        <v>0.26849823616816854</v>
      </c>
      <c r="T104">
        <f t="shared" si="74"/>
        <v>298.75504746700955</v>
      </c>
      <c r="U104">
        <f t="shared" si="75"/>
        <v>296.25944582781358</v>
      </c>
      <c r="V104">
        <f t="shared" si="76"/>
        <v>-250.01363962471666</v>
      </c>
      <c r="W104">
        <f t="shared" si="77"/>
        <v>257.53701417545824</v>
      </c>
      <c r="X104">
        <f t="shared" si="78"/>
        <v>308.61586335637992</v>
      </c>
      <c r="Y104">
        <f t="shared" si="79"/>
        <v>296.25944582781358</v>
      </c>
      <c r="Z104">
        <f t="shared" si="80"/>
        <v>301.0774077398205</v>
      </c>
      <c r="AA104">
        <f t="shared" si="81"/>
        <v>1030.6950567750243</v>
      </c>
      <c r="AB104" s="8">
        <f t="shared" si="82"/>
        <v>4191.7166610769791</v>
      </c>
      <c r="AC104">
        <f t="shared" si="83"/>
        <v>0.25988228853965611</v>
      </c>
      <c r="AD104">
        <f t="shared" si="84"/>
        <v>0.26851554592365756</v>
      </c>
      <c r="AE104">
        <f t="shared" si="85"/>
        <v>303.03651883750661</v>
      </c>
      <c r="AF104">
        <f t="shared" si="86"/>
        <v>299.78371006677855</v>
      </c>
      <c r="AG104">
        <f t="shared" si="87"/>
        <v>-326.05917964721607</v>
      </c>
      <c r="AH104">
        <f t="shared" si="88"/>
        <v>335.04522447454468</v>
      </c>
      <c r="AI104">
        <f t="shared" si="89"/>
        <v>315.928</v>
      </c>
      <c r="AJ104">
        <f t="shared" si="90"/>
        <v>299.78371006677855</v>
      </c>
      <c r="AK104">
        <f t="shared" si="91"/>
        <v>306.0434740375286</v>
      </c>
      <c r="AL104">
        <f t="shared" si="92"/>
        <v>1031.7602179603391</v>
      </c>
      <c r="AM104" s="8">
        <f t="shared" si="93"/>
        <v>4191.9840069980473</v>
      </c>
      <c r="AN104">
        <f t="shared" si="94"/>
        <v>0.26024407529687704</v>
      </c>
      <c r="AO104">
        <f t="shared" si="95"/>
        <v>0.26853806324018936</v>
      </c>
      <c r="AP104">
        <f t="shared" si="96"/>
        <v>308.61586335637992</v>
      </c>
      <c r="AQ104">
        <f t="shared" si="97"/>
        <v>304.36248914448265</v>
      </c>
      <c r="AR104">
        <f t="shared" si="98"/>
        <v>-427.76587522994919</v>
      </c>
      <c r="AS104">
        <f t="shared" si="99"/>
        <v>435.32374532929543</v>
      </c>
      <c r="AT104">
        <f t="shared" si="100"/>
        <v>-1195.9966590848958</v>
      </c>
      <c r="AU104">
        <f t="shared" si="101"/>
        <v>1224.4271453167244</v>
      </c>
      <c r="AV104">
        <f t="shared" si="102"/>
        <v>-28.430486231828581</v>
      </c>
      <c r="AW104">
        <f t="shared" si="103"/>
        <v>8.2999999999999865</v>
      </c>
      <c r="AX104">
        <f t="shared" si="104"/>
        <v>295.46235769670807</v>
      </c>
      <c r="AY104">
        <f t="shared" si="105"/>
        <v>294.30910748318882</v>
      </c>
      <c r="AZ104">
        <f t="shared" si="106"/>
        <v>297.2538250464371</v>
      </c>
      <c r="BA104">
        <f t="shared" si="107"/>
        <v>301.0774077398205</v>
      </c>
      <c r="BB104">
        <f t="shared" si="108"/>
        <v>306.0434740375286</v>
      </c>
      <c r="BC104">
        <f t="shared" si="109"/>
        <v>304.36248914448265</v>
      </c>
    </row>
    <row r="105" spans="1:55">
      <c r="A105">
        <f t="shared" si="55"/>
        <v>8.3999999999999861</v>
      </c>
      <c r="B105">
        <f t="shared" si="56"/>
        <v>298.74400756396574</v>
      </c>
      <c r="C105">
        <f t="shared" si="57"/>
        <v>291.483</v>
      </c>
      <c r="D105">
        <f t="shared" si="58"/>
        <v>294.30283291056043</v>
      </c>
      <c r="E105">
        <f t="shared" si="59"/>
        <v>1029.2570205170068</v>
      </c>
      <c r="F105" s="8">
        <f t="shared" si="60"/>
        <v>4191.3543263532811</v>
      </c>
      <c r="G105">
        <f t="shared" si="61"/>
        <v>0.25939346599193958</v>
      </c>
      <c r="H105">
        <f t="shared" si="62"/>
        <v>0.26848502656690831</v>
      </c>
      <c r="I105">
        <f t="shared" si="63"/>
        <v>295.45484459698275</v>
      </c>
      <c r="J105">
        <f t="shared" si="64"/>
        <v>293.54574999665437</v>
      </c>
      <c r="K105">
        <f t="shared" si="65"/>
        <v>-191.95184407471424</v>
      </c>
      <c r="L105">
        <f t="shared" si="66"/>
        <v>196.08484166198485</v>
      </c>
      <c r="M105">
        <f t="shared" si="67"/>
        <v>303.02486212648728</v>
      </c>
      <c r="N105">
        <f t="shared" si="68"/>
        <v>293.54574999665437</v>
      </c>
      <c r="O105">
        <f t="shared" si="69"/>
        <v>297.24300592397111</v>
      </c>
      <c r="P105">
        <f t="shared" si="70"/>
        <v>1029.880613912783</v>
      </c>
      <c r="Q105" s="8">
        <f t="shared" si="71"/>
        <v>4191.5108037796017</v>
      </c>
      <c r="R105">
        <f t="shared" si="72"/>
        <v>0.25960549474430133</v>
      </c>
      <c r="S105">
        <f t="shared" si="73"/>
        <v>0.2684982068403588</v>
      </c>
      <c r="T105">
        <f t="shared" si="74"/>
        <v>298.74400756396574</v>
      </c>
      <c r="U105">
        <f t="shared" si="75"/>
        <v>296.25029933725665</v>
      </c>
      <c r="V105">
        <f t="shared" si="76"/>
        <v>-249.97720938302197</v>
      </c>
      <c r="W105">
        <f t="shared" si="77"/>
        <v>257.1038316615012</v>
      </c>
      <c r="X105">
        <f t="shared" si="78"/>
        <v>308.60782314941031</v>
      </c>
      <c r="Y105">
        <f t="shared" si="79"/>
        <v>296.25029933725665</v>
      </c>
      <c r="Z105">
        <f t="shared" si="80"/>
        <v>301.06448519837102</v>
      </c>
      <c r="AA105">
        <f t="shared" si="81"/>
        <v>1030.6938855556116</v>
      </c>
      <c r="AB105" s="8">
        <f t="shared" si="82"/>
        <v>4191.7159672365697</v>
      </c>
      <c r="AC105">
        <f t="shared" si="83"/>
        <v>0.25988189059541617</v>
      </c>
      <c r="AD105">
        <f t="shared" si="84"/>
        <v>0.26851548748339288</v>
      </c>
      <c r="AE105">
        <f t="shared" si="85"/>
        <v>303.02486212648728</v>
      </c>
      <c r="AF105">
        <f t="shared" si="86"/>
        <v>299.77180173503825</v>
      </c>
      <c r="AG105">
        <f t="shared" si="87"/>
        <v>-326.27015887157131</v>
      </c>
      <c r="AH105">
        <f t="shared" si="88"/>
        <v>334.78260597176745</v>
      </c>
      <c r="AI105">
        <f t="shared" si="89"/>
        <v>315.928</v>
      </c>
      <c r="AJ105">
        <f t="shared" si="90"/>
        <v>299.77180173503825</v>
      </c>
      <c r="AK105">
        <f t="shared" si="91"/>
        <v>306.03260530812594</v>
      </c>
      <c r="AL105">
        <f t="shared" si="92"/>
        <v>1031.7602179603391</v>
      </c>
      <c r="AM105" s="8">
        <f t="shared" si="93"/>
        <v>4191.9831036480991</v>
      </c>
      <c r="AN105">
        <f t="shared" si="94"/>
        <v>0.26024407529687704</v>
      </c>
      <c r="AO105">
        <f t="shared" si="95"/>
        <v>0.26853798715683752</v>
      </c>
      <c r="AP105">
        <f t="shared" si="96"/>
        <v>308.60782314941031</v>
      </c>
      <c r="AQ105">
        <f t="shared" si="97"/>
        <v>304.35134171862461</v>
      </c>
      <c r="AR105">
        <f t="shared" si="98"/>
        <v>-428.23623380487902</v>
      </c>
      <c r="AS105">
        <f t="shared" si="99"/>
        <v>435.39599401974687</v>
      </c>
      <c r="AT105">
        <f t="shared" si="100"/>
        <v>-1196.4354461341866</v>
      </c>
      <c r="AU105">
        <f t="shared" si="101"/>
        <v>1223.3672733150004</v>
      </c>
      <c r="AV105">
        <f t="shared" si="102"/>
        <v>-26.931827180813798</v>
      </c>
      <c r="AW105">
        <f t="shared" si="103"/>
        <v>8.3999999999999861</v>
      </c>
      <c r="AX105">
        <f t="shared" si="104"/>
        <v>295.45484459698275</v>
      </c>
      <c r="AY105">
        <f t="shared" si="105"/>
        <v>294.30283291056043</v>
      </c>
      <c r="AZ105">
        <f t="shared" si="106"/>
        <v>297.24300592397111</v>
      </c>
      <c r="BA105">
        <f t="shared" si="107"/>
        <v>301.06448519837102</v>
      </c>
      <c r="BB105">
        <f t="shared" si="108"/>
        <v>306.03260530812594</v>
      </c>
      <c r="BC105">
        <f t="shared" si="109"/>
        <v>304.35134171862461</v>
      </c>
    </row>
    <row r="106" spans="1:55">
      <c r="A106">
        <f t="shared" si="55"/>
        <v>8.4999999999999858</v>
      </c>
      <c r="B106">
        <f t="shared" si="56"/>
        <v>298.73354974722156</v>
      </c>
      <c r="C106">
        <f t="shared" si="57"/>
        <v>291.483</v>
      </c>
      <c r="D106">
        <f t="shared" si="58"/>
        <v>294.29688937993507</v>
      </c>
      <c r="E106">
        <f t="shared" si="59"/>
        <v>1029.2554971236373</v>
      </c>
      <c r="F106" s="8">
        <f t="shared" si="60"/>
        <v>4191.3543263532811</v>
      </c>
      <c r="G106">
        <f t="shared" si="61"/>
        <v>0.25939294791873579</v>
      </c>
      <c r="H106">
        <f t="shared" si="62"/>
        <v>0.26848502656690831</v>
      </c>
      <c r="I106">
        <f t="shared" si="63"/>
        <v>295.44772779151975</v>
      </c>
      <c r="J106">
        <f t="shared" si="64"/>
        <v>293.54140221500688</v>
      </c>
      <c r="K106">
        <f t="shared" si="65"/>
        <v>-191.7565826039679</v>
      </c>
      <c r="L106">
        <f t="shared" si="66"/>
        <v>195.67154190325979</v>
      </c>
      <c r="M106">
        <f t="shared" si="67"/>
        <v>303.01381970328299</v>
      </c>
      <c r="N106">
        <f t="shared" si="68"/>
        <v>293.54140221500688</v>
      </c>
      <c r="O106">
        <f t="shared" si="69"/>
        <v>297.23275735816071</v>
      </c>
      <c r="P106">
        <f t="shared" si="70"/>
        <v>1029.8790053596115</v>
      </c>
      <c r="Q106" s="8">
        <f t="shared" si="71"/>
        <v>4191.5104739627632</v>
      </c>
      <c r="R106">
        <f t="shared" si="72"/>
        <v>0.25960494792572519</v>
      </c>
      <c r="S106">
        <f t="shared" si="73"/>
        <v>0.2684981790598619</v>
      </c>
      <c r="T106">
        <f t="shared" si="74"/>
        <v>298.73354974722156</v>
      </c>
      <c r="U106">
        <f t="shared" si="75"/>
        <v>296.24163522396066</v>
      </c>
      <c r="V106">
        <f t="shared" si="76"/>
        <v>-249.9426813565872</v>
      </c>
      <c r="W106">
        <f t="shared" si="77"/>
        <v>256.69348602036945</v>
      </c>
      <c r="X106">
        <f t="shared" si="78"/>
        <v>308.60020645936095</v>
      </c>
      <c r="Y106">
        <f t="shared" si="79"/>
        <v>296.24163522396066</v>
      </c>
      <c r="Z106">
        <f t="shared" si="80"/>
        <v>301.05224372254906</v>
      </c>
      <c r="AA106">
        <f t="shared" si="81"/>
        <v>1030.6927760300382</v>
      </c>
      <c r="AB106" s="8">
        <f t="shared" si="82"/>
        <v>4191.7153099886473</v>
      </c>
      <c r="AC106">
        <f t="shared" si="83"/>
        <v>0.25988151361256828</v>
      </c>
      <c r="AD106">
        <f t="shared" si="84"/>
        <v>0.2685154321252064</v>
      </c>
      <c r="AE106">
        <f t="shared" si="85"/>
        <v>303.01381970328299</v>
      </c>
      <c r="AF106">
        <f t="shared" si="86"/>
        <v>299.76052110276538</v>
      </c>
      <c r="AG106">
        <f t="shared" si="87"/>
        <v>-326.47000845308764</v>
      </c>
      <c r="AH106">
        <f t="shared" si="88"/>
        <v>334.53380598270587</v>
      </c>
      <c r="AI106">
        <f t="shared" si="89"/>
        <v>315.928</v>
      </c>
      <c r="AJ106">
        <f t="shared" si="90"/>
        <v>299.76052110276538</v>
      </c>
      <c r="AK106">
        <f t="shared" si="91"/>
        <v>306.02230908771725</v>
      </c>
      <c r="AL106">
        <f t="shared" si="92"/>
        <v>1031.7602179603391</v>
      </c>
      <c r="AM106" s="8">
        <f t="shared" si="93"/>
        <v>4191.9822479145841</v>
      </c>
      <c r="AN106">
        <f t="shared" si="94"/>
        <v>0.26024407529687704</v>
      </c>
      <c r="AO106">
        <f t="shared" si="95"/>
        <v>0.26853791508390101</v>
      </c>
      <c r="AP106">
        <f t="shared" si="96"/>
        <v>308.60020645936095</v>
      </c>
      <c r="AQ106">
        <f t="shared" si="97"/>
        <v>304.34078159754085</v>
      </c>
      <c r="AR106">
        <f t="shared" si="98"/>
        <v>-428.68181629931485</v>
      </c>
      <c r="AS106">
        <f t="shared" si="99"/>
        <v>435.46440713405934</v>
      </c>
      <c r="AT106">
        <f t="shared" si="100"/>
        <v>-1196.8510887129576</v>
      </c>
      <c r="AU106">
        <f t="shared" si="101"/>
        <v>1222.3632410403943</v>
      </c>
      <c r="AV106">
        <f t="shared" si="102"/>
        <v>-25.512152327436752</v>
      </c>
      <c r="AW106">
        <f t="shared" si="103"/>
        <v>8.4999999999999858</v>
      </c>
      <c r="AX106">
        <f t="shared" si="104"/>
        <v>295.44772779151975</v>
      </c>
      <c r="AY106">
        <f t="shared" si="105"/>
        <v>294.29688937993507</v>
      </c>
      <c r="AZ106">
        <f t="shared" si="106"/>
        <v>297.23275735816071</v>
      </c>
      <c r="BA106">
        <f t="shared" si="107"/>
        <v>301.05224372254906</v>
      </c>
      <c r="BB106">
        <f t="shared" si="108"/>
        <v>306.02230908771725</v>
      </c>
      <c r="BC106">
        <f t="shared" si="109"/>
        <v>304.34078159754085</v>
      </c>
    </row>
    <row r="107" spans="1:55">
      <c r="A107">
        <f t="shared" si="55"/>
        <v>8.5999999999999854</v>
      </c>
      <c r="B107">
        <f t="shared" si="56"/>
        <v>298.7236433191091</v>
      </c>
      <c r="C107">
        <f t="shared" si="57"/>
        <v>291.483</v>
      </c>
      <c r="D107">
        <f t="shared" si="58"/>
        <v>294.29125940314435</v>
      </c>
      <c r="E107">
        <f t="shared" si="59"/>
        <v>1029.2540540512189</v>
      </c>
      <c r="F107" s="8">
        <f t="shared" si="60"/>
        <v>4191.3543263532811</v>
      </c>
      <c r="G107">
        <f t="shared" si="61"/>
        <v>0.25939245716049375</v>
      </c>
      <c r="H107">
        <f t="shared" si="62"/>
        <v>0.26848502656690831</v>
      </c>
      <c r="I107">
        <f t="shared" si="63"/>
        <v>295.44098635818511</v>
      </c>
      <c r="J107">
        <f t="shared" si="64"/>
        <v>293.53728380268439</v>
      </c>
      <c r="K107">
        <f t="shared" si="65"/>
        <v>-191.57160875462947</v>
      </c>
      <c r="L107">
        <f t="shared" si="66"/>
        <v>195.28004597332858</v>
      </c>
      <c r="M107">
        <f t="shared" si="67"/>
        <v>303.0033592174529</v>
      </c>
      <c r="N107">
        <f t="shared" si="68"/>
        <v>293.53728380268439</v>
      </c>
      <c r="O107">
        <f t="shared" si="69"/>
        <v>297.22304924354955</v>
      </c>
      <c r="P107">
        <f t="shared" si="70"/>
        <v>1029.8774815774357</v>
      </c>
      <c r="Q107" s="8">
        <f t="shared" si="71"/>
        <v>4191.5101615455715</v>
      </c>
      <c r="R107">
        <f t="shared" si="72"/>
        <v>0.25960442992405763</v>
      </c>
      <c r="S107">
        <f t="shared" si="73"/>
        <v>0.26849815274493727</v>
      </c>
      <c r="T107">
        <f t="shared" si="74"/>
        <v>298.7236433191091</v>
      </c>
      <c r="U107">
        <f t="shared" si="75"/>
        <v>296.23342803122614</v>
      </c>
      <c r="V107">
        <f t="shared" si="76"/>
        <v>-249.90995787205762</v>
      </c>
      <c r="W107">
        <f t="shared" si="77"/>
        <v>256.30477331338375</v>
      </c>
      <c r="X107">
        <f t="shared" si="78"/>
        <v>308.59299100932213</v>
      </c>
      <c r="Y107">
        <f t="shared" si="79"/>
        <v>296.23342803122614</v>
      </c>
      <c r="Z107">
        <f t="shared" si="80"/>
        <v>301.04064743521479</v>
      </c>
      <c r="AA107">
        <f t="shared" si="81"/>
        <v>1030.6917249532203</v>
      </c>
      <c r="AB107" s="8">
        <f t="shared" si="82"/>
        <v>4191.7146874021009</v>
      </c>
      <c r="AC107">
        <f t="shared" si="83"/>
        <v>0.25988115648857518</v>
      </c>
      <c r="AD107">
        <f t="shared" si="84"/>
        <v>0.26851537968644695</v>
      </c>
      <c r="AE107">
        <f t="shared" si="85"/>
        <v>303.0033592174529</v>
      </c>
      <c r="AF107">
        <f t="shared" si="86"/>
        <v>299.7498350917167</v>
      </c>
      <c r="AG107">
        <f t="shared" si="87"/>
        <v>-326.65931613463414</v>
      </c>
      <c r="AH107">
        <f t="shared" si="88"/>
        <v>334.29809977473349</v>
      </c>
      <c r="AI107">
        <f t="shared" si="89"/>
        <v>315.928</v>
      </c>
      <c r="AJ107">
        <f t="shared" si="90"/>
        <v>299.7498350917167</v>
      </c>
      <c r="AK107">
        <f t="shared" si="91"/>
        <v>306.01255526243807</v>
      </c>
      <c r="AL107">
        <f t="shared" si="92"/>
        <v>1031.7602179603391</v>
      </c>
      <c r="AM107" s="8">
        <f t="shared" si="93"/>
        <v>4191.9814372882311</v>
      </c>
      <c r="AN107">
        <f t="shared" si="94"/>
        <v>0.26024407529687704</v>
      </c>
      <c r="AO107">
        <f t="shared" si="95"/>
        <v>0.26853784681004167</v>
      </c>
      <c r="AP107">
        <f t="shared" si="96"/>
        <v>308.59299100932213</v>
      </c>
      <c r="AQ107">
        <f t="shared" si="97"/>
        <v>304.33077787261874</v>
      </c>
      <c r="AR107">
        <f t="shared" si="98"/>
        <v>-429.10392593039296</v>
      </c>
      <c r="AS107">
        <f t="shared" si="99"/>
        <v>435.52919069197702</v>
      </c>
      <c r="AT107">
        <f t="shared" si="100"/>
        <v>-1197.2448086917143</v>
      </c>
      <c r="AU107">
        <f t="shared" si="101"/>
        <v>1221.4121097534228</v>
      </c>
      <c r="AV107">
        <f t="shared" si="102"/>
        <v>-24.167301061708486</v>
      </c>
      <c r="AW107">
        <f t="shared" si="103"/>
        <v>8.5999999999999854</v>
      </c>
      <c r="AX107">
        <f t="shared" si="104"/>
        <v>295.44098635818511</v>
      </c>
      <c r="AY107">
        <f t="shared" si="105"/>
        <v>294.29125940314435</v>
      </c>
      <c r="AZ107">
        <f t="shared" si="106"/>
        <v>297.22304924354955</v>
      </c>
      <c r="BA107">
        <f t="shared" si="107"/>
        <v>301.04064743521479</v>
      </c>
      <c r="BB107">
        <f t="shared" si="108"/>
        <v>306.01255526243807</v>
      </c>
      <c r="BC107">
        <f t="shared" si="109"/>
        <v>304.33077787261874</v>
      </c>
    </row>
    <row r="108" spans="1:55">
      <c r="A108">
        <f t="shared" si="55"/>
        <v>8.6999999999999851</v>
      </c>
      <c r="B108">
        <f t="shared" si="56"/>
        <v>298.71425920183816</v>
      </c>
      <c r="C108">
        <f t="shared" si="57"/>
        <v>291.483</v>
      </c>
      <c r="D108">
        <f t="shared" si="58"/>
        <v>294.2859264191016</v>
      </c>
      <c r="E108">
        <f t="shared" si="59"/>
        <v>1029.2526870639808</v>
      </c>
      <c r="F108" s="8">
        <f t="shared" si="60"/>
        <v>4191.3543263532811</v>
      </c>
      <c r="G108">
        <f t="shared" si="61"/>
        <v>0.25939199227679066</v>
      </c>
      <c r="H108">
        <f t="shared" si="62"/>
        <v>0.26848502656690831</v>
      </c>
      <c r="I108">
        <f t="shared" si="63"/>
        <v>295.43460048208027</v>
      </c>
      <c r="J108">
        <f t="shared" si="64"/>
        <v>293.533382645004</v>
      </c>
      <c r="K108">
        <f t="shared" si="65"/>
        <v>-191.39638108293747</v>
      </c>
      <c r="L108">
        <f t="shared" si="66"/>
        <v>194.90920225145334</v>
      </c>
      <c r="M108">
        <f t="shared" si="67"/>
        <v>302.99345001918368</v>
      </c>
      <c r="N108">
        <f t="shared" si="68"/>
        <v>293.533382645004</v>
      </c>
      <c r="O108">
        <f t="shared" si="69"/>
        <v>297.21385306556579</v>
      </c>
      <c r="P108">
        <f t="shared" si="70"/>
        <v>1029.8760381014874</v>
      </c>
      <c r="Q108" s="8">
        <f t="shared" si="71"/>
        <v>4191.509865609024</v>
      </c>
      <c r="R108">
        <f t="shared" si="72"/>
        <v>0.25960393922160563</v>
      </c>
      <c r="S108">
        <f t="shared" si="73"/>
        <v>0.26849812781817728</v>
      </c>
      <c r="T108">
        <f t="shared" si="74"/>
        <v>298.71425920183816</v>
      </c>
      <c r="U108">
        <f t="shared" si="75"/>
        <v>296.22565364815478</v>
      </c>
      <c r="V108">
        <f t="shared" si="76"/>
        <v>-249.87894603356571</v>
      </c>
      <c r="W108">
        <f t="shared" si="77"/>
        <v>255.93655307319878</v>
      </c>
      <c r="X108">
        <f t="shared" si="78"/>
        <v>308.58615568960397</v>
      </c>
      <c r="Y108">
        <f t="shared" si="79"/>
        <v>296.22565364815478</v>
      </c>
      <c r="Z108">
        <f t="shared" si="80"/>
        <v>301.02966234665701</v>
      </c>
      <c r="AA108">
        <f t="shared" si="81"/>
        <v>1030.6907292501028</v>
      </c>
      <c r="AB108" s="8">
        <f t="shared" si="82"/>
        <v>4191.7140976479104</v>
      </c>
      <c r="AC108">
        <f t="shared" si="83"/>
        <v>0.25988081817866521</v>
      </c>
      <c r="AD108">
        <f t="shared" si="84"/>
        <v>0.26851533001306188</v>
      </c>
      <c r="AE108">
        <f t="shared" si="85"/>
        <v>302.99345001918368</v>
      </c>
      <c r="AF108">
        <f t="shared" si="86"/>
        <v>299.73971236559305</v>
      </c>
      <c r="AG108">
        <f t="shared" si="87"/>
        <v>-326.83863853204224</v>
      </c>
      <c r="AH108">
        <f t="shared" si="88"/>
        <v>334.07480028544506</v>
      </c>
      <c r="AI108">
        <f t="shared" si="89"/>
        <v>315.928</v>
      </c>
      <c r="AJ108">
        <f t="shared" si="90"/>
        <v>299.73971236559305</v>
      </c>
      <c r="AK108">
        <f t="shared" si="91"/>
        <v>306.00331529626823</v>
      </c>
      <c r="AL108">
        <f t="shared" si="92"/>
        <v>1031.7602179603391</v>
      </c>
      <c r="AM108" s="8">
        <f t="shared" si="93"/>
        <v>4191.9806693919109</v>
      </c>
      <c r="AN108">
        <f t="shared" si="94"/>
        <v>0.26024407529687704</v>
      </c>
      <c r="AO108">
        <f t="shared" si="95"/>
        <v>0.26853778213505064</v>
      </c>
      <c r="AP108">
        <f t="shared" si="96"/>
        <v>308.58615568960397</v>
      </c>
      <c r="AQ108">
        <f t="shared" si="97"/>
        <v>304.32130125709011</v>
      </c>
      <c r="AR108">
        <f t="shared" si="98"/>
        <v>-429.50379763195207</v>
      </c>
      <c r="AS108">
        <f t="shared" si="99"/>
        <v>435.5905393080551</v>
      </c>
      <c r="AT108">
        <f t="shared" si="100"/>
        <v>-1197.6177632804975</v>
      </c>
      <c r="AU108">
        <f t="shared" si="101"/>
        <v>1220.5110949181521</v>
      </c>
      <c r="AV108">
        <f t="shared" si="102"/>
        <v>-22.893331637654683</v>
      </c>
      <c r="AW108">
        <f t="shared" si="103"/>
        <v>8.6999999999999851</v>
      </c>
      <c r="AX108">
        <f t="shared" si="104"/>
        <v>295.43460048208027</v>
      </c>
      <c r="AY108">
        <f t="shared" si="105"/>
        <v>294.2859264191016</v>
      </c>
      <c r="AZ108">
        <f t="shared" si="106"/>
        <v>297.21385306556579</v>
      </c>
      <c r="BA108">
        <f t="shared" si="107"/>
        <v>301.02966234665701</v>
      </c>
      <c r="BB108">
        <f t="shared" si="108"/>
        <v>306.00331529626823</v>
      </c>
      <c r="BC108">
        <f t="shared" si="109"/>
        <v>304.32130125709011</v>
      </c>
    </row>
    <row r="109" spans="1:55">
      <c r="A109">
        <f t="shared" si="55"/>
        <v>8.7999999999999847</v>
      </c>
      <c r="B109">
        <f t="shared" si="56"/>
        <v>298.70536985188045</v>
      </c>
      <c r="C109">
        <f t="shared" si="57"/>
        <v>291.483</v>
      </c>
      <c r="D109">
        <f t="shared" si="58"/>
        <v>294.28087474419601</v>
      </c>
      <c r="E109">
        <f t="shared" si="59"/>
        <v>1029.2513921496486</v>
      </c>
      <c r="F109" s="8">
        <f t="shared" si="60"/>
        <v>4191.3543263532811</v>
      </c>
      <c r="G109">
        <f t="shared" si="61"/>
        <v>0.25939155190320151</v>
      </c>
      <c r="H109">
        <f t="shared" si="62"/>
        <v>0.26848502656690831</v>
      </c>
      <c r="I109">
        <f t="shared" si="63"/>
        <v>295.42855139656638</v>
      </c>
      <c r="J109">
        <f t="shared" si="64"/>
        <v>293.52968726916964</v>
      </c>
      <c r="K109">
        <f t="shared" si="65"/>
        <v>-191.23038655927303</v>
      </c>
      <c r="L109">
        <f t="shared" si="66"/>
        <v>194.55792013460149</v>
      </c>
      <c r="M109">
        <f t="shared" si="67"/>
        <v>302.98406307032627</v>
      </c>
      <c r="N109">
        <f t="shared" si="68"/>
        <v>293.52968726916964</v>
      </c>
      <c r="O109">
        <f t="shared" si="69"/>
        <v>297.2051418161164</v>
      </c>
      <c r="P109">
        <f t="shared" si="70"/>
        <v>1029.8746707017713</v>
      </c>
      <c r="Q109" s="8">
        <f t="shared" si="71"/>
        <v>4191.5095852828081</v>
      </c>
      <c r="R109">
        <f t="shared" si="72"/>
        <v>0.25960347438047626</v>
      </c>
      <c r="S109">
        <f t="shared" si="73"/>
        <v>0.26849810420627573</v>
      </c>
      <c r="T109">
        <f t="shared" si="74"/>
        <v>298.70536985188045</v>
      </c>
      <c r="U109">
        <f t="shared" si="75"/>
        <v>296.21828923816486</v>
      </c>
      <c r="V109">
        <f t="shared" si="76"/>
        <v>-249.84955752389106</v>
      </c>
      <c r="W109">
        <f t="shared" si="77"/>
        <v>255.58774495753732</v>
      </c>
      <c r="X109">
        <f t="shared" si="78"/>
        <v>308.57968049722791</v>
      </c>
      <c r="Y109">
        <f t="shared" si="79"/>
        <v>296.21828923816486</v>
      </c>
      <c r="Z109">
        <f t="shared" si="80"/>
        <v>301.01925625565809</v>
      </c>
      <c r="AA109">
        <f t="shared" si="81"/>
        <v>1030.6897860068452</v>
      </c>
      <c r="AB109" s="8">
        <f t="shared" si="82"/>
        <v>4191.7135389937239</v>
      </c>
      <c r="AC109">
        <f t="shared" si="83"/>
        <v>0.25988049769283794</v>
      </c>
      <c r="AD109">
        <f t="shared" si="84"/>
        <v>0.2685152829591409</v>
      </c>
      <c r="AE109">
        <f t="shared" si="85"/>
        <v>302.98406307032627</v>
      </c>
      <c r="AF109">
        <f t="shared" si="86"/>
        <v>299.73012323847837</v>
      </c>
      <c r="AG109">
        <f t="shared" si="87"/>
        <v>-327.00850279514447</v>
      </c>
      <c r="AH109">
        <f t="shared" si="88"/>
        <v>333.8632562134307</v>
      </c>
      <c r="AI109">
        <f t="shared" si="89"/>
        <v>315.928</v>
      </c>
      <c r="AJ109">
        <f t="shared" si="90"/>
        <v>299.73012323847837</v>
      </c>
      <c r="AK109">
        <f t="shared" si="91"/>
        <v>305.99456214923714</v>
      </c>
      <c r="AL109">
        <f t="shared" si="92"/>
        <v>1031.7602179603391</v>
      </c>
      <c r="AM109" s="8">
        <f t="shared" si="93"/>
        <v>4191.979941973691</v>
      </c>
      <c r="AN109">
        <f t="shared" si="94"/>
        <v>0.26024407529687704</v>
      </c>
      <c r="AO109">
        <f t="shared" si="95"/>
        <v>0.26853772086926342</v>
      </c>
      <c r="AP109">
        <f t="shared" si="96"/>
        <v>308.57968049722791</v>
      </c>
      <c r="AQ109">
        <f t="shared" si="97"/>
        <v>304.31232400161724</v>
      </c>
      <c r="AR109">
        <f t="shared" si="98"/>
        <v>-429.8826015943265</v>
      </c>
      <c r="AS109">
        <f t="shared" si="99"/>
        <v>435.64863687048194</v>
      </c>
      <c r="AT109">
        <f t="shared" si="100"/>
        <v>-1197.9710484726352</v>
      </c>
      <c r="AU109">
        <f t="shared" si="101"/>
        <v>1219.6575581760515</v>
      </c>
      <c r="AV109">
        <f t="shared" si="102"/>
        <v>-21.686509703416277</v>
      </c>
      <c r="AW109">
        <f t="shared" si="103"/>
        <v>8.7999999999999847</v>
      </c>
      <c r="AX109">
        <f t="shared" si="104"/>
        <v>295.42855139656638</v>
      </c>
      <c r="AY109">
        <f t="shared" si="105"/>
        <v>294.28087474419601</v>
      </c>
      <c r="AZ109">
        <f t="shared" si="106"/>
        <v>297.2051418161164</v>
      </c>
      <c r="BA109">
        <f t="shared" si="107"/>
        <v>301.01925625565809</v>
      </c>
      <c r="BB109">
        <f t="shared" si="108"/>
        <v>305.99456214923714</v>
      </c>
      <c r="BC109">
        <f t="shared" si="109"/>
        <v>304.31232400161724</v>
      </c>
    </row>
    <row r="110" spans="1:55">
      <c r="A110">
        <f t="shared" si="55"/>
        <v>8.8999999999999844</v>
      </c>
      <c r="B110">
        <f t="shared" si="56"/>
        <v>298.69694917889734</v>
      </c>
      <c r="C110">
        <f t="shared" si="57"/>
        <v>291.483</v>
      </c>
      <c r="D110">
        <f t="shared" si="58"/>
        <v>294.27608952540646</v>
      </c>
      <c r="E110">
        <f t="shared" si="59"/>
        <v>1029.2501655076351</v>
      </c>
      <c r="F110" s="8">
        <f t="shared" si="60"/>
        <v>4191.3543263532811</v>
      </c>
      <c r="G110">
        <f t="shared" si="61"/>
        <v>0.25939113474728376</v>
      </c>
      <c r="H110">
        <f t="shared" si="62"/>
        <v>0.26848502656690831</v>
      </c>
      <c r="I110">
        <f t="shared" si="63"/>
        <v>295.42282132748397</v>
      </c>
      <c r="J110">
        <f t="shared" si="64"/>
        <v>293.52618680997398</v>
      </c>
      <c r="K110">
        <f t="shared" si="65"/>
        <v>-191.0731390888528</v>
      </c>
      <c r="L110">
        <f t="shared" si="66"/>
        <v>194.22516677707429</v>
      </c>
      <c r="M110">
        <f t="shared" si="67"/>
        <v>302.9751708600229</v>
      </c>
      <c r="N110">
        <f t="shared" si="68"/>
        <v>293.52618680997398</v>
      </c>
      <c r="O110">
        <f t="shared" si="69"/>
        <v>297.19688991370759</v>
      </c>
      <c r="P110">
        <f t="shared" si="70"/>
        <v>1029.8733753707718</v>
      </c>
      <c r="Q110" s="8">
        <f t="shared" si="71"/>
        <v>4191.5093197427059</v>
      </c>
      <c r="R110">
        <f t="shared" si="72"/>
        <v>0.25960303403839874</v>
      </c>
      <c r="S110">
        <f t="shared" si="73"/>
        <v>0.26849808183980883</v>
      </c>
      <c r="T110">
        <f t="shared" si="74"/>
        <v>298.69694917889734</v>
      </c>
      <c r="U110">
        <f t="shared" si="75"/>
        <v>296.21131317135166</v>
      </c>
      <c r="V110">
        <f t="shared" si="76"/>
        <v>-249.8217084085386</v>
      </c>
      <c r="W110">
        <f t="shared" si="77"/>
        <v>255.25732557934333</v>
      </c>
      <c r="X110">
        <f t="shared" si="78"/>
        <v>308.57354647846267</v>
      </c>
      <c r="Y110">
        <f t="shared" si="79"/>
        <v>296.21131317135166</v>
      </c>
      <c r="Z110">
        <f t="shared" si="80"/>
        <v>301.0093986556933</v>
      </c>
      <c r="AA110">
        <f t="shared" si="81"/>
        <v>1030.6888924624523</v>
      </c>
      <c r="AB110" s="8">
        <f t="shared" si="82"/>
        <v>4191.7130097987256</v>
      </c>
      <c r="AC110">
        <f t="shared" si="83"/>
        <v>0.25988019409302082</v>
      </c>
      <c r="AD110">
        <f t="shared" si="84"/>
        <v>0.26851523838648317</v>
      </c>
      <c r="AE110">
        <f t="shared" si="85"/>
        <v>302.9751708600229</v>
      </c>
      <c r="AF110">
        <f t="shared" si="86"/>
        <v>299.72103958806656</v>
      </c>
      <c r="AG110">
        <f t="shared" si="87"/>
        <v>-327.16940817850622</v>
      </c>
      <c r="AH110">
        <f t="shared" si="88"/>
        <v>333.66285019872726</v>
      </c>
      <c r="AI110">
        <f t="shared" si="89"/>
        <v>315.928</v>
      </c>
      <c r="AJ110">
        <f t="shared" si="90"/>
        <v>299.72103958806656</v>
      </c>
      <c r="AK110">
        <f t="shared" si="91"/>
        <v>305.98627019974356</v>
      </c>
      <c r="AL110">
        <f t="shared" si="92"/>
        <v>1031.7602179603391</v>
      </c>
      <c r="AM110" s="8">
        <f t="shared" si="93"/>
        <v>4191.9792529002498</v>
      </c>
      <c r="AN110">
        <f t="shared" si="94"/>
        <v>0.26024407529687704</v>
      </c>
      <c r="AO110">
        <f t="shared" si="95"/>
        <v>0.26853766283300506</v>
      </c>
      <c r="AP110">
        <f t="shared" si="96"/>
        <v>308.57354647846267</v>
      </c>
      <c r="AQ110">
        <f t="shared" si="97"/>
        <v>304.30381981417401</v>
      </c>
      <c r="AR110">
        <f t="shared" si="98"/>
        <v>-430.24144662604215</v>
      </c>
      <c r="AS110">
        <f t="shared" si="99"/>
        <v>435.70365717310818</v>
      </c>
      <c r="AT110">
        <f t="shared" si="100"/>
        <v>-1198.3057023019396</v>
      </c>
      <c r="AU110">
        <f t="shared" si="101"/>
        <v>1218.8489997282531</v>
      </c>
      <c r="AV110">
        <f t="shared" si="102"/>
        <v>-20.543297426313529</v>
      </c>
      <c r="AW110">
        <f t="shared" si="103"/>
        <v>8.8999999999999844</v>
      </c>
      <c r="AX110">
        <f t="shared" si="104"/>
        <v>295.42282132748397</v>
      </c>
      <c r="AY110">
        <f t="shared" si="105"/>
        <v>294.27608952540646</v>
      </c>
      <c r="AZ110">
        <f t="shared" si="106"/>
        <v>297.19688991370759</v>
      </c>
      <c r="BA110">
        <f t="shared" si="107"/>
        <v>301.0093986556933</v>
      </c>
      <c r="BB110">
        <f t="shared" si="108"/>
        <v>305.98627019974356</v>
      </c>
      <c r="BC110">
        <f t="shared" si="109"/>
        <v>304.30381981417401</v>
      </c>
    </row>
    <row r="111" spans="1:55">
      <c r="A111">
        <f t="shared" si="55"/>
        <v>8.999999999999984</v>
      </c>
      <c r="B111">
        <f t="shared" si="56"/>
        <v>298.68897246896915</v>
      </c>
      <c r="C111">
        <f t="shared" si="57"/>
        <v>291.483</v>
      </c>
      <c r="D111">
        <f t="shared" si="58"/>
        <v>294.27155669597664</v>
      </c>
      <c r="E111">
        <f t="shared" si="59"/>
        <v>1029.2490035378557</v>
      </c>
      <c r="F111" s="8">
        <f t="shared" si="60"/>
        <v>4191.3543263532811</v>
      </c>
      <c r="G111">
        <f t="shared" si="61"/>
        <v>0.25939073958477488</v>
      </c>
      <c r="H111">
        <f t="shared" si="62"/>
        <v>0.26848502656690831</v>
      </c>
      <c r="I111">
        <f t="shared" si="63"/>
        <v>295.4173934403866</v>
      </c>
      <c r="J111">
        <f t="shared" si="64"/>
        <v>293.522870977374</v>
      </c>
      <c r="K111">
        <f t="shared" si="65"/>
        <v>-190.9241781077952</v>
      </c>
      <c r="L111">
        <f t="shared" si="66"/>
        <v>193.90996400824656</v>
      </c>
      <c r="M111">
        <f t="shared" si="67"/>
        <v>302.96674732469842</v>
      </c>
      <c r="N111">
        <f t="shared" si="68"/>
        <v>293.522870977374</v>
      </c>
      <c r="O111">
        <f t="shared" si="69"/>
        <v>297.18907312784211</v>
      </c>
      <c r="P111">
        <f t="shared" si="70"/>
        <v>1029.8721483118002</v>
      </c>
      <c r="Q111" s="8">
        <f t="shared" si="71"/>
        <v>4191.5090682081272</v>
      </c>
      <c r="R111">
        <f t="shared" si="72"/>
        <v>0.25960261690476422</v>
      </c>
      <c r="S111">
        <f t="shared" si="73"/>
        <v>0.26849806065302761</v>
      </c>
      <c r="T111">
        <f t="shared" si="74"/>
        <v>298.68897246896915</v>
      </c>
      <c r="U111">
        <f t="shared" si="75"/>
        <v>296.20470496047943</v>
      </c>
      <c r="V111">
        <f t="shared" si="76"/>
        <v>-249.79531894365428</v>
      </c>
      <c r="W111">
        <f t="shared" si="77"/>
        <v>254.9443255040716</v>
      </c>
      <c r="X111">
        <f t="shared" si="78"/>
        <v>308.56773567426353</v>
      </c>
      <c r="Y111">
        <f t="shared" si="79"/>
        <v>296.20470496047943</v>
      </c>
      <c r="Z111">
        <f t="shared" si="80"/>
        <v>301.00006064600512</v>
      </c>
      <c r="AA111">
        <f t="shared" si="81"/>
        <v>1030.6880460008242</v>
      </c>
      <c r="AB111" s="8">
        <f t="shared" si="82"/>
        <v>4191.7125085087819</v>
      </c>
      <c r="AC111">
        <f t="shared" si="83"/>
        <v>0.25987990649036891</v>
      </c>
      <c r="AD111">
        <f t="shared" si="84"/>
        <v>0.26851519616418879</v>
      </c>
      <c r="AE111">
        <f t="shared" si="85"/>
        <v>302.96674732469842</v>
      </c>
      <c r="AF111">
        <f t="shared" si="86"/>
        <v>299.71243477342915</v>
      </c>
      <c r="AG111">
        <f t="shared" si="87"/>
        <v>-327.32182752683298</v>
      </c>
      <c r="AH111">
        <f t="shared" si="88"/>
        <v>333.47299708975032</v>
      </c>
      <c r="AI111">
        <f t="shared" si="89"/>
        <v>315.928</v>
      </c>
      <c r="AJ111">
        <f t="shared" si="90"/>
        <v>299.71243477342915</v>
      </c>
      <c r="AK111">
        <f t="shared" si="91"/>
        <v>305.97841517080076</v>
      </c>
      <c r="AL111">
        <f t="shared" si="92"/>
        <v>1031.7602179603391</v>
      </c>
      <c r="AM111" s="8">
        <f t="shared" si="93"/>
        <v>4191.9786001506436</v>
      </c>
      <c r="AN111">
        <f t="shared" si="94"/>
        <v>0.26024407529687704</v>
      </c>
      <c r="AO111">
        <f t="shared" si="95"/>
        <v>0.26853760785606545</v>
      </c>
      <c r="AP111">
        <f t="shared" si="96"/>
        <v>308.56773567426353</v>
      </c>
      <c r="AQ111">
        <f t="shared" si="97"/>
        <v>304.29576378401759</v>
      </c>
      <c r="AR111">
        <f t="shared" si="98"/>
        <v>-430.58138334566092</v>
      </c>
      <c r="AS111">
        <f t="shared" si="99"/>
        <v>435.75576450468901</v>
      </c>
      <c r="AT111">
        <f t="shared" si="100"/>
        <v>-1198.6227079239434</v>
      </c>
      <c r="AU111">
        <f t="shared" si="101"/>
        <v>1218.0830511067575</v>
      </c>
      <c r="AV111">
        <f t="shared" si="102"/>
        <v>-19.460343182814086</v>
      </c>
      <c r="AW111">
        <f t="shared" si="103"/>
        <v>8.999999999999984</v>
      </c>
      <c r="AX111">
        <f t="shared" si="104"/>
        <v>295.4173934403866</v>
      </c>
      <c r="AY111">
        <f t="shared" si="105"/>
        <v>294.27155669597664</v>
      </c>
      <c r="AZ111">
        <f t="shared" si="106"/>
        <v>297.18907312784211</v>
      </c>
      <c r="BA111">
        <f t="shared" si="107"/>
        <v>301.00006064600512</v>
      </c>
      <c r="BB111">
        <f t="shared" si="108"/>
        <v>305.97841517080076</v>
      </c>
      <c r="BC111">
        <f t="shared" si="109"/>
        <v>304.29576378401759</v>
      </c>
    </row>
    <row r="112" spans="1:55">
      <c r="A112">
        <f t="shared" si="55"/>
        <v>9.0999999999999837</v>
      </c>
      <c r="B112">
        <f t="shared" si="56"/>
        <v>298.68141631189411</v>
      </c>
      <c r="C112">
        <f t="shared" si="57"/>
        <v>291.483</v>
      </c>
      <c r="D112">
        <f t="shared" si="58"/>
        <v>294.2672629335039</v>
      </c>
      <c r="E112">
        <f t="shared" si="59"/>
        <v>1029.2479028301395</v>
      </c>
      <c r="F112" s="8">
        <f t="shared" si="60"/>
        <v>4191.3543263532811</v>
      </c>
      <c r="G112">
        <f t="shared" si="61"/>
        <v>0.25939036525599157</v>
      </c>
      <c r="H112">
        <f t="shared" si="62"/>
        <v>0.26848502656690831</v>
      </c>
      <c r="I112">
        <f t="shared" si="63"/>
        <v>295.41225179062053</v>
      </c>
      <c r="J112">
        <f t="shared" si="64"/>
        <v>293.51973002583287</v>
      </c>
      <c r="K112">
        <f t="shared" si="65"/>
        <v>-190.78306725081094</v>
      </c>
      <c r="L112">
        <f t="shared" si="66"/>
        <v>193.61138541820475</v>
      </c>
      <c r="M112">
        <f t="shared" si="67"/>
        <v>302.9587677721965</v>
      </c>
      <c r="N112">
        <f t="shared" si="68"/>
        <v>293.51973002583287</v>
      </c>
      <c r="O112">
        <f t="shared" si="69"/>
        <v>297.18166850745803</v>
      </c>
      <c r="P112">
        <f t="shared" si="70"/>
        <v>1029.8709859279422</v>
      </c>
      <c r="Q112" s="8">
        <f t="shared" si="71"/>
        <v>4191.5088299397894</v>
      </c>
      <c r="R112">
        <f t="shared" si="72"/>
        <v>0.25960222175686909</v>
      </c>
      <c r="S112">
        <f t="shared" si="73"/>
        <v>0.26849804058366222</v>
      </c>
      <c r="T112">
        <f t="shared" si="74"/>
        <v>298.68141631189411</v>
      </c>
      <c r="U112">
        <f t="shared" si="75"/>
        <v>296.19844520040374</v>
      </c>
      <c r="V112">
        <f t="shared" si="76"/>
        <v>-249.77031338849599</v>
      </c>
      <c r="W112">
        <f t="shared" si="77"/>
        <v>254.64782640519806</v>
      </c>
      <c r="X112">
        <f t="shared" si="78"/>
        <v>308.56223106848029</v>
      </c>
      <c r="Y112">
        <f t="shared" si="79"/>
        <v>296.19844520040374</v>
      </c>
      <c r="Z112">
        <f t="shared" si="80"/>
        <v>300.99121484730648</v>
      </c>
      <c r="AA112">
        <f t="shared" si="81"/>
        <v>1030.6872441432131</v>
      </c>
      <c r="AB112" s="8">
        <f t="shared" si="82"/>
        <v>4191.7120336518446</v>
      </c>
      <c r="AC112">
        <f t="shared" si="83"/>
        <v>0.25987963404270203</v>
      </c>
      <c r="AD112">
        <f t="shared" si="84"/>
        <v>0.26851515616827182</v>
      </c>
      <c r="AE112">
        <f t="shared" si="85"/>
        <v>302.9587677721965</v>
      </c>
      <c r="AF112">
        <f t="shared" si="86"/>
        <v>299.70428355708987</v>
      </c>
      <c r="AG112">
        <f t="shared" si="87"/>
        <v>-327.46620867999872</v>
      </c>
      <c r="AH112">
        <f t="shared" si="88"/>
        <v>333.2931422935842</v>
      </c>
      <c r="AI112">
        <f t="shared" si="89"/>
        <v>315.928</v>
      </c>
      <c r="AJ112">
        <f t="shared" si="90"/>
        <v>299.70428355708987</v>
      </c>
      <c r="AK112">
        <f t="shared" si="91"/>
        <v>305.97097406002428</v>
      </c>
      <c r="AL112">
        <f t="shared" si="92"/>
        <v>1031.7602179603391</v>
      </c>
      <c r="AM112" s="8">
        <f t="shared" si="93"/>
        <v>4191.9779818103907</v>
      </c>
      <c r="AN112">
        <f t="shared" si="94"/>
        <v>0.26024407529687704</v>
      </c>
      <c r="AO112">
        <f t="shared" si="95"/>
        <v>0.26853755577720106</v>
      </c>
      <c r="AP112">
        <f t="shared" si="96"/>
        <v>308.56223106848029</v>
      </c>
      <c r="AQ112">
        <f t="shared" si="97"/>
        <v>304.28813230955404</v>
      </c>
      <c r="AR112">
        <f t="shared" si="98"/>
        <v>-430.90340721165632</v>
      </c>
      <c r="AS112">
        <f t="shared" si="99"/>
        <v>435.80511419888455</v>
      </c>
      <c r="AT112">
        <f t="shared" si="100"/>
        <v>-1198.9229965309619</v>
      </c>
      <c r="AU112">
        <f t="shared" si="101"/>
        <v>1217.3574683158715</v>
      </c>
      <c r="AV112">
        <f t="shared" si="102"/>
        <v>-18.434471784909647</v>
      </c>
      <c r="AW112">
        <f t="shared" si="103"/>
        <v>9.0999999999999837</v>
      </c>
      <c r="AX112">
        <f t="shared" si="104"/>
        <v>295.41225179062053</v>
      </c>
      <c r="AY112">
        <f t="shared" si="105"/>
        <v>294.2672629335039</v>
      </c>
      <c r="AZ112">
        <f t="shared" si="106"/>
        <v>297.18166850745803</v>
      </c>
      <c r="BA112">
        <f t="shared" si="107"/>
        <v>300.99121484730648</v>
      </c>
      <c r="BB112">
        <f t="shared" si="108"/>
        <v>305.97097406002428</v>
      </c>
      <c r="BC112">
        <f t="shared" si="109"/>
        <v>304.28813230955404</v>
      </c>
    </row>
    <row r="113" spans="1:55">
      <c r="A113">
        <f t="shared" si="55"/>
        <v>9.1999999999999833</v>
      </c>
      <c r="B113">
        <f t="shared" si="56"/>
        <v>298.67425853233993</v>
      </c>
      <c r="C113">
        <f t="shared" si="57"/>
        <v>291.483</v>
      </c>
      <c r="D113">
        <f t="shared" si="58"/>
        <v>294.26319562030295</v>
      </c>
      <c r="E113">
        <f t="shared" si="59"/>
        <v>1029.2468601541987</v>
      </c>
      <c r="F113" s="8">
        <f t="shared" si="60"/>
        <v>4191.3543263532811</v>
      </c>
      <c r="G113">
        <f t="shared" si="61"/>
        <v>0.25939001066241962</v>
      </c>
      <c r="H113">
        <f t="shared" si="62"/>
        <v>0.26848502656690831</v>
      </c>
      <c r="I113">
        <f t="shared" si="63"/>
        <v>295.40738127608881</v>
      </c>
      <c r="J113">
        <f t="shared" si="64"/>
        <v>293.51675472532469</v>
      </c>
      <c r="K113">
        <f t="shared" si="65"/>
        <v>-190.6493930872692</v>
      </c>
      <c r="L113">
        <f t="shared" si="66"/>
        <v>193.32855360146004</v>
      </c>
      <c r="M113">
        <f t="shared" si="67"/>
        <v>302.95120880985348</v>
      </c>
      <c r="N113">
        <f t="shared" si="68"/>
        <v>293.51675472532469</v>
      </c>
      <c r="O113">
        <f t="shared" si="69"/>
        <v>297.17465431318908</v>
      </c>
      <c r="P113">
        <f t="shared" si="70"/>
        <v>1029.8698848115816</v>
      </c>
      <c r="Q113" s="8">
        <f t="shared" si="71"/>
        <v>4191.5086042375142</v>
      </c>
      <c r="R113">
        <f t="shared" si="72"/>
        <v>0.25960184743635467</v>
      </c>
      <c r="S113">
        <f t="shared" si="73"/>
        <v>0.26849802157273683</v>
      </c>
      <c r="T113">
        <f t="shared" si="74"/>
        <v>298.67425853233993</v>
      </c>
      <c r="U113">
        <f t="shared" si="75"/>
        <v>296.19251551073575</v>
      </c>
      <c r="V113">
        <f t="shared" si="76"/>
        <v>-249.74661982302692</v>
      </c>
      <c r="W113">
        <f t="shared" si="77"/>
        <v>254.36695836985265</v>
      </c>
      <c r="X113">
        <f t="shared" si="78"/>
        <v>308.55701653870352</v>
      </c>
      <c r="Y113">
        <f t="shared" si="79"/>
        <v>296.19251551073575</v>
      </c>
      <c r="Z113">
        <f t="shared" si="80"/>
        <v>300.98283532187656</v>
      </c>
      <c r="AA113">
        <f t="shared" si="81"/>
        <v>1030.6864845410628</v>
      </c>
      <c r="AB113" s="8">
        <f t="shared" si="82"/>
        <v>4191.7115838336022</v>
      </c>
      <c r="AC113">
        <f t="shared" si="83"/>
        <v>0.25987937595207211</v>
      </c>
      <c r="AD113">
        <f t="shared" si="84"/>
        <v>0.2685151182812936</v>
      </c>
      <c r="AE113">
        <f t="shared" si="85"/>
        <v>302.95120880985348</v>
      </c>
      <c r="AF113">
        <f t="shared" si="86"/>
        <v>299.69656203118285</v>
      </c>
      <c r="AG113">
        <f t="shared" si="87"/>
        <v>-327.60297580219077</v>
      </c>
      <c r="AH113">
        <f t="shared" si="88"/>
        <v>333.122760206333</v>
      </c>
      <c r="AI113">
        <f t="shared" si="89"/>
        <v>315.928</v>
      </c>
      <c r="AJ113">
        <f t="shared" si="90"/>
        <v>299.69656203118285</v>
      </c>
      <c r="AK113">
        <f t="shared" si="91"/>
        <v>305.96392507318603</v>
      </c>
      <c r="AL113">
        <f t="shared" si="92"/>
        <v>1031.7602179603391</v>
      </c>
      <c r="AM113" s="8">
        <f t="shared" si="93"/>
        <v>4191.9773960658731</v>
      </c>
      <c r="AN113">
        <f t="shared" si="94"/>
        <v>0.26024407529687704</v>
      </c>
      <c r="AO113">
        <f t="shared" si="95"/>
        <v>0.26853750644366309</v>
      </c>
      <c r="AP113">
        <f t="shared" si="96"/>
        <v>308.55701653870352</v>
      </c>
      <c r="AQ113">
        <f t="shared" si="97"/>
        <v>304.28090302990933</v>
      </c>
      <c r="AR113">
        <f t="shared" si="98"/>
        <v>-431.20846139794764</v>
      </c>
      <c r="AS113">
        <f t="shared" si="99"/>
        <v>435.85185314834069</v>
      </c>
      <c r="AT113">
        <f t="shared" si="100"/>
        <v>-1199.2074501104344</v>
      </c>
      <c r="AU113">
        <f t="shared" si="101"/>
        <v>1216.6701253259864</v>
      </c>
      <c r="AV113">
        <f t="shared" si="102"/>
        <v>-17.462675215552053</v>
      </c>
      <c r="AW113">
        <f t="shared" si="103"/>
        <v>9.1999999999999833</v>
      </c>
      <c r="AX113">
        <f t="shared" si="104"/>
        <v>295.40738127608881</v>
      </c>
      <c r="AY113">
        <f t="shared" si="105"/>
        <v>294.26319562030295</v>
      </c>
      <c r="AZ113">
        <f t="shared" si="106"/>
        <v>297.17465431318908</v>
      </c>
      <c r="BA113">
        <f t="shared" si="107"/>
        <v>300.98283532187656</v>
      </c>
      <c r="BB113">
        <f t="shared" si="108"/>
        <v>305.96392507318603</v>
      </c>
      <c r="BC113">
        <f t="shared" si="109"/>
        <v>304.28090302990933</v>
      </c>
    </row>
    <row r="114" spans="1:55">
      <c r="A114">
        <f t="shared" si="55"/>
        <v>9.2999999999999829</v>
      </c>
      <c r="B114">
        <f t="shared" si="56"/>
        <v>298.66747812464138</v>
      </c>
      <c r="C114">
        <f t="shared" si="57"/>
        <v>291.483</v>
      </c>
      <c r="D114">
        <f t="shared" si="58"/>
        <v>294.25934280591582</v>
      </c>
      <c r="E114">
        <f t="shared" si="59"/>
        <v>1029.2458724501319</v>
      </c>
      <c r="F114" s="8">
        <f t="shared" si="60"/>
        <v>4191.3543263532811</v>
      </c>
      <c r="G114">
        <f t="shared" si="61"/>
        <v>0.25938967476348496</v>
      </c>
      <c r="H114">
        <f t="shared" si="62"/>
        <v>0.26848502656690831</v>
      </c>
      <c r="I114">
        <f t="shared" si="63"/>
        <v>295.40276759255346</v>
      </c>
      <c r="J114">
        <f t="shared" si="64"/>
        <v>293.51393633391069</v>
      </c>
      <c r="K114">
        <f t="shared" si="65"/>
        <v>-190.52276392210112</v>
      </c>
      <c r="L114">
        <f t="shared" si="66"/>
        <v>193.06063755004749</v>
      </c>
      <c r="M114">
        <f t="shared" si="67"/>
        <v>302.94404827631075</v>
      </c>
      <c r="N114">
        <f t="shared" si="68"/>
        <v>293.51393633391069</v>
      </c>
      <c r="O114">
        <f t="shared" si="69"/>
        <v>297.16800995323661</v>
      </c>
      <c r="P114">
        <f t="shared" si="70"/>
        <v>1029.8688417344665</v>
      </c>
      <c r="Q114" s="8">
        <f t="shared" si="71"/>
        <v>4191.5083904381518</v>
      </c>
      <c r="R114">
        <f t="shared" si="72"/>
        <v>0.25960149284583089</v>
      </c>
      <c r="S114">
        <f t="shared" si="73"/>
        <v>0.26849800356439429</v>
      </c>
      <c r="T114">
        <f t="shared" si="74"/>
        <v>298.66747812464138</v>
      </c>
      <c r="U114">
        <f t="shared" si="75"/>
        <v>296.18689848157027</v>
      </c>
      <c r="V114">
        <f t="shared" si="76"/>
        <v>-249.7241699710593</v>
      </c>
      <c r="W114">
        <f t="shared" si="77"/>
        <v>254.10089734633351</v>
      </c>
      <c r="X114">
        <f t="shared" si="78"/>
        <v>308.55207680962332</v>
      </c>
      <c r="Y114">
        <f t="shared" si="79"/>
        <v>296.18689848157027</v>
      </c>
      <c r="Z114">
        <f t="shared" si="80"/>
        <v>300.97489749782545</v>
      </c>
      <c r="AA114">
        <f t="shared" si="81"/>
        <v>1030.685764969214</v>
      </c>
      <c r="AB114" s="8">
        <f t="shared" si="82"/>
        <v>4191.7111577333626</v>
      </c>
      <c r="AC114">
        <f t="shared" si="83"/>
        <v>0.25987913146245534</v>
      </c>
      <c r="AD114">
        <f t="shared" si="84"/>
        <v>0.26851508239201621</v>
      </c>
      <c r="AE114">
        <f t="shared" si="85"/>
        <v>302.94404827631075</v>
      </c>
      <c r="AF114">
        <f t="shared" si="86"/>
        <v>299.68924754748281</v>
      </c>
      <c r="AG114">
        <f t="shared" si="87"/>
        <v>-327.73253063945907</v>
      </c>
      <c r="AH114">
        <f t="shared" si="88"/>
        <v>332.96135272032404</v>
      </c>
      <c r="AI114">
        <f t="shared" si="89"/>
        <v>315.928</v>
      </c>
      <c r="AJ114">
        <f t="shared" si="90"/>
        <v>299.68924754748281</v>
      </c>
      <c r="AK114">
        <f t="shared" si="91"/>
        <v>305.95724756116448</v>
      </c>
      <c r="AL114">
        <f t="shared" si="92"/>
        <v>1031.7602179603391</v>
      </c>
      <c r="AM114" s="8">
        <f t="shared" si="93"/>
        <v>4191.9768411990281</v>
      </c>
      <c r="AN114">
        <f t="shared" si="94"/>
        <v>0.26024407529687704</v>
      </c>
      <c r="AO114">
        <f t="shared" si="95"/>
        <v>0.26853745971075094</v>
      </c>
      <c r="AP114">
        <f t="shared" si="96"/>
        <v>308.55207680962332</v>
      </c>
      <c r="AQ114">
        <f t="shared" si="97"/>
        <v>304.27405476002343</v>
      </c>
      <c r="AR114">
        <f t="shared" si="98"/>
        <v>-431.49743952245205</v>
      </c>
      <c r="AS114">
        <f t="shared" si="99"/>
        <v>435.89612028562266</v>
      </c>
      <c r="AT114">
        <f t="shared" si="100"/>
        <v>-1199.4769040550714</v>
      </c>
      <c r="AU114">
        <f t="shared" si="101"/>
        <v>1216.0190079023278</v>
      </c>
      <c r="AV114">
        <f t="shared" si="102"/>
        <v>-16.542103847256385</v>
      </c>
      <c r="AW114">
        <f t="shared" si="103"/>
        <v>9.2999999999999829</v>
      </c>
      <c r="AX114">
        <f t="shared" si="104"/>
        <v>295.40276759255346</v>
      </c>
      <c r="AY114">
        <f t="shared" si="105"/>
        <v>294.25934280591582</v>
      </c>
      <c r="AZ114">
        <f t="shared" si="106"/>
        <v>297.16800995323661</v>
      </c>
      <c r="BA114">
        <f t="shared" si="107"/>
        <v>300.97489749782545</v>
      </c>
      <c r="BB114">
        <f t="shared" si="108"/>
        <v>305.95724756116448</v>
      </c>
      <c r="BC114">
        <f t="shared" si="109"/>
        <v>304.27405476002343</v>
      </c>
    </row>
    <row r="115" spans="1:55">
      <c r="A115">
        <f t="shared" si="55"/>
        <v>9.3999999999999826</v>
      </c>
      <c r="B115">
        <f t="shared" si="56"/>
        <v>298.66105519105014</v>
      </c>
      <c r="C115">
        <f t="shared" si="57"/>
        <v>291.483</v>
      </c>
      <c r="D115">
        <f t="shared" si="58"/>
        <v>294.25569317164616</v>
      </c>
      <c r="E115">
        <f t="shared" si="59"/>
        <v>1029.2449368194275</v>
      </c>
      <c r="F115" s="8">
        <f t="shared" si="60"/>
        <v>4191.3543263532811</v>
      </c>
      <c r="G115">
        <f t="shared" si="61"/>
        <v>0.25938935657349416</v>
      </c>
      <c r="H115">
        <f t="shared" si="62"/>
        <v>0.26848502656690831</v>
      </c>
      <c r="I115">
        <f t="shared" si="63"/>
        <v>295.39839719133266</v>
      </c>
      <c r="J115">
        <f t="shared" si="64"/>
        <v>293.51126657179486</v>
      </c>
      <c r="K115">
        <f t="shared" si="65"/>
        <v>-190.40280865857417</v>
      </c>
      <c r="L115">
        <f t="shared" si="66"/>
        <v>192.80685018725191</v>
      </c>
      <c r="M115">
        <f t="shared" si="67"/>
        <v>302.93726517687634</v>
      </c>
      <c r="N115">
        <f t="shared" si="68"/>
        <v>293.51126657179486</v>
      </c>
      <c r="O115">
        <f t="shared" si="69"/>
        <v>297.16171592265846</v>
      </c>
      <c r="P115">
        <f t="shared" si="70"/>
        <v>1029.8678536382936</v>
      </c>
      <c r="Q115" s="8">
        <f t="shared" si="71"/>
        <v>4191.5081879136069</v>
      </c>
      <c r="R115">
        <f t="shared" si="72"/>
        <v>0.25960115694567593</v>
      </c>
      <c r="S115">
        <f t="shared" si="73"/>
        <v>0.26849798650573026</v>
      </c>
      <c r="T115">
        <f t="shared" si="74"/>
        <v>298.66105519105014</v>
      </c>
      <c r="U115">
        <f t="shared" si="75"/>
        <v>296.18157762211041</v>
      </c>
      <c r="V115">
        <f t="shared" si="76"/>
        <v>-249.70289902919669</v>
      </c>
      <c r="W115">
        <f t="shared" si="77"/>
        <v>253.84886272636174</v>
      </c>
      <c r="X115">
        <f t="shared" si="78"/>
        <v>308.54739740877829</v>
      </c>
      <c r="Y115">
        <f t="shared" si="79"/>
        <v>296.18157762211041</v>
      </c>
      <c r="Z115">
        <f t="shared" si="80"/>
        <v>300.96737809731388</v>
      </c>
      <c r="AA115">
        <f t="shared" si="81"/>
        <v>1030.6850833194592</v>
      </c>
      <c r="AB115" s="8">
        <f t="shared" si="82"/>
        <v>4191.7107541001569</v>
      </c>
      <c r="AC115">
        <f t="shared" si="83"/>
        <v>0.25987889985756202</v>
      </c>
      <c r="AD115">
        <f t="shared" si="84"/>
        <v>0.26851504839507445</v>
      </c>
      <c r="AE115">
        <f t="shared" si="85"/>
        <v>302.93726517687634</v>
      </c>
      <c r="AF115">
        <f t="shared" si="86"/>
        <v>299.68231865110545</v>
      </c>
      <c r="AG115">
        <f t="shared" si="87"/>
        <v>-327.85525370958868</v>
      </c>
      <c r="AH115">
        <f t="shared" si="88"/>
        <v>332.80844780489878</v>
      </c>
      <c r="AI115">
        <f t="shared" si="89"/>
        <v>315.928</v>
      </c>
      <c r="AJ115">
        <f t="shared" si="90"/>
        <v>299.68231865110545</v>
      </c>
      <c r="AK115">
        <f t="shared" si="91"/>
        <v>305.95092196012672</v>
      </c>
      <c r="AL115">
        <f t="shared" si="92"/>
        <v>1031.7602179603391</v>
      </c>
      <c r="AM115" s="8">
        <f t="shared" si="93"/>
        <v>4191.9763155823148</v>
      </c>
      <c r="AN115">
        <f t="shared" si="94"/>
        <v>0.26024407529687704</v>
      </c>
      <c r="AO115">
        <f t="shared" si="95"/>
        <v>0.26853741544138776</v>
      </c>
      <c r="AP115">
        <f t="shared" si="96"/>
        <v>308.54739740877829</v>
      </c>
      <c r="AQ115">
        <f t="shared" si="97"/>
        <v>304.26756742909481</v>
      </c>
      <c r="AR115">
        <f t="shared" si="98"/>
        <v>-431.77118823580093</v>
      </c>
      <c r="AS115">
        <f t="shared" si="99"/>
        <v>435.93804703375281</v>
      </c>
      <c r="AT115">
        <f t="shared" si="100"/>
        <v>-1199.7321496331606</v>
      </c>
      <c r="AU115">
        <f t="shared" si="101"/>
        <v>1215.4022077522652</v>
      </c>
      <c r="AV115">
        <f t="shared" si="102"/>
        <v>-15.670058119104624</v>
      </c>
      <c r="AW115">
        <f t="shared" si="103"/>
        <v>9.3999999999999826</v>
      </c>
      <c r="AX115">
        <f t="shared" si="104"/>
        <v>295.39839719133266</v>
      </c>
      <c r="AY115">
        <f t="shared" si="105"/>
        <v>294.25569317164616</v>
      </c>
      <c r="AZ115">
        <f t="shared" si="106"/>
        <v>297.16171592265846</v>
      </c>
      <c r="BA115">
        <f t="shared" si="107"/>
        <v>300.96737809731388</v>
      </c>
      <c r="BB115">
        <f t="shared" si="108"/>
        <v>305.95092196012672</v>
      </c>
      <c r="BC115">
        <f t="shared" si="109"/>
        <v>304.26756742909481</v>
      </c>
    </row>
    <row r="116" spans="1:55">
      <c r="A116">
        <f t="shared" si="55"/>
        <v>9.4999999999999822</v>
      </c>
      <c r="B116">
        <f t="shared" si="56"/>
        <v>298.65497088325213</v>
      </c>
      <c r="C116">
        <f t="shared" si="57"/>
        <v>291.483</v>
      </c>
      <c r="D116">
        <f t="shared" si="58"/>
        <v>294.25223599700507</v>
      </c>
      <c r="E116">
        <f t="shared" si="59"/>
        <v>1029.2440505164464</v>
      </c>
      <c r="F116" s="8">
        <f t="shared" si="60"/>
        <v>4191.3543263532811</v>
      </c>
      <c r="G116">
        <f t="shared" si="61"/>
        <v>0.25938905515873889</v>
      </c>
      <c r="H116">
        <f t="shared" si="62"/>
        <v>0.26848502656690831</v>
      </c>
      <c r="I116">
        <f t="shared" si="63"/>
        <v>295.39425723926314</v>
      </c>
      <c r="J116">
        <f t="shared" si="64"/>
        <v>293.50873759677916</v>
      </c>
      <c r="K116">
        <f t="shared" si="65"/>
        <v>-190.28917571971391</v>
      </c>
      <c r="L116">
        <f t="shared" si="66"/>
        <v>192.56644603438494</v>
      </c>
      <c r="M116">
        <f t="shared" si="67"/>
        <v>302.93083962225455</v>
      </c>
      <c r="N116">
        <f t="shared" si="68"/>
        <v>293.50873759677916</v>
      </c>
      <c r="O116">
        <f t="shared" si="69"/>
        <v>297.15575374588838</v>
      </c>
      <c r="P116">
        <f t="shared" si="70"/>
        <v>1029.8669176257831</v>
      </c>
      <c r="Q116" s="8">
        <f t="shared" si="71"/>
        <v>4191.5079960689809</v>
      </c>
      <c r="R116">
        <f t="shared" si="72"/>
        <v>0.25960083875100304</v>
      </c>
      <c r="S116">
        <f t="shared" si="73"/>
        <v>0.26849797034663642</v>
      </c>
      <c r="T116">
        <f t="shared" si="74"/>
        <v>298.65497088325213</v>
      </c>
      <c r="U116">
        <f t="shared" si="75"/>
        <v>296.17653731203114</v>
      </c>
      <c r="V116">
        <f t="shared" si="76"/>
        <v>-249.68274550178268</v>
      </c>
      <c r="W116">
        <f t="shared" si="77"/>
        <v>253.61011505466837</v>
      </c>
      <c r="X116">
        <f t="shared" si="78"/>
        <v>308.54296462458007</v>
      </c>
      <c r="Y116">
        <f t="shared" si="79"/>
        <v>296.17653731203114</v>
      </c>
      <c r="Z116">
        <f t="shared" si="80"/>
        <v>300.96025506852493</v>
      </c>
      <c r="AA116">
        <f t="shared" si="81"/>
        <v>1030.684437594427</v>
      </c>
      <c r="AB116" s="8">
        <f t="shared" si="82"/>
        <v>4191.7103717490481</v>
      </c>
      <c r="AC116">
        <f t="shared" si="83"/>
        <v>0.25987868045875939</v>
      </c>
      <c r="AD116">
        <f t="shared" si="84"/>
        <v>0.26851501619066442</v>
      </c>
      <c r="AE116">
        <f t="shared" si="85"/>
        <v>302.93083962225455</v>
      </c>
      <c r="AF116">
        <f t="shared" si="86"/>
        <v>299.67575501768846</v>
      </c>
      <c r="AG116">
        <f t="shared" si="87"/>
        <v>-327.9715054281757</v>
      </c>
      <c r="AH116">
        <f t="shared" si="88"/>
        <v>332.66359815772881</v>
      </c>
      <c r="AI116">
        <f t="shared" si="89"/>
        <v>315.928</v>
      </c>
      <c r="AJ116">
        <f t="shared" si="90"/>
        <v>299.67575501768846</v>
      </c>
      <c r="AK116">
        <f t="shared" si="91"/>
        <v>305.9449297347856</v>
      </c>
      <c r="AL116">
        <f t="shared" si="92"/>
        <v>1031.7602179603391</v>
      </c>
      <c r="AM116" s="8">
        <f t="shared" si="93"/>
        <v>4191.975817673957</v>
      </c>
      <c r="AN116">
        <f t="shared" si="94"/>
        <v>0.26024407529687704</v>
      </c>
      <c r="AO116">
        <f t="shared" si="95"/>
        <v>0.26853737350572016</v>
      </c>
      <c r="AP116">
        <f t="shared" si="96"/>
        <v>308.54296462458007</v>
      </c>
      <c r="AQ116">
        <f t="shared" si="97"/>
        <v>304.26142202220785</v>
      </c>
      <c r="AR116">
        <f t="shared" si="98"/>
        <v>-432.03050967694435</v>
      </c>
      <c r="AS116">
        <f t="shared" si="99"/>
        <v>435.97775772849315</v>
      </c>
      <c r="AT116">
        <f t="shared" si="100"/>
        <v>-1199.9739363266167</v>
      </c>
      <c r="AU116">
        <f t="shared" si="101"/>
        <v>1214.8179169752752</v>
      </c>
      <c r="AV116">
        <f t="shared" si="102"/>
        <v>-14.843980648658544</v>
      </c>
      <c r="AW116">
        <f t="shared" si="103"/>
        <v>9.4999999999999822</v>
      </c>
      <c r="AX116">
        <f t="shared" si="104"/>
        <v>295.39425723926314</v>
      </c>
      <c r="AY116">
        <f t="shared" si="105"/>
        <v>294.25223599700507</v>
      </c>
      <c r="AZ116">
        <f t="shared" si="106"/>
        <v>297.15575374588838</v>
      </c>
      <c r="BA116">
        <f t="shared" si="107"/>
        <v>300.96025506852493</v>
      </c>
      <c r="BB116">
        <f t="shared" si="108"/>
        <v>305.9449297347856</v>
      </c>
      <c r="BC116">
        <f t="shared" si="109"/>
        <v>304.26142202220785</v>
      </c>
    </row>
    <row r="117" spans="1:55">
      <c r="A117">
        <f t="shared" si="55"/>
        <v>9.5999999999999819</v>
      </c>
      <c r="B117">
        <f t="shared" si="56"/>
        <v>298.64920734697859</v>
      </c>
      <c r="C117">
        <f t="shared" si="57"/>
        <v>291.483</v>
      </c>
      <c r="D117">
        <f t="shared" si="58"/>
        <v>294.24896112796108</v>
      </c>
      <c r="E117">
        <f t="shared" si="59"/>
        <v>1029.2432109403514</v>
      </c>
      <c r="F117" s="8">
        <f t="shared" si="60"/>
        <v>4191.3543263532811</v>
      </c>
      <c r="G117">
        <f t="shared" si="61"/>
        <v>0.25938876963475149</v>
      </c>
      <c r="H117">
        <f t="shared" si="62"/>
        <v>0.26848502656690831</v>
      </c>
      <c r="I117">
        <f t="shared" si="63"/>
        <v>295.390335580802</v>
      </c>
      <c r="J117">
        <f t="shared" si="64"/>
        <v>293.50634198103739</v>
      </c>
      <c r="K117">
        <f t="shared" si="65"/>
        <v>-190.18153202556036</v>
      </c>
      <c r="L117">
        <f t="shared" si="66"/>
        <v>192.33871900291328</v>
      </c>
      <c r="M117">
        <f t="shared" si="67"/>
        <v>302.92475277047305</v>
      </c>
      <c r="N117">
        <f t="shared" si="68"/>
        <v>293.50634198103739</v>
      </c>
      <c r="O117">
        <f t="shared" si="69"/>
        <v>297.15010592231198</v>
      </c>
      <c r="P117">
        <f t="shared" si="70"/>
        <v>1029.866030952219</v>
      </c>
      <c r="Q117" s="8">
        <f t="shared" si="71"/>
        <v>4191.5078143408091</v>
      </c>
      <c r="R117">
        <f t="shared" si="72"/>
        <v>0.25960053732878458</v>
      </c>
      <c r="S117">
        <f t="shared" si="73"/>
        <v>0.26849795503965218</v>
      </c>
      <c r="T117">
        <f t="shared" si="74"/>
        <v>298.64920734697859</v>
      </c>
      <c r="U117">
        <f t="shared" si="75"/>
        <v>296.17176275543255</v>
      </c>
      <c r="V117">
        <f t="shared" si="76"/>
        <v>-249.6636510420245</v>
      </c>
      <c r="W117">
        <f t="shared" si="77"/>
        <v>253.38395385942093</v>
      </c>
      <c r="X117">
        <f t="shared" si="78"/>
        <v>308.53876546650014</v>
      </c>
      <c r="Y117">
        <f t="shared" si="79"/>
        <v>296.17176275543255</v>
      </c>
      <c r="Z117">
        <f t="shared" si="80"/>
        <v>300.95350752119487</v>
      </c>
      <c r="AA117">
        <f t="shared" si="81"/>
        <v>1030.6838259017827</v>
      </c>
      <c r="AB117" s="8">
        <f t="shared" si="82"/>
        <v>4191.7100095576388</v>
      </c>
      <c r="AC117">
        <f t="shared" si="83"/>
        <v>0.25987847262310104</v>
      </c>
      <c r="AD117">
        <f t="shared" si="84"/>
        <v>0.2685149856842502</v>
      </c>
      <c r="AE117">
        <f t="shared" si="85"/>
        <v>302.92475277047305</v>
      </c>
      <c r="AF117">
        <f t="shared" si="86"/>
        <v>299.66953739387048</v>
      </c>
      <c r="AG117">
        <f t="shared" si="87"/>
        <v>-328.08162717427507</v>
      </c>
      <c r="AH117">
        <f t="shared" si="88"/>
        <v>332.52637992349645</v>
      </c>
      <c r="AI117">
        <f t="shared" si="89"/>
        <v>315.928</v>
      </c>
      <c r="AJ117">
        <f t="shared" si="90"/>
        <v>299.66953739387048</v>
      </c>
      <c r="AK117">
        <f t="shared" si="91"/>
        <v>305.93925332458093</v>
      </c>
      <c r="AL117">
        <f t="shared" si="92"/>
        <v>1031.7602179603391</v>
      </c>
      <c r="AM117" s="8">
        <f t="shared" si="93"/>
        <v>4191.9753460134189</v>
      </c>
      <c r="AN117">
        <f t="shared" si="94"/>
        <v>0.26024407529687704</v>
      </c>
      <c r="AO117">
        <f t="shared" si="95"/>
        <v>0.26853733378073702</v>
      </c>
      <c r="AP117">
        <f t="shared" si="96"/>
        <v>308.53876546650014</v>
      </c>
      <c r="AQ117">
        <f t="shared" si="97"/>
        <v>304.25560052498531</v>
      </c>
      <c r="AR117">
        <f t="shared" si="98"/>
        <v>-432.27616380224794</v>
      </c>
      <c r="AS117">
        <f t="shared" si="99"/>
        <v>436.01537001468631</v>
      </c>
      <c r="AT117">
        <f t="shared" si="100"/>
        <v>-1200.2029740441078</v>
      </c>
      <c r="AU117">
        <f t="shared" si="101"/>
        <v>1214.264422800517</v>
      </c>
      <c r="AV117">
        <f t="shared" si="102"/>
        <v>-14.061448756409163</v>
      </c>
      <c r="AW117">
        <f t="shared" si="103"/>
        <v>9.5999999999999819</v>
      </c>
      <c r="AX117">
        <f t="shared" si="104"/>
        <v>295.390335580802</v>
      </c>
      <c r="AY117">
        <f t="shared" si="105"/>
        <v>294.24896112796108</v>
      </c>
      <c r="AZ117">
        <f t="shared" si="106"/>
        <v>297.15010592231198</v>
      </c>
      <c r="BA117">
        <f t="shared" si="107"/>
        <v>300.95350752119487</v>
      </c>
      <c r="BB117">
        <f t="shared" si="108"/>
        <v>305.93925332458093</v>
      </c>
      <c r="BC117">
        <f t="shared" si="109"/>
        <v>304.25560052498531</v>
      </c>
    </row>
    <row r="118" spans="1:55">
      <c r="A118">
        <f t="shared" si="55"/>
        <v>9.6999999999999815</v>
      </c>
      <c r="B118">
        <f t="shared" si="56"/>
        <v>298.64374766954654</v>
      </c>
      <c r="C118">
        <f t="shared" si="57"/>
        <v>291.483</v>
      </c>
      <c r="D118">
        <f t="shared" si="58"/>
        <v>294.24585894689426</v>
      </c>
      <c r="E118">
        <f t="shared" si="59"/>
        <v>1029.2424156274672</v>
      </c>
      <c r="F118" s="8">
        <f t="shared" si="60"/>
        <v>4191.3543263532811</v>
      </c>
      <c r="G118">
        <f t="shared" si="61"/>
        <v>0.25938849916370704</v>
      </c>
      <c r="H118">
        <f t="shared" si="62"/>
        <v>0.26848502656690831</v>
      </c>
      <c r="I118">
        <f t="shared" si="63"/>
        <v>295.38662070215202</v>
      </c>
      <c r="J118">
        <f t="shared" si="64"/>
        <v>293.50407268913676</v>
      </c>
      <c r="K118">
        <f t="shared" si="65"/>
        <v>-190.07956202343306</v>
      </c>
      <c r="L118">
        <f t="shared" si="66"/>
        <v>192.12300030518358</v>
      </c>
      <c r="M118">
        <f t="shared" si="67"/>
        <v>302.91898677184184</v>
      </c>
      <c r="N118">
        <f t="shared" si="68"/>
        <v>293.50407268913676</v>
      </c>
      <c r="O118">
        <f t="shared" si="69"/>
        <v>297.14475587473419</v>
      </c>
      <c r="P118">
        <f t="shared" si="70"/>
        <v>1029.8651910174317</v>
      </c>
      <c r="Q118" s="8">
        <f t="shared" si="71"/>
        <v>4191.5076421953927</v>
      </c>
      <c r="R118">
        <f t="shared" si="72"/>
        <v>0.25960025179512775</v>
      </c>
      <c r="S118">
        <f t="shared" si="73"/>
        <v>0.26849794053982406</v>
      </c>
      <c r="T118">
        <f t="shared" si="74"/>
        <v>298.64374766954654</v>
      </c>
      <c r="U118">
        <f t="shared" si="75"/>
        <v>296.16723993724332</v>
      </c>
      <c r="V118">
        <f t="shared" si="76"/>
        <v>-249.64556029922187</v>
      </c>
      <c r="W118">
        <f t="shared" si="77"/>
        <v>253.16971559698919</v>
      </c>
      <c r="X118">
        <f t="shared" si="78"/>
        <v>308.53478762731334</v>
      </c>
      <c r="Y118">
        <f t="shared" si="79"/>
        <v>296.16723993724332</v>
      </c>
      <c r="Z118">
        <f t="shared" si="80"/>
        <v>300.94711566551888</v>
      </c>
      <c r="AA118">
        <f t="shared" si="81"/>
        <v>1030.6832464487295</v>
      </c>
      <c r="AB118" s="8">
        <f t="shared" si="82"/>
        <v>4191.7096664627643</v>
      </c>
      <c r="AC118">
        <f t="shared" si="83"/>
        <v>0.25987827574145911</v>
      </c>
      <c r="AD118">
        <f t="shared" si="84"/>
        <v>0.26851495678628429</v>
      </c>
      <c r="AE118">
        <f t="shared" si="85"/>
        <v>302.91898677184184</v>
      </c>
      <c r="AF118">
        <f t="shared" si="86"/>
        <v>299.66364754089716</v>
      </c>
      <c r="AG118">
        <f t="shared" si="87"/>
        <v>-328.18594229909576</v>
      </c>
      <c r="AH118">
        <f t="shared" si="88"/>
        <v>332.3963914769414</v>
      </c>
      <c r="AI118">
        <f t="shared" si="89"/>
        <v>315.928</v>
      </c>
      <c r="AJ118">
        <f t="shared" si="90"/>
        <v>299.66364754089716</v>
      </c>
      <c r="AK118">
        <f t="shared" si="91"/>
        <v>305.93387609263999</v>
      </c>
      <c r="AL118">
        <f t="shared" si="92"/>
        <v>1031.7602179603391</v>
      </c>
      <c r="AM118" s="8">
        <f t="shared" si="93"/>
        <v>4191.9748992171344</v>
      </c>
      <c r="AN118">
        <f t="shared" si="94"/>
        <v>0.26024407529687704</v>
      </c>
      <c r="AO118">
        <f t="shared" si="95"/>
        <v>0.2685372961499099</v>
      </c>
      <c r="AP118">
        <f t="shared" si="96"/>
        <v>308.53478762731334</v>
      </c>
      <c r="AQ118">
        <f t="shared" si="97"/>
        <v>304.25008587111301</v>
      </c>
      <c r="AR118">
        <f t="shared" si="98"/>
        <v>-432.50887059428408</v>
      </c>
      <c r="AS118">
        <f t="shared" si="99"/>
        <v>436.05099521839782</v>
      </c>
      <c r="AT118">
        <f t="shared" si="100"/>
        <v>-1200.4199352160349</v>
      </c>
      <c r="AU118">
        <f t="shared" si="101"/>
        <v>1213.7401025975119</v>
      </c>
      <c r="AV118">
        <f t="shared" si="102"/>
        <v>-13.320167381476949</v>
      </c>
      <c r="AW118">
        <f t="shared" si="103"/>
        <v>9.6999999999999815</v>
      </c>
      <c r="AX118">
        <f t="shared" si="104"/>
        <v>295.38662070215202</v>
      </c>
      <c r="AY118">
        <f t="shared" si="105"/>
        <v>294.24585894689426</v>
      </c>
      <c r="AZ118">
        <f t="shared" si="106"/>
        <v>297.14475587473419</v>
      </c>
      <c r="BA118">
        <f t="shared" si="107"/>
        <v>300.94711566551888</v>
      </c>
      <c r="BB118">
        <f t="shared" si="108"/>
        <v>305.93387609263999</v>
      </c>
      <c r="BC118">
        <f t="shared" si="109"/>
        <v>304.25008587111301</v>
      </c>
    </row>
    <row r="119" spans="1:55">
      <c r="A119">
        <f t="shared" si="55"/>
        <v>9.7999999999999812</v>
      </c>
      <c r="B119">
        <f t="shared" si="56"/>
        <v>298.6385758301725</v>
      </c>
      <c r="C119">
        <f t="shared" si="57"/>
        <v>291.483</v>
      </c>
      <c r="D119">
        <f t="shared" si="58"/>
        <v>294.2429203441605</v>
      </c>
      <c r="E119">
        <f t="shared" si="59"/>
        <v>1029.2416622440408</v>
      </c>
      <c r="F119" s="8">
        <f t="shared" si="60"/>
        <v>4191.3543263532811</v>
      </c>
      <c r="G119">
        <f t="shared" si="61"/>
        <v>0.259388242951962</v>
      </c>
      <c r="H119">
        <f t="shared" si="62"/>
        <v>0.26848502656690831</v>
      </c>
      <c r="I119">
        <f t="shared" si="63"/>
        <v>295.38310169729931</v>
      </c>
      <c r="J119">
        <f t="shared" si="64"/>
        <v>293.50192305723601</v>
      </c>
      <c r="K119">
        <f t="shared" si="65"/>
        <v>-189.98296676854682</v>
      </c>
      <c r="L119">
        <f t="shared" si="66"/>
        <v>191.91865647700581</v>
      </c>
      <c r="M119">
        <f t="shared" si="67"/>
        <v>302.91352471678982</v>
      </c>
      <c r="N119">
        <f t="shared" si="68"/>
        <v>293.50192305723601</v>
      </c>
      <c r="O119">
        <f t="shared" si="69"/>
        <v>297.1396879005826</v>
      </c>
      <c r="P119">
        <f t="shared" si="70"/>
        <v>1029.8643953581986</v>
      </c>
      <c r="Q119" s="8">
        <f t="shared" si="71"/>
        <v>4191.5074791272227</v>
      </c>
      <c r="R119">
        <f t="shared" si="72"/>
        <v>0.25959998131269107</v>
      </c>
      <c r="S119">
        <f t="shared" si="73"/>
        <v>0.26849792680457296</v>
      </c>
      <c r="T119">
        <f t="shared" si="74"/>
        <v>298.6385758301725</v>
      </c>
      <c r="U119">
        <f t="shared" si="75"/>
        <v>296.1629555819415</v>
      </c>
      <c r="V119">
        <f t="shared" si="76"/>
        <v>-249.6284207722002</v>
      </c>
      <c r="W119">
        <f t="shared" si="77"/>
        <v>252.96677170514747</v>
      </c>
      <c r="X119">
        <f t="shared" si="78"/>
        <v>308.53101944729491</v>
      </c>
      <c r="Y119">
        <f t="shared" si="79"/>
        <v>296.1629555819415</v>
      </c>
      <c r="Z119">
        <f t="shared" si="80"/>
        <v>300.94106075425736</v>
      </c>
      <c r="AA119">
        <f t="shared" si="81"/>
        <v>1030.6826975367917</v>
      </c>
      <c r="AB119" s="8">
        <f t="shared" si="82"/>
        <v>4191.7093414573628</v>
      </c>
      <c r="AC119">
        <f t="shared" si="83"/>
        <v>0.2598780892367516</v>
      </c>
      <c r="AD119">
        <f t="shared" si="84"/>
        <v>0.26851492941194488</v>
      </c>
      <c r="AE119">
        <f t="shared" si="85"/>
        <v>302.91352471678982</v>
      </c>
      <c r="AF119">
        <f t="shared" si="86"/>
        <v>299.65806818119012</v>
      </c>
      <c r="AG119">
        <f t="shared" si="87"/>
        <v>-328.28475708076394</v>
      </c>
      <c r="AH119">
        <f t="shared" si="88"/>
        <v>332.27325226731296</v>
      </c>
      <c r="AI119">
        <f t="shared" si="89"/>
        <v>315.928</v>
      </c>
      <c r="AJ119">
        <f t="shared" si="90"/>
        <v>299.65806818119012</v>
      </c>
      <c r="AK119">
        <f t="shared" si="91"/>
        <v>305.92878227737936</v>
      </c>
      <c r="AL119">
        <f t="shared" si="92"/>
        <v>1031.7602179603391</v>
      </c>
      <c r="AM119" s="8">
        <f t="shared" si="93"/>
        <v>4191.974475974449</v>
      </c>
      <c r="AN119">
        <f t="shared" si="94"/>
        <v>0.26024407529687704</v>
      </c>
      <c r="AO119">
        <f t="shared" si="95"/>
        <v>0.26853726050285098</v>
      </c>
      <c r="AP119">
        <f t="shared" si="96"/>
        <v>308.53101944729491</v>
      </c>
      <c r="AQ119">
        <f t="shared" si="97"/>
        <v>304.2448618925921</v>
      </c>
      <c r="AR119">
        <f t="shared" si="98"/>
        <v>-432.72931215632906</v>
      </c>
      <c r="AS119">
        <f t="shared" si="99"/>
        <v>436.08473869669365</v>
      </c>
      <c r="AT119">
        <f t="shared" si="100"/>
        <v>-1200.6254567778401</v>
      </c>
      <c r="AU119">
        <f t="shared" si="101"/>
        <v>1213.2434191461598</v>
      </c>
      <c r="AV119">
        <f t="shared" si="102"/>
        <v>-12.617962368319695</v>
      </c>
      <c r="AW119">
        <f t="shared" si="103"/>
        <v>9.7999999999999812</v>
      </c>
      <c r="AX119">
        <f t="shared" si="104"/>
        <v>295.38310169729931</v>
      </c>
      <c r="AY119">
        <f t="shared" si="105"/>
        <v>294.2429203441605</v>
      </c>
      <c r="AZ119">
        <f t="shared" si="106"/>
        <v>297.1396879005826</v>
      </c>
      <c r="BA119">
        <f t="shared" si="107"/>
        <v>300.94106075425736</v>
      </c>
      <c r="BB119">
        <f t="shared" si="108"/>
        <v>305.92878227737936</v>
      </c>
      <c r="BC119">
        <f t="shared" si="109"/>
        <v>304.2448618925921</v>
      </c>
    </row>
    <row r="120" spans="1:55">
      <c r="A120">
        <f t="shared" si="55"/>
        <v>9.8999999999999808</v>
      </c>
      <c r="B120">
        <f t="shared" si="56"/>
        <v>298.6336766529123</v>
      </c>
      <c r="C120">
        <f t="shared" si="57"/>
        <v>291.483</v>
      </c>
      <c r="D120">
        <f t="shared" si="58"/>
        <v>294.24013669117727</v>
      </c>
      <c r="E120">
        <f t="shared" si="59"/>
        <v>1029.2409485793883</v>
      </c>
      <c r="F120" s="8">
        <f t="shared" si="60"/>
        <v>4191.3543263532811</v>
      </c>
      <c r="G120">
        <f t="shared" si="61"/>
        <v>0.25938800024772357</v>
      </c>
      <c r="H120">
        <f t="shared" si="62"/>
        <v>0.26848502656690831</v>
      </c>
      <c r="I120">
        <f t="shared" si="63"/>
        <v>295.37976823586018</v>
      </c>
      <c r="J120">
        <f t="shared" si="64"/>
        <v>293.49988677339792</v>
      </c>
      <c r="K120">
        <f t="shared" si="65"/>
        <v>-189.89146305243187</v>
      </c>
      <c r="L120">
        <f t="shared" si="66"/>
        <v>191.72508750615657</v>
      </c>
      <c r="M120">
        <f t="shared" si="67"/>
        <v>302.90835058643017</v>
      </c>
      <c r="N120">
        <f t="shared" si="68"/>
        <v>293.49988677339792</v>
      </c>
      <c r="O120">
        <f t="shared" si="69"/>
        <v>297.13488712569966</v>
      </c>
      <c r="P120">
        <f t="shared" si="70"/>
        <v>1029.8636416410438</v>
      </c>
      <c r="Q120" s="8">
        <f t="shared" si="71"/>
        <v>4191.507324657483</v>
      </c>
      <c r="R120">
        <f t="shared" si="72"/>
        <v>0.25959972508823714</v>
      </c>
      <c r="S120">
        <f t="shared" si="73"/>
        <v>0.26849791379356847</v>
      </c>
      <c r="T120">
        <f t="shared" si="74"/>
        <v>298.6336766529123</v>
      </c>
      <c r="U120">
        <f t="shared" si="75"/>
        <v>296.15889711446778</v>
      </c>
      <c r="V120">
        <f t="shared" si="76"/>
        <v>-249.6121826688433</v>
      </c>
      <c r="W120">
        <f t="shared" si="77"/>
        <v>252.77452675879005</v>
      </c>
      <c r="X120">
        <f t="shared" si="78"/>
        <v>308.52744988027388</v>
      </c>
      <c r="Y120">
        <f t="shared" si="79"/>
        <v>296.15889711446778</v>
      </c>
      <c r="Z120">
        <f t="shared" si="80"/>
        <v>300.93532502787724</v>
      </c>
      <c r="AA120">
        <f t="shared" si="81"/>
        <v>1030.6821775568701</v>
      </c>
      <c r="AB120" s="8">
        <f t="shared" si="82"/>
        <v>4191.7090335875064</v>
      </c>
      <c r="AC120">
        <f t="shared" si="83"/>
        <v>0.25987791256226284</v>
      </c>
      <c r="AD120">
        <f t="shared" si="84"/>
        <v>0.26851490348088553</v>
      </c>
      <c r="AE120">
        <f t="shared" si="85"/>
        <v>302.90835058643017</v>
      </c>
      <c r="AF120">
        <f t="shared" si="86"/>
        <v>299.65278294772469</v>
      </c>
      <c r="AG120">
        <f t="shared" si="87"/>
        <v>-328.37836162813852</v>
      </c>
      <c r="AH120">
        <f t="shared" si="88"/>
        <v>332.15660172141969</v>
      </c>
      <c r="AI120">
        <f t="shared" si="89"/>
        <v>315.928</v>
      </c>
      <c r="AJ120">
        <f t="shared" si="90"/>
        <v>299.65278294772469</v>
      </c>
      <c r="AK120">
        <f t="shared" si="91"/>
        <v>305.92395694661576</v>
      </c>
      <c r="AL120">
        <f t="shared" si="92"/>
        <v>1031.7602179603391</v>
      </c>
      <c r="AM120" s="8">
        <f t="shared" si="93"/>
        <v>4191.9740750437832</v>
      </c>
      <c r="AN120">
        <f t="shared" si="94"/>
        <v>0.26024407529687704</v>
      </c>
      <c r="AO120">
        <f t="shared" si="95"/>
        <v>0.26853722673499031</v>
      </c>
      <c r="AP120">
        <f t="shared" si="96"/>
        <v>308.52744988027388</v>
      </c>
      <c r="AQ120">
        <f t="shared" si="97"/>
        <v>304.23991327258096</v>
      </c>
      <c r="AR120">
        <f t="shared" si="98"/>
        <v>-432.93813469827046</v>
      </c>
      <c r="AS120">
        <f t="shared" si="99"/>
        <v>436.11670016662117</v>
      </c>
      <c r="AT120">
        <f t="shared" si="100"/>
        <v>-1200.8201420476842</v>
      </c>
      <c r="AU120">
        <f t="shared" si="101"/>
        <v>1212.7729161529874</v>
      </c>
      <c r="AV120">
        <f t="shared" si="102"/>
        <v>-11.952774105303206</v>
      </c>
      <c r="AW120">
        <f t="shared" si="103"/>
        <v>9.8999999999999808</v>
      </c>
      <c r="AX120">
        <f t="shared" si="104"/>
        <v>295.37976823586018</v>
      </c>
      <c r="AY120">
        <f t="shared" si="105"/>
        <v>294.24013669117727</v>
      </c>
      <c r="AZ120">
        <f t="shared" si="106"/>
        <v>297.13488712569966</v>
      </c>
      <c r="BA120">
        <f t="shared" si="107"/>
        <v>300.93532502787724</v>
      </c>
      <c r="BB120">
        <f t="shared" si="108"/>
        <v>305.92395694661576</v>
      </c>
      <c r="BC120">
        <f t="shared" si="109"/>
        <v>304.23991327258096</v>
      </c>
    </row>
    <row r="121" spans="1:55">
      <c r="A121">
        <f t="shared" si="55"/>
        <v>9.9999999999999805</v>
      </c>
      <c r="B121">
        <f t="shared" si="56"/>
        <v>298.62903576208737</v>
      </c>
      <c r="C121">
        <f t="shared" si="57"/>
        <v>291.483</v>
      </c>
      <c r="D121">
        <f t="shared" si="58"/>
        <v>294.2374998149474</v>
      </c>
      <c r="E121">
        <f t="shared" si="59"/>
        <v>1029.2402725393997</v>
      </c>
      <c r="F121" s="8">
        <f t="shared" si="60"/>
        <v>4191.3543263532811</v>
      </c>
      <c r="G121">
        <f t="shared" si="61"/>
        <v>0.25938777033884114</v>
      </c>
      <c r="H121">
        <f t="shared" si="62"/>
        <v>0.26848502656690831</v>
      </c>
      <c r="I121">
        <f t="shared" si="63"/>
        <v>295.37661053263889</v>
      </c>
      <c r="J121">
        <f t="shared" si="64"/>
        <v>293.4979578589527</v>
      </c>
      <c r="K121">
        <f t="shared" si="65"/>
        <v>-189.80478257670799</v>
      </c>
      <c r="L121">
        <f t="shared" si="66"/>
        <v>191.54172506078842</v>
      </c>
      <c r="M121">
        <f t="shared" si="67"/>
        <v>302.90344920571334</v>
      </c>
      <c r="N121">
        <f t="shared" si="68"/>
        <v>293.4979578589527</v>
      </c>
      <c r="O121">
        <f t="shared" si="69"/>
        <v>297.13033946058505</v>
      </c>
      <c r="P121">
        <f t="shared" si="70"/>
        <v>1029.8629276554129</v>
      </c>
      <c r="Q121" s="8">
        <f t="shared" si="71"/>
        <v>4191.5071783326412</v>
      </c>
      <c r="R121">
        <f t="shared" si="72"/>
        <v>0.25959948237031288</v>
      </c>
      <c r="S121">
        <f t="shared" si="73"/>
        <v>0.2684979014686093</v>
      </c>
      <c r="T121">
        <f t="shared" si="74"/>
        <v>298.62903576208737</v>
      </c>
      <c r="U121">
        <f t="shared" si="75"/>
        <v>296.15505262321358</v>
      </c>
      <c r="V121">
        <f t="shared" si="76"/>
        <v>-249.59679877163248</v>
      </c>
      <c r="W121">
        <f t="shared" si="77"/>
        <v>252.5924167229883</v>
      </c>
      <c r="X121">
        <f t="shared" si="78"/>
        <v>308.52406846144873</v>
      </c>
      <c r="Y121">
        <f t="shared" si="79"/>
        <v>296.15505262321358</v>
      </c>
      <c r="Z121">
        <f t="shared" si="80"/>
        <v>300.9298916625703</v>
      </c>
      <c r="AA121">
        <f t="shared" si="81"/>
        <v>1030.6816849845538</v>
      </c>
      <c r="AB121" s="8">
        <f t="shared" si="82"/>
        <v>4191.7087419495974</v>
      </c>
      <c r="AC121">
        <f t="shared" si="83"/>
        <v>0.25987774520005047</v>
      </c>
      <c r="AD121">
        <f t="shared" si="84"/>
        <v>0.26851487891699877</v>
      </c>
      <c r="AE121">
        <f t="shared" si="85"/>
        <v>302.90344920571334</v>
      </c>
      <c r="AF121">
        <f t="shared" si="86"/>
        <v>299.64777633606928</v>
      </c>
      <c r="AG121">
        <f t="shared" si="87"/>
        <v>-328.46703073645762</v>
      </c>
      <c r="AH121">
        <f t="shared" si="88"/>
        <v>332.04609820248874</v>
      </c>
      <c r="AI121">
        <f t="shared" si="89"/>
        <v>315.928</v>
      </c>
      <c r="AJ121">
        <f t="shared" si="90"/>
        <v>299.64777633606928</v>
      </c>
      <c r="AK121">
        <f t="shared" si="91"/>
        <v>305.91938595405963</v>
      </c>
      <c r="AL121">
        <f t="shared" si="92"/>
        <v>1031.7602179603391</v>
      </c>
      <c r="AM121" s="8">
        <f t="shared" si="93"/>
        <v>4191.9736952489902</v>
      </c>
      <c r="AN121">
        <f t="shared" si="94"/>
        <v>0.26024407529687704</v>
      </c>
      <c r="AO121">
        <f t="shared" si="95"/>
        <v>0.26853719474726884</v>
      </c>
      <c r="AP121">
        <f t="shared" si="96"/>
        <v>308.52406846144873</v>
      </c>
      <c r="AQ121">
        <f t="shared" si="97"/>
        <v>304.23522550069453</v>
      </c>
      <c r="AR121">
        <f t="shared" si="98"/>
        <v>-433.13595041941375</v>
      </c>
      <c r="AS121">
        <f t="shared" si="99"/>
        <v>436.14697401477383</v>
      </c>
      <c r="AT121">
        <f t="shared" si="100"/>
        <v>-1201.0045625042119</v>
      </c>
      <c r="AU121">
        <f t="shared" si="101"/>
        <v>1212.3272140010392</v>
      </c>
      <c r="AV121">
        <f t="shared" si="102"/>
        <v>-11.322651496827348</v>
      </c>
      <c r="AW121">
        <f t="shared" si="103"/>
        <v>9.9999999999999805</v>
      </c>
      <c r="AX121">
        <f t="shared" si="104"/>
        <v>295.37661053263889</v>
      </c>
      <c r="AY121">
        <f t="shared" si="105"/>
        <v>294.2374998149474</v>
      </c>
      <c r="AZ121">
        <f t="shared" si="106"/>
        <v>297.13033946058505</v>
      </c>
      <c r="BA121">
        <f t="shared" si="107"/>
        <v>300.9298916625703</v>
      </c>
      <c r="BB121">
        <f t="shared" si="108"/>
        <v>305.91938595405963</v>
      </c>
      <c r="BC121">
        <f t="shared" si="109"/>
        <v>304.23522550069453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2"/>
  <sheetViews>
    <sheetView workbookViewId="0">
      <selection sqref="A1:XFD1"/>
    </sheetView>
  </sheetViews>
  <sheetFormatPr defaultRowHeight="14.25"/>
  <cols>
    <col min="1" max="15" width="10.75" customWidth="1"/>
    <col min="16" max="18" width="10.625" customWidth="1"/>
    <col min="21" max="21" width="16.5" customWidth="1"/>
    <col min="25" max="25" width="9.75" bestFit="1" customWidth="1"/>
  </cols>
  <sheetData>
    <row r="1" spans="1:28">
      <c r="A1" t="s">
        <v>63</v>
      </c>
    </row>
    <row r="2" spans="1:28">
      <c r="A2" t="s">
        <v>64</v>
      </c>
      <c r="U2" t="s">
        <v>65</v>
      </c>
    </row>
    <row r="3" spans="1:28">
      <c r="A3" t="s">
        <v>66</v>
      </c>
      <c r="R3" t="s">
        <v>67</v>
      </c>
      <c r="U3" t="s">
        <v>68</v>
      </c>
      <c r="V3" t="s">
        <v>69</v>
      </c>
      <c r="W3" t="s">
        <v>70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</row>
    <row r="4" spans="1:28">
      <c r="B4" t="s">
        <v>76</v>
      </c>
      <c r="C4" s="2">
        <v>2.5917180000000002</v>
      </c>
      <c r="D4" t="s">
        <v>77</v>
      </c>
      <c r="G4" t="s">
        <v>78</v>
      </c>
      <c r="R4">
        <v>997</v>
      </c>
      <c r="U4">
        <v>2.5917180000000002</v>
      </c>
      <c r="V4">
        <v>3.1196609999999998</v>
      </c>
      <c r="W4">
        <v>3.609893</v>
      </c>
      <c r="X4">
        <v>4.0663169999999997</v>
      </c>
      <c r="Y4">
        <v>4.4923120000000001</v>
      </c>
      <c r="Z4">
        <v>4.8908230000000001</v>
      </c>
      <c r="AA4">
        <v>5.2644279999999997</v>
      </c>
      <c r="AB4">
        <v>5.6153899999999997</v>
      </c>
    </row>
    <row r="5" spans="1:28">
      <c r="B5" t="s">
        <v>79</v>
      </c>
      <c r="C5" s="2">
        <v>1047.8</v>
      </c>
      <c r="D5" t="s">
        <v>80</v>
      </c>
      <c r="G5" t="s">
        <v>81</v>
      </c>
      <c r="J5" t="s">
        <v>82</v>
      </c>
      <c r="R5">
        <v>4192</v>
      </c>
      <c r="U5">
        <v>1047.8</v>
      </c>
      <c r="V5">
        <v>1049.117</v>
      </c>
      <c r="W5">
        <v>1050.4349999999999</v>
      </c>
      <c r="X5">
        <v>1051.752</v>
      </c>
      <c r="Y5">
        <v>1053.07</v>
      </c>
      <c r="Z5">
        <v>1054.3869999999999</v>
      </c>
      <c r="AA5">
        <v>1055.7049999999999</v>
      </c>
      <c r="AB5">
        <v>1057.0219999999999</v>
      </c>
    </row>
    <row r="6" spans="1:28">
      <c r="B6" t="s">
        <v>83</v>
      </c>
      <c r="C6" s="2">
        <v>260</v>
      </c>
      <c r="D6" t="s">
        <v>17</v>
      </c>
      <c r="E6">
        <f>(C6-273.15)*9/5+32</f>
        <v>8.3300000000000409</v>
      </c>
      <c r="F6" t="s">
        <v>84</v>
      </c>
      <c r="G6" t="s">
        <v>85</v>
      </c>
      <c r="R6">
        <v>297.14999999999998</v>
      </c>
      <c r="U6">
        <v>260</v>
      </c>
      <c r="V6">
        <v>270</v>
      </c>
      <c r="W6">
        <v>280</v>
      </c>
      <c r="X6">
        <v>290</v>
      </c>
      <c r="Y6">
        <v>300</v>
      </c>
      <c r="Z6">
        <v>310</v>
      </c>
      <c r="AA6">
        <v>320</v>
      </c>
      <c r="AB6">
        <v>330</v>
      </c>
    </row>
    <row r="7" spans="1:28">
      <c r="B7" t="s">
        <v>86</v>
      </c>
      <c r="C7" s="14">
        <v>1.6351161999999999</v>
      </c>
      <c r="D7" t="s">
        <v>87</v>
      </c>
      <c r="E7">
        <f>C7*(12*2.54/100)^3/60</f>
        <v>7.7168890992489994E-4</v>
      </c>
      <c r="F7" t="s">
        <v>88</v>
      </c>
      <c r="G7" t="s">
        <v>89</v>
      </c>
      <c r="U7" s="13">
        <v>1.6351161999999999</v>
      </c>
      <c r="V7" s="13">
        <v>33.960099999999997</v>
      </c>
      <c r="W7" s="13">
        <v>58.696477000000002</v>
      </c>
      <c r="X7" s="13">
        <v>0</v>
      </c>
      <c r="Y7" s="13">
        <v>471.66804000000002</v>
      </c>
      <c r="Z7" s="13">
        <v>9097953500000</v>
      </c>
      <c r="AA7" s="13">
        <v>4.0249006999999999</v>
      </c>
      <c r="AB7" s="13">
        <v>3.0186755000000001</v>
      </c>
    </row>
    <row r="8" spans="1:28">
      <c r="B8" t="s">
        <v>90</v>
      </c>
      <c r="C8" s="4">
        <v>1.5624539999999999E-5</v>
      </c>
      <c r="D8" t="s">
        <v>91</v>
      </c>
      <c r="G8" t="s">
        <v>92</v>
      </c>
      <c r="J8" t="s">
        <v>82</v>
      </c>
      <c r="L8" t="s">
        <v>93</v>
      </c>
      <c r="O8" t="s">
        <v>94</v>
      </c>
      <c r="R8" s="1">
        <v>9.859999999999999E-4</v>
      </c>
      <c r="U8" s="1">
        <v>1.5624539999999999E-5</v>
      </c>
      <c r="V8" s="1">
        <v>1.5913449999999999E-5</v>
      </c>
      <c r="W8" s="1">
        <v>1.620236E-5</v>
      </c>
      <c r="X8" s="1">
        <v>1.649126E-5</v>
      </c>
      <c r="Y8" s="1">
        <v>1.678017E-5</v>
      </c>
      <c r="Z8" s="1">
        <v>1.7069080000000001E-5</v>
      </c>
      <c r="AA8" s="1">
        <v>1.7357990000000001E-5</v>
      </c>
      <c r="AB8" s="1">
        <v>1.7646899999999999E-5</v>
      </c>
    </row>
    <row r="9" spans="1:28">
      <c r="B9" t="s">
        <v>95</v>
      </c>
      <c r="C9" s="14">
        <v>0.72758020000000001</v>
      </c>
      <c r="G9" t="s">
        <v>96</v>
      </c>
      <c r="J9" t="s">
        <v>82</v>
      </c>
      <c r="R9">
        <v>6.89</v>
      </c>
      <c r="U9" s="13">
        <v>0.72758020000000001</v>
      </c>
      <c r="V9" s="13">
        <v>0.72767680000000001</v>
      </c>
      <c r="W9" s="13">
        <v>0.72777340000000001</v>
      </c>
      <c r="X9" s="13">
        <v>0.72787000000000002</v>
      </c>
      <c r="Y9" s="13">
        <v>0.72796660000000002</v>
      </c>
      <c r="Z9">
        <v>0.72806320000000002</v>
      </c>
      <c r="AA9" s="13">
        <v>0.72815980000000002</v>
      </c>
      <c r="AB9" s="13">
        <v>0.72825640000000003</v>
      </c>
    </row>
    <row r="10" spans="1:28">
      <c r="B10" t="s">
        <v>97</v>
      </c>
      <c r="C10" s="2">
        <v>2.254629E-2</v>
      </c>
      <c r="D10" t="s">
        <v>98</v>
      </c>
      <c r="G10" t="s">
        <v>99</v>
      </c>
      <c r="J10" t="s">
        <v>82</v>
      </c>
      <c r="R10">
        <v>0.6</v>
      </c>
      <c r="U10">
        <v>2.254629E-2</v>
      </c>
      <c r="V10">
        <v>2.3063779999999999E-2</v>
      </c>
      <c r="W10">
        <v>2.358128E-2</v>
      </c>
      <c r="X10">
        <v>2.4098769999999999E-2</v>
      </c>
      <c r="Y10">
        <v>2.4616260000000001E-2</v>
      </c>
      <c r="Z10">
        <v>2.5133760000000002E-2</v>
      </c>
      <c r="AA10">
        <v>2.565125E-2</v>
      </c>
      <c r="AB10">
        <v>2.6168750000000001E-2</v>
      </c>
    </row>
    <row r="12" spans="1:28">
      <c r="A12" t="s">
        <v>100</v>
      </c>
    </row>
    <row r="13" spans="1:28">
      <c r="B13" t="s">
        <v>101</v>
      </c>
      <c r="C13" s="2">
        <v>260</v>
      </c>
      <c r="D13" t="s">
        <v>17</v>
      </c>
      <c r="E13">
        <f>(C13-273.15)*9/5+32</f>
        <v>8.3300000000000409</v>
      </c>
      <c r="F13" t="s">
        <v>84</v>
      </c>
      <c r="G13" t="s">
        <v>102</v>
      </c>
      <c r="U13">
        <v>260</v>
      </c>
      <c r="V13">
        <v>270</v>
      </c>
      <c r="W13">
        <v>280</v>
      </c>
      <c r="X13">
        <v>290</v>
      </c>
      <c r="Y13">
        <v>300</v>
      </c>
      <c r="Z13">
        <v>310</v>
      </c>
      <c r="AA13">
        <v>320</v>
      </c>
      <c r="AB13">
        <v>330</v>
      </c>
    </row>
    <row r="14" spans="1:28">
      <c r="B14" t="s">
        <v>103</v>
      </c>
      <c r="C14" s="2">
        <v>0.2</v>
      </c>
      <c r="D14" t="s">
        <v>104</v>
      </c>
      <c r="G14" t="s">
        <v>105</v>
      </c>
      <c r="U14">
        <v>0.2</v>
      </c>
      <c r="V14">
        <v>0.05</v>
      </c>
      <c r="W14">
        <v>0.1</v>
      </c>
      <c r="X14">
        <v>0.15</v>
      </c>
      <c r="Y14">
        <v>0</v>
      </c>
      <c r="Z14">
        <v>0.4</v>
      </c>
      <c r="AA14">
        <v>0.2</v>
      </c>
      <c r="AB14">
        <v>0.2</v>
      </c>
    </row>
    <row r="15" spans="1:28">
      <c r="B15" t="s">
        <v>106</v>
      </c>
      <c r="C15" s="4">
        <v>3.8099999999999998E-7</v>
      </c>
      <c r="D15" t="s">
        <v>104</v>
      </c>
      <c r="G15" t="s">
        <v>107</v>
      </c>
      <c r="U15" s="1">
        <v>3.8099999999999998E-7</v>
      </c>
      <c r="V15" s="1">
        <v>3.8099999999999998E-7</v>
      </c>
      <c r="W15" s="1">
        <v>3.8099999999999998E-7</v>
      </c>
      <c r="X15" s="1">
        <v>3.8099999999999998E-7</v>
      </c>
      <c r="Y15" s="1">
        <v>0</v>
      </c>
      <c r="Z15" s="1">
        <v>3.8099999999999998E-7</v>
      </c>
      <c r="AA15" s="1">
        <v>1E-3</v>
      </c>
      <c r="AB15" s="1">
        <v>3.8099999999999998E-7</v>
      </c>
    </row>
    <row r="16" spans="1:28">
      <c r="B16" t="s">
        <v>108</v>
      </c>
      <c r="C16" s="2">
        <v>1</v>
      </c>
      <c r="D16" t="s">
        <v>104</v>
      </c>
      <c r="G16" t="s">
        <v>109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8" spans="1:21">
      <c r="A18" t="s">
        <v>110</v>
      </c>
    </row>
    <row r="19" spans="1:21">
      <c r="B19" t="s">
        <v>111</v>
      </c>
      <c r="C19" s="5">
        <f>E7*C4</f>
        <v>2.0000000382527422E-3</v>
      </c>
      <c r="D19" t="s">
        <v>20</v>
      </c>
      <c r="J19" t="s">
        <v>112</v>
      </c>
      <c r="U19" s="13"/>
    </row>
    <row r="20" spans="1:21">
      <c r="B20" t="s">
        <v>113</v>
      </c>
      <c r="C20">
        <f>C5*C19</f>
        <v>2.0956000400812234</v>
      </c>
      <c r="D20" t="s">
        <v>24</v>
      </c>
      <c r="J20" t="s">
        <v>114</v>
      </c>
      <c r="L20">
        <v>2300</v>
      </c>
      <c r="U20" s="15"/>
    </row>
    <row r="21" spans="1:21">
      <c r="B21" t="s">
        <v>115</v>
      </c>
      <c r="C21">
        <f>C15/C14</f>
        <v>1.9049999999999998E-6</v>
      </c>
      <c r="J21" t="s">
        <v>116</v>
      </c>
      <c r="L21">
        <v>4000</v>
      </c>
    </row>
    <row r="22" spans="1:21">
      <c r="B22" t="s">
        <v>117</v>
      </c>
      <c r="C22">
        <f>C19/C4*4/PI()/C14/C14</f>
        <v>2.4563620908748845E-2</v>
      </c>
      <c r="D22" t="s">
        <v>118</v>
      </c>
      <c r="J22" t="s">
        <v>119</v>
      </c>
      <c r="L22" s="1">
        <v>100000000</v>
      </c>
      <c r="U22" s="13"/>
    </row>
    <row r="23" spans="1:21">
      <c r="B23" t="s">
        <v>120</v>
      </c>
      <c r="C23" s="8">
        <f>C4*C22*C14/C8</f>
        <v>814.89731479302122</v>
      </c>
      <c r="U23" s="15"/>
    </row>
    <row r="24" spans="1:21">
      <c r="B24" t="s">
        <v>121</v>
      </c>
      <c r="C24">
        <f>MIN(MAX((C23-L20)/(L21-L20),0), 1)</f>
        <v>0</v>
      </c>
      <c r="D24" s="9"/>
      <c r="E24" t="str">
        <f>IF(C24=0,"LAMINAR",IF(C24=1,"TURBULENT","TRANSITION"))</f>
        <v>LAMINAR</v>
      </c>
      <c r="F24" s="8"/>
    </row>
    <row r="25" spans="1:21">
      <c r="B25" t="s">
        <v>122</v>
      </c>
      <c r="C25">
        <f>C10/C14</f>
        <v>0.11273145</v>
      </c>
      <c r="H25" s="10"/>
    </row>
    <row r="26" spans="1:21">
      <c r="B26" t="s">
        <v>123</v>
      </c>
      <c r="C26">
        <f>MIN(MAX(C21,0),0.5)/3.7</f>
        <v>5.1486486486486475E-7</v>
      </c>
      <c r="H26" s="12"/>
    </row>
    <row r="27" spans="1:21">
      <c r="B27" t="s">
        <v>124</v>
      </c>
      <c r="C27" s="1">
        <f>MIN(MAX(C23,L21),L22)</f>
        <v>4000</v>
      </c>
      <c r="H27" s="12"/>
    </row>
    <row r="28" spans="1:21">
      <c r="B28" t="s">
        <v>125</v>
      </c>
      <c r="C28">
        <f>LOG10(C26+12/C27)</f>
        <v>-2.5228042173522112</v>
      </c>
      <c r="H28" s="12"/>
    </row>
    <row r="29" spans="1:21">
      <c r="B29" t="s">
        <v>3</v>
      </c>
      <c r="C29">
        <f>LOG10(C26-5.02*C28/C27)</f>
        <v>-2.4994021079242494</v>
      </c>
      <c r="H29" s="12"/>
    </row>
    <row r="30" spans="1:21">
      <c r="B30" t="s">
        <v>126</v>
      </c>
      <c r="C30">
        <f>LOG10(C26+10.04*C28*C29/C27)</f>
        <v>-1.8005924705485716</v>
      </c>
      <c r="H30" s="12"/>
    </row>
    <row r="31" spans="1:21">
      <c r="B31" t="s">
        <v>127</v>
      </c>
      <c r="C31">
        <f>0.25/(C28-(C29-C28)^2/(C30-2*C29+C28))^2</f>
        <v>3.9254891646301429E-2</v>
      </c>
      <c r="H31" s="12"/>
    </row>
    <row r="32" spans="1:21">
      <c r="B32" t="s">
        <v>128</v>
      </c>
      <c r="C32">
        <f>64/MIN(C23,L20)</f>
        <v>7.853750262541434E-2</v>
      </c>
      <c r="H32" s="12"/>
    </row>
    <row r="33" spans="2:8">
      <c r="B33" t="s">
        <v>129</v>
      </c>
      <c r="C33">
        <f>IF(C24&gt;0,C31,C32)/8</f>
        <v>9.8171878281767926E-3</v>
      </c>
      <c r="D33" s="9"/>
      <c r="H33" s="12"/>
    </row>
    <row r="34" spans="2:8">
      <c r="B34" t="s">
        <v>130</v>
      </c>
      <c r="C34" s="13">
        <f>C33 * (C27-1000) * C9 / (1 + 12.7 * SQRT(C33) * (C9^(2/3)-1))</f>
        <v>28.21037502600608</v>
      </c>
      <c r="H34" s="10"/>
    </row>
    <row r="35" spans="2:8">
      <c r="B35" t="s">
        <v>131</v>
      </c>
      <c r="C35" s="13">
        <f>3.66*(1-C24)+C34*C24</f>
        <v>3.66</v>
      </c>
      <c r="F35" s="12"/>
      <c r="G35" s="9"/>
      <c r="H35" s="11"/>
    </row>
    <row r="36" spans="2:8">
      <c r="B36" t="s">
        <v>132</v>
      </c>
      <c r="C36">
        <f>C35*C25</f>
        <v>0.41259710700000002</v>
      </c>
      <c r="H36" s="12"/>
    </row>
    <row r="37" spans="2:8">
      <c r="B37" t="s">
        <v>133</v>
      </c>
      <c r="C37" s="1">
        <f>C14*PI()*C16</f>
        <v>0.62831853071795862</v>
      </c>
      <c r="D37" t="s">
        <v>134</v>
      </c>
      <c r="H37" s="12"/>
    </row>
    <row r="38" spans="2:8">
      <c r="B38" t="s">
        <v>135</v>
      </c>
      <c r="C38" s="1">
        <f>C37*C36</f>
        <v>0.2592424080487204</v>
      </c>
    </row>
    <row r="39" spans="2:8">
      <c r="B39" t="s">
        <v>136</v>
      </c>
      <c r="C39" s="1">
        <f>C38/C20</f>
        <v>0.12370796100894922</v>
      </c>
    </row>
    <row r="40" spans="2:8">
      <c r="B40" t="s">
        <v>137</v>
      </c>
      <c r="C40" s="6">
        <f>C13+EXP(-C39)*(C6-C13)</f>
        <v>260</v>
      </c>
      <c r="D40" t="s">
        <v>17</v>
      </c>
      <c r="E40">
        <f>(C40-273.15)*9/5+32</f>
        <v>8.3300000000000409</v>
      </c>
      <c r="F40" t="s">
        <v>84</v>
      </c>
      <c r="G40" t="s">
        <v>138</v>
      </c>
    </row>
    <row r="41" spans="2:8">
      <c r="B41" t="s">
        <v>139</v>
      </c>
      <c r="C41" s="1">
        <f>C13+(C6-C13)/(-C39)*(EXP(-C39)-1)</f>
        <v>260</v>
      </c>
      <c r="D41" t="s">
        <v>17</v>
      </c>
      <c r="E41">
        <f>(C41-273.15)*9/5+32</f>
        <v>8.3300000000000409</v>
      </c>
      <c r="F41" t="s">
        <v>84</v>
      </c>
    </row>
    <row r="42" spans="2:8">
      <c r="B42" t="s">
        <v>34</v>
      </c>
      <c r="C42" s="6">
        <f>C19*C5*(C6-C40)</f>
        <v>0</v>
      </c>
      <c r="D42" t="s">
        <v>35</v>
      </c>
      <c r="G42" t="s">
        <v>140</v>
      </c>
    </row>
  </sheetData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C21" sqref="C21"/>
    </sheetView>
  </sheetViews>
  <sheetFormatPr defaultRowHeight="14.25"/>
  <cols>
    <col min="1" max="12" width="10.75" customWidth="1"/>
  </cols>
  <sheetData>
    <row r="1" spans="1:10">
      <c r="A1" t="s">
        <v>141</v>
      </c>
    </row>
    <row r="2" spans="1:10">
      <c r="A2" t="s">
        <v>64</v>
      </c>
      <c r="G2" t="s">
        <v>142</v>
      </c>
    </row>
    <row r="3" spans="1:10">
      <c r="A3" t="s">
        <v>66</v>
      </c>
    </row>
    <row r="4" spans="1:10">
      <c r="B4" t="s">
        <v>76</v>
      </c>
      <c r="C4" s="2">
        <v>0.27550000000000002</v>
      </c>
      <c r="D4" t="s">
        <v>77</v>
      </c>
      <c r="G4" t="s">
        <v>78</v>
      </c>
    </row>
    <row r="5" spans="1:10">
      <c r="B5" t="s">
        <v>143</v>
      </c>
      <c r="C5" s="2">
        <v>945</v>
      </c>
      <c r="D5" t="s">
        <v>80</v>
      </c>
      <c r="G5" t="s">
        <v>81</v>
      </c>
      <c r="J5" t="s">
        <v>82</v>
      </c>
    </row>
    <row r="6" spans="1:10">
      <c r="B6" t="s">
        <v>83</v>
      </c>
      <c r="C6" s="2">
        <v>410.5</v>
      </c>
      <c r="D6" t="s">
        <v>17</v>
      </c>
      <c r="E6">
        <f>(C6-273.15)*9/5+32</f>
        <v>279.23</v>
      </c>
      <c r="F6" t="s">
        <v>84</v>
      </c>
      <c r="G6" t="s">
        <v>85</v>
      </c>
    </row>
    <row r="7" spans="1:10">
      <c r="B7" t="s">
        <v>86</v>
      </c>
      <c r="C7" s="2">
        <v>7.15</v>
      </c>
      <c r="D7" t="s">
        <v>87</v>
      </c>
      <c r="E7" s="7">
        <f>C7*(12*2.54/100)^3/60</f>
        <v>3.3744242188800005E-3</v>
      </c>
      <c r="F7" t="s">
        <v>88</v>
      </c>
      <c r="G7" t="s">
        <v>89</v>
      </c>
    </row>
    <row r="12" spans="1:10">
      <c r="A12" t="s">
        <v>100</v>
      </c>
    </row>
    <row r="13" spans="1:10">
      <c r="B13" t="s">
        <v>101</v>
      </c>
      <c r="C13" s="2">
        <v>266.55369999999999</v>
      </c>
      <c r="D13" t="s">
        <v>17</v>
      </c>
      <c r="E13">
        <f>(C13-273.15)*9/5+32</f>
        <v>20.126660000000026</v>
      </c>
      <c r="F13" t="s">
        <v>84</v>
      </c>
      <c r="G13" t="s">
        <v>144</v>
      </c>
    </row>
    <row r="14" spans="1:10">
      <c r="B14" t="s">
        <v>23</v>
      </c>
      <c r="C14" s="2">
        <v>1.21</v>
      </c>
      <c r="D14" t="s">
        <v>24</v>
      </c>
      <c r="G14" t="s">
        <v>145</v>
      </c>
    </row>
    <row r="18" spans="1:12">
      <c r="A18" t="s">
        <v>110</v>
      </c>
    </row>
    <row r="19" spans="1:12">
      <c r="B19" t="s">
        <v>111</v>
      </c>
      <c r="C19" s="5">
        <f>E7*C4</f>
        <v>9.2965387230144018E-4</v>
      </c>
      <c r="D19" t="s">
        <v>20</v>
      </c>
      <c r="E19">
        <f>C19*7936.64</f>
        <v>7.3783281090625028</v>
      </c>
      <c r="F19" t="s">
        <v>146</v>
      </c>
    </row>
    <row r="20" spans="1:12">
      <c r="B20" t="s">
        <v>135</v>
      </c>
      <c r="C20">
        <f>C14</f>
        <v>1.21</v>
      </c>
      <c r="D20" t="s">
        <v>24</v>
      </c>
    </row>
    <row r="21" spans="1:12">
      <c r="B21" t="s">
        <v>136</v>
      </c>
      <c r="C21">
        <f>C20/(C5*C19)</f>
        <v>1.3773118346223627</v>
      </c>
    </row>
    <row r="22" spans="1:12">
      <c r="B22" t="s">
        <v>137</v>
      </c>
      <c r="C22" s="6">
        <f>C13+EXP(-C21)*(C6-C13)</f>
        <v>302.8649815227011</v>
      </c>
      <c r="D22" t="s">
        <v>17</v>
      </c>
      <c r="E22">
        <f>(C22-273.15)*9/5+32</f>
        <v>85.486966740862016</v>
      </c>
      <c r="F22" t="s">
        <v>84</v>
      </c>
      <c r="G22" t="s">
        <v>138</v>
      </c>
      <c r="L22" s="1"/>
    </row>
    <row r="23" spans="1:12">
      <c r="B23" t="s">
        <v>139</v>
      </c>
      <c r="C23">
        <f>C13+(C6-C13)/(-C21)*(EXP(-C21)-1)</f>
        <v>344.70231948587752</v>
      </c>
      <c r="D23" t="s">
        <v>17</v>
      </c>
      <c r="E23">
        <f>(C23-273.15)*9/5+32</f>
        <v>160.79417507457958</v>
      </c>
      <c r="F23" t="s">
        <v>84</v>
      </c>
    </row>
    <row r="24" spans="1:12">
      <c r="B24" t="s">
        <v>34</v>
      </c>
      <c r="C24" s="6">
        <f>C19*(-4192*(C6-C22))</f>
        <v>-419.46540274138226</v>
      </c>
      <c r="D24" t="s">
        <v>35</v>
      </c>
      <c r="G24" t="s">
        <v>147</v>
      </c>
    </row>
    <row r="38" spans="3:3">
      <c r="C38" s="5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/>
  </sheetViews>
  <sheetFormatPr defaultRowHeight="14.25"/>
  <cols>
    <col min="1" max="1" width="10.75" customWidth="1"/>
  </cols>
  <sheetData>
    <row r="1" spans="1:1">
      <c r="A1" t="s">
        <v>148</v>
      </c>
    </row>
    <row r="2" spans="1:1">
      <c r="A2" t="s">
        <v>149</v>
      </c>
    </row>
    <row r="3" spans="1:1">
      <c r="A3" t="s">
        <v>150</v>
      </c>
    </row>
    <row r="4" spans="1:1">
      <c r="A4" t="s">
        <v>151</v>
      </c>
    </row>
    <row r="5" spans="1:1">
      <c r="A5" t="s">
        <v>152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Harvey</dc:creator>
  <cp:keywords/>
  <dc:description/>
  <cp:lastModifiedBy>Harvey, Jason L. (JSC-ER7)[CACI NSS, INC]</cp:lastModifiedBy>
  <cp:revision>68</cp:revision>
  <dcterms:created xsi:type="dcterms:W3CDTF">2012-11-28T16:28:02Z</dcterms:created>
  <dcterms:modified xsi:type="dcterms:W3CDTF">2019-10-28T12:05:39Z</dcterms:modified>
  <cp:category/>
  <cp:contentStatus/>
</cp:coreProperties>
</file>