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C:\Users\evapa\Desktop\"/>
    </mc:Choice>
  </mc:AlternateContent>
  <xr:revisionPtr revIDLastSave="0" documentId="13_ncr:1_{55A82D4D-A29A-48AE-9839-C9826381CB07}" xr6:coauthVersionLast="47" xr6:coauthVersionMax="47" xr10:uidLastSave="{00000000-0000-0000-0000-000000000000}"/>
  <bookViews>
    <workbookView xWindow="-14175" yWindow="-16320" windowWidth="29040" windowHeight="16440" tabRatio="798" activeTab="4"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M17" i="14"/>
  <c r="K17" i="14"/>
  <c r="K18" i="14"/>
  <c r="M18" i="14" s="1"/>
  <c r="K19" i="14"/>
  <c r="M19" i="14" s="1"/>
  <c r="K20" i="14"/>
  <c r="M20" i="14" s="1"/>
  <c r="K21" i="14"/>
  <c r="M21" i="14" s="1"/>
  <c r="K22" i="14"/>
  <c r="M22" i="14" s="1"/>
  <c r="K23" i="14"/>
  <c r="M23" i="14" s="1"/>
  <c r="K24" i="14"/>
  <c r="M24" i="14" s="1"/>
  <c r="M25" i="14"/>
  <c r="K25" i="14"/>
  <c r="K26" i="14"/>
  <c r="M26" i="14" s="1"/>
  <c r="K27" i="14"/>
  <c r="M27" i="14" s="1"/>
  <c r="K28" i="14"/>
  <c r="M28" i="14" s="1"/>
  <c r="M29" i="14"/>
  <c r="K29" i="14"/>
  <c r="K30" i="14"/>
  <c r="M30" i="14" s="1"/>
  <c r="K31" i="14"/>
  <c r="M31" i="14" s="1"/>
  <c r="K32" i="14"/>
  <c r="M32" i="14" s="1"/>
  <c r="M33" i="14"/>
  <c r="K33" i="14"/>
  <c r="K34" i="14"/>
  <c r="M34" i="14" s="1"/>
  <c r="K35" i="14"/>
  <c r="M35" i="14" s="1"/>
  <c r="K36" i="14"/>
  <c r="M36" i="14" s="1"/>
  <c r="K37" i="14"/>
  <c r="M37" i="14" s="1"/>
  <c r="K38" i="14"/>
  <c r="M38" i="14" s="1"/>
  <c r="K39" i="14"/>
  <c r="M39" i="14" s="1"/>
  <c r="K40" i="14"/>
  <c r="M40" i="14" s="1"/>
  <c r="K41" i="14"/>
  <c r="M41" i="14" s="1"/>
  <c r="K42" i="14"/>
  <c r="M42" i="14" s="1"/>
  <c r="K43" i="14"/>
  <c r="M43" i="14" s="1"/>
  <c r="K44" i="14"/>
  <c r="M44" i="14" s="1"/>
  <c r="K45" i="14"/>
  <c r="M45" i="14" s="1"/>
  <c r="K46" i="14"/>
  <c r="M46" i="14" s="1"/>
  <c r="K47" i="14"/>
  <c r="M47" i="14" s="1"/>
  <c r="K48" i="14"/>
  <c r="M48" i="14" s="1"/>
  <c r="K49" i="14"/>
  <c r="M49" i="14" s="1"/>
  <c r="K50" i="14"/>
  <c r="M50" i="14" s="1"/>
  <c r="K51" i="14"/>
  <c r="M51" i="14" s="1"/>
  <c r="K52" i="14"/>
  <c r="M52" i="14" s="1"/>
  <c r="K53" i="14"/>
  <c r="M53" i="14" s="1"/>
  <c r="K54" i="14"/>
  <c r="M54" i="14" s="1"/>
  <c r="K55" i="14"/>
  <c r="M55" i="14" s="1"/>
  <c r="K56" i="14"/>
  <c r="M56" i="14" s="1"/>
  <c r="K57" i="14"/>
  <c r="M57" i="14" s="1"/>
  <c r="K58" i="14"/>
  <c r="M58" i="14" s="1"/>
  <c r="K59" i="14"/>
  <c r="M59" i="14" s="1"/>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<sst xmlns="http://schemas.openxmlformats.org/spreadsheetml/2006/main" count="814" uniqueCount="727">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</sst>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Κανονικό"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-0.14285714285714285</c:v>
                </c:pt>
                <c:pt idx="1">
                  <c:v>-0.2857142857142857</c:v>
                </c:pt>
                <c:pt idx="2">
                  <c:v>8.9285714285714288E-2</c:v>
                </c:pt>
                <c:pt idx="3">
                  <c:v>-0.30357142857142855</c:v>
                </c:pt>
                <c:pt idx="4">
                  <c:v>-0.4642857142857143</c:v>
                </c:pt>
                <c:pt idx="5">
                  <c:v>-7.1428571428571425E-2</c:v>
                </c:pt>
                <c:pt idx="6">
                  <c:v>-0.17857142857142858</c:v>
                </c:pt>
                <c:pt idx="7">
                  <c:v>-0.375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-0.16071428571428573</c:v>
                </c:pt>
                <c:pt idx="1">
                  <c:v>-0.27232142857142855</c:v>
                </c:pt>
                <c:pt idx="2">
                  <c:v>-0.21651785714285715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-0.16071428571428573</c:v>
                </c:pt>
                <c:pt idx="1">
                  <c:v>-0.27232142857142855</c:v>
                </c:pt>
                <c:pt idx="2" formatCode="0.00">
                  <c:v>-0.21651785714285715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0.39866319220498703</c:v>
                  </c:pt>
                  <c:pt idx="1">
                    <c:v>0.35847945753736032</c:v>
                  </c:pt>
                  <c:pt idx="2">
                    <c:v>0.34481219940577779</c:v>
                  </c:pt>
                </c:numCache>
              </c:numRef>
            </c:plus>
            <c:minus>
              <c:numRef>
                <c:f>Confidence_Intervals!$M$5:$M$7</c:f>
                <c:numCache>
                  <c:formatCode>General</c:formatCode>
                  <c:ptCount val="3"/>
                  <c:pt idx="0">
                    <c:v>0.39866319220498703</c:v>
                  </c:pt>
                  <c:pt idx="1">
                    <c:v>0.35847945753736032</c:v>
                  </c:pt>
                  <c:pt idx="2">
                    <c:v>0.34481219940577779</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-0.16071428571428573</c:v>
                </c:pt>
                <c:pt idx="1">
                  <c:v>-0.27232142857142855</c:v>
                </c:pt>
                <c:pt idx="2" formatCode="0.00">
                  <c:v>-0.21651785714285715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50" t="s">
        <v>707</v>
      </c>
      <c r="B1" s="50"/>
      <c r="C1" s="50"/>
    </row>
    <row r="2" spans="1:3" ht="107.25" customHeight="1" x14ac:dyDescent="0.35">
      <c r="A2" s="51" t="s">
        <v>416</v>
      </c>
      <c r="B2" s="51"/>
      <c r="C2" s="51"/>
    </row>
    <row r="4" spans="1:3" ht="18.5" x14ac:dyDescent="0.45">
      <c r="A4" s="23" t="s">
        <v>256</v>
      </c>
      <c r="B4" s="24" t="s">
        <v>40</v>
      </c>
    </row>
    <row r="6" spans="1:3" ht="30.75" customHeight="1" x14ac:dyDescent="0.35">
      <c r="A6" s="52" t="s">
        <v>257</v>
      </c>
      <c r="B6" s="52"/>
      <c r="C6" s="52"/>
    </row>
    <row r="8" spans="1:3" ht="262.5" customHeight="1" x14ac:dyDescent="0.3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73" t="s">
        <v>267</v>
      </c>
      <c r="B1" s="73"/>
      <c r="C1" s="73"/>
      <c r="D1" s="73"/>
      <c r="E1" s="73"/>
      <c r="F1" s="73"/>
      <c r="G1" s="73"/>
    </row>
    <row r="2" spans="1:7" ht="197.25" customHeight="1" x14ac:dyDescent="0.35">
      <c r="A2" s="52" t="s">
        <v>268</v>
      </c>
      <c r="B2" s="52"/>
      <c r="C2" s="52"/>
      <c r="D2" s="52"/>
      <c r="E2" s="52"/>
      <c r="F2" s="52"/>
      <c r="G2" s="52"/>
    </row>
    <row r="3" spans="1:7" x14ac:dyDescent="0.35">
      <c r="A3" s="74"/>
      <c r="B3" s="74"/>
      <c r="C3" s="74"/>
      <c r="D3" s="74"/>
      <c r="E3" s="74"/>
      <c r="F3" s="74"/>
      <c r="G3" s="74"/>
    </row>
    <row r="4" spans="1:7" x14ac:dyDescent="0.35">
      <c r="A4" s="25" t="s">
        <v>25</v>
      </c>
      <c r="B4" s="25" t="s">
        <v>265</v>
      </c>
    </row>
    <row r="5" spans="1:7" x14ac:dyDescent="0.35">
      <c r="A5" s="11" t="str">
        <f>VLOOKUP(Read_First!B4,Items!A1:S50,18,FALSE)</f>
        <v>Pragmatic Quality</v>
      </c>
      <c r="B5" s="9">
        <f>SQRT(VAR(DT!K4:K1004))</f>
        <v>1.5221311102802928</v>
      </c>
    </row>
    <row r="6" spans="1:7" x14ac:dyDescent="0.35">
      <c r="A6" s="11" t="str">
        <f>VLOOKUP(Read_First!B4,Items!A1:S50,19,FALSE)</f>
        <v>Hedonic Quality</v>
      </c>
      <c r="B6" s="9">
        <f>SQRT(VAR(DT!L4:L1004))</f>
        <v>1.3687060791743533</v>
      </c>
    </row>
    <row r="9" spans="1:7" x14ac:dyDescent="0.35">
      <c r="A9" s="25" t="s">
        <v>266</v>
      </c>
      <c r="B9" s="35" t="str">
        <f>VLOOKUP(Read_First!B4,Items!A1:S50,18,FALSE)</f>
        <v>Pragmatic Quality</v>
      </c>
      <c r="C9" s="35" t="str">
        <f>VLOOKUP(Read_First!B4,Items!A1:S50,19,FALSE)</f>
        <v>Hedonic Quality</v>
      </c>
    </row>
    <row r="10" spans="1:7" x14ac:dyDescent="0.35">
      <c r="A10" s="25" t="s">
        <v>269</v>
      </c>
      <c r="B10" s="7">
        <f>POWER((1.65*B5)/0.5,2)</f>
        <v>25.230857142857143</v>
      </c>
      <c r="C10" s="7">
        <f>POWER((1.65*B6)/0.5,2)</f>
        <v>20.400850446428564</v>
      </c>
    </row>
    <row r="11" spans="1:7" x14ac:dyDescent="0.35">
      <c r="A11" s="25" t="s">
        <v>270</v>
      </c>
      <c r="B11" s="7">
        <f>POWER((1.96*B5)/0.5,2)</f>
        <v>35.602152727272731</v>
      </c>
      <c r="C11" s="7">
        <f>POWER((1.96*B6)/0.5,2)</f>
        <v>28.786742727272724</v>
      </c>
    </row>
    <row r="12" spans="1:7" x14ac:dyDescent="0.35">
      <c r="A12" s="25" t="s">
        <v>271</v>
      </c>
      <c r="B12" s="7">
        <f>POWER((2.58*B6)/0.5,2)</f>
        <v>49.879236331168833</v>
      </c>
      <c r="C12" s="7">
        <f>POWER((2.58*B6)/0.5,2)</f>
        <v>49.879236331168833</v>
      </c>
    </row>
    <row r="13" spans="1:7" x14ac:dyDescent="0.35">
      <c r="A13" s="25" t="s">
        <v>272</v>
      </c>
      <c r="B13" s="7">
        <f>POWER((1.65*B5)/0.25,2)</f>
        <v>100.92342857142857</v>
      </c>
      <c r="C13" s="7">
        <f>POWER((1.65*B6)/0.25,2)</f>
        <v>81.603401785714254</v>
      </c>
    </row>
    <row r="14" spans="1:7" x14ac:dyDescent="0.35">
      <c r="A14" s="25" t="s">
        <v>273</v>
      </c>
      <c r="B14" s="7">
        <f>POWER((1.96*B5)/0.25,2)</f>
        <v>142.40861090909092</v>
      </c>
      <c r="C14" s="7">
        <f>POWER((1.96*B6)/0.25,2)</f>
        <v>115.1469709090909</v>
      </c>
    </row>
    <row r="15" spans="1:7" x14ac:dyDescent="0.35">
      <c r="A15" s="25" t="s">
        <v>274</v>
      </c>
      <c r="B15" s="7">
        <f>POWER((2.58*B5)/0.25,2)</f>
        <v>246.75361246753246</v>
      </c>
      <c r="C15" s="7">
        <f>POWER((2.58*B6)/0.25,2)</f>
        <v>199.51694532467533</v>
      </c>
    </row>
    <row r="16" spans="1:7" x14ac:dyDescent="0.35">
      <c r="A16" s="25" t="s">
        <v>275</v>
      </c>
      <c r="B16" s="7">
        <f>POWER((1.65*B5)/0.1,2)</f>
        <v>630.77142857142849</v>
      </c>
      <c r="C16" s="7">
        <f>POWER((1.65*B6)/0.1,2)</f>
        <v>510.02126116071406</v>
      </c>
    </row>
    <row r="17" spans="1:3" x14ac:dyDescent="0.35">
      <c r="A17" s="25" t="s">
        <v>276</v>
      </c>
      <c r="B17" s="7">
        <f>POWER((1.96*B5)/0.1,2)</f>
        <v>890.05381818181809</v>
      </c>
      <c r="C17" s="7">
        <f>POWER((1.96*B6)/0.1,2)</f>
        <v>719.66856818181793</v>
      </c>
    </row>
    <row r="18" spans="1:3" x14ac:dyDescent="0.35">
      <c r="A18" s="25" t="s">
        <v>277</v>
      </c>
      <c r="B18" s="7">
        <f>POWER((2.58*B5)/0.1,2)</f>
        <v>1542.2100779220775</v>
      </c>
      <c r="C18" s="7">
        <f>POWER((2.58*B6)/0.1,2)</f>
        <v>1246.9809082792206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5" workbookViewId="0">
      <selection activeCell="I19" sqref="I19"/>
    </sheetView>
  </sheetViews>
  <sheetFormatPr defaultColWidth="9.08984375" defaultRowHeight="14.5" x14ac:dyDescent="0.35"/>
  <cols>
    <col min="1" max="8" width="8.81640625" style="2" customWidth="1"/>
  </cols>
  <sheetData>
    <row r="1" spans="1:8" ht="126" customHeight="1" x14ac:dyDescent="0.35">
      <c r="A1" s="54" t="s">
        <v>264</v>
      </c>
      <c r="B1" s="55"/>
      <c r="C1" s="55"/>
      <c r="D1" s="55"/>
      <c r="E1" s="55"/>
      <c r="F1" s="55"/>
      <c r="G1" s="55"/>
      <c r="H1" s="55"/>
    </row>
    <row r="2" spans="1:8" x14ac:dyDescent="0.35">
      <c r="A2" s="56" t="s">
        <v>0</v>
      </c>
      <c r="B2" s="56"/>
      <c r="C2" s="56"/>
      <c r="D2" s="56"/>
      <c r="E2" s="56"/>
      <c r="F2" s="56"/>
      <c r="G2" s="56"/>
      <c r="H2" s="56"/>
    </row>
    <row r="3" spans="1:8" x14ac:dyDescent="0.35">
      <c r="A3" s="1">
        <v>1</v>
      </c>
      <c r="B3" s="1">
        <v>2</v>
      </c>
      <c r="C3" s="1">
        <v>3</v>
      </c>
      <c r="D3" s="1">
        <v>4</v>
      </c>
      <c r="E3" s="1">
        <v>5</v>
      </c>
      <c r="F3" s="1">
        <v>6</v>
      </c>
      <c r="G3" s="1">
        <v>7</v>
      </c>
      <c r="H3" s="1">
        <v>8</v>
      </c>
    </row>
    <row r="4" spans="1:8" x14ac:dyDescent="0.35">
      <c r="A4">
        <v>4</v>
      </c>
      <c r="B4">
        <v>3</v>
      </c>
      <c r="C4">
        <v>4</v>
      </c>
      <c r="D4">
        <v>5</v>
      </c>
      <c r="E4">
        <v>3</v>
      </c>
      <c r="F4">
        <v>4</v>
      </c>
      <c r="G4">
        <v>5</v>
      </c>
      <c r="H4">
        <v>4</v>
      </c>
    </row>
    <row r="5" spans="1:8" x14ac:dyDescent="0.35">
      <c r="A5">
        <v>4</v>
      </c>
      <c r="B5">
        <v>5</v>
      </c>
      <c r="C5">
        <v>5</v>
      </c>
      <c r="D5">
        <v>6</v>
      </c>
      <c r="E5">
        <v>7</v>
      </c>
      <c r="F5">
        <v>7</v>
      </c>
      <c r="G5">
        <v>4</v>
      </c>
      <c r="H5">
        <v>4</v>
      </c>
    </row>
    <row r="6" spans="1:8" x14ac:dyDescent="0.35">
      <c r="A6">
        <v>4</v>
      </c>
      <c r="B6">
        <v>1</v>
      </c>
      <c r="C6">
        <v>3</v>
      </c>
      <c r="D6">
        <v>5</v>
      </c>
      <c r="E6">
        <v>4</v>
      </c>
      <c r="F6">
        <v>3</v>
      </c>
      <c r="G6">
        <v>4</v>
      </c>
      <c r="H6">
        <v>4</v>
      </c>
    </row>
    <row r="7" spans="1:8" x14ac:dyDescent="0.35">
      <c r="A7">
        <v>2</v>
      </c>
      <c r="B7">
        <v>1</v>
      </c>
      <c r="C7">
        <v>1</v>
      </c>
      <c r="D7">
        <v>1</v>
      </c>
      <c r="E7">
        <v>1</v>
      </c>
      <c r="F7">
        <v>1</v>
      </c>
      <c r="G7">
        <v>1</v>
      </c>
      <c r="H7">
        <v>1</v>
      </c>
    </row>
    <row r="8" spans="1:8" x14ac:dyDescent="0.35">
      <c r="A8">
        <v>3</v>
      </c>
      <c r="B8">
        <v>4</v>
      </c>
      <c r="C8">
        <v>4</v>
      </c>
      <c r="D8">
        <v>3</v>
      </c>
      <c r="E8">
        <v>1</v>
      </c>
      <c r="F8">
        <v>2</v>
      </c>
      <c r="G8">
        <v>2</v>
      </c>
      <c r="H8">
        <v>2</v>
      </c>
    </row>
    <row r="9" spans="1:8" x14ac:dyDescent="0.35">
      <c r="A9">
        <v>6</v>
      </c>
      <c r="B9">
        <v>7</v>
      </c>
      <c r="C9">
        <v>6</v>
      </c>
      <c r="D9">
        <v>2</v>
      </c>
      <c r="E9">
        <v>5</v>
      </c>
      <c r="F9">
        <v>6</v>
      </c>
      <c r="G9">
        <v>6</v>
      </c>
      <c r="H9">
        <v>6</v>
      </c>
    </row>
    <row r="10" spans="1:8" x14ac:dyDescent="0.35">
      <c r="A10">
        <v>4</v>
      </c>
      <c r="B10">
        <v>4</v>
      </c>
      <c r="C10">
        <v>4</v>
      </c>
      <c r="D10">
        <v>4</v>
      </c>
      <c r="E10">
        <v>4</v>
      </c>
      <c r="F10">
        <v>4</v>
      </c>
      <c r="G10">
        <v>4</v>
      </c>
      <c r="H10">
        <v>4</v>
      </c>
    </row>
    <row r="11" spans="1:8" x14ac:dyDescent="0.35">
      <c r="A11">
        <v>4</v>
      </c>
      <c r="B11">
        <v>3</v>
      </c>
      <c r="C11">
        <v>3</v>
      </c>
      <c r="D11">
        <v>3</v>
      </c>
      <c r="E11">
        <v>4</v>
      </c>
      <c r="F11">
        <v>6</v>
      </c>
      <c r="G11">
        <v>4</v>
      </c>
      <c r="H11">
        <v>4</v>
      </c>
    </row>
    <row r="12" spans="1:8" x14ac:dyDescent="0.35">
      <c r="A12">
        <v>4</v>
      </c>
      <c r="B12">
        <v>5</v>
      </c>
      <c r="C12">
        <v>5</v>
      </c>
      <c r="D12">
        <v>4</v>
      </c>
      <c r="E12">
        <v>2</v>
      </c>
      <c r="F12">
        <v>4</v>
      </c>
      <c r="G12">
        <v>5</v>
      </c>
      <c r="H12">
        <v>3</v>
      </c>
    </row>
    <row r="13" spans="1:8" x14ac:dyDescent="0.35">
      <c r="A13">
        <v>4</v>
      </c>
      <c r="B13">
        <v>5</v>
      </c>
      <c r="C13">
        <v>4</v>
      </c>
      <c r="D13">
        <v>3</v>
      </c>
      <c r="E13">
        <v>3</v>
      </c>
      <c r="F13">
        <v>2</v>
      </c>
      <c r="G13">
        <v>2</v>
      </c>
      <c r="H13">
        <v>2</v>
      </c>
    </row>
    <row r="14" spans="1:8" x14ac:dyDescent="0.35">
      <c r="A14">
        <v>6</v>
      </c>
      <c r="B14">
        <v>5</v>
      </c>
      <c r="C14">
        <v>6</v>
      </c>
      <c r="D14">
        <v>6</v>
      </c>
      <c r="E14">
        <v>2</v>
      </c>
      <c r="F14">
        <v>2</v>
      </c>
      <c r="G14">
        <v>2</v>
      </c>
      <c r="H14">
        <v>2</v>
      </c>
    </row>
    <row r="15" spans="1:8" x14ac:dyDescent="0.35">
      <c r="A15">
        <v>5</v>
      </c>
      <c r="B15">
        <v>5</v>
      </c>
      <c r="C15">
        <v>5</v>
      </c>
      <c r="D15">
        <v>5</v>
      </c>
      <c r="E15">
        <v>6</v>
      </c>
      <c r="F15">
        <v>6</v>
      </c>
      <c r="G15">
        <v>6</v>
      </c>
      <c r="H15">
        <v>6</v>
      </c>
    </row>
    <row r="16" spans="1:8" x14ac:dyDescent="0.35">
      <c r="A16">
        <v>2</v>
      </c>
      <c r="B16">
        <v>1</v>
      </c>
      <c r="C16">
        <v>1</v>
      </c>
      <c r="D16">
        <v>1</v>
      </c>
      <c r="E16">
        <v>1</v>
      </c>
      <c r="F16">
        <v>1</v>
      </c>
      <c r="G16">
        <v>2</v>
      </c>
      <c r="H16">
        <v>1</v>
      </c>
    </row>
    <row r="17" spans="1:8" x14ac:dyDescent="0.35">
      <c r="A17">
        <v>3</v>
      </c>
      <c r="B17">
        <v>6</v>
      </c>
      <c r="C17">
        <v>6</v>
      </c>
      <c r="D17">
        <v>5</v>
      </c>
      <c r="E17">
        <v>3</v>
      </c>
      <c r="F17">
        <v>5</v>
      </c>
      <c r="G17">
        <v>4</v>
      </c>
      <c r="H17">
        <v>3</v>
      </c>
    </row>
    <row r="18" spans="1:8" x14ac:dyDescent="0.35">
      <c r="A18">
        <v>6</v>
      </c>
      <c r="B18">
        <v>6</v>
      </c>
      <c r="C18">
        <v>6</v>
      </c>
      <c r="D18">
        <v>6</v>
      </c>
      <c r="E18">
        <v>6</v>
      </c>
      <c r="F18">
        <v>7</v>
      </c>
      <c r="G18">
        <v>6</v>
      </c>
      <c r="H18">
        <v>5</v>
      </c>
    </row>
    <row r="19" spans="1:8" x14ac:dyDescent="0.35">
      <c r="A19">
        <v>2</v>
      </c>
      <c r="B19">
        <v>1</v>
      </c>
      <c r="C19">
        <v>1</v>
      </c>
      <c r="D19">
        <v>1</v>
      </c>
      <c r="E19">
        <v>3</v>
      </c>
      <c r="F19">
        <v>3</v>
      </c>
      <c r="G19">
        <v>3</v>
      </c>
      <c r="H19">
        <v>4</v>
      </c>
    </row>
    <row r="20" spans="1:8" x14ac:dyDescent="0.35">
      <c r="A20">
        <v>6</v>
      </c>
      <c r="B20">
        <v>6</v>
      </c>
      <c r="C20">
        <v>6</v>
      </c>
      <c r="D20">
        <v>6</v>
      </c>
      <c r="E20">
        <v>4</v>
      </c>
      <c r="F20">
        <v>4</v>
      </c>
      <c r="G20">
        <v>4</v>
      </c>
      <c r="H20">
        <v>4</v>
      </c>
    </row>
    <row r="21" spans="1:8" x14ac:dyDescent="0.35">
      <c r="A21">
        <v>6</v>
      </c>
      <c r="B21">
        <v>6</v>
      </c>
      <c r="C21">
        <v>6</v>
      </c>
      <c r="D21">
        <v>7</v>
      </c>
      <c r="E21">
        <v>5</v>
      </c>
      <c r="F21">
        <v>4</v>
      </c>
      <c r="G21">
        <v>6</v>
      </c>
      <c r="H21">
        <v>5</v>
      </c>
    </row>
    <row r="22" spans="1:8" x14ac:dyDescent="0.35">
      <c r="A22">
        <v>6</v>
      </c>
      <c r="B22">
        <v>2</v>
      </c>
      <c r="C22">
        <v>4</v>
      </c>
      <c r="D22">
        <v>3</v>
      </c>
      <c r="E22">
        <v>5</v>
      </c>
      <c r="F22">
        <v>6</v>
      </c>
      <c r="G22">
        <v>4</v>
      </c>
      <c r="H22">
        <v>2</v>
      </c>
    </row>
    <row r="23" spans="1:8" x14ac:dyDescent="0.35">
      <c r="A23">
        <v>4</v>
      </c>
      <c r="B23">
        <v>2</v>
      </c>
      <c r="C23">
        <v>5</v>
      </c>
      <c r="D23">
        <v>3</v>
      </c>
      <c r="E23">
        <v>4</v>
      </c>
      <c r="F23">
        <v>5</v>
      </c>
      <c r="G23">
        <v>6</v>
      </c>
      <c r="H23">
        <v>6</v>
      </c>
    </row>
    <row r="24" spans="1:8" x14ac:dyDescent="0.35">
      <c r="A24">
        <v>3</v>
      </c>
      <c r="B24">
        <v>2</v>
      </c>
      <c r="C24">
        <v>3</v>
      </c>
      <c r="D24">
        <v>3</v>
      </c>
      <c r="E24">
        <v>3</v>
      </c>
      <c r="F24">
        <v>4</v>
      </c>
      <c r="G24">
        <v>5</v>
      </c>
      <c r="H24">
        <v>5</v>
      </c>
    </row>
    <row r="25" spans="1:8" x14ac:dyDescent="0.35">
      <c r="A25">
        <v>5</v>
      </c>
      <c r="B25">
        <v>6</v>
      </c>
      <c r="C25">
        <v>5</v>
      </c>
      <c r="D25">
        <v>5</v>
      </c>
      <c r="E25">
        <v>6</v>
      </c>
      <c r="F25">
        <v>5</v>
      </c>
      <c r="G25">
        <v>6</v>
      </c>
      <c r="H25">
        <v>5</v>
      </c>
    </row>
    <row r="26" spans="1:8" x14ac:dyDescent="0.35">
      <c r="A26">
        <v>2</v>
      </c>
      <c r="B26">
        <v>4</v>
      </c>
      <c r="C26">
        <v>3</v>
      </c>
      <c r="D26">
        <v>4</v>
      </c>
      <c r="E26">
        <v>4</v>
      </c>
      <c r="F26">
        <v>3</v>
      </c>
      <c r="G26">
        <v>3</v>
      </c>
      <c r="H26">
        <v>4</v>
      </c>
    </row>
    <row r="27" spans="1:8" x14ac:dyDescent="0.35">
      <c r="A27">
        <v>7</v>
      </c>
      <c r="B27">
        <v>7</v>
      </c>
      <c r="C27">
        <v>7</v>
      </c>
      <c r="D27">
        <v>6</v>
      </c>
      <c r="E27">
        <v>4</v>
      </c>
      <c r="F27">
        <v>3</v>
      </c>
      <c r="G27">
        <v>6</v>
      </c>
      <c r="H27">
        <v>2</v>
      </c>
    </row>
    <row r="28" spans="1:8" x14ac:dyDescent="0.35">
      <c r="A28">
        <v>4</v>
      </c>
      <c r="B28">
        <v>5</v>
      </c>
      <c r="C28">
        <v>5</v>
      </c>
      <c r="D28">
        <v>5</v>
      </c>
      <c r="E28">
        <v>4</v>
      </c>
      <c r="F28">
        <v>5</v>
      </c>
      <c r="G28">
        <v>2</v>
      </c>
      <c r="H28">
        <v>3</v>
      </c>
    </row>
    <row r="29" spans="1:8" x14ac:dyDescent="0.35">
      <c r="A29">
        <v>3</v>
      </c>
      <c r="B29">
        <v>5</v>
      </c>
      <c r="C29">
        <v>5</v>
      </c>
      <c r="D29">
        <v>5</v>
      </c>
      <c r="E29">
        <v>2</v>
      </c>
      <c r="F29">
        <v>5</v>
      </c>
      <c r="G29">
        <v>4</v>
      </c>
      <c r="H29">
        <v>3</v>
      </c>
    </row>
    <row r="30" spans="1:8" x14ac:dyDescent="0.35">
      <c r="A30">
        <v>4</v>
      </c>
      <c r="B30">
        <v>5</v>
      </c>
      <c r="C30">
        <v>5</v>
      </c>
      <c r="D30">
        <v>5</v>
      </c>
      <c r="E30">
        <v>4</v>
      </c>
      <c r="F30">
        <v>4</v>
      </c>
      <c r="G30">
        <v>4</v>
      </c>
      <c r="H30">
        <v>3</v>
      </c>
    </row>
    <row r="31" spans="1:8" x14ac:dyDescent="0.35">
      <c r="A31">
        <v>4</v>
      </c>
      <c r="B31">
        <v>2</v>
      </c>
      <c r="C31">
        <v>2</v>
      </c>
      <c r="D31">
        <v>2</v>
      </c>
      <c r="E31">
        <v>3</v>
      </c>
      <c r="F31">
        <v>2</v>
      </c>
      <c r="G31">
        <v>5</v>
      </c>
      <c r="H31">
        <v>2</v>
      </c>
    </row>
    <row r="32" spans="1:8" x14ac:dyDescent="0.35">
      <c r="A32">
        <v>2</v>
      </c>
      <c r="B32">
        <v>3</v>
      </c>
      <c r="C32">
        <v>2</v>
      </c>
      <c r="D32">
        <v>3</v>
      </c>
      <c r="E32">
        <v>1</v>
      </c>
      <c r="F32">
        <v>2</v>
      </c>
      <c r="G32">
        <v>2</v>
      </c>
      <c r="H32">
        <v>4</v>
      </c>
    </row>
    <row r="33" spans="1:8" x14ac:dyDescent="0.35">
      <c r="A33">
        <v>1</v>
      </c>
      <c r="B33">
        <v>1</v>
      </c>
      <c r="C33">
        <v>1</v>
      </c>
      <c r="D33">
        <v>1</v>
      </c>
      <c r="E33">
        <v>1</v>
      </c>
      <c r="F33">
        <v>1</v>
      </c>
      <c r="G33">
        <v>4</v>
      </c>
      <c r="H33">
        <v>2</v>
      </c>
    </row>
    <row r="34" spans="1:8" x14ac:dyDescent="0.35">
      <c r="A34">
        <v>6</v>
      </c>
      <c r="B34">
        <v>5</v>
      </c>
      <c r="C34">
        <v>6</v>
      </c>
      <c r="D34">
        <v>4</v>
      </c>
      <c r="E34">
        <v>5</v>
      </c>
      <c r="F34">
        <v>4</v>
      </c>
      <c r="G34">
        <v>4</v>
      </c>
      <c r="H34">
        <v>5</v>
      </c>
    </row>
    <row r="35" spans="1:8" x14ac:dyDescent="0.35">
      <c r="A35">
        <v>4</v>
      </c>
      <c r="B35">
        <v>4</v>
      </c>
      <c r="C35">
        <v>4</v>
      </c>
      <c r="D35">
        <v>3</v>
      </c>
      <c r="E35">
        <v>4</v>
      </c>
      <c r="F35">
        <v>5</v>
      </c>
      <c r="G35">
        <v>3</v>
      </c>
      <c r="H35">
        <v>4</v>
      </c>
    </row>
    <row r="36" spans="1:8" x14ac:dyDescent="0.35">
      <c r="A36">
        <v>6</v>
      </c>
      <c r="B36">
        <v>7</v>
      </c>
      <c r="C36">
        <v>5</v>
      </c>
      <c r="D36">
        <v>3</v>
      </c>
      <c r="E36">
        <v>4</v>
      </c>
      <c r="F36">
        <v>1</v>
      </c>
      <c r="G36">
        <v>4</v>
      </c>
      <c r="H36">
        <v>5</v>
      </c>
    </row>
    <row r="37" spans="1:8" x14ac:dyDescent="0.35">
      <c r="A37">
        <v>4</v>
      </c>
      <c r="B37">
        <v>3</v>
      </c>
      <c r="C37">
        <v>3</v>
      </c>
      <c r="D37">
        <v>2</v>
      </c>
      <c r="E37">
        <v>3</v>
      </c>
      <c r="F37">
        <v>4</v>
      </c>
      <c r="G37">
        <v>4</v>
      </c>
      <c r="H37">
        <v>3</v>
      </c>
    </row>
    <row r="38" spans="1:8" x14ac:dyDescent="0.35">
      <c r="A38">
        <v>6</v>
      </c>
      <c r="B38">
        <v>5</v>
      </c>
      <c r="C38">
        <v>5</v>
      </c>
      <c r="D38">
        <v>5</v>
      </c>
      <c r="E38">
        <v>5</v>
      </c>
      <c r="F38">
        <v>6</v>
      </c>
      <c r="G38">
        <v>4</v>
      </c>
      <c r="H38">
        <v>4</v>
      </c>
    </row>
    <row r="39" spans="1:8" x14ac:dyDescent="0.35">
      <c r="A39">
        <v>2</v>
      </c>
      <c r="B39">
        <v>2</v>
      </c>
      <c r="C39">
        <v>2</v>
      </c>
      <c r="D39">
        <v>2</v>
      </c>
      <c r="E39">
        <v>2</v>
      </c>
      <c r="F39">
        <v>2</v>
      </c>
      <c r="G39">
        <v>2</v>
      </c>
      <c r="H39">
        <v>2</v>
      </c>
    </row>
    <row r="40" spans="1:8" x14ac:dyDescent="0.35">
      <c r="A40">
        <v>3</v>
      </c>
      <c r="B40">
        <v>3</v>
      </c>
      <c r="C40">
        <v>3</v>
      </c>
      <c r="D40">
        <v>3</v>
      </c>
      <c r="E40">
        <v>4</v>
      </c>
      <c r="F40">
        <v>4</v>
      </c>
      <c r="G40">
        <v>5</v>
      </c>
      <c r="H40">
        <v>4</v>
      </c>
    </row>
    <row r="41" spans="1:8" x14ac:dyDescent="0.35">
      <c r="A41">
        <v>4</v>
      </c>
      <c r="B41">
        <v>7</v>
      </c>
      <c r="C41">
        <v>6</v>
      </c>
      <c r="D41">
        <v>7</v>
      </c>
      <c r="E41">
        <v>4</v>
      </c>
      <c r="F41">
        <v>4</v>
      </c>
      <c r="G41">
        <v>4</v>
      </c>
      <c r="H41">
        <v>4</v>
      </c>
    </row>
    <row r="42" spans="1:8" x14ac:dyDescent="0.35">
      <c r="A42">
        <v>4</v>
      </c>
      <c r="B42">
        <v>6</v>
      </c>
      <c r="C42">
        <v>5</v>
      </c>
      <c r="D42">
        <v>6</v>
      </c>
      <c r="E42">
        <v>5</v>
      </c>
      <c r="F42">
        <v>5</v>
      </c>
      <c r="G42">
        <v>5</v>
      </c>
      <c r="H42">
        <v>4</v>
      </c>
    </row>
    <row r="43" spans="1:8" x14ac:dyDescent="0.35">
      <c r="A43">
        <v>6</v>
      </c>
      <c r="B43">
        <v>6</v>
      </c>
      <c r="C43">
        <v>5</v>
      </c>
      <c r="D43">
        <v>5</v>
      </c>
      <c r="E43">
        <v>6</v>
      </c>
      <c r="F43">
        <v>6</v>
      </c>
      <c r="G43">
        <v>6</v>
      </c>
      <c r="H43">
        <v>6</v>
      </c>
    </row>
    <row r="44" spans="1:8" x14ac:dyDescent="0.35">
      <c r="A44">
        <v>3</v>
      </c>
      <c r="B44">
        <v>3</v>
      </c>
      <c r="C44">
        <v>4</v>
      </c>
      <c r="D44">
        <v>2</v>
      </c>
      <c r="E44">
        <v>1</v>
      </c>
      <c r="F44">
        <v>1</v>
      </c>
      <c r="G44">
        <v>1</v>
      </c>
      <c r="H44">
        <v>1</v>
      </c>
    </row>
    <row r="45" spans="1:8" x14ac:dyDescent="0.35">
      <c r="A45">
        <v>4</v>
      </c>
      <c r="B45">
        <v>3</v>
      </c>
      <c r="C45">
        <v>3</v>
      </c>
      <c r="D45">
        <v>3</v>
      </c>
      <c r="E45">
        <v>4</v>
      </c>
      <c r="F45">
        <v>5</v>
      </c>
      <c r="G45">
        <v>4</v>
      </c>
      <c r="H45">
        <v>4</v>
      </c>
    </row>
    <row r="46" spans="1:8" x14ac:dyDescent="0.35">
      <c r="A46">
        <v>1</v>
      </c>
      <c r="B46">
        <v>1</v>
      </c>
      <c r="C46">
        <v>1</v>
      </c>
      <c r="D46">
        <v>1</v>
      </c>
      <c r="E46">
        <v>1</v>
      </c>
      <c r="F46">
        <v>1</v>
      </c>
      <c r="G46">
        <v>1</v>
      </c>
      <c r="H46">
        <v>4</v>
      </c>
    </row>
    <row r="47" spans="1:8" x14ac:dyDescent="0.35">
      <c r="A47">
        <v>3</v>
      </c>
      <c r="B47">
        <v>3</v>
      </c>
      <c r="C47">
        <v>4</v>
      </c>
      <c r="D47">
        <v>3</v>
      </c>
      <c r="E47">
        <v>6</v>
      </c>
      <c r="F47">
        <v>7</v>
      </c>
      <c r="G47">
        <v>4</v>
      </c>
      <c r="H47">
        <v>5</v>
      </c>
    </row>
    <row r="48" spans="1:8" x14ac:dyDescent="0.35">
      <c r="A48">
        <v>4</v>
      </c>
      <c r="B48">
        <v>1</v>
      </c>
      <c r="C48">
        <v>4</v>
      </c>
      <c r="D48">
        <v>2</v>
      </c>
      <c r="E48">
        <v>2</v>
      </c>
      <c r="F48">
        <v>4</v>
      </c>
      <c r="G48">
        <v>4</v>
      </c>
      <c r="H48">
        <v>4</v>
      </c>
    </row>
    <row r="49" spans="1:8" x14ac:dyDescent="0.35">
      <c r="A49">
        <v>2</v>
      </c>
      <c r="B49">
        <v>2</v>
      </c>
      <c r="C49">
        <v>3</v>
      </c>
      <c r="D49">
        <v>2</v>
      </c>
      <c r="E49">
        <v>2</v>
      </c>
      <c r="F49">
        <v>2</v>
      </c>
      <c r="G49">
        <v>3</v>
      </c>
      <c r="H49">
        <v>3</v>
      </c>
    </row>
    <row r="50" spans="1:8" x14ac:dyDescent="0.35">
      <c r="A50">
        <v>2</v>
      </c>
      <c r="B50">
        <v>2</v>
      </c>
      <c r="C50">
        <v>4</v>
      </c>
      <c r="D50">
        <v>3</v>
      </c>
      <c r="E50">
        <v>3</v>
      </c>
      <c r="F50">
        <v>4</v>
      </c>
      <c r="G50">
        <v>2</v>
      </c>
      <c r="H50">
        <v>2</v>
      </c>
    </row>
    <row r="51" spans="1:8" x14ac:dyDescent="0.35">
      <c r="A51">
        <v>4</v>
      </c>
      <c r="B51">
        <v>4</v>
      </c>
      <c r="C51">
        <v>4</v>
      </c>
      <c r="D51">
        <v>4</v>
      </c>
      <c r="E51">
        <v>5</v>
      </c>
      <c r="F51">
        <v>4</v>
      </c>
      <c r="G51">
        <v>4</v>
      </c>
      <c r="H51">
        <v>4</v>
      </c>
    </row>
    <row r="52" spans="1:8" x14ac:dyDescent="0.35">
      <c r="A52">
        <v>2</v>
      </c>
      <c r="B52">
        <v>1</v>
      </c>
      <c r="C52">
        <v>3</v>
      </c>
      <c r="D52">
        <v>1</v>
      </c>
      <c r="E52">
        <v>2</v>
      </c>
      <c r="F52">
        <v>4</v>
      </c>
      <c r="G52">
        <v>1</v>
      </c>
      <c r="H52">
        <v>3</v>
      </c>
    </row>
    <row r="53" spans="1:8" x14ac:dyDescent="0.35">
      <c r="A53">
        <v>4</v>
      </c>
      <c r="B53">
        <v>2</v>
      </c>
      <c r="C53">
        <v>5</v>
      </c>
      <c r="D53">
        <v>4</v>
      </c>
      <c r="E53">
        <v>2</v>
      </c>
      <c r="F53">
        <v>4</v>
      </c>
      <c r="G53">
        <v>3</v>
      </c>
      <c r="H53">
        <v>3</v>
      </c>
    </row>
    <row r="54" spans="1:8" x14ac:dyDescent="0.35">
      <c r="A54">
        <v>4</v>
      </c>
      <c r="B54">
        <v>2</v>
      </c>
      <c r="C54">
        <v>5</v>
      </c>
      <c r="D54">
        <v>2</v>
      </c>
      <c r="E54">
        <v>3</v>
      </c>
      <c r="F54">
        <v>5</v>
      </c>
      <c r="G54">
        <v>5</v>
      </c>
      <c r="H54">
        <v>4</v>
      </c>
    </row>
    <row r="55" spans="1:8" x14ac:dyDescent="0.35">
      <c r="A55">
        <v>7</v>
      </c>
      <c r="B55">
        <v>7</v>
      </c>
      <c r="C55">
        <v>7</v>
      </c>
      <c r="D55">
        <v>7</v>
      </c>
      <c r="E55">
        <v>7</v>
      </c>
      <c r="F55">
        <v>7</v>
      </c>
      <c r="G55">
        <v>6</v>
      </c>
      <c r="H55">
        <v>6</v>
      </c>
    </row>
    <row r="56" spans="1:8" x14ac:dyDescent="0.35">
      <c r="A56">
        <v>1</v>
      </c>
      <c r="B56">
        <v>1</v>
      </c>
      <c r="C56">
        <v>1</v>
      </c>
      <c r="D56">
        <v>4</v>
      </c>
      <c r="E56">
        <v>1</v>
      </c>
      <c r="F56">
        <v>2</v>
      </c>
      <c r="G56">
        <v>1</v>
      </c>
      <c r="H56">
        <v>1</v>
      </c>
    </row>
    <row r="57" spans="1:8" x14ac:dyDescent="0.35">
      <c r="A57">
        <v>5</v>
      </c>
      <c r="B57">
        <v>4</v>
      </c>
      <c r="C57">
        <v>5</v>
      </c>
      <c r="D57">
        <v>4</v>
      </c>
      <c r="E57">
        <v>6</v>
      </c>
      <c r="F57">
        <v>6</v>
      </c>
      <c r="G57">
        <v>4</v>
      </c>
      <c r="H57">
        <v>4</v>
      </c>
    </row>
    <row r="58" spans="1:8" x14ac:dyDescent="0.35">
      <c r="A58">
        <v>3</v>
      </c>
      <c r="B58">
        <v>4</v>
      </c>
      <c r="C58">
        <v>4</v>
      </c>
      <c r="D58">
        <v>5</v>
      </c>
      <c r="E58">
        <v>4</v>
      </c>
      <c r="F58">
        <v>5</v>
      </c>
      <c r="G58">
        <v>5</v>
      </c>
      <c r="H58">
        <v>5</v>
      </c>
    </row>
    <row r="59" spans="1:8" x14ac:dyDescent="0.35">
      <c r="A59">
        <v>2</v>
      </c>
      <c r="B59">
        <v>2</v>
      </c>
      <c r="C59">
        <v>5</v>
      </c>
      <c r="D59">
        <v>2</v>
      </c>
      <c r="E59">
        <v>2</v>
      </c>
      <c r="F59">
        <v>2</v>
      </c>
      <c r="G59">
        <v>4</v>
      </c>
      <c r="H59">
        <v>4</v>
      </c>
    </row>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row r="1175" customFormat="1" x14ac:dyDescent="0.35"/>
    <row r="1176" customFormat="1" x14ac:dyDescent="0.35"/>
    <row r="1177" customFormat="1" x14ac:dyDescent="0.35"/>
    <row r="1178" customFormat="1" x14ac:dyDescent="0.35"/>
    <row r="1179" customFormat="1" x14ac:dyDescent="0.35"/>
    <row r="1180" customFormat="1" x14ac:dyDescent="0.35"/>
    <row r="1181" customFormat="1" x14ac:dyDescent="0.35"/>
    <row r="1182" customFormat="1" x14ac:dyDescent="0.35"/>
    <row r="1183" customFormat="1" x14ac:dyDescent="0.35"/>
    <row r="1184" customFormat="1" x14ac:dyDescent="0.35"/>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row r="1318" customFormat="1" x14ac:dyDescent="0.35"/>
    <row r="1319" customFormat="1" x14ac:dyDescent="0.35"/>
    <row r="1320" customFormat="1" x14ac:dyDescent="0.35"/>
    <row r="1321" customFormat="1" x14ac:dyDescent="0.35"/>
    <row r="1322" customFormat="1" x14ac:dyDescent="0.35"/>
    <row r="1323" customFormat="1" x14ac:dyDescent="0.35"/>
    <row r="1324" customFormat="1" x14ac:dyDescent="0.35"/>
    <row r="1325" customFormat="1" x14ac:dyDescent="0.35"/>
    <row r="1326" customFormat="1" x14ac:dyDescent="0.35"/>
    <row r="1327" customFormat="1" x14ac:dyDescent="0.35"/>
    <row r="1328" customFormat="1" x14ac:dyDescent="0.35"/>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row r="2150" customFormat="1" x14ac:dyDescent="0.35"/>
    <row r="2151" customFormat="1" x14ac:dyDescent="0.35"/>
    <row r="2152" customFormat="1" x14ac:dyDescent="0.35"/>
    <row r="2153" customFormat="1" x14ac:dyDescent="0.35"/>
    <row r="2154" customFormat="1" x14ac:dyDescent="0.35"/>
    <row r="2155" customFormat="1" x14ac:dyDescent="0.35"/>
    <row r="2156" customFormat="1" x14ac:dyDescent="0.35"/>
    <row r="2157" customFormat="1" x14ac:dyDescent="0.35"/>
    <row r="2158" customFormat="1" x14ac:dyDescent="0.35"/>
    <row r="2159" customFormat="1" x14ac:dyDescent="0.35"/>
    <row r="2160" customFormat="1" x14ac:dyDescent="0.35"/>
    <row r="2161" customFormat="1" x14ac:dyDescent="0.35"/>
    <row r="2162" customFormat="1" x14ac:dyDescent="0.35"/>
    <row r="2163" customFormat="1" x14ac:dyDescent="0.35"/>
    <row r="2164" customFormat="1" x14ac:dyDescent="0.35"/>
    <row r="2165" customFormat="1" x14ac:dyDescent="0.35"/>
    <row r="2166" customFormat="1" x14ac:dyDescent="0.35"/>
    <row r="2167" customFormat="1" x14ac:dyDescent="0.35"/>
    <row r="2168" customFormat="1" x14ac:dyDescent="0.35"/>
    <row r="2169" customFormat="1" x14ac:dyDescent="0.35"/>
    <row r="2170" customFormat="1" x14ac:dyDescent="0.35"/>
    <row r="2171" customFormat="1" x14ac:dyDescent="0.35"/>
    <row r="2172" customFormat="1" x14ac:dyDescent="0.35"/>
    <row r="2173" customFormat="1" x14ac:dyDescent="0.35"/>
    <row r="2174" customFormat="1" x14ac:dyDescent="0.35"/>
    <row r="2175" customFormat="1" x14ac:dyDescent="0.35"/>
    <row r="2176" customFormat="1" x14ac:dyDescent="0.35"/>
    <row r="2177" customFormat="1" x14ac:dyDescent="0.35"/>
    <row r="2178" customFormat="1" x14ac:dyDescent="0.35"/>
    <row r="2179" customFormat="1" x14ac:dyDescent="0.35"/>
    <row r="2180" customFormat="1" x14ac:dyDescent="0.35"/>
    <row r="2181" customFormat="1" x14ac:dyDescent="0.35"/>
    <row r="2182" customFormat="1" x14ac:dyDescent="0.35"/>
    <row r="2183" customFormat="1" x14ac:dyDescent="0.35"/>
    <row r="2184" customFormat="1" x14ac:dyDescent="0.35"/>
    <row r="2185" customFormat="1" x14ac:dyDescent="0.35"/>
    <row r="2186" customFormat="1" x14ac:dyDescent="0.35"/>
    <row r="2187" customFormat="1" x14ac:dyDescent="0.35"/>
    <row r="2188" customFormat="1" x14ac:dyDescent="0.35"/>
    <row r="2189" customFormat="1" x14ac:dyDescent="0.35"/>
    <row r="2190" customFormat="1" x14ac:dyDescent="0.35"/>
    <row r="2191" customFormat="1" x14ac:dyDescent="0.35"/>
    <row r="2192" customFormat="1" x14ac:dyDescent="0.35"/>
    <row r="2193" customFormat="1" x14ac:dyDescent="0.35"/>
    <row r="2194" customFormat="1" x14ac:dyDescent="0.35"/>
    <row r="2195" customFormat="1" x14ac:dyDescent="0.35"/>
    <row r="2196" customFormat="1" x14ac:dyDescent="0.35"/>
    <row r="2197" customFormat="1" x14ac:dyDescent="0.35"/>
    <row r="2198" customFormat="1" x14ac:dyDescent="0.35"/>
    <row r="2199" customFormat="1" x14ac:dyDescent="0.35"/>
    <row r="2200" customFormat="1" x14ac:dyDescent="0.35"/>
    <row r="2201" customFormat="1" x14ac:dyDescent="0.35"/>
    <row r="2202" customFormat="1" x14ac:dyDescent="0.35"/>
    <row r="2203" customFormat="1" x14ac:dyDescent="0.35"/>
    <row r="2204" customFormat="1" x14ac:dyDescent="0.35"/>
    <row r="2205" customFormat="1" x14ac:dyDescent="0.35"/>
    <row r="2206" customFormat="1" x14ac:dyDescent="0.35"/>
    <row r="2207" customFormat="1" x14ac:dyDescent="0.35"/>
    <row r="2208" customFormat="1" x14ac:dyDescent="0.35"/>
    <row r="2209" customFormat="1" x14ac:dyDescent="0.35"/>
    <row r="2210" customFormat="1" x14ac:dyDescent="0.35"/>
    <row r="2211" customFormat="1" x14ac:dyDescent="0.35"/>
    <row r="2212" customFormat="1" x14ac:dyDescent="0.35"/>
    <row r="2213" customFormat="1" x14ac:dyDescent="0.35"/>
    <row r="2214" customFormat="1" x14ac:dyDescent="0.35"/>
    <row r="2215" customFormat="1" x14ac:dyDescent="0.35"/>
    <row r="2216" customFormat="1" x14ac:dyDescent="0.35"/>
    <row r="2217" customFormat="1" x14ac:dyDescent="0.35"/>
    <row r="2218" customFormat="1" x14ac:dyDescent="0.35"/>
    <row r="2219" customFormat="1" x14ac:dyDescent="0.35"/>
    <row r="2220" customFormat="1" x14ac:dyDescent="0.35"/>
    <row r="2221" customFormat="1" x14ac:dyDescent="0.35"/>
    <row r="2222" customFormat="1" x14ac:dyDescent="0.35"/>
    <row r="2223" customFormat="1" x14ac:dyDescent="0.35"/>
    <row r="2224" customFormat="1" x14ac:dyDescent="0.35"/>
    <row r="2225" customFormat="1" x14ac:dyDescent="0.35"/>
    <row r="2226" customFormat="1" x14ac:dyDescent="0.35"/>
    <row r="2227" customFormat="1" x14ac:dyDescent="0.35"/>
    <row r="2228" customFormat="1" x14ac:dyDescent="0.35"/>
    <row r="2229" customFormat="1" x14ac:dyDescent="0.35"/>
    <row r="2230" customFormat="1" x14ac:dyDescent="0.35"/>
    <row r="2231" customFormat="1" x14ac:dyDescent="0.35"/>
    <row r="2232" customFormat="1" x14ac:dyDescent="0.35"/>
    <row r="2233" customFormat="1" x14ac:dyDescent="0.35"/>
    <row r="2234" customFormat="1" x14ac:dyDescent="0.35"/>
    <row r="2235" customFormat="1" x14ac:dyDescent="0.35"/>
    <row r="2236" customFormat="1" x14ac:dyDescent="0.35"/>
    <row r="2237" customFormat="1" x14ac:dyDescent="0.35"/>
    <row r="2238" customFormat="1" x14ac:dyDescent="0.35"/>
    <row r="2239" customFormat="1" x14ac:dyDescent="0.35"/>
    <row r="2240" customFormat="1" x14ac:dyDescent="0.35"/>
    <row r="2241" customFormat="1" x14ac:dyDescent="0.35"/>
    <row r="2242" customFormat="1" x14ac:dyDescent="0.35"/>
    <row r="2243" customFormat="1" x14ac:dyDescent="0.35"/>
    <row r="2244" customFormat="1" x14ac:dyDescent="0.35"/>
    <row r="2245" customFormat="1" x14ac:dyDescent="0.35"/>
    <row r="2246" customFormat="1" x14ac:dyDescent="0.3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57" t="s">
        <v>418</v>
      </c>
      <c r="B1" s="55"/>
      <c r="C1" s="55"/>
      <c r="D1" s="55"/>
      <c r="E1" s="55"/>
      <c r="F1" s="55"/>
      <c r="G1" s="55"/>
      <c r="H1" s="55"/>
      <c r="K1" s="58"/>
      <c r="L1" s="59"/>
      <c r="M1" s="59"/>
    </row>
    <row r="2" spans="1:13" x14ac:dyDescent="0.35">
      <c r="A2" s="56" t="s">
        <v>0</v>
      </c>
      <c r="B2" s="56"/>
      <c r="C2" s="56"/>
      <c r="D2" s="56"/>
      <c r="E2" s="56"/>
      <c r="F2" s="56"/>
      <c r="G2" s="56"/>
      <c r="H2" s="56"/>
      <c r="K2" s="56" t="s">
        <v>4</v>
      </c>
      <c r="L2" s="56"/>
      <c r="M2" s="56"/>
    </row>
    <row r="3" spans="1:13" x14ac:dyDescent="0.35">
      <c r="A3" s="1">
        <v>1</v>
      </c>
      <c r="B3" s="1">
        <v>2</v>
      </c>
      <c r="C3" s="1">
        <v>3</v>
      </c>
      <c r="D3" s="1">
        <v>4</v>
      </c>
      <c r="E3" s="1">
        <v>5</v>
      </c>
      <c r="F3" s="1">
        <v>6</v>
      </c>
      <c r="G3" s="1">
        <v>7</v>
      </c>
      <c r="H3" s="1">
        <v>8</v>
      </c>
      <c r="K3" s="25" t="s">
        <v>74</v>
      </c>
      <c r="L3" s="25" t="s">
        <v>77</v>
      </c>
      <c r="M3" s="25" t="s">
        <v>411</v>
      </c>
    </row>
    <row r="4" spans="1:13" x14ac:dyDescent="0.35">
      <c r="A4" s="2">
        <f>IF(Data!A4&gt;0,Data!A4-4,"")</f>
        <v>0</v>
      </c>
      <c r="B4" s="2">
        <f>IF(Data!B4&gt;0,Data!B4-4,"")</f>
        <v>-1</v>
      </c>
      <c r="C4" s="2">
        <f>IF(Data!C4&gt;0,Data!C4-4,"")</f>
        <v>0</v>
      </c>
      <c r="D4" s="2">
        <f>IF(Data!D4&gt;0,Data!D4-4,"")</f>
        <v>1</v>
      </c>
      <c r="E4" s="2">
        <f>IF(Data!E4&gt;0,Data!E4-4,"")</f>
        <v>-1</v>
      </c>
      <c r="F4" s="2">
        <f>IF(Data!F4&gt;0,Data!F4-4,"")</f>
        <v>0</v>
      </c>
      <c r="G4" s="2">
        <f>IF(Data!G4&gt;0,Data!G4-4,"")</f>
        <v>1</v>
      </c>
      <c r="H4" s="2">
        <f>IF(Data!H4&gt;0,Data!H4-4,"")</f>
        <v>0</v>
      </c>
      <c r="K4" s="9">
        <f>IF(COUNT(A4,B4,C4,D4)&gt;0,AVERAGE(A4,B4,C4,D4),"")</f>
        <v>0</v>
      </c>
      <c r="L4" s="9">
        <f>IF(COUNT(E4,F4,G4,H4)&gt;0,AVERAGE(E4,F4,G4,H4),"")</f>
        <v>0</v>
      </c>
      <c r="M4" s="9">
        <f>IF(COUNT(A4,B4,C4,D4,E4,F4,G4,H4)&gt;0,AVERAGE(A4,B4,C4,D4,E4,F4,G4,H4),"")</f>
        <v>0</v>
      </c>
    </row>
    <row r="5" spans="1:13" x14ac:dyDescent="0.35">
      <c r="A5" s="2">
        <f>IF(Data!A5&gt;0,Data!A5-4,"")</f>
        <v>0</v>
      </c>
      <c r="B5" s="2">
        <f>IF(Data!B5&gt;0,Data!B5-4,"")</f>
        <v>1</v>
      </c>
      <c r="C5" s="2">
        <f>IF(Data!C5&gt;0,Data!C5-4,"")</f>
        <v>1</v>
      </c>
      <c r="D5" s="2">
        <f>IF(Data!D5&gt;0,Data!D5-4,"")</f>
        <v>2</v>
      </c>
      <c r="E5" s="2">
        <f>IF(Data!E5&gt;0,Data!E5-4,"")</f>
        <v>3</v>
      </c>
      <c r="F5" s="2">
        <f>IF(Data!F5&gt;0,Data!F5-4,"")</f>
        <v>3</v>
      </c>
      <c r="G5" s="2">
        <f>IF(Data!G5&gt;0,Data!G5-4,"")</f>
        <v>0</v>
      </c>
      <c r="H5" s="2">
        <f>IF(Data!H5&gt;0,Data!H5-4,"")</f>
        <v>0</v>
      </c>
      <c r="K5" s="9">
        <f t="shared" ref="K5:K68" si="0">IF(COUNT(A5,B5,C5,D5)&gt;0,AVERAGE(A5,B5,C5,D5),"")</f>
        <v>1</v>
      </c>
      <c r="L5" s="9">
        <f t="shared" ref="L5:L68" si="1">IF(COUNT(E5,F5,G5,H5)&gt;0,AVERAGE(E5,F5,G5,H5),"")</f>
        <v>1.5</v>
      </c>
      <c r="M5" s="9">
        <f t="shared" ref="M5:M68" si="2">IF(COUNT(A5,B5,C5,D5,E5,F5,G5,H5)&gt;0,AVERAGE(A5,B5,C5,D5,E5,F5,G5,H5),"")</f>
        <v>1.25</v>
      </c>
    </row>
    <row r="6" spans="1:13" x14ac:dyDescent="0.35">
      <c r="A6" s="2">
        <f>IF(Data!A6&gt;0,Data!A6-4,"")</f>
        <v>0</v>
      </c>
      <c r="B6" s="2">
        <f>IF(Data!B6&gt;0,Data!B6-4,"")</f>
        <v>-3</v>
      </c>
      <c r="C6" s="2">
        <f>IF(Data!C6&gt;0,Data!C6-4,"")</f>
        <v>-1</v>
      </c>
      <c r="D6" s="2">
        <f>IF(Data!D6&gt;0,Data!D6-4,"")</f>
        <v>1</v>
      </c>
      <c r="E6" s="2">
        <f>IF(Data!E6&gt;0,Data!E6-4,"")</f>
        <v>0</v>
      </c>
      <c r="F6" s="2">
        <f>IF(Data!F6&gt;0,Data!F6-4,"")</f>
        <v>-1</v>
      </c>
      <c r="G6" s="2">
        <f>IF(Data!G6&gt;0,Data!G6-4,"")</f>
        <v>0</v>
      </c>
      <c r="H6" s="2">
        <f>IF(Data!H6&gt;0,Data!H6-4,"")</f>
        <v>0</v>
      </c>
      <c r="K6" s="9">
        <f t="shared" si="0"/>
        <v>-0.75</v>
      </c>
      <c r="L6" s="9">
        <f t="shared" si="1"/>
        <v>-0.25</v>
      </c>
      <c r="M6" s="9">
        <f t="shared" si="2"/>
        <v>-0.5</v>
      </c>
    </row>
    <row r="7" spans="1:13" x14ac:dyDescent="0.35">
      <c r="A7" s="2">
        <f>IF(Data!A7&gt;0,Data!A7-4,"")</f>
        <v>-2</v>
      </c>
      <c r="B7" s="2">
        <f>IF(Data!B7&gt;0,Data!B7-4,"")</f>
        <v>-3</v>
      </c>
      <c r="C7" s="2">
        <f>IF(Data!C7&gt;0,Data!C7-4,"")</f>
        <v>-3</v>
      </c>
      <c r="D7" s="2">
        <f>IF(Data!D7&gt;0,Data!D7-4,"")</f>
        <v>-3</v>
      </c>
      <c r="E7" s="2">
        <f>IF(Data!E7&gt;0,Data!E7-4,"")</f>
        <v>-3</v>
      </c>
      <c r="F7" s="2">
        <f>IF(Data!F7&gt;0,Data!F7-4,"")</f>
        <v>-3</v>
      </c>
      <c r="G7" s="2">
        <f>IF(Data!G7&gt;0,Data!G7-4,"")</f>
        <v>-3</v>
      </c>
      <c r="H7" s="2">
        <f>IF(Data!H7&gt;0,Data!H7-4,"")</f>
        <v>-3</v>
      </c>
      <c r="K7" s="9">
        <f t="shared" si="0"/>
        <v>-2.75</v>
      </c>
      <c r="L7" s="9">
        <f t="shared" si="1"/>
        <v>-3</v>
      </c>
      <c r="M7" s="9">
        <f t="shared" si="2"/>
        <v>-2.875</v>
      </c>
    </row>
    <row r="8" spans="1:13" x14ac:dyDescent="0.35">
      <c r="A8" s="2">
        <f>IF(Data!A8&gt;0,Data!A8-4,"")</f>
        <v>-1</v>
      </c>
      <c r="B8" s="2">
        <f>IF(Data!B8&gt;0,Data!B8-4,"")</f>
        <v>0</v>
      </c>
      <c r="C8" s="2">
        <f>IF(Data!C8&gt;0,Data!C8-4,"")</f>
        <v>0</v>
      </c>
      <c r="D8" s="2">
        <f>IF(Data!D8&gt;0,Data!D8-4,"")</f>
        <v>-1</v>
      </c>
      <c r="E8" s="2">
        <f>IF(Data!E8&gt;0,Data!E8-4,"")</f>
        <v>-3</v>
      </c>
      <c r="F8" s="2">
        <f>IF(Data!F8&gt;0,Data!F8-4,"")</f>
        <v>-2</v>
      </c>
      <c r="G8" s="2">
        <f>IF(Data!G8&gt;0,Data!G8-4,"")</f>
        <v>-2</v>
      </c>
      <c r="H8" s="2">
        <f>IF(Data!H8&gt;0,Data!H8-4,"")</f>
        <v>-2</v>
      </c>
      <c r="K8" s="9">
        <f t="shared" si="0"/>
        <v>-0.5</v>
      </c>
      <c r="L8" s="9">
        <f t="shared" si="1"/>
        <v>-2.25</v>
      </c>
      <c r="M8" s="9">
        <f t="shared" si="2"/>
        <v>-1.375</v>
      </c>
    </row>
    <row r="9" spans="1:13" x14ac:dyDescent="0.35">
      <c r="A9" s="2">
        <f>IF(Data!A9&gt;0,Data!A9-4,"")</f>
        <v>2</v>
      </c>
      <c r="B9" s="2">
        <f>IF(Data!B9&gt;0,Data!B9-4,"")</f>
        <v>3</v>
      </c>
      <c r="C9" s="2">
        <f>IF(Data!C9&gt;0,Data!C9-4,"")</f>
        <v>2</v>
      </c>
      <c r="D9" s="2">
        <f>IF(Data!D9&gt;0,Data!D9-4,"")</f>
        <v>-2</v>
      </c>
      <c r="E9" s="2">
        <f>IF(Data!E9&gt;0,Data!E9-4,"")</f>
        <v>1</v>
      </c>
      <c r="F9" s="2">
        <f>IF(Data!F9&gt;0,Data!F9-4,"")</f>
        <v>2</v>
      </c>
      <c r="G9" s="2">
        <f>IF(Data!G9&gt;0,Data!G9-4,"")</f>
        <v>2</v>
      </c>
      <c r="H9" s="2">
        <f>IF(Data!H9&gt;0,Data!H9-4,"")</f>
        <v>2</v>
      </c>
      <c r="K9" s="9">
        <f t="shared" si="0"/>
        <v>1.25</v>
      </c>
      <c r="L9" s="9">
        <f t="shared" si="1"/>
        <v>1.75</v>
      </c>
      <c r="M9" s="9">
        <f t="shared" si="2"/>
        <v>1.5</v>
      </c>
    </row>
    <row r="10" spans="1:13" x14ac:dyDescent="0.3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9">
        <f t="shared" si="0"/>
        <v>0</v>
      </c>
      <c r="L10" s="9">
        <f t="shared" si="1"/>
        <v>0</v>
      </c>
      <c r="M10" s="9">
        <f t="shared" si="2"/>
        <v>0</v>
      </c>
    </row>
    <row r="11" spans="1:13" x14ac:dyDescent="0.35">
      <c r="A11" s="2">
        <f>IF(Data!A11&gt;0,Data!A11-4,"")</f>
        <v>0</v>
      </c>
      <c r="B11" s="2">
        <f>IF(Data!B11&gt;0,Data!B11-4,"")</f>
        <v>-1</v>
      </c>
      <c r="C11" s="2">
        <f>IF(Data!C11&gt;0,Data!C11-4,"")</f>
        <v>-1</v>
      </c>
      <c r="D11" s="2">
        <f>IF(Data!D11&gt;0,Data!D11-4,"")</f>
        <v>-1</v>
      </c>
      <c r="E11" s="2">
        <f>IF(Data!E11&gt;0,Data!E11-4,"")</f>
        <v>0</v>
      </c>
      <c r="F11" s="2">
        <f>IF(Data!F11&gt;0,Data!F11-4,"")</f>
        <v>2</v>
      </c>
      <c r="G11" s="2">
        <f>IF(Data!G11&gt;0,Data!G11-4,"")</f>
        <v>0</v>
      </c>
      <c r="H11" s="2">
        <f>IF(Data!H11&gt;0,Data!H11-4,"")</f>
        <v>0</v>
      </c>
      <c r="K11" s="9">
        <f t="shared" si="0"/>
        <v>-0.75</v>
      </c>
      <c r="L11" s="9">
        <f t="shared" si="1"/>
        <v>0.5</v>
      </c>
      <c r="M11" s="9">
        <f t="shared" si="2"/>
        <v>-0.125</v>
      </c>
    </row>
    <row r="12" spans="1:13" x14ac:dyDescent="0.35">
      <c r="A12" s="2">
        <f>IF(Data!A12&gt;0,Data!A12-4,"")</f>
        <v>0</v>
      </c>
      <c r="B12" s="2">
        <f>IF(Data!B12&gt;0,Data!B12-4,"")</f>
        <v>1</v>
      </c>
      <c r="C12" s="2">
        <f>IF(Data!C12&gt;0,Data!C12-4,"")</f>
        <v>1</v>
      </c>
      <c r="D12" s="2">
        <f>IF(Data!D12&gt;0,Data!D12-4,"")</f>
        <v>0</v>
      </c>
      <c r="E12" s="2">
        <f>IF(Data!E12&gt;0,Data!E12-4,"")</f>
        <v>-2</v>
      </c>
      <c r="F12" s="2">
        <f>IF(Data!F12&gt;0,Data!F12-4,"")</f>
        <v>0</v>
      </c>
      <c r="G12" s="2">
        <f>IF(Data!G12&gt;0,Data!G12-4,"")</f>
        <v>1</v>
      </c>
      <c r="H12" s="2">
        <f>IF(Data!H12&gt;0,Data!H12-4,"")</f>
        <v>-1</v>
      </c>
      <c r="K12" s="9">
        <f t="shared" si="0"/>
        <v>0.5</v>
      </c>
      <c r="L12" s="9">
        <f t="shared" si="1"/>
        <v>-0.5</v>
      </c>
      <c r="M12" s="9">
        <f t="shared" si="2"/>
        <v>0</v>
      </c>
    </row>
    <row r="13" spans="1:13" x14ac:dyDescent="0.35">
      <c r="A13" s="2">
        <f>IF(Data!A13&gt;0,Data!A13-4,"")</f>
        <v>0</v>
      </c>
      <c r="B13" s="2">
        <f>IF(Data!B13&gt;0,Data!B13-4,"")</f>
        <v>1</v>
      </c>
      <c r="C13" s="2">
        <f>IF(Data!C13&gt;0,Data!C13-4,"")</f>
        <v>0</v>
      </c>
      <c r="D13" s="2">
        <f>IF(Data!D13&gt;0,Data!D13-4,"")</f>
        <v>-1</v>
      </c>
      <c r="E13" s="2">
        <f>IF(Data!E13&gt;0,Data!E13-4,"")</f>
        <v>-1</v>
      </c>
      <c r="F13" s="2">
        <f>IF(Data!F13&gt;0,Data!F13-4,"")</f>
        <v>-2</v>
      </c>
      <c r="G13" s="2">
        <f>IF(Data!G13&gt;0,Data!G13-4,"")</f>
        <v>-2</v>
      </c>
      <c r="H13" s="2">
        <f>IF(Data!H13&gt;0,Data!H13-4,"")</f>
        <v>-2</v>
      </c>
      <c r="K13" s="9">
        <f t="shared" si="0"/>
        <v>0</v>
      </c>
      <c r="L13" s="9">
        <f t="shared" si="1"/>
        <v>-1.75</v>
      </c>
      <c r="M13" s="9">
        <f t="shared" si="2"/>
        <v>-0.875</v>
      </c>
    </row>
    <row r="14" spans="1:13" x14ac:dyDescent="0.35">
      <c r="A14" s="2">
        <f>IF(Data!A14&gt;0,Data!A14-4,"")</f>
        <v>2</v>
      </c>
      <c r="B14" s="2">
        <f>IF(Data!B14&gt;0,Data!B14-4,"")</f>
        <v>1</v>
      </c>
      <c r="C14" s="2">
        <f>IF(Data!C14&gt;0,Data!C14-4,"")</f>
        <v>2</v>
      </c>
      <c r="D14" s="2">
        <f>IF(Data!D14&gt;0,Data!D14-4,"")</f>
        <v>2</v>
      </c>
      <c r="E14" s="2">
        <f>IF(Data!E14&gt;0,Data!E14-4,"")</f>
        <v>-2</v>
      </c>
      <c r="F14" s="2">
        <f>IF(Data!F14&gt;0,Data!F14-4,"")</f>
        <v>-2</v>
      </c>
      <c r="G14" s="2">
        <f>IF(Data!G14&gt;0,Data!G14-4,"")</f>
        <v>-2</v>
      </c>
      <c r="H14" s="2">
        <f>IF(Data!H14&gt;0,Data!H14-4,"")</f>
        <v>-2</v>
      </c>
      <c r="K14" s="9">
        <f t="shared" si="0"/>
        <v>1.75</v>
      </c>
      <c r="L14" s="9">
        <f t="shared" si="1"/>
        <v>-2</v>
      </c>
      <c r="M14" s="9">
        <f t="shared" si="2"/>
        <v>-0.125</v>
      </c>
    </row>
    <row r="15" spans="1:13" x14ac:dyDescent="0.35">
      <c r="A15" s="2">
        <f>IF(Data!A15&gt;0,Data!A15-4,"")</f>
        <v>1</v>
      </c>
      <c r="B15" s="2">
        <f>IF(Data!B15&gt;0,Data!B15-4,"")</f>
        <v>1</v>
      </c>
      <c r="C15" s="2">
        <f>IF(Data!C15&gt;0,Data!C15-4,"")</f>
        <v>1</v>
      </c>
      <c r="D15" s="2">
        <f>IF(Data!D15&gt;0,Data!D15-4,"")</f>
        <v>1</v>
      </c>
      <c r="E15" s="2">
        <f>IF(Data!E15&gt;0,Data!E15-4,"")</f>
        <v>2</v>
      </c>
      <c r="F15" s="2">
        <f>IF(Data!F15&gt;0,Data!F15-4,"")</f>
        <v>2</v>
      </c>
      <c r="G15" s="2">
        <f>IF(Data!G15&gt;0,Data!G15-4,"")</f>
        <v>2</v>
      </c>
      <c r="H15" s="2">
        <f>IF(Data!H15&gt;0,Data!H15-4,"")</f>
        <v>2</v>
      </c>
      <c r="K15" s="9">
        <f t="shared" si="0"/>
        <v>1</v>
      </c>
      <c r="L15" s="9">
        <f t="shared" si="1"/>
        <v>2</v>
      </c>
      <c r="M15" s="9">
        <f t="shared" si="2"/>
        <v>1.5</v>
      </c>
    </row>
    <row r="16" spans="1:13" x14ac:dyDescent="0.35">
      <c r="A16" s="2">
        <f>IF(Data!A16&gt;0,Data!A16-4,"")</f>
        <v>-2</v>
      </c>
      <c r="B16" s="2">
        <f>IF(Data!B16&gt;0,Data!B16-4,"")</f>
        <v>-3</v>
      </c>
      <c r="C16" s="2">
        <f>IF(Data!C16&gt;0,Data!C16-4,"")</f>
        <v>-3</v>
      </c>
      <c r="D16" s="2">
        <f>IF(Data!D16&gt;0,Data!D16-4,"")</f>
        <v>-3</v>
      </c>
      <c r="E16" s="2">
        <f>IF(Data!E16&gt;0,Data!E16-4,"")</f>
        <v>-3</v>
      </c>
      <c r="F16" s="2">
        <f>IF(Data!F16&gt;0,Data!F16-4,"")</f>
        <v>-3</v>
      </c>
      <c r="G16" s="2">
        <f>IF(Data!G16&gt;0,Data!G16-4,"")</f>
        <v>-2</v>
      </c>
      <c r="H16" s="2">
        <f>IF(Data!H16&gt;0,Data!H16-4,"")</f>
        <v>-3</v>
      </c>
      <c r="K16" s="9">
        <f t="shared" si="0"/>
        <v>-2.75</v>
      </c>
      <c r="L16" s="9">
        <f t="shared" si="1"/>
        <v>-2.75</v>
      </c>
      <c r="M16" s="9">
        <f t="shared" si="2"/>
        <v>-2.75</v>
      </c>
    </row>
    <row r="17" spans="1:13" x14ac:dyDescent="0.35">
      <c r="A17" s="2">
        <f>IF(Data!A17&gt;0,Data!A17-4,"")</f>
        <v>-1</v>
      </c>
      <c r="B17" s="2">
        <f>IF(Data!B17&gt;0,Data!B17-4,"")</f>
        <v>2</v>
      </c>
      <c r="C17" s="2">
        <f>IF(Data!C17&gt;0,Data!C17-4,"")</f>
        <v>2</v>
      </c>
      <c r="D17" s="2">
        <f>IF(Data!D17&gt;0,Data!D17-4,"")</f>
        <v>1</v>
      </c>
      <c r="E17" s="2">
        <f>IF(Data!E17&gt;0,Data!E17-4,"")</f>
        <v>-1</v>
      </c>
      <c r="F17" s="2">
        <f>IF(Data!F17&gt;0,Data!F17-4,"")</f>
        <v>1</v>
      </c>
      <c r="G17" s="2">
        <f>IF(Data!G17&gt;0,Data!G17-4,"")</f>
        <v>0</v>
      </c>
      <c r="H17" s="2">
        <f>IF(Data!H17&gt;0,Data!H17-4,"")</f>
        <v>-1</v>
      </c>
      <c r="K17" s="9">
        <f t="shared" si="0"/>
        <v>1</v>
      </c>
      <c r="L17" s="9">
        <f t="shared" si="1"/>
        <v>-0.25</v>
      </c>
      <c r="M17" s="9">
        <f t="shared" si="2"/>
        <v>0.375</v>
      </c>
    </row>
    <row r="18" spans="1:13" x14ac:dyDescent="0.35">
      <c r="A18" s="2">
        <f>IF(Data!A18&gt;0,Data!A18-4,"")</f>
        <v>2</v>
      </c>
      <c r="B18" s="2">
        <f>IF(Data!B18&gt;0,Data!B18-4,"")</f>
        <v>2</v>
      </c>
      <c r="C18" s="2">
        <f>IF(Data!C18&gt;0,Data!C18-4,"")</f>
        <v>2</v>
      </c>
      <c r="D18" s="2">
        <f>IF(Data!D18&gt;0,Data!D18-4,"")</f>
        <v>2</v>
      </c>
      <c r="E18" s="2">
        <f>IF(Data!E18&gt;0,Data!E18-4,"")</f>
        <v>2</v>
      </c>
      <c r="F18" s="2">
        <f>IF(Data!F18&gt;0,Data!F18-4,"")</f>
        <v>3</v>
      </c>
      <c r="G18" s="2">
        <f>IF(Data!G18&gt;0,Data!G18-4,"")</f>
        <v>2</v>
      </c>
      <c r="H18" s="2">
        <f>IF(Data!H18&gt;0,Data!H18-4,"")</f>
        <v>1</v>
      </c>
      <c r="K18" s="9">
        <f t="shared" si="0"/>
        <v>2</v>
      </c>
      <c r="L18" s="9">
        <f t="shared" si="1"/>
        <v>2</v>
      </c>
      <c r="M18" s="9">
        <f t="shared" si="2"/>
        <v>2</v>
      </c>
    </row>
    <row r="19" spans="1:13" x14ac:dyDescent="0.35">
      <c r="A19" s="2">
        <f>IF(Data!A19&gt;0,Data!A19-4,"")</f>
        <v>-2</v>
      </c>
      <c r="B19" s="2">
        <f>IF(Data!B19&gt;0,Data!B19-4,"")</f>
        <v>-3</v>
      </c>
      <c r="C19" s="2">
        <f>IF(Data!C19&gt;0,Data!C19-4,"")</f>
        <v>-3</v>
      </c>
      <c r="D19" s="2">
        <f>IF(Data!D19&gt;0,Data!D19-4,"")</f>
        <v>-3</v>
      </c>
      <c r="E19" s="2">
        <f>IF(Data!E19&gt;0,Data!E19-4,"")</f>
        <v>-1</v>
      </c>
      <c r="F19" s="2">
        <f>IF(Data!F19&gt;0,Data!F19-4,"")</f>
        <v>-1</v>
      </c>
      <c r="G19" s="2">
        <f>IF(Data!G19&gt;0,Data!G19-4,"")</f>
        <v>-1</v>
      </c>
      <c r="H19" s="2">
        <f>IF(Data!H19&gt;0,Data!H19-4,"")</f>
        <v>0</v>
      </c>
      <c r="K19" s="9">
        <f t="shared" si="0"/>
        <v>-2.75</v>
      </c>
      <c r="L19" s="9">
        <f t="shared" si="1"/>
        <v>-0.75</v>
      </c>
      <c r="M19" s="9">
        <f t="shared" si="2"/>
        <v>-1.75</v>
      </c>
    </row>
    <row r="20" spans="1:13" x14ac:dyDescent="0.35">
      <c r="A20" s="2">
        <f>IF(Data!A20&gt;0,Data!A20-4,"")</f>
        <v>2</v>
      </c>
      <c r="B20" s="2">
        <f>IF(Data!B20&gt;0,Data!B20-4,"")</f>
        <v>2</v>
      </c>
      <c r="C20" s="2">
        <f>IF(Data!C20&gt;0,Data!C20-4,"")</f>
        <v>2</v>
      </c>
      <c r="D20" s="2">
        <f>IF(Data!D20&gt;0,Data!D20-4,"")</f>
        <v>2</v>
      </c>
      <c r="E20" s="2">
        <f>IF(Data!E20&gt;0,Data!E20-4,"")</f>
        <v>0</v>
      </c>
      <c r="F20" s="2">
        <f>IF(Data!F20&gt;0,Data!F20-4,"")</f>
        <v>0</v>
      </c>
      <c r="G20" s="2">
        <f>IF(Data!G20&gt;0,Data!G20-4,"")</f>
        <v>0</v>
      </c>
      <c r="H20" s="2">
        <f>IF(Data!H20&gt;0,Data!H20-4,"")</f>
        <v>0</v>
      </c>
      <c r="K20" s="9">
        <f t="shared" si="0"/>
        <v>2</v>
      </c>
      <c r="L20" s="9">
        <f t="shared" si="1"/>
        <v>0</v>
      </c>
      <c r="M20" s="9">
        <f t="shared" si="2"/>
        <v>1</v>
      </c>
    </row>
    <row r="21" spans="1:13" x14ac:dyDescent="0.35">
      <c r="A21" s="2">
        <f>IF(Data!A21&gt;0,Data!A21-4,"")</f>
        <v>2</v>
      </c>
      <c r="B21" s="2">
        <f>IF(Data!B21&gt;0,Data!B21-4,"")</f>
        <v>2</v>
      </c>
      <c r="C21" s="2">
        <f>IF(Data!C21&gt;0,Data!C21-4,"")</f>
        <v>2</v>
      </c>
      <c r="D21" s="2">
        <f>IF(Data!D21&gt;0,Data!D21-4,"")</f>
        <v>3</v>
      </c>
      <c r="E21" s="2">
        <f>IF(Data!E21&gt;0,Data!E21-4,"")</f>
        <v>1</v>
      </c>
      <c r="F21" s="2">
        <f>IF(Data!F21&gt;0,Data!F21-4,"")</f>
        <v>0</v>
      </c>
      <c r="G21" s="2">
        <f>IF(Data!G21&gt;0,Data!G21-4,"")</f>
        <v>2</v>
      </c>
      <c r="H21" s="2">
        <f>IF(Data!H21&gt;0,Data!H21-4,"")</f>
        <v>1</v>
      </c>
      <c r="K21" s="9">
        <f t="shared" si="0"/>
        <v>2.25</v>
      </c>
      <c r="L21" s="9">
        <f t="shared" si="1"/>
        <v>1</v>
      </c>
      <c r="M21" s="9">
        <f t="shared" si="2"/>
        <v>1.625</v>
      </c>
    </row>
    <row r="22" spans="1:13" x14ac:dyDescent="0.35">
      <c r="A22" s="2">
        <f>IF(Data!A22&gt;0,Data!A22-4,"")</f>
        <v>2</v>
      </c>
      <c r="B22" s="2">
        <f>IF(Data!B22&gt;0,Data!B22-4,"")</f>
        <v>-2</v>
      </c>
      <c r="C22" s="2">
        <f>IF(Data!C22&gt;0,Data!C22-4,"")</f>
        <v>0</v>
      </c>
      <c r="D22" s="2">
        <f>IF(Data!D22&gt;0,Data!D22-4,"")</f>
        <v>-1</v>
      </c>
      <c r="E22" s="2">
        <f>IF(Data!E22&gt;0,Data!E22-4,"")</f>
        <v>1</v>
      </c>
      <c r="F22" s="2">
        <f>IF(Data!F22&gt;0,Data!F22-4,"")</f>
        <v>2</v>
      </c>
      <c r="G22" s="2">
        <f>IF(Data!G22&gt;0,Data!G22-4,"")</f>
        <v>0</v>
      </c>
      <c r="H22" s="2">
        <f>IF(Data!H22&gt;0,Data!H22-4,"")</f>
        <v>-2</v>
      </c>
      <c r="K22" s="9">
        <f t="shared" si="0"/>
        <v>-0.25</v>
      </c>
      <c r="L22" s="9">
        <f t="shared" si="1"/>
        <v>0.25</v>
      </c>
      <c r="M22" s="9">
        <f t="shared" si="2"/>
        <v>0</v>
      </c>
    </row>
    <row r="23" spans="1:13" x14ac:dyDescent="0.35">
      <c r="A23" s="2">
        <f>IF(Data!A23&gt;0,Data!A23-4,"")</f>
        <v>0</v>
      </c>
      <c r="B23" s="2">
        <f>IF(Data!B23&gt;0,Data!B23-4,"")</f>
        <v>-2</v>
      </c>
      <c r="C23" s="2">
        <f>IF(Data!C23&gt;0,Data!C23-4,"")</f>
        <v>1</v>
      </c>
      <c r="D23" s="2">
        <f>IF(Data!D23&gt;0,Data!D23-4,"")</f>
        <v>-1</v>
      </c>
      <c r="E23" s="2">
        <f>IF(Data!E23&gt;0,Data!E23-4,"")</f>
        <v>0</v>
      </c>
      <c r="F23" s="2">
        <f>IF(Data!F23&gt;0,Data!F23-4,"")</f>
        <v>1</v>
      </c>
      <c r="G23" s="2">
        <f>IF(Data!G23&gt;0,Data!G23-4,"")</f>
        <v>2</v>
      </c>
      <c r="H23" s="2">
        <f>IF(Data!H23&gt;0,Data!H23-4,"")</f>
        <v>2</v>
      </c>
      <c r="K23" s="9">
        <f t="shared" si="0"/>
        <v>-0.5</v>
      </c>
      <c r="L23" s="9">
        <f t="shared" si="1"/>
        <v>1.25</v>
      </c>
      <c r="M23" s="9">
        <f t="shared" si="2"/>
        <v>0.375</v>
      </c>
    </row>
    <row r="24" spans="1:13" x14ac:dyDescent="0.35">
      <c r="A24" s="2">
        <f>IF(Data!A24&gt;0,Data!A24-4,"")</f>
        <v>-1</v>
      </c>
      <c r="B24" s="2">
        <f>IF(Data!B24&gt;0,Data!B24-4,"")</f>
        <v>-2</v>
      </c>
      <c r="C24" s="2">
        <f>IF(Data!C24&gt;0,Data!C24-4,"")</f>
        <v>-1</v>
      </c>
      <c r="D24" s="2">
        <f>IF(Data!D24&gt;0,Data!D24-4,"")</f>
        <v>-1</v>
      </c>
      <c r="E24" s="2">
        <f>IF(Data!E24&gt;0,Data!E24-4,"")</f>
        <v>-1</v>
      </c>
      <c r="F24" s="2">
        <f>IF(Data!F24&gt;0,Data!F24-4,"")</f>
        <v>0</v>
      </c>
      <c r="G24" s="2">
        <f>IF(Data!G24&gt;0,Data!G24-4,"")</f>
        <v>1</v>
      </c>
      <c r="H24" s="2">
        <f>IF(Data!H24&gt;0,Data!H24-4,"")</f>
        <v>1</v>
      </c>
      <c r="K24" s="9">
        <f t="shared" si="0"/>
        <v>-1.25</v>
      </c>
      <c r="L24" s="9">
        <f t="shared" si="1"/>
        <v>0.25</v>
      </c>
      <c r="M24" s="9">
        <f t="shared" si="2"/>
        <v>-0.5</v>
      </c>
    </row>
    <row r="25" spans="1:13" x14ac:dyDescent="0.35">
      <c r="A25" s="2">
        <f>IF(Data!A25&gt;0,Data!A25-4,"")</f>
        <v>1</v>
      </c>
      <c r="B25" s="2">
        <f>IF(Data!B25&gt;0,Data!B25-4,"")</f>
        <v>2</v>
      </c>
      <c r="C25" s="2">
        <f>IF(Data!C25&gt;0,Data!C25-4,"")</f>
        <v>1</v>
      </c>
      <c r="D25" s="2">
        <f>IF(Data!D25&gt;0,Data!D25-4,"")</f>
        <v>1</v>
      </c>
      <c r="E25" s="2">
        <f>IF(Data!E25&gt;0,Data!E25-4,"")</f>
        <v>2</v>
      </c>
      <c r="F25" s="2">
        <f>IF(Data!F25&gt;0,Data!F25-4,"")</f>
        <v>1</v>
      </c>
      <c r="G25" s="2">
        <f>IF(Data!G25&gt;0,Data!G25-4,"")</f>
        <v>2</v>
      </c>
      <c r="H25" s="2">
        <f>IF(Data!H25&gt;0,Data!H25-4,"")</f>
        <v>1</v>
      </c>
      <c r="K25" s="9">
        <f t="shared" si="0"/>
        <v>1.25</v>
      </c>
      <c r="L25" s="9">
        <f t="shared" si="1"/>
        <v>1.5</v>
      </c>
      <c r="M25" s="9">
        <f t="shared" si="2"/>
        <v>1.375</v>
      </c>
    </row>
    <row r="26" spans="1:13" x14ac:dyDescent="0.35">
      <c r="A26" s="2">
        <f>IF(Data!A26&gt;0,Data!A26-4,"")</f>
        <v>-2</v>
      </c>
      <c r="B26" s="2">
        <f>IF(Data!B26&gt;0,Data!B26-4,"")</f>
        <v>0</v>
      </c>
      <c r="C26" s="2">
        <f>IF(Data!C26&gt;0,Data!C26-4,"")</f>
        <v>-1</v>
      </c>
      <c r="D26" s="2">
        <f>IF(Data!D26&gt;0,Data!D26-4,"")</f>
        <v>0</v>
      </c>
      <c r="E26" s="2">
        <f>IF(Data!E26&gt;0,Data!E26-4,"")</f>
        <v>0</v>
      </c>
      <c r="F26" s="2">
        <f>IF(Data!F26&gt;0,Data!F26-4,"")</f>
        <v>-1</v>
      </c>
      <c r="G26" s="2">
        <f>IF(Data!G26&gt;0,Data!G26-4,"")</f>
        <v>-1</v>
      </c>
      <c r="H26" s="2">
        <f>IF(Data!H26&gt;0,Data!H26-4,"")</f>
        <v>0</v>
      </c>
      <c r="K26" s="9">
        <f t="shared" si="0"/>
        <v>-0.75</v>
      </c>
      <c r="L26" s="9">
        <f t="shared" si="1"/>
        <v>-0.5</v>
      </c>
      <c r="M26" s="9">
        <f t="shared" si="2"/>
        <v>-0.625</v>
      </c>
    </row>
    <row r="27" spans="1:13" x14ac:dyDescent="0.35">
      <c r="A27" s="2">
        <f>IF(Data!A27&gt;0,Data!A27-4,"")</f>
        <v>3</v>
      </c>
      <c r="B27" s="2">
        <f>IF(Data!B27&gt;0,Data!B27-4,"")</f>
        <v>3</v>
      </c>
      <c r="C27" s="2">
        <f>IF(Data!C27&gt;0,Data!C27-4,"")</f>
        <v>3</v>
      </c>
      <c r="D27" s="2">
        <f>IF(Data!D27&gt;0,Data!D27-4,"")</f>
        <v>2</v>
      </c>
      <c r="E27" s="2">
        <f>IF(Data!E27&gt;0,Data!E27-4,"")</f>
        <v>0</v>
      </c>
      <c r="F27" s="2">
        <f>IF(Data!F27&gt;0,Data!F27-4,"")</f>
        <v>-1</v>
      </c>
      <c r="G27" s="2">
        <f>IF(Data!G27&gt;0,Data!G27-4,"")</f>
        <v>2</v>
      </c>
      <c r="H27" s="2">
        <f>IF(Data!H27&gt;0,Data!H27-4,"")</f>
        <v>-2</v>
      </c>
      <c r="K27" s="9">
        <f t="shared" si="0"/>
        <v>2.75</v>
      </c>
      <c r="L27" s="9">
        <f t="shared" si="1"/>
        <v>-0.25</v>
      </c>
      <c r="M27" s="9">
        <f t="shared" si="2"/>
        <v>1.25</v>
      </c>
    </row>
    <row r="28" spans="1:13" x14ac:dyDescent="0.35">
      <c r="A28" s="2">
        <f>IF(Data!A28&gt;0,Data!A28-4,"")</f>
        <v>0</v>
      </c>
      <c r="B28" s="2">
        <f>IF(Data!B28&gt;0,Data!B28-4,"")</f>
        <v>1</v>
      </c>
      <c r="C28" s="2">
        <f>IF(Data!C28&gt;0,Data!C28-4,"")</f>
        <v>1</v>
      </c>
      <c r="D28" s="2">
        <f>IF(Data!D28&gt;0,Data!D28-4,"")</f>
        <v>1</v>
      </c>
      <c r="E28" s="2">
        <f>IF(Data!E28&gt;0,Data!E28-4,"")</f>
        <v>0</v>
      </c>
      <c r="F28" s="2">
        <f>IF(Data!F28&gt;0,Data!F28-4,"")</f>
        <v>1</v>
      </c>
      <c r="G28" s="2">
        <f>IF(Data!G28&gt;0,Data!G28-4,"")</f>
        <v>-2</v>
      </c>
      <c r="H28" s="2">
        <f>IF(Data!H28&gt;0,Data!H28-4,"")</f>
        <v>-1</v>
      </c>
      <c r="K28" s="9">
        <f t="shared" si="0"/>
        <v>0.75</v>
      </c>
      <c r="L28" s="9">
        <f t="shared" si="1"/>
        <v>-0.5</v>
      </c>
      <c r="M28" s="9">
        <f t="shared" si="2"/>
        <v>0.125</v>
      </c>
    </row>
    <row r="29" spans="1:13" x14ac:dyDescent="0.35">
      <c r="A29" s="2">
        <f>IF(Data!A29&gt;0,Data!A29-4,"")</f>
        <v>-1</v>
      </c>
      <c r="B29" s="2">
        <f>IF(Data!B29&gt;0,Data!B29-4,"")</f>
        <v>1</v>
      </c>
      <c r="C29" s="2">
        <f>IF(Data!C29&gt;0,Data!C29-4,"")</f>
        <v>1</v>
      </c>
      <c r="D29" s="2">
        <f>IF(Data!D29&gt;0,Data!D29-4,"")</f>
        <v>1</v>
      </c>
      <c r="E29" s="2">
        <f>IF(Data!E29&gt;0,Data!E29-4,"")</f>
        <v>-2</v>
      </c>
      <c r="F29" s="2">
        <f>IF(Data!F29&gt;0,Data!F29-4,"")</f>
        <v>1</v>
      </c>
      <c r="G29" s="2">
        <f>IF(Data!G29&gt;0,Data!G29-4,"")</f>
        <v>0</v>
      </c>
      <c r="H29" s="2">
        <f>IF(Data!H29&gt;0,Data!H29-4,"")</f>
        <v>-1</v>
      </c>
      <c r="K29" s="9">
        <f t="shared" si="0"/>
        <v>0.5</v>
      </c>
      <c r="L29" s="9">
        <f t="shared" si="1"/>
        <v>-0.5</v>
      </c>
      <c r="M29" s="9">
        <f t="shared" si="2"/>
        <v>0</v>
      </c>
    </row>
    <row r="30" spans="1:13" x14ac:dyDescent="0.35">
      <c r="A30" s="2">
        <f>IF(Data!A30&gt;0,Data!A30-4,"")</f>
        <v>0</v>
      </c>
      <c r="B30" s="2">
        <f>IF(Data!B30&gt;0,Data!B30-4,"")</f>
        <v>1</v>
      </c>
      <c r="C30" s="2">
        <f>IF(Data!C30&gt;0,Data!C30-4,"")</f>
        <v>1</v>
      </c>
      <c r="D30" s="2">
        <f>IF(Data!D30&gt;0,Data!D30-4,"")</f>
        <v>1</v>
      </c>
      <c r="E30" s="2">
        <f>IF(Data!E30&gt;0,Data!E30-4,"")</f>
        <v>0</v>
      </c>
      <c r="F30" s="2">
        <f>IF(Data!F30&gt;0,Data!F30-4,"")</f>
        <v>0</v>
      </c>
      <c r="G30" s="2">
        <f>IF(Data!G30&gt;0,Data!G30-4,"")</f>
        <v>0</v>
      </c>
      <c r="H30" s="2">
        <f>IF(Data!H30&gt;0,Data!H30-4,"")</f>
        <v>-1</v>
      </c>
      <c r="K30" s="9">
        <f t="shared" si="0"/>
        <v>0.75</v>
      </c>
      <c r="L30" s="9">
        <f t="shared" si="1"/>
        <v>-0.25</v>
      </c>
      <c r="M30" s="9">
        <f t="shared" si="2"/>
        <v>0.25</v>
      </c>
    </row>
    <row r="31" spans="1:13" x14ac:dyDescent="0.35">
      <c r="A31" s="2">
        <f>IF(Data!A31&gt;0,Data!A31-4,"")</f>
        <v>0</v>
      </c>
      <c r="B31" s="2">
        <f>IF(Data!B31&gt;0,Data!B31-4,"")</f>
        <v>-2</v>
      </c>
      <c r="C31" s="2">
        <f>IF(Data!C31&gt;0,Data!C31-4,"")</f>
        <v>-2</v>
      </c>
      <c r="D31" s="2">
        <f>IF(Data!D31&gt;0,Data!D31-4,"")</f>
        <v>-2</v>
      </c>
      <c r="E31" s="2">
        <f>IF(Data!E31&gt;0,Data!E31-4,"")</f>
        <v>-1</v>
      </c>
      <c r="F31" s="2">
        <f>IF(Data!F31&gt;0,Data!F31-4,"")</f>
        <v>-2</v>
      </c>
      <c r="G31" s="2">
        <f>IF(Data!G31&gt;0,Data!G31-4,"")</f>
        <v>1</v>
      </c>
      <c r="H31" s="2">
        <f>IF(Data!H31&gt;0,Data!H31-4,"")</f>
        <v>-2</v>
      </c>
      <c r="K31" s="9">
        <f t="shared" si="0"/>
        <v>-1.5</v>
      </c>
      <c r="L31" s="9">
        <f t="shared" si="1"/>
        <v>-1</v>
      </c>
      <c r="M31" s="9">
        <f t="shared" si="2"/>
        <v>-1.25</v>
      </c>
    </row>
    <row r="32" spans="1:13" x14ac:dyDescent="0.35">
      <c r="A32" s="2">
        <f>IF(Data!A32&gt;0,Data!A32-4,"")</f>
        <v>-2</v>
      </c>
      <c r="B32" s="2">
        <f>IF(Data!B32&gt;0,Data!B32-4,"")</f>
        <v>-1</v>
      </c>
      <c r="C32" s="2">
        <f>IF(Data!C32&gt;0,Data!C32-4,"")</f>
        <v>-2</v>
      </c>
      <c r="D32" s="2">
        <f>IF(Data!D32&gt;0,Data!D32-4,"")</f>
        <v>-1</v>
      </c>
      <c r="E32" s="2">
        <f>IF(Data!E32&gt;0,Data!E32-4,"")</f>
        <v>-3</v>
      </c>
      <c r="F32" s="2">
        <f>IF(Data!F32&gt;0,Data!F32-4,"")</f>
        <v>-2</v>
      </c>
      <c r="G32" s="2">
        <f>IF(Data!G32&gt;0,Data!G32-4,"")</f>
        <v>-2</v>
      </c>
      <c r="H32" s="2">
        <f>IF(Data!H32&gt;0,Data!H32-4,"")</f>
        <v>0</v>
      </c>
      <c r="K32" s="9">
        <f t="shared" si="0"/>
        <v>-1.5</v>
      </c>
      <c r="L32" s="9">
        <f t="shared" si="1"/>
        <v>-1.75</v>
      </c>
      <c r="M32" s="9">
        <f t="shared" si="2"/>
        <v>-1.625</v>
      </c>
    </row>
    <row r="33" spans="1:13" x14ac:dyDescent="0.35">
      <c r="A33" s="2">
        <f>IF(Data!A33&gt;0,Data!A33-4,"")</f>
        <v>-3</v>
      </c>
      <c r="B33" s="2">
        <f>IF(Data!B33&gt;0,Data!B33-4,"")</f>
        <v>-3</v>
      </c>
      <c r="C33" s="2">
        <f>IF(Data!C33&gt;0,Data!C33-4,"")</f>
        <v>-3</v>
      </c>
      <c r="D33" s="2">
        <f>IF(Data!D33&gt;0,Data!D33-4,"")</f>
        <v>-3</v>
      </c>
      <c r="E33" s="2">
        <f>IF(Data!E33&gt;0,Data!E33-4,"")</f>
        <v>-3</v>
      </c>
      <c r="F33" s="2">
        <f>IF(Data!F33&gt;0,Data!F33-4,"")</f>
        <v>-3</v>
      </c>
      <c r="G33" s="2">
        <f>IF(Data!G33&gt;0,Data!G33-4,"")</f>
        <v>0</v>
      </c>
      <c r="H33" s="2">
        <f>IF(Data!H33&gt;0,Data!H33-4,"")</f>
        <v>-2</v>
      </c>
      <c r="K33" s="9">
        <f t="shared" si="0"/>
        <v>-3</v>
      </c>
      <c r="L33" s="9">
        <f t="shared" si="1"/>
        <v>-2</v>
      </c>
      <c r="M33" s="9">
        <f t="shared" si="2"/>
        <v>-2.5</v>
      </c>
    </row>
    <row r="34" spans="1:13" x14ac:dyDescent="0.35">
      <c r="A34" s="2">
        <f>IF(Data!A34&gt;0,Data!A34-4,"")</f>
        <v>2</v>
      </c>
      <c r="B34" s="2">
        <f>IF(Data!B34&gt;0,Data!B34-4,"")</f>
        <v>1</v>
      </c>
      <c r="C34" s="2">
        <f>IF(Data!C34&gt;0,Data!C34-4,"")</f>
        <v>2</v>
      </c>
      <c r="D34" s="2">
        <f>IF(Data!D34&gt;0,Data!D34-4,"")</f>
        <v>0</v>
      </c>
      <c r="E34" s="2">
        <f>IF(Data!E34&gt;0,Data!E34-4,"")</f>
        <v>1</v>
      </c>
      <c r="F34" s="2">
        <f>IF(Data!F34&gt;0,Data!F34-4,"")</f>
        <v>0</v>
      </c>
      <c r="G34" s="2">
        <f>IF(Data!G34&gt;0,Data!G34-4,"")</f>
        <v>0</v>
      </c>
      <c r="H34" s="2">
        <f>IF(Data!H34&gt;0,Data!H34-4,"")</f>
        <v>1</v>
      </c>
      <c r="K34" s="9">
        <f t="shared" si="0"/>
        <v>1.25</v>
      </c>
      <c r="L34" s="9">
        <f t="shared" si="1"/>
        <v>0.5</v>
      </c>
      <c r="M34" s="9">
        <f t="shared" si="2"/>
        <v>0.875</v>
      </c>
    </row>
    <row r="35" spans="1:13" x14ac:dyDescent="0.35">
      <c r="A35" s="2">
        <f>IF(Data!A35&gt;0,Data!A35-4,"")</f>
        <v>0</v>
      </c>
      <c r="B35" s="2">
        <f>IF(Data!B35&gt;0,Data!B35-4,"")</f>
        <v>0</v>
      </c>
      <c r="C35" s="2">
        <f>IF(Data!C35&gt;0,Data!C35-4,"")</f>
        <v>0</v>
      </c>
      <c r="D35" s="2">
        <f>IF(Data!D35&gt;0,Data!D35-4,"")</f>
        <v>-1</v>
      </c>
      <c r="E35" s="2">
        <f>IF(Data!E35&gt;0,Data!E35-4,"")</f>
        <v>0</v>
      </c>
      <c r="F35" s="2">
        <f>IF(Data!F35&gt;0,Data!F35-4,"")</f>
        <v>1</v>
      </c>
      <c r="G35" s="2">
        <f>IF(Data!G35&gt;0,Data!G35-4,"")</f>
        <v>-1</v>
      </c>
      <c r="H35" s="2">
        <f>IF(Data!H35&gt;0,Data!H35-4,"")</f>
        <v>0</v>
      </c>
      <c r="K35" s="9">
        <f t="shared" si="0"/>
        <v>-0.25</v>
      </c>
      <c r="L35" s="9">
        <f t="shared" si="1"/>
        <v>0</v>
      </c>
      <c r="M35" s="9">
        <f t="shared" si="2"/>
        <v>-0.125</v>
      </c>
    </row>
    <row r="36" spans="1:13" x14ac:dyDescent="0.35">
      <c r="A36" s="2">
        <f>IF(Data!A36&gt;0,Data!A36-4,"")</f>
        <v>2</v>
      </c>
      <c r="B36" s="2">
        <f>IF(Data!B36&gt;0,Data!B36-4,"")</f>
        <v>3</v>
      </c>
      <c r="C36" s="2">
        <f>IF(Data!C36&gt;0,Data!C36-4,"")</f>
        <v>1</v>
      </c>
      <c r="D36" s="2">
        <f>IF(Data!D36&gt;0,Data!D36-4,"")</f>
        <v>-1</v>
      </c>
      <c r="E36" s="2">
        <f>IF(Data!E36&gt;0,Data!E36-4,"")</f>
        <v>0</v>
      </c>
      <c r="F36" s="2">
        <f>IF(Data!F36&gt;0,Data!F36-4,"")</f>
        <v>-3</v>
      </c>
      <c r="G36" s="2">
        <f>IF(Data!G36&gt;0,Data!G36-4,"")</f>
        <v>0</v>
      </c>
      <c r="H36" s="2">
        <f>IF(Data!H36&gt;0,Data!H36-4,"")</f>
        <v>1</v>
      </c>
      <c r="K36" s="9">
        <f t="shared" si="0"/>
        <v>1.25</v>
      </c>
      <c r="L36" s="9">
        <f t="shared" si="1"/>
        <v>-0.5</v>
      </c>
      <c r="M36" s="9">
        <f t="shared" si="2"/>
        <v>0.375</v>
      </c>
    </row>
    <row r="37" spans="1:13" x14ac:dyDescent="0.35">
      <c r="A37" s="2">
        <f>IF(Data!A37&gt;0,Data!A37-4,"")</f>
        <v>0</v>
      </c>
      <c r="B37" s="2">
        <f>IF(Data!B37&gt;0,Data!B37-4,"")</f>
        <v>-1</v>
      </c>
      <c r="C37" s="2">
        <f>IF(Data!C37&gt;0,Data!C37-4,"")</f>
        <v>-1</v>
      </c>
      <c r="D37" s="2">
        <f>IF(Data!D37&gt;0,Data!D37-4,"")</f>
        <v>-2</v>
      </c>
      <c r="E37" s="2">
        <f>IF(Data!E37&gt;0,Data!E37-4,"")</f>
        <v>-1</v>
      </c>
      <c r="F37" s="2">
        <f>IF(Data!F37&gt;0,Data!F37-4,"")</f>
        <v>0</v>
      </c>
      <c r="G37" s="2">
        <f>IF(Data!G37&gt;0,Data!G37-4,"")</f>
        <v>0</v>
      </c>
      <c r="H37" s="2">
        <f>IF(Data!H37&gt;0,Data!H37-4,"")</f>
        <v>-1</v>
      </c>
      <c r="K37" s="9">
        <f t="shared" si="0"/>
        <v>-1</v>
      </c>
      <c r="L37" s="9">
        <f t="shared" si="1"/>
        <v>-0.5</v>
      </c>
      <c r="M37" s="9">
        <f t="shared" si="2"/>
        <v>-0.75</v>
      </c>
    </row>
    <row r="38" spans="1:13" x14ac:dyDescent="0.35">
      <c r="A38" s="2">
        <f>IF(Data!A38&gt;0,Data!A38-4,"")</f>
        <v>2</v>
      </c>
      <c r="B38" s="2">
        <f>IF(Data!B38&gt;0,Data!B38-4,"")</f>
        <v>1</v>
      </c>
      <c r="C38" s="2">
        <f>IF(Data!C38&gt;0,Data!C38-4,"")</f>
        <v>1</v>
      </c>
      <c r="D38" s="2">
        <f>IF(Data!D38&gt;0,Data!D38-4,"")</f>
        <v>1</v>
      </c>
      <c r="E38" s="2">
        <f>IF(Data!E38&gt;0,Data!E38-4,"")</f>
        <v>1</v>
      </c>
      <c r="F38" s="2">
        <f>IF(Data!F38&gt;0,Data!F38-4,"")</f>
        <v>2</v>
      </c>
      <c r="G38" s="2">
        <f>IF(Data!G38&gt;0,Data!G38-4,"")</f>
        <v>0</v>
      </c>
      <c r="H38" s="2">
        <f>IF(Data!H38&gt;0,Data!H38-4,"")</f>
        <v>0</v>
      </c>
      <c r="K38" s="9">
        <f t="shared" si="0"/>
        <v>1.25</v>
      </c>
      <c r="L38" s="9">
        <f t="shared" si="1"/>
        <v>0.75</v>
      </c>
      <c r="M38" s="9">
        <f t="shared" si="2"/>
        <v>1</v>
      </c>
    </row>
    <row r="39" spans="1:13" x14ac:dyDescent="0.35">
      <c r="A39" s="2">
        <f>IF(Data!A39&gt;0,Data!A39-4,"")</f>
        <v>-2</v>
      </c>
      <c r="B39" s="2">
        <f>IF(Data!B39&gt;0,Data!B39-4,"")</f>
        <v>-2</v>
      </c>
      <c r="C39" s="2">
        <f>IF(Data!C39&gt;0,Data!C39-4,"")</f>
        <v>-2</v>
      </c>
      <c r="D39" s="2">
        <f>IF(Data!D39&gt;0,Data!D39-4,"")</f>
        <v>-2</v>
      </c>
      <c r="E39" s="2">
        <f>IF(Data!E39&gt;0,Data!E39-4,"")</f>
        <v>-2</v>
      </c>
      <c r="F39" s="2">
        <f>IF(Data!F39&gt;0,Data!F39-4,"")</f>
        <v>-2</v>
      </c>
      <c r="G39" s="2">
        <f>IF(Data!G39&gt;0,Data!G39-4,"")</f>
        <v>-2</v>
      </c>
      <c r="H39" s="2">
        <f>IF(Data!H39&gt;0,Data!H39-4,"")</f>
        <v>-2</v>
      </c>
      <c r="K39" s="9">
        <f t="shared" si="0"/>
        <v>-2</v>
      </c>
      <c r="L39" s="9">
        <f t="shared" si="1"/>
        <v>-2</v>
      </c>
      <c r="M39" s="9">
        <f t="shared" si="2"/>
        <v>-2</v>
      </c>
    </row>
    <row r="40" spans="1:13" x14ac:dyDescent="0.35">
      <c r="A40" s="2">
        <f>IF(Data!A40&gt;0,Data!A40-4,"")</f>
        <v>-1</v>
      </c>
      <c r="B40" s="2">
        <f>IF(Data!B40&gt;0,Data!B40-4,"")</f>
        <v>-1</v>
      </c>
      <c r="C40" s="2">
        <f>IF(Data!C40&gt;0,Data!C40-4,"")</f>
        <v>-1</v>
      </c>
      <c r="D40" s="2">
        <f>IF(Data!D40&gt;0,Data!D40-4,"")</f>
        <v>-1</v>
      </c>
      <c r="E40" s="2">
        <f>IF(Data!E40&gt;0,Data!E40-4,"")</f>
        <v>0</v>
      </c>
      <c r="F40" s="2">
        <f>IF(Data!F40&gt;0,Data!F40-4,"")</f>
        <v>0</v>
      </c>
      <c r="G40" s="2">
        <f>IF(Data!G40&gt;0,Data!G40-4,"")</f>
        <v>1</v>
      </c>
      <c r="H40" s="2">
        <f>IF(Data!H40&gt;0,Data!H40-4,"")</f>
        <v>0</v>
      </c>
      <c r="K40" s="9">
        <f t="shared" si="0"/>
        <v>-1</v>
      </c>
      <c r="L40" s="9">
        <f t="shared" si="1"/>
        <v>0.25</v>
      </c>
      <c r="M40" s="9">
        <f t="shared" si="2"/>
        <v>-0.375</v>
      </c>
    </row>
    <row r="41" spans="1:13" x14ac:dyDescent="0.35">
      <c r="A41" s="2">
        <f>IF(Data!A41&gt;0,Data!A41-4,"")</f>
        <v>0</v>
      </c>
      <c r="B41" s="2">
        <f>IF(Data!B41&gt;0,Data!B41-4,"")</f>
        <v>3</v>
      </c>
      <c r="C41" s="2">
        <f>IF(Data!C41&gt;0,Data!C41-4,"")</f>
        <v>2</v>
      </c>
      <c r="D41" s="2">
        <f>IF(Data!D41&gt;0,Data!D41-4,"")</f>
        <v>3</v>
      </c>
      <c r="E41" s="2">
        <f>IF(Data!E41&gt;0,Data!E41-4,"")</f>
        <v>0</v>
      </c>
      <c r="F41" s="2">
        <f>IF(Data!F41&gt;0,Data!F41-4,"")</f>
        <v>0</v>
      </c>
      <c r="G41" s="2">
        <f>IF(Data!G41&gt;0,Data!G41-4,"")</f>
        <v>0</v>
      </c>
      <c r="H41" s="2">
        <f>IF(Data!H41&gt;0,Data!H41-4,"")</f>
        <v>0</v>
      </c>
      <c r="K41" s="9">
        <f t="shared" si="0"/>
        <v>2</v>
      </c>
      <c r="L41" s="9">
        <f t="shared" si="1"/>
        <v>0</v>
      </c>
      <c r="M41" s="9">
        <f t="shared" si="2"/>
        <v>1</v>
      </c>
    </row>
    <row r="42" spans="1:13" x14ac:dyDescent="0.35">
      <c r="A42" s="2">
        <f>IF(Data!A42&gt;0,Data!A42-4,"")</f>
        <v>0</v>
      </c>
      <c r="B42" s="2">
        <f>IF(Data!B42&gt;0,Data!B42-4,"")</f>
        <v>2</v>
      </c>
      <c r="C42" s="2">
        <f>IF(Data!C42&gt;0,Data!C42-4,"")</f>
        <v>1</v>
      </c>
      <c r="D42" s="2">
        <f>IF(Data!D42&gt;0,Data!D42-4,"")</f>
        <v>2</v>
      </c>
      <c r="E42" s="2">
        <f>IF(Data!E42&gt;0,Data!E42-4,"")</f>
        <v>1</v>
      </c>
      <c r="F42" s="2">
        <f>IF(Data!F42&gt;0,Data!F42-4,"")</f>
        <v>1</v>
      </c>
      <c r="G42" s="2">
        <f>IF(Data!G42&gt;0,Data!G42-4,"")</f>
        <v>1</v>
      </c>
      <c r="H42" s="2">
        <f>IF(Data!H42&gt;0,Data!H42-4,"")</f>
        <v>0</v>
      </c>
      <c r="K42" s="9">
        <f t="shared" si="0"/>
        <v>1.25</v>
      </c>
      <c r="L42" s="9">
        <f t="shared" si="1"/>
        <v>0.75</v>
      </c>
      <c r="M42" s="9">
        <f t="shared" si="2"/>
        <v>1</v>
      </c>
    </row>
    <row r="43" spans="1:13" x14ac:dyDescent="0.35">
      <c r="A43" s="2">
        <f>IF(Data!A43&gt;0,Data!A43-4,"")</f>
        <v>2</v>
      </c>
      <c r="B43" s="2">
        <f>IF(Data!B43&gt;0,Data!B43-4,"")</f>
        <v>2</v>
      </c>
      <c r="C43" s="2">
        <f>IF(Data!C43&gt;0,Data!C43-4,"")</f>
        <v>1</v>
      </c>
      <c r="D43" s="2">
        <f>IF(Data!D43&gt;0,Data!D43-4,"")</f>
        <v>1</v>
      </c>
      <c r="E43" s="2">
        <f>IF(Data!E43&gt;0,Data!E43-4,"")</f>
        <v>2</v>
      </c>
      <c r="F43" s="2">
        <f>IF(Data!F43&gt;0,Data!F43-4,"")</f>
        <v>2</v>
      </c>
      <c r="G43" s="2">
        <f>IF(Data!G43&gt;0,Data!G43-4,"")</f>
        <v>2</v>
      </c>
      <c r="H43" s="2">
        <f>IF(Data!H43&gt;0,Data!H43-4,"")</f>
        <v>2</v>
      </c>
      <c r="K43" s="9">
        <f t="shared" si="0"/>
        <v>1.5</v>
      </c>
      <c r="L43" s="9">
        <f t="shared" si="1"/>
        <v>2</v>
      </c>
      <c r="M43" s="9">
        <f t="shared" si="2"/>
        <v>1.75</v>
      </c>
    </row>
    <row r="44" spans="1:13" x14ac:dyDescent="0.35">
      <c r="A44" s="2">
        <f>IF(Data!A44&gt;0,Data!A44-4,"")</f>
        <v>-1</v>
      </c>
      <c r="B44" s="2">
        <f>IF(Data!B44&gt;0,Data!B44-4,"")</f>
        <v>-1</v>
      </c>
      <c r="C44" s="2">
        <f>IF(Data!C44&gt;0,Data!C44-4,"")</f>
        <v>0</v>
      </c>
      <c r="D44" s="2">
        <f>IF(Data!D44&gt;0,Data!D44-4,"")</f>
        <v>-2</v>
      </c>
      <c r="E44" s="2">
        <f>IF(Data!E44&gt;0,Data!E44-4,"")</f>
        <v>-3</v>
      </c>
      <c r="F44" s="2">
        <f>IF(Data!F44&gt;0,Data!F44-4,"")</f>
        <v>-3</v>
      </c>
      <c r="G44" s="2">
        <f>IF(Data!G44&gt;0,Data!G44-4,"")</f>
        <v>-3</v>
      </c>
      <c r="H44" s="2">
        <f>IF(Data!H44&gt;0,Data!H44-4,"")</f>
        <v>-3</v>
      </c>
      <c r="K44" s="9">
        <f t="shared" si="0"/>
        <v>-1</v>
      </c>
      <c r="L44" s="9">
        <f t="shared" si="1"/>
        <v>-3</v>
      </c>
      <c r="M44" s="9">
        <f t="shared" si="2"/>
        <v>-2</v>
      </c>
    </row>
    <row r="45" spans="1:13" x14ac:dyDescent="0.35">
      <c r="A45" s="2">
        <f>IF(Data!A45&gt;0,Data!A45-4,"")</f>
        <v>0</v>
      </c>
      <c r="B45" s="2">
        <f>IF(Data!B45&gt;0,Data!B45-4,"")</f>
        <v>-1</v>
      </c>
      <c r="C45" s="2">
        <f>IF(Data!C45&gt;0,Data!C45-4,"")</f>
        <v>-1</v>
      </c>
      <c r="D45" s="2">
        <f>IF(Data!D45&gt;0,Data!D45-4,"")</f>
        <v>-1</v>
      </c>
      <c r="E45" s="2">
        <f>IF(Data!E45&gt;0,Data!E45-4,"")</f>
        <v>0</v>
      </c>
      <c r="F45" s="2">
        <f>IF(Data!F45&gt;0,Data!F45-4,"")</f>
        <v>1</v>
      </c>
      <c r="G45" s="2">
        <f>IF(Data!G45&gt;0,Data!G45-4,"")</f>
        <v>0</v>
      </c>
      <c r="H45" s="2">
        <f>IF(Data!H45&gt;0,Data!H45-4,"")</f>
        <v>0</v>
      </c>
      <c r="K45" s="9">
        <f t="shared" si="0"/>
        <v>-0.75</v>
      </c>
      <c r="L45" s="9">
        <f t="shared" si="1"/>
        <v>0.25</v>
      </c>
      <c r="M45" s="9">
        <f t="shared" si="2"/>
        <v>-0.25</v>
      </c>
    </row>
    <row r="46" spans="1:13" x14ac:dyDescent="0.35">
      <c r="A46" s="2">
        <f>IF(Data!A46&gt;0,Data!A46-4,"")</f>
        <v>-3</v>
      </c>
      <c r="B46" s="2">
        <f>IF(Data!B46&gt;0,Data!B46-4,"")</f>
        <v>-3</v>
      </c>
      <c r="C46" s="2">
        <f>IF(Data!C46&gt;0,Data!C46-4,"")</f>
        <v>-3</v>
      </c>
      <c r="D46" s="2">
        <f>IF(Data!D46&gt;0,Data!D46-4,"")</f>
        <v>-3</v>
      </c>
      <c r="E46" s="2">
        <f>IF(Data!E46&gt;0,Data!E46-4,"")</f>
        <v>-3</v>
      </c>
      <c r="F46" s="2">
        <f>IF(Data!F46&gt;0,Data!F46-4,"")</f>
        <v>-3</v>
      </c>
      <c r="G46" s="2">
        <f>IF(Data!G46&gt;0,Data!G46-4,"")</f>
        <v>-3</v>
      </c>
      <c r="H46" s="2">
        <f>IF(Data!H46&gt;0,Data!H46-4,"")</f>
        <v>0</v>
      </c>
      <c r="K46" s="9">
        <f t="shared" si="0"/>
        <v>-3</v>
      </c>
      <c r="L46" s="9">
        <f t="shared" si="1"/>
        <v>-2.25</v>
      </c>
      <c r="M46" s="9">
        <f t="shared" si="2"/>
        <v>-2.625</v>
      </c>
    </row>
    <row r="47" spans="1:13" x14ac:dyDescent="0.35">
      <c r="A47" s="2">
        <f>IF(Data!A47&gt;0,Data!A47-4,"")</f>
        <v>-1</v>
      </c>
      <c r="B47" s="2">
        <f>IF(Data!B47&gt;0,Data!B47-4,"")</f>
        <v>-1</v>
      </c>
      <c r="C47" s="2">
        <f>IF(Data!C47&gt;0,Data!C47-4,"")</f>
        <v>0</v>
      </c>
      <c r="D47" s="2">
        <f>IF(Data!D47&gt;0,Data!D47-4,"")</f>
        <v>-1</v>
      </c>
      <c r="E47" s="2">
        <f>IF(Data!E47&gt;0,Data!E47-4,"")</f>
        <v>2</v>
      </c>
      <c r="F47" s="2">
        <f>IF(Data!F47&gt;0,Data!F47-4,"")</f>
        <v>3</v>
      </c>
      <c r="G47" s="2">
        <f>IF(Data!G47&gt;0,Data!G47-4,"")</f>
        <v>0</v>
      </c>
      <c r="H47" s="2">
        <f>IF(Data!H47&gt;0,Data!H47-4,"")</f>
        <v>1</v>
      </c>
      <c r="K47" s="9">
        <f t="shared" si="0"/>
        <v>-0.75</v>
      </c>
      <c r="L47" s="9">
        <f t="shared" si="1"/>
        <v>1.5</v>
      </c>
      <c r="M47" s="9">
        <f t="shared" si="2"/>
        <v>0.375</v>
      </c>
    </row>
    <row r="48" spans="1:13" x14ac:dyDescent="0.35">
      <c r="A48" s="2">
        <f>IF(Data!A48&gt;0,Data!A48-4,"")</f>
        <v>0</v>
      </c>
      <c r="B48" s="2">
        <f>IF(Data!B48&gt;0,Data!B48-4,"")</f>
        <v>-3</v>
      </c>
      <c r="C48" s="2">
        <f>IF(Data!C48&gt;0,Data!C48-4,"")</f>
        <v>0</v>
      </c>
      <c r="D48" s="2">
        <f>IF(Data!D48&gt;0,Data!D48-4,"")</f>
        <v>-2</v>
      </c>
      <c r="E48" s="2">
        <f>IF(Data!E48&gt;0,Data!E48-4,"")</f>
        <v>-2</v>
      </c>
      <c r="F48" s="2">
        <f>IF(Data!F48&gt;0,Data!F48-4,"")</f>
        <v>0</v>
      </c>
      <c r="G48" s="2">
        <f>IF(Data!G48&gt;0,Data!G48-4,"")</f>
        <v>0</v>
      </c>
      <c r="H48" s="2">
        <f>IF(Data!H48&gt;0,Data!H48-4,"")</f>
        <v>0</v>
      </c>
      <c r="K48" s="9">
        <f t="shared" si="0"/>
        <v>-1.25</v>
      </c>
      <c r="L48" s="9">
        <f t="shared" si="1"/>
        <v>-0.5</v>
      </c>
      <c r="M48" s="9">
        <f t="shared" si="2"/>
        <v>-0.875</v>
      </c>
    </row>
    <row r="49" spans="1:13" x14ac:dyDescent="0.35">
      <c r="A49" s="2">
        <f>IF(Data!A49&gt;0,Data!A49-4,"")</f>
        <v>-2</v>
      </c>
      <c r="B49" s="2">
        <f>IF(Data!B49&gt;0,Data!B49-4,"")</f>
        <v>-2</v>
      </c>
      <c r="C49" s="2">
        <f>IF(Data!C49&gt;0,Data!C49-4,"")</f>
        <v>-1</v>
      </c>
      <c r="D49" s="2">
        <f>IF(Data!D49&gt;0,Data!D49-4,"")</f>
        <v>-2</v>
      </c>
      <c r="E49" s="2">
        <f>IF(Data!E49&gt;0,Data!E49-4,"")</f>
        <v>-2</v>
      </c>
      <c r="F49" s="2">
        <f>IF(Data!F49&gt;0,Data!F49-4,"")</f>
        <v>-2</v>
      </c>
      <c r="G49" s="2">
        <f>IF(Data!G49&gt;0,Data!G49-4,"")</f>
        <v>-1</v>
      </c>
      <c r="H49" s="2">
        <f>IF(Data!H49&gt;0,Data!H49-4,"")</f>
        <v>-1</v>
      </c>
      <c r="K49" s="9">
        <f t="shared" si="0"/>
        <v>-1.75</v>
      </c>
      <c r="L49" s="9">
        <f t="shared" si="1"/>
        <v>-1.5</v>
      </c>
      <c r="M49" s="9">
        <f t="shared" si="2"/>
        <v>-1.625</v>
      </c>
    </row>
    <row r="50" spans="1:13" x14ac:dyDescent="0.35">
      <c r="A50" s="2">
        <f>IF(Data!A50&gt;0,Data!A50-4,"")</f>
        <v>-2</v>
      </c>
      <c r="B50" s="2">
        <f>IF(Data!B50&gt;0,Data!B50-4,"")</f>
        <v>-2</v>
      </c>
      <c r="C50" s="2">
        <f>IF(Data!C50&gt;0,Data!C50-4,"")</f>
        <v>0</v>
      </c>
      <c r="D50" s="2">
        <f>IF(Data!D50&gt;0,Data!D50-4,"")</f>
        <v>-1</v>
      </c>
      <c r="E50" s="2">
        <f>IF(Data!E50&gt;0,Data!E50-4,"")</f>
        <v>-1</v>
      </c>
      <c r="F50" s="2">
        <f>IF(Data!F50&gt;0,Data!F50-4,"")</f>
        <v>0</v>
      </c>
      <c r="G50" s="2">
        <f>IF(Data!G50&gt;0,Data!G50-4,"")</f>
        <v>-2</v>
      </c>
      <c r="H50" s="2">
        <f>IF(Data!H50&gt;0,Data!H50-4,"")</f>
        <v>-2</v>
      </c>
      <c r="K50" s="9">
        <f t="shared" si="0"/>
        <v>-1.25</v>
      </c>
      <c r="L50" s="9">
        <f t="shared" si="1"/>
        <v>-1.25</v>
      </c>
      <c r="M50" s="9">
        <f t="shared" si="2"/>
        <v>-1.25</v>
      </c>
    </row>
    <row r="51" spans="1:13" x14ac:dyDescent="0.35">
      <c r="A51" s="2">
        <f>IF(Data!A51&gt;0,Data!A51-4,"")</f>
        <v>0</v>
      </c>
      <c r="B51" s="2">
        <f>IF(Data!B51&gt;0,Data!B51-4,"")</f>
        <v>0</v>
      </c>
      <c r="C51" s="2">
        <f>IF(Data!C51&gt;0,Data!C51-4,"")</f>
        <v>0</v>
      </c>
      <c r="D51" s="2">
        <f>IF(Data!D51&gt;0,Data!D51-4,"")</f>
        <v>0</v>
      </c>
      <c r="E51" s="2">
        <f>IF(Data!E51&gt;0,Data!E51-4,"")</f>
        <v>1</v>
      </c>
      <c r="F51" s="2">
        <f>IF(Data!F51&gt;0,Data!F51-4,"")</f>
        <v>0</v>
      </c>
      <c r="G51" s="2">
        <f>IF(Data!G51&gt;0,Data!G51-4,"")</f>
        <v>0</v>
      </c>
      <c r="H51" s="2">
        <f>IF(Data!H51&gt;0,Data!H51-4,"")</f>
        <v>0</v>
      </c>
      <c r="K51" s="9">
        <f t="shared" si="0"/>
        <v>0</v>
      </c>
      <c r="L51" s="9">
        <f t="shared" si="1"/>
        <v>0.25</v>
      </c>
      <c r="M51" s="9">
        <f t="shared" si="2"/>
        <v>0.125</v>
      </c>
    </row>
    <row r="52" spans="1:13" x14ac:dyDescent="0.35">
      <c r="A52" s="2">
        <f>IF(Data!A52&gt;0,Data!A52-4,"")</f>
        <v>-2</v>
      </c>
      <c r="B52" s="2">
        <f>IF(Data!B52&gt;0,Data!B52-4,"")</f>
        <v>-3</v>
      </c>
      <c r="C52" s="2">
        <f>IF(Data!C52&gt;0,Data!C52-4,"")</f>
        <v>-1</v>
      </c>
      <c r="D52" s="2">
        <f>IF(Data!D52&gt;0,Data!D52-4,"")</f>
        <v>-3</v>
      </c>
      <c r="E52" s="2">
        <f>IF(Data!E52&gt;0,Data!E52-4,"")</f>
        <v>-2</v>
      </c>
      <c r="F52" s="2">
        <f>IF(Data!F52&gt;0,Data!F52-4,"")</f>
        <v>0</v>
      </c>
      <c r="G52" s="2">
        <f>IF(Data!G52&gt;0,Data!G52-4,"")</f>
        <v>-3</v>
      </c>
      <c r="H52" s="2">
        <f>IF(Data!H52&gt;0,Data!H52-4,"")</f>
        <v>-1</v>
      </c>
      <c r="K52" s="9">
        <f t="shared" si="0"/>
        <v>-2.25</v>
      </c>
      <c r="L52" s="9">
        <f t="shared" si="1"/>
        <v>-1.5</v>
      </c>
      <c r="M52" s="9">
        <f t="shared" si="2"/>
        <v>-1.875</v>
      </c>
    </row>
    <row r="53" spans="1:13" x14ac:dyDescent="0.35">
      <c r="A53" s="2">
        <f>IF(Data!A53&gt;0,Data!A53-4,"")</f>
        <v>0</v>
      </c>
      <c r="B53" s="2">
        <f>IF(Data!B53&gt;0,Data!B53-4,"")</f>
        <v>-2</v>
      </c>
      <c r="C53" s="2">
        <f>IF(Data!C53&gt;0,Data!C53-4,"")</f>
        <v>1</v>
      </c>
      <c r="D53" s="2">
        <f>IF(Data!D53&gt;0,Data!D53-4,"")</f>
        <v>0</v>
      </c>
      <c r="E53" s="2">
        <f>IF(Data!E53&gt;0,Data!E53-4,"")</f>
        <v>-2</v>
      </c>
      <c r="F53" s="2">
        <f>IF(Data!F53&gt;0,Data!F53-4,"")</f>
        <v>0</v>
      </c>
      <c r="G53" s="2">
        <f>IF(Data!G53&gt;0,Data!G53-4,"")</f>
        <v>-1</v>
      </c>
      <c r="H53" s="2">
        <f>IF(Data!H53&gt;0,Data!H53-4,"")</f>
        <v>-1</v>
      </c>
      <c r="K53" s="9">
        <f t="shared" si="0"/>
        <v>-0.25</v>
      </c>
      <c r="L53" s="9">
        <f t="shared" si="1"/>
        <v>-1</v>
      </c>
      <c r="M53" s="9">
        <f t="shared" si="2"/>
        <v>-0.625</v>
      </c>
    </row>
    <row r="54" spans="1:13" x14ac:dyDescent="0.35">
      <c r="A54" s="2">
        <f>IF(Data!A54&gt;0,Data!A54-4,"")</f>
        <v>0</v>
      </c>
      <c r="B54" s="2">
        <f>IF(Data!B54&gt;0,Data!B54-4,"")</f>
        <v>-2</v>
      </c>
      <c r="C54" s="2">
        <f>IF(Data!C54&gt;0,Data!C54-4,"")</f>
        <v>1</v>
      </c>
      <c r="D54" s="2">
        <f>IF(Data!D54&gt;0,Data!D54-4,"")</f>
        <v>-2</v>
      </c>
      <c r="E54" s="2">
        <f>IF(Data!E54&gt;0,Data!E54-4,"")</f>
        <v>-1</v>
      </c>
      <c r="F54" s="2">
        <f>IF(Data!F54&gt;0,Data!F54-4,"")</f>
        <v>1</v>
      </c>
      <c r="G54" s="2">
        <f>IF(Data!G54&gt;0,Data!G54-4,"")</f>
        <v>1</v>
      </c>
      <c r="H54" s="2">
        <f>IF(Data!H54&gt;0,Data!H54-4,"")</f>
        <v>0</v>
      </c>
      <c r="K54" s="9">
        <f t="shared" si="0"/>
        <v>-0.75</v>
      </c>
      <c r="L54" s="9">
        <f t="shared" si="1"/>
        <v>0.25</v>
      </c>
      <c r="M54" s="9">
        <f t="shared" si="2"/>
        <v>-0.25</v>
      </c>
    </row>
    <row r="55" spans="1:13" x14ac:dyDescent="0.35">
      <c r="A55" s="2">
        <f>IF(Data!A55&gt;0,Data!A55-4,"")</f>
        <v>3</v>
      </c>
      <c r="B55" s="2">
        <f>IF(Data!B55&gt;0,Data!B55-4,"")</f>
        <v>3</v>
      </c>
      <c r="C55" s="2">
        <f>IF(Data!C55&gt;0,Data!C55-4,"")</f>
        <v>3</v>
      </c>
      <c r="D55" s="2">
        <f>IF(Data!D55&gt;0,Data!D55-4,"")</f>
        <v>3</v>
      </c>
      <c r="E55" s="2">
        <f>IF(Data!E55&gt;0,Data!E55-4,"")</f>
        <v>3</v>
      </c>
      <c r="F55" s="2">
        <f>IF(Data!F55&gt;0,Data!F55-4,"")</f>
        <v>3</v>
      </c>
      <c r="G55" s="2">
        <f>IF(Data!G55&gt;0,Data!G55-4,"")</f>
        <v>2</v>
      </c>
      <c r="H55" s="2">
        <f>IF(Data!H55&gt;0,Data!H55-4,"")</f>
        <v>2</v>
      </c>
      <c r="K55" s="9">
        <f t="shared" si="0"/>
        <v>3</v>
      </c>
      <c r="L55" s="9">
        <f t="shared" si="1"/>
        <v>2.5</v>
      </c>
      <c r="M55" s="9">
        <f t="shared" si="2"/>
        <v>2.75</v>
      </c>
    </row>
    <row r="56" spans="1:13" x14ac:dyDescent="0.35">
      <c r="A56" s="2">
        <f>IF(Data!A56&gt;0,Data!A56-4,"")</f>
        <v>-3</v>
      </c>
      <c r="B56" s="2">
        <f>IF(Data!B56&gt;0,Data!B56-4,"")</f>
        <v>-3</v>
      </c>
      <c r="C56" s="2">
        <f>IF(Data!C56&gt;0,Data!C56-4,"")</f>
        <v>-3</v>
      </c>
      <c r="D56" s="2">
        <f>IF(Data!D56&gt;0,Data!D56-4,"")</f>
        <v>0</v>
      </c>
      <c r="E56" s="2">
        <f>IF(Data!E56&gt;0,Data!E56-4,"")</f>
        <v>-3</v>
      </c>
      <c r="F56" s="2">
        <f>IF(Data!F56&gt;0,Data!F56-4,"")</f>
        <v>-2</v>
      </c>
      <c r="G56" s="2">
        <f>IF(Data!G56&gt;0,Data!G56-4,"")</f>
        <v>-3</v>
      </c>
      <c r="H56" s="2">
        <f>IF(Data!H56&gt;0,Data!H56-4,"")</f>
        <v>-3</v>
      </c>
      <c r="K56" s="9">
        <f t="shared" si="0"/>
        <v>-2.25</v>
      </c>
      <c r="L56" s="9">
        <f t="shared" si="1"/>
        <v>-2.75</v>
      </c>
      <c r="M56" s="9">
        <f t="shared" si="2"/>
        <v>-2.5</v>
      </c>
    </row>
    <row r="57" spans="1:13" x14ac:dyDescent="0.35">
      <c r="A57" s="2">
        <f>IF(Data!A57&gt;0,Data!A57-4,"")</f>
        <v>1</v>
      </c>
      <c r="B57" s="2">
        <f>IF(Data!B57&gt;0,Data!B57-4,"")</f>
        <v>0</v>
      </c>
      <c r="C57" s="2">
        <f>IF(Data!C57&gt;0,Data!C57-4,"")</f>
        <v>1</v>
      </c>
      <c r="D57" s="2">
        <f>IF(Data!D57&gt;0,Data!D57-4,"")</f>
        <v>0</v>
      </c>
      <c r="E57" s="2">
        <f>IF(Data!E57&gt;0,Data!E57-4,"")</f>
        <v>2</v>
      </c>
      <c r="F57" s="2">
        <f>IF(Data!F57&gt;0,Data!F57-4,"")</f>
        <v>2</v>
      </c>
      <c r="G57" s="2">
        <f>IF(Data!G57&gt;0,Data!G57-4,"")</f>
        <v>0</v>
      </c>
      <c r="H57" s="2">
        <f>IF(Data!H57&gt;0,Data!H57-4,"")</f>
        <v>0</v>
      </c>
      <c r="K57" s="9">
        <f t="shared" si="0"/>
        <v>0.5</v>
      </c>
      <c r="L57" s="9">
        <f t="shared" si="1"/>
        <v>1</v>
      </c>
      <c r="M57" s="9">
        <f t="shared" si="2"/>
        <v>0.75</v>
      </c>
    </row>
    <row r="58" spans="1:13" x14ac:dyDescent="0.35">
      <c r="A58" s="2">
        <f>IF(Data!A58&gt;0,Data!A58-4,"")</f>
        <v>-1</v>
      </c>
      <c r="B58" s="2">
        <f>IF(Data!B58&gt;0,Data!B58-4,"")</f>
        <v>0</v>
      </c>
      <c r="C58" s="2">
        <f>IF(Data!C58&gt;0,Data!C58-4,"")</f>
        <v>0</v>
      </c>
      <c r="D58" s="2">
        <f>IF(Data!D58&gt;0,Data!D58-4,"")</f>
        <v>1</v>
      </c>
      <c r="E58" s="2">
        <f>IF(Data!E58&gt;0,Data!E58-4,"")</f>
        <v>0</v>
      </c>
      <c r="F58" s="2">
        <f>IF(Data!F58&gt;0,Data!F58-4,"")</f>
        <v>1</v>
      </c>
      <c r="G58" s="2">
        <f>IF(Data!G58&gt;0,Data!G58-4,"")</f>
        <v>1</v>
      </c>
      <c r="H58" s="2">
        <f>IF(Data!H58&gt;0,Data!H58-4,"")</f>
        <v>1</v>
      </c>
      <c r="K58" s="9">
        <f t="shared" si="0"/>
        <v>0</v>
      </c>
      <c r="L58" s="9">
        <f t="shared" si="1"/>
        <v>0.75</v>
      </c>
      <c r="M58" s="9">
        <f t="shared" si="2"/>
        <v>0.375</v>
      </c>
    </row>
    <row r="59" spans="1:13" x14ac:dyDescent="0.35">
      <c r="A59" s="2">
        <f>IF(Data!A59&gt;0,Data!A59-4,"")</f>
        <v>-2</v>
      </c>
      <c r="B59" s="2">
        <f>IF(Data!B59&gt;0,Data!B59-4,"")</f>
        <v>-2</v>
      </c>
      <c r="C59" s="2">
        <f>IF(Data!C59&gt;0,Data!C59-4,"")</f>
        <v>1</v>
      </c>
      <c r="D59" s="2">
        <f>IF(Data!D59&gt;0,Data!D59-4,"")</f>
        <v>-2</v>
      </c>
      <c r="E59" s="2">
        <f>IF(Data!E59&gt;0,Data!E59-4,"")</f>
        <v>-2</v>
      </c>
      <c r="F59" s="2">
        <f>IF(Data!F59&gt;0,Data!F59-4,"")</f>
        <v>-2</v>
      </c>
      <c r="G59" s="2">
        <f>IF(Data!G59&gt;0,Data!G59-4,"")</f>
        <v>0</v>
      </c>
      <c r="H59" s="2">
        <f>IF(Data!H59&gt;0,Data!H59-4,"")</f>
        <v>0</v>
      </c>
      <c r="K59" s="9">
        <f t="shared" si="0"/>
        <v>-1.25</v>
      </c>
      <c r="L59" s="9">
        <f t="shared" si="1"/>
        <v>-1</v>
      </c>
      <c r="M59" s="9">
        <f t="shared" si="2"/>
        <v>-1.125</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5">
      <c r="A1005"/>
      <c r="B1005"/>
      <c r="C1005"/>
      <c r="D1005"/>
      <c r="E1005"/>
      <c r="F1005"/>
      <c r="G1005"/>
      <c r="H1005"/>
      <c r="K1005"/>
      <c r="L1005"/>
    </row>
    <row r="1006" spans="1:13" x14ac:dyDescent="0.35">
      <c r="A1006"/>
      <c r="B1006"/>
      <c r="C1006"/>
      <c r="D1006"/>
      <c r="E1006"/>
      <c r="F1006"/>
      <c r="G1006"/>
      <c r="H1006"/>
      <c r="K1006"/>
      <c r="L1006"/>
    </row>
    <row r="1007" spans="1:13" x14ac:dyDescent="0.35">
      <c r="A1007"/>
      <c r="B1007"/>
      <c r="C1007"/>
      <c r="D1007"/>
      <c r="E1007"/>
      <c r="F1007"/>
      <c r="G1007"/>
      <c r="H1007"/>
      <c r="K1007"/>
      <c r="L1007"/>
    </row>
    <row r="1008" spans="1:13" x14ac:dyDescent="0.35">
      <c r="A1008"/>
      <c r="B1008"/>
      <c r="C1008"/>
      <c r="D1008"/>
      <c r="E1008"/>
      <c r="F1008"/>
      <c r="G1008"/>
      <c r="H1008"/>
      <c r="K1008"/>
      <c r="L1008"/>
    </row>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Q22" sqref="Q22"/>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60" t="s">
        <v>415</v>
      </c>
      <c r="B1" s="61"/>
      <c r="C1" s="61"/>
      <c r="D1" s="61"/>
      <c r="E1" s="61"/>
      <c r="F1" s="61"/>
      <c r="G1" s="61"/>
      <c r="H1" s="61"/>
      <c r="I1" s="61"/>
      <c r="J1" s="61"/>
      <c r="K1" s="61"/>
      <c r="L1" s="61"/>
      <c r="M1" s="61"/>
      <c r="N1" s="61"/>
    </row>
    <row r="3" spans="1:18" x14ac:dyDescent="0.35">
      <c r="A3" s="3" t="s">
        <v>1</v>
      </c>
      <c r="B3" s="5" t="s">
        <v>21</v>
      </c>
      <c r="C3" s="5" t="s">
        <v>22</v>
      </c>
      <c r="D3" s="5" t="s">
        <v>23</v>
      </c>
      <c r="E3" s="5" t="s">
        <v>24</v>
      </c>
      <c r="F3" s="3" t="s">
        <v>413</v>
      </c>
      <c r="G3" s="3" t="s">
        <v>414</v>
      </c>
      <c r="H3" s="5" t="s">
        <v>25</v>
      </c>
      <c r="I3" s="2"/>
      <c r="K3" s="62" t="s">
        <v>412</v>
      </c>
      <c r="L3" s="62"/>
    </row>
    <row r="4" spans="1:18" x14ac:dyDescent="0.35">
      <c r="A4" s="4">
        <v>1</v>
      </c>
      <c r="B4" s="6">
        <f>AVERAGE(DT!A4:A1004)</f>
        <v>-0.14285714285714285</v>
      </c>
      <c r="C4" s="6">
        <f>VAR(DT!A4:A1004)</f>
        <v>2.4519480519480519</v>
      </c>
      <c r="D4" s="6">
        <f>SQRT(C4)</f>
        <v>1.5658697429697184</v>
      </c>
      <c r="E4" s="7">
        <f>COUNTA(Data!A4:A1000)</f>
        <v>56</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-0.16071428571428573</v>
      </c>
      <c r="R4" s="8"/>
    </row>
    <row r="5" spans="1:18" x14ac:dyDescent="0.35">
      <c r="A5" s="4">
        <v>2</v>
      </c>
      <c r="B5" s="6">
        <f>AVERAGE(DT!B4:B1004)</f>
        <v>-0.2857142857142857</v>
      </c>
      <c r="C5" s="6">
        <f>VAR(DT!B4:B1004)</f>
        <v>3.7714285714285714</v>
      </c>
      <c r="D5" s="6">
        <f t="shared" ref="D5:D11" si="0">SQRT(C5)</f>
        <v>1.9420166249104489</v>
      </c>
      <c r="E5" s="7">
        <f>COUNTA(Data!B4:B1000)</f>
        <v>56</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-0.27232142857142855</v>
      </c>
    </row>
    <row r="6" spans="1:18" x14ac:dyDescent="0.35">
      <c r="A6" s="4">
        <v>3</v>
      </c>
      <c r="B6" s="6">
        <f>AVERAGE(DT!C4:C1004)</f>
        <v>8.9285714285714288E-2</v>
      </c>
      <c r="C6" s="6">
        <f>VAR(DT!C4:C1004)</f>
        <v>2.5555194805194801</v>
      </c>
      <c r="D6" s="6">
        <f t="shared" si="0"/>
        <v>1.5985992244835727</v>
      </c>
      <c r="E6" s="7">
        <f>COUNTA(Data!C4:C1000)</f>
        <v>56</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-0.21651785714285715</v>
      </c>
    </row>
    <row r="7" spans="1:18" x14ac:dyDescent="0.35">
      <c r="A7" s="4">
        <v>4</v>
      </c>
      <c r="B7" s="6">
        <f>AVERAGE(DT!D4:D1004)</f>
        <v>-0.30357142857142855</v>
      </c>
      <c r="C7" s="6">
        <f>VAR(DT!D4:D1004)</f>
        <v>2.9061688311688312</v>
      </c>
      <c r="D7" s="6">
        <f t="shared" si="0"/>
        <v>1.7047489056071663</v>
      </c>
      <c r="E7" s="7">
        <f>COUNTA(Data!D4:D1000)</f>
        <v>56</v>
      </c>
      <c r="F7" s="19" t="str">
        <f>VLOOKUP(Read_First!B4,Items!A1:Q50,17,FALSE)</f>
        <v>confusing</v>
      </c>
      <c r="G7" s="19" t="str">
        <f>VLOOKUP(Read_First!B4,Items!A1:Q50,16,FALSE)</f>
        <v>clear</v>
      </c>
      <c r="H7" s="21" t="str">
        <f>VLOOKUP(Read_First!B4,Items!A1:S50,18,FALSE)</f>
        <v>Pragmatic Quality</v>
      </c>
      <c r="I7" s="41"/>
      <c r="K7" s="37"/>
      <c r="L7" s="38"/>
    </row>
    <row r="8" spans="1:18" x14ac:dyDescent="0.35">
      <c r="A8" s="4">
        <v>5</v>
      </c>
      <c r="B8" s="6">
        <f>AVERAGE(DT!E4:E1004)</f>
        <v>-0.4642857142857143</v>
      </c>
      <c r="C8" s="6">
        <f>VAR(DT!E4:E1004)</f>
        <v>2.7987012987012987</v>
      </c>
      <c r="D8" s="6">
        <f t="shared" si="0"/>
        <v>1.6729319468230914</v>
      </c>
      <c r="E8" s="7">
        <f>COUNTA(Data!E4:E1000)</f>
        <v>56</v>
      </c>
      <c r="F8" s="19" t="str">
        <f>VLOOKUP(Read_First!B4,Items!A1:Q50,2,FALSE)</f>
        <v>boring</v>
      </c>
      <c r="G8" s="19" t="str">
        <f>VLOOKUP(Read_First!B4,Items!A1:Q50,3,FALSE)</f>
        <v>exciting</v>
      </c>
      <c r="H8" s="22" t="str">
        <f>VLOOKUP(Read_First!B4,Items!A1:S50,19,FALSE)</f>
        <v>Hedonic Quality</v>
      </c>
      <c r="I8" s="42"/>
      <c r="K8" s="37"/>
      <c r="L8" s="38"/>
    </row>
    <row r="9" spans="1:18" x14ac:dyDescent="0.35">
      <c r="A9" s="4">
        <v>6</v>
      </c>
      <c r="B9" s="6">
        <f>AVERAGE(DT!F4:F1004)</f>
        <v>-7.1428571428571425E-2</v>
      </c>
      <c r="C9" s="6">
        <f>VAR(DT!F4:F1004)</f>
        <v>3.0493506493506497</v>
      </c>
      <c r="D9" s="6">
        <f t="shared" si="0"/>
        <v>1.746239001211074</v>
      </c>
      <c r="E9" s="7">
        <f>COUNTA(Data!F4:F1000)</f>
        <v>56</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5">
      <c r="A10" s="4">
        <v>7</v>
      </c>
      <c r="B10" s="6">
        <f>AVERAGE(DT!G4:G1004)</f>
        <v>-0.17857142857142858</v>
      </c>
      <c r="C10" s="6">
        <f>VAR(DT!G4:G1004)</f>
        <v>2.2584415584415583</v>
      </c>
      <c r="D10" s="6">
        <f t="shared" si="0"/>
        <v>1.5028112184973728</v>
      </c>
      <c r="E10" s="7">
        <f>COUNTA(Data!G4:G1000)</f>
        <v>56</v>
      </c>
      <c r="F10" s="19" t="str">
        <f>VLOOKUP(Read_First!B4,Items!A1:Q50,7,FALSE)</f>
        <v>conventional</v>
      </c>
      <c r="G10" s="19" t="str">
        <f>VLOOKUP(Read_First!B4,Items!A1:Q50,6,FALSE)</f>
        <v>inventive</v>
      </c>
      <c r="H10" s="22" t="str">
        <f>VLOOKUP(Read_First!B4,Items!A1:S50,19,FALSE)</f>
        <v>Hedonic Quality</v>
      </c>
      <c r="I10" s="42"/>
    </row>
    <row r="11" spans="1:18" x14ac:dyDescent="0.35">
      <c r="A11" s="4">
        <v>8</v>
      </c>
      <c r="B11" s="6">
        <f>AVERAGE(DT!H4:H1004)</f>
        <v>-0.375</v>
      </c>
      <c r="C11" s="6">
        <f>VAR(DT!H4:H1004)</f>
        <v>1.8386363636363636</v>
      </c>
      <c r="D11" s="6">
        <f t="shared" si="0"/>
        <v>1.3559632604301504</v>
      </c>
      <c r="E11" s="7">
        <f>COUNTA(Data!H4:H1000)</f>
        <v>56</v>
      </c>
      <c r="F11" s="19" t="str">
        <f>VLOOKUP(Read_First!B4,Items!A1:Q50,12,FALSE)</f>
        <v>usual</v>
      </c>
      <c r="G11" s="19" t="str">
        <f>VLOOKUP(Read_First!B4,Items!A1:Q50,13,FALSE)</f>
        <v>leading edge</v>
      </c>
      <c r="H11" s="21" t="str">
        <f>VLOOKUP(Read_First!B4,Items!A1:S50,19,FALSE)</f>
        <v>Hedonic Quality</v>
      </c>
      <c r="I11" s="42"/>
    </row>
    <row r="22" spans="11:15" x14ac:dyDescent="0.35">
      <c r="K22" s="10"/>
      <c r="L22" s="10"/>
    </row>
    <row r="23" spans="11:15" x14ac:dyDescent="0.35">
      <c r="K23" s="40"/>
      <c r="L23" s="40"/>
    </row>
    <row r="24" spans="11:15" x14ac:dyDescent="0.35">
      <c r="L24" s="39"/>
    </row>
    <row r="25" spans="11:15" x14ac:dyDescent="0.35">
      <c r="L25" s="39"/>
    </row>
    <row r="27" spans="11:15" ht="14.4" customHeight="1" x14ac:dyDescent="0.3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abSelected="1" workbookViewId="0">
      <selection activeCell="N17" sqref="N17"/>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63" t="s">
        <v>258</v>
      </c>
      <c r="B1" s="64"/>
      <c r="C1" s="64"/>
      <c r="D1" s="64"/>
      <c r="E1" s="64"/>
      <c r="F1" s="64"/>
      <c r="G1" s="64"/>
      <c r="H1" s="64"/>
      <c r="I1" s="64"/>
      <c r="J1" s="64"/>
      <c r="K1" s="64"/>
      <c r="L1" s="64"/>
      <c r="M1" s="64"/>
      <c r="N1" s="64"/>
      <c r="O1" s="64"/>
    </row>
    <row r="3" spans="1:15" x14ac:dyDescent="0.35">
      <c r="A3" s="62" t="s">
        <v>29</v>
      </c>
      <c r="B3" s="62"/>
      <c r="C3" s="62"/>
      <c r="D3" s="62"/>
      <c r="E3" s="62"/>
      <c r="F3" s="62"/>
      <c r="G3" s="62"/>
      <c r="I3" s="62" t="s">
        <v>26</v>
      </c>
      <c r="J3" s="62"/>
      <c r="K3" s="62"/>
      <c r="L3" s="62"/>
      <c r="M3" s="62"/>
      <c r="N3" s="62"/>
      <c r="O3" s="62"/>
    </row>
    <row r="4" spans="1:15" x14ac:dyDescent="0.3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5">
      <c r="A5" s="13">
        <v>1</v>
      </c>
      <c r="B5" s="12">
        <f>Results!B4</f>
        <v>-0.14285714285714285</v>
      </c>
      <c r="C5" s="12">
        <f>Results!D4</f>
        <v>1.5658697429697184</v>
      </c>
      <c r="D5" s="7">
        <f>Results!E4</f>
        <v>56</v>
      </c>
      <c r="E5" s="12">
        <f t="shared" ref="E5:E12" si="0">CONFIDENCE(0.05, C5, D5)</f>
        <v>0.41011883016736789</v>
      </c>
      <c r="F5" s="12">
        <f t="shared" ref="F5:F12" si="1">B5-E5</f>
        <v>-0.55297597302451074</v>
      </c>
      <c r="G5" s="12">
        <f t="shared" ref="G5:G12" si="2">B5+E5</f>
        <v>0.26726168731022504</v>
      </c>
      <c r="I5" s="11" t="str">
        <f>VLOOKUP(Read_First!B4,Items!A1:S50,18,FALSE)</f>
        <v>Pragmatic Quality</v>
      </c>
      <c r="J5" s="12">
        <f>AVERAGE(DT!K4:K1004)</f>
        <v>-0.16071428571428573</v>
      </c>
      <c r="K5" s="12">
        <f>STDEV(DT!K4:K1004)</f>
        <v>1.5221311102802928</v>
      </c>
      <c r="L5" s="7">
        <f>MAX(D5:D12)</f>
        <v>56</v>
      </c>
      <c r="M5" s="12">
        <f t="shared" ref="M5:M7" si="3">CONFIDENCE(0.05, K5, L5)</f>
        <v>0.39866319220498703</v>
      </c>
      <c r="N5" s="12">
        <f t="shared" ref="N5:N7" si="4">J5-M5</f>
        <v>-0.55937747791927273</v>
      </c>
      <c r="O5" s="12">
        <f t="shared" ref="O5:O7" si="5">J5+M5</f>
        <v>0.2379489064907013</v>
      </c>
    </row>
    <row r="6" spans="1:15" x14ac:dyDescent="0.35">
      <c r="A6" s="13">
        <v>2</v>
      </c>
      <c r="B6" s="12">
        <f>Results!B5</f>
        <v>-0.2857142857142857</v>
      </c>
      <c r="C6" s="12">
        <f>Results!D5</f>
        <v>1.9420166249104489</v>
      </c>
      <c r="D6" s="7">
        <f>Results!E5</f>
        <v>56</v>
      </c>
      <c r="E6" s="12">
        <f t="shared" si="0"/>
        <v>0.50863591301237343</v>
      </c>
      <c r="F6" s="12">
        <f t="shared" si="1"/>
        <v>-0.79435019872665913</v>
      </c>
      <c r="G6" s="12">
        <f t="shared" si="2"/>
        <v>0.22292162729808773</v>
      </c>
      <c r="I6" s="11" t="str">
        <f>VLOOKUP(Read_First!B4,Items!A1:S50,19,FALSE)</f>
        <v>Hedonic Quality</v>
      </c>
      <c r="J6" s="12">
        <f>AVERAGE(DT!L4:L1004)</f>
        <v>-0.27232142857142855</v>
      </c>
      <c r="K6" s="12">
        <f>STDEV(DT!L4:L1004)</f>
        <v>1.3687060791743533</v>
      </c>
      <c r="L6" s="7">
        <f>L5</f>
        <v>56</v>
      </c>
      <c r="M6" s="12">
        <f t="shared" si="3"/>
        <v>0.35847945753736032</v>
      </c>
      <c r="N6" s="12">
        <f t="shared" si="4"/>
        <v>-0.63080088610878882</v>
      </c>
      <c r="O6" s="12">
        <f t="shared" si="5"/>
        <v>8.6158028965931777E-2</v>
      </c>
    </row>
    <row r="7" spans="1:15" x14ac:dyDescent="0.35">
      <c r="A7" s="13">
        <v>3</v>
      </c>
      <c r="B7" s="12">
        <f>Results!B6</f>
        <v>8.9285714285714288E-2</v>
      </c>
      <c r="C7" s="12">
        <f>Results!D6</f>
        <v>1.5985992244835727</v>
      </c>
      <c r="D7" s="7">
        <f>Results!E6</f>
        <v>56</v>
      </c>
      <c r="E7" s="12">
        <f t="shared" si="0"/>
        <v>0.41869104808696911</v>
      </c>
      <c r="F7" s="12">
        <f t="shared" si="1"/>
        <v>-0.32940533380125481</v>
      </c>
      <c r="G7" s="12">
        <f t="shared" si="2"/>
        <v>0.50797676237268341</v>
      </c>
      <c r="I7" s="11" t="s">
        <v>411</v>
      </c>
      <c r="J7" s="12">
        <f>AVERAGE(DT!M4:M1004)</f>
        <v>-0.21651785714285715</v>
      </c>
      <c r="K7" s="12">
        <f>STDEV(DT!M4:M1004)</f>
        <v>1.3165232862777962</v>
      </c>
      <c r="L7" s="7">
        <f>L6</f>
        <v>56</v>
      </c>
      <c r="M7" s="12">
        <f t="shared" si="3"/>
        <v>0.34481219940577779</v>
      </c>
      <c r="N7" s="12">
        <f t="shared" si="4"/>
        <v>-0.56133005654863499</v>
      </c>
      <c r="O7" s="12">
        <f t="shared" si="5"/>
        <v>0.12829434226292064</v>
      </c>
    </row>
    <row r="8" spans="1:15" x14ac:dyDescent="0.35">
      <c r="A8" s="13">
        <v>4</v>
      </c>
      <c r="B8" s="12">
        <f>Results!B7</f>
        <v>-0.30357142857142855</v>
      </c>
      <c r="C8" s="12">
        <f>Results!D7</f>
        <v>1.7047489056071663</v>
      </c>
      <c r="D8" s="7">
        <f>Results!E7</f>
        <v>56</v>
      </c>
      <c r="E8" s="12">
        <f t="shared" si="0"/>
        <v>0.44649283890673669</v>
      </c>
      <c r="F8" s="12">
        <f t="shared" si="1"/>
        <v>-0.75006426747816524</v>
      </c>
      <c r="G8" s="12">
        <f t="shared" si="2"/>
        <v>0.14292141033530814</v>
      </c>
      <c r="I8" s="37"/>
      <c r="J8" s="38"/>
      <c r="K8" s="38"/>
      <c r="L8" s="43"/>
      <c r="M8" s="38"/>
      <c r="N8" s="38"/>
      <c r="O8" s="38"/>
    </row>
    <row r="9" spans="1:15" x14ac:dyDescent="0.35">
      <c r="A9" s="13">
        <v>5</v>
      </c>
      <c r="B9" s="12">
        <f>Results!B8</f>
        <v>-0.4642857142857143</v>
      </c>
      <c r="C9" s="12">
        <f>Results!D8</f>
        <v>1.6729319468230914</v>
      </c>
      <c r="D9" s="7">
        <f>Results!E8</f>
        <v>56</v>
      </c>
      <c r="E9" s="12">
        <f t="shared" si="0"/>
        <v>0.43815962091424848</v>
      </c>
      <c r="F9" s="12">
        <f t="shared" si="1"/>
        <v>-0.90244533519996284</v>
      </c>
      <c r="G9" s="12">
        <f t="shared" si="2"/>
        <v>-2.6126093371465819E-2</v>
      </c>
      <c r="I9" s="37"/>
      <c r="J9" s="38"/>
      <c r="K9" s="38"/>
      <c r="L9" s="43"/>
      <c r="M9" s="38"/>
      <c r="N9" s="38"/>
      <c r="O9" s="38"/>
    </row>
    <row r="10" spans="1:15" x14ac:dyDescent="0.35">
      <c r="A10" s="13">
        <v>6</v>
      </c>
      <c r="B10" s="12">
        <f>Results!B9</f>
        <v>-7.1428571428571425E-2</v>
      </c>
      <c r="C10" s="12">
        <f>Results!D9</f>
        <v>1.746239001211074</v>
      </c>
      <c r="D10" s="7">
        <f>Results!E9</f>
        <v>56</v>
      </c>
      <c r="E10" s="12">
        <f t="shared" si="0"/>
        <v>0.45735955981312304</v>
      </c>
      <c r="F10" s="12">
        <f t="shared" si="1"/>
        <v>-0.52878813124169444</v>
      </c>
      <c r="G10" s="12">
        <f t="shared" si="2"/>
        <v>0.38593098838455164</v>
      </c>
      <c r="I10" s="20"/>
      <c r="J10" s="38"/>
      <c r="K10" s="38"/>
      <c r="L10" s="43"/>
      <c r="M10" s="38"/>
      <c r="N10" s="38"/>
      <c r="O10" s="38"/>
    </row>
    <row r="11" spans="1:15" x14ac:dyDescent="0.35">
      <c r="A11" s="13">
        <v>7</v>
      </c>
      <c r="B11" s="12">
        <f>Results!B10</f>
        <v>-0.17857142857142858</v>
      </c>
      <c r="C11" s="12">
        <f>Results!D10</f>
        <v>1.5028112184973728</v>
      </c>
      <c r="D11" s="7">
        <f>Results!E10</f>
        <v>56</v>
      </c>
      <c r="E11" s="12">
        <f t="shared" si="0"/>
        <v>0.39360309608106281</v>
      </c>
      <c r="F11" s="12">
        <f t="shared" si="1"/>
        <v>-0.57217452465249141</v>
      </c>
      <c r="G11" s="12">
        <f t="shared" si="2"/>
        <v>0.21503166750963423</v>
      </c>
    </row>
    <row r="12" spans="1:15" x14ac:dyDescent="0.35">
      <c r="A12" s="13">
        <v>8</v>
      </c>
      <c r="B12" s="12">
        <f>Results!B11</f>
        <v>-0.375</v>
      </c>
      <c r="C12" s="12">
        <f>Results!D11</f>
        <v>1.3559632604301504</v>
      </c>
      <c r="D12" s="7">
        <f>Results!E11</f>
        <v>56</v>
      </c>
      <c r="E12" s="12">
        <f t="shared" si="0"/>
        <v>0.35514197053381441</v>
      </c>
      <c r="F12" s="12">
        <f t="shared" si="1"/>
        <v>-0.73014197053381436</v>
      </c>
      <c r="G12" s="12">
        <f t="shared" si="2"/>
        <v>-1.9858029466185589E-2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53" t="s">
        <v>259</v>
      </c>
      <c r="B1" s="65"/>
      <c r="C1" s="65"/>
      <c r="D1" s="65"/>
      <c r="E1" s="65"/>
      <c r="F1" s="65"/>
      <c r="G1" s="65"/>
      <c r="H1" s="65"/>
      <c r="I1" s="65"/>
      <c r="J1" s="65"/>
      <c r="K1" s="65"/>
      <c r="L1" s="65"/>
      <c r="M1" s="65"/>
      <c r="N1" s="65"/>
      <c r="O1" s="65"/>
      <c r="P1" s="65"/>
      <c r="Q1" s="65"/>
      <c r="R1" s="65"/>
    </row>
    <row r="3" spans="1:18" x14ac:dyDescent="0.35">
      <c r="D3" s="56" t="str">
        <f>VLOOKUP(Read_First!B4,Items!A1:S50,18,FALSE)</f>
        <v>Pragmatic Quality</v>
      </c>
      <c r="E3" s="56"/>
      <c r="G3" s="56" t="str">
        <f>VLOOKUP(Read_First!B4,Items!A1:S50,19,FALSE)</f>
        <v>Hedonic Quality</v>
      </c>
      <c r="H3" s="56"/>
    </row>
    <row r="4" spans="1:18" x14ac:dyDescent="0.35">
      <c r="D4" s="29" t="s">
        <v>0</v>
      </c>
      <c r="E4" s="29" t="s">
        <v>30</v>
      </c>
      <c r="G4" s="29" t="s">
        <v>0</v>
      </c>
      <c r="H4" s="29" t="s">
        <v>30</v>
      </c>
    </row>
    <row r="5" spans="1:18" x14ac:dyDescent="0.35">
      <c r="D5" s="30">
        <v>1.2</v>
      </c>
      <c r="E5" s="31">
        <f>CORREL(DT!A4:A1004,DT!B4:B1004)</f>
        <v>0.71577201302996651</v>
      </c>
      <c r="G5" s="30">
        <v>5.6</v>
      </c>
      <c r="H5" s="31">
        <f>CORREL(DT!E4:E1004,DT!F4:F1004)</f>
        <v>0.80375880323221716</v>
      </c>
    </row>
    <row r="6" spans="1:18" x14ac:dyDescent="0.35">
      <c r="D6" s="30">
        <v>1.3</v>
      </c>
      <c r="E6" s="31">
        <f>CORREL(DT!A4:A1004,DT!C4:C1004)</f>
        <v>0.7823757592492786</v>
      </c>
      <c r="G6" s="30">
        <v>5.7</v>
      </c>
      <c r="H6" s="31">
        <f>CORREL(DT!E4:E1004,DT!G4:G1004)</f>
        <v>0.67515293404167687</v>
      </c>
    </row>
    <row r="7" spans="1:18" x14ac:dyDescent="0.35">
      <c r="D7" s="30">
        <v>1.4</v>
      </c>
      <c r="E7" s="31">
        <f>CORREL(DT!A4:A1004,DT!D4:D1004)</f>
        <v>0.61008557788780216</v>
      </c>
      <c r="G7" s="30">
        <v>5.8</v>
      </c>
      <c r="H7" s="31">
        <f>CORREL(DT!E4:E1004,DT!H4:H1004)</f>
        <v>0.68329068614358301</v>
      </c>
    </row>
    <row r="8" spans="1:18" x14ac:dyDescent="0.35">
      <c r="D8" s="30">
        <v>2.2999999999999998</v>
      </c>
      <c r="E8" s="31">
        <f>CORREL(DT!B4:B1004,DT!C4:C1004)</f>
        <v>0.80486269988623627</v>
      </c>
      <c r="G8" s="30">
        <v>6.7</v>
      </c>
      <c r="H8" s="31">
        <f>CORREL(DT!F4:F1004,DT!G4:G1004)</f>
        <v>0.59781677448895221</v>
      </c>
    </row>
    <row r="9" spans="1:18" x14ac:dyDescent="0.35">
      <c r="D9" s="30">
        <v>2.4</v>
      </c>
      <c r="E9" s="31">
        <f>CORREL(DT!B4:B1004,DT!D4:D1004)</f>
        <v>0.74219332328759513</v>
      </c>
      <c r="G9" s="30">
        <v>6.8</v>
      </c>
      <c r="H9" s="31">
        <f>CORREL(DT!F4:F1004,DT!H4:H1004)</f>
        <v>0.61045384412066961</v>
      </c>
    </row>
    <row r="10" spans="1:18" x14ac:dyDescent="0.35">
      <c r="D10" s="30">
        <v>3.4</v>
      </c>
      <c r="E10" s="31">
        <f>CORREL(DT!C4:C1004,DT!D4:D1004)</f>
        <v>0.72399989228696648</v>
      </c>
      <c r="G10" s="30">
        <v>7.8</v>
      </c>
      <c r="H10" s="31">
        <f>CORREL(DT!G4:G1004,DT!H4:H1004)</f>
        <v>0.6892605902678598</v>
      </c>
    </row>
    <row r="11" spans="1:18" x14ac:dyDescent="0.35">
      <c r="D11" s="32" t="s">
        <v>263</v>
      </c>
      <c r="E11" s="31">
        <f>AVERAGE(E5:E10)</f>
        <v>0.72988154427130747</v>
      </c>
      <c r="G11" s="32" t="s">
        <v>263</v>
      </c>
      <c r="H11" s="31">
        <f>AVERAGE(H5:H10)</f>
        <v>0.6766222720491597</v>
      </c>
    </row>
    <row r="12" spans="1:18" x14ac:dyDescent="0.35">
      <c r="C12" s="10"/>
      <c r="D12" s="33" t="s">
        <v>3</v>
      </c>
      <c r="E12" s="34">
        <f>(4*E11)/(1+(3*E11))</f>
        <v>0.91531393405089378</v>
      </c>
      <c r="F12" s="10"/>
      <c r="G12" s="33" t="s">
        <v>3</v>
      </c>
      <c r="H12" s="34">
        <f>(4*H11)/(1+(3*H11))</f>
        <v>0.8932699859190445</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J3" sqref="J3"/>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84" customHeight="1" x14ac:dyDescent="0.35">
      <c r="A1" s="66" t="s">
        <v>704</v>
      </c>
      <c r="B1" s="67"/>
      <c r="C1" s="67"/>
      <c r="D1" s="67"/>
      <c r="E1" s="67"/>
      <c r="F1" s="67"/>
      <c r="G1" s="67"/>
      <c r="H1" s="67"/>
    </row>
    <row r="3" spans="1:8" x14ac:dyDescent="0.35">
      <c r="A3" s="28" t="s">
        <v>25</v>
      </c>
      <c r="B3" s="28" t="s">
        <v>21</v>
      </c>
      <c r="C3" s="28" t="s">
        <v>32</v>
      </c>
      <c r="D3" s="28" t="s">
        <v>33</v>
      </c>
    </row>
    <row r="4" spans="1:8" x14ac:dyDescent="0.35">
      <c r="A4" s="16" t="str">
        <f>VLOOKUP(Read_First!B4,Items!A1:S50,18,FALSE)</f>
        <v>Pragmatic Quality</v>
      </c>
      <c r="B4" s="15">
        <f>Results!L4</f>
        <v>-0.16071428571428573</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5">
      <c r="A5" s="16" t="str">
        <f>VLOOKUP(Read_First!B4,Items!A1:S50,19,FALSE)</f>
        <v>Hedonic Quality</v>
      </c>
      <c r="B5" s="15">
        <f>Results!L5</f>
        <v>-0.27232142857142855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5">
      <c r="A6" s="16" t="s">
        <v>411</v>
      </c>
      <c r="B6" s="39">
        <f>Results!L6</f>
        <v>-0.21651785714285715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5">
      <c r="A24" s="68" t="s">
        <v>260</v>
      </c>
      <c r="B24" s="68"/>
      <c r="C24" s="68"/>
      <c r="D24" s="68"/>
      <c r="E24" s="68"/>
      <c r="F24" s="68"/>
      <c r="G24" s="68"/>
      <c r="H24" s="68"/>
    </row>
    <row r="25" spans="1:8" s="18" customFormat="1" x14ac:dyDescent="0.35">
      <c r="A25" s="17" t="s">
        <v>25</v>
      </c>
      <c r="B25" s="17" t="s">
        <v>38</v>
      </c>
      <c r="C25" s="17" t="s">
        <v>37</v>
      </c>
      <c r="D25" s="17" t="s">
        <v>36</v>
      </c>
      <c r="E25" s="17" t="s">
        <v>35</v>
      </c>
      <c r="F25" s="17" t="s">
        <v>34</v>
      </c>
      <c r="G25" s="17" t="s">
        <v>31</v>
      </c>
      <c r="H25" s="17" t="s">
        <v>21</v>
      </c>
    </row>
    <row r="26" spans="1:8" x14ac:dyDescent="0.3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-0.16071428571428573</v>
      </c>
    </row>
    <row r="27" spans="1:8" x14ac:dyDescent="0.3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-0.27232142857142855</v>
      </c>
    </row>
    <row r="28" spans="1:8" x14ac:dyDescent="0.35">
      <c r="A28" s="16" t="s">
        <v>411</v>
      </c>
      <c r="B28" s="26">
        <v>-1</v>
      </c>
      <c r="C28" s="27">
        <f>B34</f>
        <v>0.59</v>
      </c>
      <c r="D28" s="27">
        <f t="shared" si="0"/>
        <v>0.39</v>
      </c>
      <c r="E28" s="27">
        <f t="shared" si="0"/>
        <v>0.33000000000000007</v>
      </c>
      <c r="F28" s="27">
        <f t="shared" si="0"/>
        <v>0.27</v>
      </c>
      <c r="G28" s="27">
        <f>2.5-E34</f>
        <v>0.91999999999999993</v>
      </c>
      <c r="H28" s="44">
        <f>Results!L6</f>
        <v>-0.21651785714285715</v>
      </c>
    </row>
    <row r="30" spans="1:8" x14ac:dyDescent="0.35">
      <c r="A30" s="68" t="s">
        <v>677</v>
      </c>
      <c r="B30" s="68"/>
      <c r="C30" s="68"/>
      <c r="D30" s="68"/>
      <c r="E30" s="68"/>
    </row>
    <row r="31" spans="1:8" x14ac:dyDescent="0.35">
      <c r="A31" s="14" t="s">
        <v>25</v>
      </c>
      <c r="B31" s="45">
        <v>0.25</v>
      </c>
      <c r="C31" s="45">
        <v>0.5</v>
      </c>
      <c r="D31" s="45">
        <v>0.75</v>
      </c>
      <c r="E31" s="45">
        <v>0.9</v>
      </c>
    </row>
    <row r="32" spans="1:8" x14ac:dyDescent="0.35">
      <c r="A32" s="14" t="s">
        <v>675</v>
      </c>
      <c r="B32">
        <v>0.72</v>
      </c>
      <c r="C32">
        <v>1.17</v>
      </c>
      <c r="D32">
        <v>1.55</v>
      </c>
      <c r="E32">
        <v>1.74</v>
      </c>
    </row>
    <row r="33" spans="1:5" x14ac:dyDescent="0.35">
      <c r="A33" s="14" t="s">
        <v>676</v>
      </c>
      <c r="B33">
        <v>0.35</v>
      </c>
      <c r="C33">
        <v>0.85</v>
      </c>
      <c r="D33">
        <v>1.2</v>
      </c>
      <c r="E33">
        <v>1.59</v>
      </c>
    </row>
    <row r="34" spans="1:5" x14ac:dyDescent="0.3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08984375" defaultRowHeight="14.5" x14ac:dyDescent="0.35"/>
  <cols>
    <col min="1" max="8" width="8.81640625" style="2" customWidth="1"/>
    <col min="11" max="12" width="18.6328125" style="2" customWidth="1"/>
    <col min="13" max="13" width="9.08984375" style="2"/>
    <col min="15" max="15" width="18.1796875" style="4" customWidth="1"/>
    <col min="16" max="16" width="16" style="4" customWidth="1"/>
  </cols>
  <sheetData>
    <row r="1" spans="1:16" ht="185" customHeight="1" x14ac:dyDescent="0.35">
      <c r="A1" s="69" t="s">
        <v>709</v>
      </c>
      <c r="B1" s="70"/>
      <c r="C1" s="70"/>
      <c r="D1" s="70"/>
      <c r="E1" s="70"/>
      <c r="F1" s="70"/>
      <c r="G1" s="70"/>
      <c r="H1" s="70"/>
      <c r="I1" s="70"/>
      <c r="J1" s="70"/>
      <c r="K1" s="70"/>
      <c r="L1" s="70"/>
      <c r="M1" s="71"/>
      <c r="O1" s="15"/>
      <c r="P1" s="15"/>
    </row>
    <row r="2" spans="1:16" x14ac:dyDescent="0.35">
      <c r="A2" s="56" t="s">
        <v>0</v>
      </c>
      <c r="B2" s="56"/>
      <c r="C2" s="56"/>
      <c r="D2" s="56"/>
      <c r="E2" s="56"/>
      <c r="F2" s="56"/>
      <c r="G2" s="56"/>
      <c r="H2" s="56"/>
      <c r="K2" s="56" t="s">
        <v>261</v>
      </c>
      <c r="L2" s="56"/>
      <c r="M2" s="56"/>
      <c r="O2" s="72" t="s">
        <v>705</v>
      </c>
      <c r="P2" s="72"/>
    </row>
    <row r="3" spans="1:16" x14ac:dyDescent="0.3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5">
      <c r="A4" s="2">
        <f>IF(Data!A4&gt;0,Data!A4-4,"")</f>
        <v>0</v>
      </c>
      <c r="B4" s="2">
        <f>IF(Data!B4&gt;0,Data!B4-4,"")</f>
        <v>-1</v>
      </c>
      <c r="C4" s="2">
        <f>IF(Data!C4&gt;0,Data!C4-4,"")</f>
        <v>0</v>
      </c>
      <c r="D4" s="2">
        <f>IF(Data!D4&gt;0,Data!D4-4,"")</f>
        <v>1</v>
      </c>
      <c r="E4" s="2">
        <f>IF(Data!E4&gt;0,Data!E4-4,"")</f>
        <v>-1</v>
      </c>
      <c r="F4" s="2">
        <f>IF(Data!F4&gt;0,Data!F4-4,"")</f>
        <v>0</v>
      </c>
      <c r="G4" s="2">
        <f>IF(Data!G4&gt;0,Data!G4-4,"")</f>
        <v>1</v>
      </c>
      <c r="H4" s="2">
        <f>IF(Data!H4&gt;0,Data!H4-4,"")</f>
        <v>0</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5">
      <c r="A5" s="2">
        <f>IF(Data!A5&gt;0,Data!A5-4,"")</f>
        <v>0</v>
      </c>
      <c r="B5" s="2">
        <f>IF(Data!B5&gt;0,Data!B5-4,"")</f>
        <v>1</v>
      </c>
      <c r="C5" s="2">
        <f>IF(Data!C5&gt;0,Data!C5-4,"")</f>
        <v>1</v>
      </c>
      <c r="D5" s="2">
        <f>IF(Data!D5&gt;0,Data!D5-4,"")</f>
        <v>2</v>
      </c>
      <c r="E5" s="2">
        <f>IF(Data!E5&gt;0,Data!E5-4,"")</f>
        <v>3</v>
      </c>
      <c r="F5" s="2">
        <f>IF(Data!F5&gt;0,Data!F5-4,"")</f>
        <v>3</v>
      </c>
      <c r="G5" s="2">
        <f>IF(Data!G5&gt;0,Data!G5-4,"")</f>
        <v>0</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5">
      <c r="A6" s="2">
        <f>IF(Data!A6&gt;0,Data!A6-4,"")</f>
        <v>0</v>
      </c>
      <c r="B6" s="2">
        <f>IF(Data!B6&gt;0,Data!B6-4,"")</f>
        <v>-3</v>
      </c>
      <c r="C6" s="2">
        <f>IF(Data!C6&gt;0,Data!C6-4,"")</f>
        <v>-1</v>
      </c>
      <c r="D6" s="2">
        <f>IF(Data!D6&gt;0,Data!D6-4,"")</f>
        <v>1</v>
      </c>
      <c r="E6" s="2">
        <f>IF(Data!E6&gt;0,Data!E6-4,"")</f>
        <v>0</v>
      </c>
      <c r="F6" s="2">
        <f>IF(Data!F6&gt;0,Data!F6-4,"")</f>
        <v>-1</v>
      </c>
      <c r="G6" s="2">
        <f>IF(Data!G6&gt;0,Data!G6-4,"")</f>
        <v>0</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5">
      <c r="A7" s="2">
        <f>IF(Data!A7&gt;0,Data!A7-4,"")</f>
        <v>-2</v>
      </c>
      <c r="B7" s="2">
        <f>IF(Data!B7&gt;0,Data!B7-4,"")</f>
        <v>-3</v>
      </c>
      <c r="C7" s="2">
        <f>IF(Data!C7&gt;0,Data!C7-4,"")</f>
        <v>-3</v>
      </c>
      <c r="D7" s="2">
        <f>IF(Data!D7&gt;0,Data!D7-4,"")</f>
        <v>-3</v>
      </c>
      <c r="E7" s="2">
        <f>IF(Data!E7&gt;0,Data!E7-4,"")</f>
        <v>-3</v>
      </c>
      <c r="F7" s="2">
        <f>IF(Data!F7&gt;0,Data!F7-4,"")</f>
        <v>-3</v>
      </c>
      <c r="G7" s="2">
        <f>IF(Data!G7&gt;0,Data!G7-4,"")</f>
        <v>-3</v>
      </c>
      <c r="H7" s="2">
        <f>IF(Data!H7&gt;0,Data!H7-4,"")</f>
        <v>-3</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7</v>
      </c>
      <c r="P7" s="4" t="str">
        <f>IF(COUNTIF(Data!A7:H7,4)=8,"Remove","")</f>
        <v/>
      </c>
    </row>
    <row r="8" spans="1:16" x14ac:dyDescent="0.35">
      <c r="A8" s="2">
        <f>IF(Data!A8&gt;0,Data!A8-4,"")</f>
        <v>-1</v>
      </c>
      <c r="B8" s="2">
        <f>IF(Data!B8&gt;0,Data!B8-4,"")</f>
        <v>0</v>
      </c>
      <c r="C8" s="2">
        <f>IF(Data!C8&gt;0,Data!C8-4,"")</f>
        <v>0</v>
      </c>
      <c r="D8" s="2">
        <f>IF(Data!D8&gt;0,Data!D8-4,"")</f>
        <v>-1</v>
      </c>
      <c r="E8" s="2">
        <f>IF(Data!E8&gt;0,Data!E8-4,"")</f>
        <v>-3</v>
      </c>
      <c r="F8" s="2">
        <f>IF(Data!F8&gt;0,Data!F8-4,"")</f>
        <v>-2</v>
      </c>
      <c r="G8" s="2">
        <f>IF(Data!G8&gt;0,Data!G8-4,"")</f>
        <v>-2</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35">
      <c r="A9" s="2">
        <f>IF(Data!A9&gt;0,Data!A9-4,"")</f>
        <v>2</v>
      </c>
      <c r="B9" s="2">
        <f>IF(Data!B9&gt;0,Data!B9-4,"")</f>
        <v>3</v>
      </c>
      <c r="C9" s="2">
        <f>IF(Data!C9&gt;0,Data!C9-4,"")</f>
        <v>2</v>
      </c>
      <c r="D9" s="2">
        <f>IF(Data!D9&gt;0,Data!D9-4,"")</f>
        <v>-2</v>
      </c>
      <c r="E9" s="2">
        <f>IF(Data!E9&gt;0,Data!E9-4,"")</f>
        <v>1</v>
      </c>
      <c r="F9" s="2">
        <f>IF(Data!F9&gt;0,Data!F9-4,"")</f>
        <v>2</v>
      </c>
      <c r="G9" s="2">
        <f>IF(Data!G9&gt;0,Data!G9-4,"")</f>
        <v>2</v>
      </c>
      <c r="H9" s="2">
        <f>IF(Data!H9&gt;0,Data!H9-4,"")</f>
        <v>2</v>
      </c>
      <c r="K9" s="7">
        <f t="shared" si="0"/>
        <v>1</v>
      </c>
      <c r="L9" s="7" t="str">
        <f t="shared" si="1"/>
        <v/>
      </c>
      <c r="M9" s="4">
        <f t="shared" si="2"/>
        <v>1</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3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8</v>
      </c>
      <c r="P10" s="4" t="str">
        <f>IF(COUNTIF(Data!A10:H10,4)=8,"Remove","")</f>
        <v>Remove</v>
      </c>
    </row>
    <row r="11" spans="1:16" x14ac:dyDescent="0.35">
      <c r="A11" s="2">
        <f>IF(Data!A11&gt;0,Data!A11-4,"")</f>
        <v>0</v>
      </c>
      <c r="B11" s="2">
        <f>IF(Data!B11&gt;0,Data!B11-4,"")</f>
        <v>-1</v>
      </c>
      <c r="C11" s="2">
        <f>IF(Data!C11&gt;0,Data!C11-4,"")</f>
        <v>-1</v>
      </c>
      <c r="D11" s="2">
        <f>IF(Data!D11&gt;0,Data!D11-4,"")</f>
        <v>-1</v>
      </c>
      <c r="E11" s="2">
        <f>IF(Data!E11&gt;0,Data!E11-4,"")</f>
        <v>0</v>
      </c>
      <c r="F11" s="2">
        <f>IF(Data!F11&gt;0,Data!F11-4,"")</f>
        <v>2</v>
      </c>
      <c r="G11" s="2">
        <f>IF(Data!G11&gt;0,Data!G11-4,"")</f>
        <v>0</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35">
      <c r="A12" s="2">
        <f>IF(Data!A12&gt;0,Data!A12-4,"")</f>
        <v>0</v>
      </c>
      <c r="B12" s="2">
        <f>IF(Data!B12&gt;0,Data!B12-4,"")</f>
        <v>1</v>
      </c>
      <c r="C12" s="2">
        <f>IF(Data!C12&gt;0,Data!C12-4,"")</f>
        <v>1</v>
      </c>
      <c r="D12" s="2">
        <f>IF(Data!D12&gt;0,Data!D12-4,"")</f>
        <v>0</v>
      </c>
      <c r="E12" s="2">
        <f>IF(Data!E12&gt;0,Data!E12-4,"")</f>
        <v>-2</v>
      </c>
      <c r="F12" s="2">
        <f>IF(Data!F12&gt;0,Data!F12-4,"")</f>
        <v>0</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5">
      <c r="A13" s="2">
        <f>IF(Data!A13&gt;0,Data!A13-4,"")</f>
        <v>0</v>
      </c>
      <c r="B13" s="2">
        <f>IF(Data!B13&gt;0,Data!B13-4,"")</f>
        <v>1</v>
      </c>
      <c r="C13" s="2">
        <f>IF(Data!C13&gt;0,Data!C13-4,"")</f>
        <v>0</v>
      </c>
      <c r="D13" s="2">
        <f>IF(Data!D13&gt;0,Data!D13-4,"")</f>
        <v>-1</v>
      </c>
      <c r="E13" s="2">
        <f>IF(Data!E13&gt;0,Data!E13-4,"")</f>
        <v>-1</v>
      </c>
      <c r="F13" s="2">
        <f>IF(Data!F13&gt;0,Data!F13-4,"")</f>
        <v>-2</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35">
      <c r="A14" s="2">
        <f>IF(Data!A14&gt;0,Data!A14-4,"")</f>
        <v>2</v>
      </c>
      <c r="B14" s="2">
        <f>IF(Data!B14&gt;0,Data!B14-4,"")</f>
        <v>1</v>
      </c>
      <c r="C14" s="2">
        <f>IF(Data!C14&gt;0,Data!C14-4,"")</f>
        <v>2</v>
      </c>
      <c r="D14" s="2">
        <f>IF(Data!D14&gt;0,Data!D14-4,"")</f>
        <v>2</v>
      </c>
      <c r="E14" s="2">
        <f>IF(Data!E14&gt;0,Data!E14-4,"")</f>
        <v>-2</v>
      </c>
      <c r="F14" s="2">
        <f>IF(Data!F14&gt;0,Data!F14-4,"")</f>
        <v>-2</v>
      </c>
      <c r="G14" s="2">
        <f>IF(Data!G14&gt;0,Data!G14-4,"")</f>
        <v>-2</v>
      </c>
      <c r="H14" s="2">
        <f>IF(Data!H14&gt;0,Data!H14-4,"")</f>
        <v>-2</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5">
      <c r="A15" s="2">
        <f>IF(Data!A15&gt;0,Data!A15-4,"")</f>
        <v>1</v>
      </c>
      <c r="B15" s="2">
        <f>IF(Data!B15&gt;0,Data!B15-4,"")</f>
        <v>1</v>
      </c>
      <c r="C15" s="2">
        <f>IF(Data!C15&gt;0,Data!C15-4,"")</f>
        <v>1</v>
      </c>
      <c r="D15" s="2">
        <f>IF(Data!D15&gt;0,Data!D15-4,"")</f>
        <v>1</v>
      </c>
      <c r="E15" s="2">
        <f>IF(Data!E15&gt;0,Data!E15-4,"")</f>
        <v>2</v>
      </c>
      <c r="F15" s="2">
        <f>IF(Data!F15&gt;0,Data!F15-4,"")</f>
        <v>2</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35">
      <c r="A16" s="2">
        <f>IF(Data!A16&gt;0,Data!A16-4,"")</f>
        <v>-2</v>
      </c>
      <c r="B16" s="2">
        <f>IF(Data!B16&gt;0,Data!B16-4,"")</f>
        <v>-3</v>
      </c>
      <c r="C16" s="2">
        <f>IF(Data!C16&gt;0,Data!C16-4,"")</f>
        <v>-3</v>
      </c>
      <c r="D16" s="2">
        <f>IF(Data!D16&gt;0,Data!D16-4,"")</f>
        <v>-3</v>
      </c>
      <c r="E16" s="2">
        <f>IF(Data!E16&gt;0,Data!E16-4,"")</f>
        <v>-3</v>
      </c>
      <c r="F16" s="2">
        <f>IF(Data!F16&gt;0,Data!F16-4,"")</f>
        <v>-3</v>
      </c>
      <c r="G16" s="2">
        <f>IF(Data!G16&gt;0,Data!G16-4,"")</f>
        <v>-2</v>
      </c>
      <c r="H16" s="2">
        <f>IF(Data!H16&gt;0,Data!H16-4,"")</f>
        <v>-3</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6</v>
      </c>
      <c r="P16" s="4" t="str">
        <f>IF(COUNTIF(Data!A16:H16,4)=8,"Remove","")</f>
        <v/>
      </c>
    </row>
    <row r="17" spans="1:16" x14ac:dyDescent="0.35">
      <c r="A17" s="2">
        <f>IF(Data!A17&gt;0,Data!A17-4,"")</f>
        <v>-1</v>
      </c>
      <c r="B17" s="2">
        <f>IF(Data!B17&gt;0,Data!B17-4,"")</f>
        <v>2</v>
      </c>
      <c r="C17" s="2">
        <f>IF(Data!C17&gt;0,Data!C17-4,"")</f>
        <v>2</v>
      </c>
      <c r="D17" s="2">
        <f>IF(Data!D17&gt;0,Data!D17-4,"")</f>
        <v>1</v>
      </c>
      <c r="E17" s="2">
        <f>IF(Data!E17&gt;0,Data!E17-4,"")</f>
        <v>-1</v>
      </c>
      <c r="F17" s="2">
        <f>IF(Data!F17&gt;0,Data!F17-4,"")</f>
        <v>1</v>
      </c>
      <c r="G17" s="2">
        <f>IF(Data!G17&gt;0,Data!G17-4,"")</f>
        <v>0</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35">
      <c r="A18" s="2">
        <f>IF(Data!A18&gt;0,Data!A18-4,"")</f>
        <v>2</v>
      </c>
      <c r="B18" s="2">
        <f>IF(Data!B18&gt;0,Data!B18-4,"")</f>
        <v>2</v>
      </c>
      <c r="C18" s="2">
        <f>IF(Data!C18&gt;0,Data!C18-4,"")</f>
        <v>2</v>
      </c>
      <c r="D18" s="2">
        <f>IF(Data!D18&gt;0,Data!D18-4,"")</f>
        <v>2</v>
      </c>
      <c r="E18" s="2">
        <f>IF(Data!E18&gt;0,Data!E18-4,"")</f>
        <v>2</v>
      </c>
      <c r="F18" s="2">
        <f>IF(Data!F18&gt;0,Data!F18-4,"")</f>
        <v>3</v>
      </c>
      <c r="G18" s="2">
        <f>IF(Data!G18&gt;0,Data!G18-4,"")</f>
        <v>2</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6</v>
      </c>
      <c r="P18" s="4" t="str">
        <f>IF(COUNTIF(Data!A18:H18,4)=8,"Remove","")</f>
        <v/>
      </c>
    </row>
    <row r="19" spans="1:16" x14ac:dyDescent="0.35">
      <c r="A19" s="2">
        <f>IF(Data!A19&gt;0,Data!A19-4,"")</f>
        <v>-2</v>
      </c>
      <c r="B19" s="2">
        <f>IF(Data!B19&gt;0,Data!B19-4,"")</f>
        <v>-3</v>
      </c>
      <c r="C19" s="2">
        <f>IF(Data!C19&gt;0,Data!C19-4,"")</f>
        <v>-3</v>
      </c>
      <c r="D19" s="2">
        <f>IF(Data!D19&gt;0,Data!D19-4,"")</f>
        <v>-3</v>
      </c>
      <c r="E19" s="2">
        <f>IF(Data!E19&gt;0,Data!E19-4,"")</f>
        <v>-1</v>
      </c>
      <c r="F19" s="2">
        <f>IF(Data!F19&gt;0,Data!F19-4,"")</f>
        <v>-1</v>
      </c>
      <c r="G19" s="2">
        <f>IF(Data!G19&gt;0,Data!G19-4,"")</f>
        <v>-1</v>
      </c>
      <c r="H19" s="2">
        <f>IF(Data!H19&gt;0,Data!H19-4,"")</f>
        <v>0</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35">
      <c r="A20" s="2">
        <f>IF(Data!A20&gt;0,Data!A20-4,"")</f>
        <v>2</v>
      </c>
      <c r="B20" s="2">
        <f>IF(Data!B20&gt;0,Data!B20-4,"")</f>
        <v>2</v>
      </c>
      <c r="C20" s="2">
        <f>IF(Data!C20&gt;0,Data!C20-4,"")</f>
        <v>2</v>
      </c>
      <c r="D20" s="2">
        <f>IF(Data!D20&gt;0,Data!D20-4,"")</f>
        <v>2</v>
      </c>
      <c r="E20" s="2">
        <f>IF(Data!E20&gt;0,Data!E20-4,"")</f>
        <v>0</v>
      </c>
      <c r="F20" s="2">
        <f>IF(Data!F20&gt;0,Data!F20-4,"")</f>
        <v>0</v>
      </c>
      <c r="G20" s="2">
        <f>IF(Data!G20&gt;0,Data!G20-4,"")</f>
        <v>0</v>
      </c>
      <c r="H20" s="2">
        <f>IF(Data!H20&gt;0,Data!H20-4,"")</f>
        <v>0</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5">
      <c r="A21" s="2">
        <f>IF(Data!A21&gt;0,Data!A21-4,"")</f>
        <v>2</v>
      </c>
      <c r="B21" s="2">
        <f>IF(Data!B21&gt;0,Data!B21-4,"")</f>
        <v>2</v>
      </c>
      <c r="C21" s="2">
        <f>IF(Data!C21&gt;0,Data!C21-4,"")</f>
        <v>2</v>
      </c>
      <c r="D21" s="2">
        <f>IF(Data!D21&gt;0,Data!D21-4,"")</f>
        <v>3</v>
      </c>
      <c r="E21" s="2">
        <f>IF(Data!E21&gt;0,Data!E21-4,"")</f>
        <v>1</v>
      </c>
      <c r="F21" s="2">
        <f>IF(Data!F21&gt;0,Data!F21-4,"")</f>
        <v>0</v>
      </c>
      <c r="G21" s="2">
        <f>IF(Data!G21&gt;0,Data!G21-4,"")</f>
        <v>2</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35">
      <c r="A22" s="2">
        <f>IF(Data!A22&gt;0,Data!A22-4,"")</f>
        <v>2</v>
      </c>
      <c r="B22" s="2">
        <f>IF(Data!B22&gt;0,Data!B22-4,"")</f>
        <v>-2</v>
      </c>
      <c r="C22" s="2">
        <f>IF(Data!C22&gt;0,Data!C22-4,"")</f>
        <v>0</v>
      </c>
      <c r="D22" s="2">
        <f>IF(Data!D22&gt;0,Data!D22-4,"")</f>
        <v>-1</v>
      </c>
      <c r="E22" s="2">
        <f>IF(Data!E22&gt;0,Data!E22-4,"")</f>
        <v>1</v>
      </c>
      <c r="F22" s="2">
        <f>IF(Data!F22&gt;0,Data!F22-4,"")</f>
        <v>2</v>
      </c>
      <c r="G22" s="2">
        <f>IF(Data!G22&gt;0,Data!G22-4,"")</f>
        <v>0</v>
      </c>
      <c r="H22" s="2">
        <f>IF(Data!H22&gt;0,Data!H22-4,"")</f>
        <v>-2</v>
      </c>
      <c r="K22" s="7">
        <f t="shared" si="0"/>
        <v>1</v>
      </c>
      <c r="L22" s="7">
        <f t="shared" si="1"/>
        <v>1</v>
      </c>
      <c r="M22" s="4">
        <f t="shared" si="2"/>
        <v>2</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2</v>
      </c>
      <c r="P22" s="4" t="str">
        <f>IF(COUNTIF(Data!A22:H22,4)=8,"Remove","")</f>
        <v/>
      </c>
    </row>
    <row r="23" spans="1:16" x14ac:dyDescent="0.35">
      <c r="A23" s="2">
        <f>IF(Data!A23&gt;0,Data!A23-4,"")</f>
        <v>0</v>
      </c>
      <c r="B23" s="2">
        <f>IF(Data!B23&gt;0,Data!B23-4,"")</f>
        <v>-2</v>
      </c>
      <c r="C23" s="2">
        <f>IF(Data!C23&gt;0,Data!C23-4,"")</f>
        <v>1</v>
      </c>
      <c r="D23" s="2">
        <f>IF(Data!D23&gt;0,Data!D23-4,"")</f>
        <v>-1</v>
      </c>
      <c r="E23" s="2">
        <f>IF(Data!E23&gt;0,Data!E23-4,"")</f>
        <v>0</v>
      </c>
      <c r="F23" s="2">
        <f>IF(Data!F23&gt;0,Data!F23-4,"")</f>
        <v>1</v>
      </c>
      <c r="G23" s="2">
        <f>IF(Data!G23&gt;0,Data!G23-4,"")</f>
        <v>2</v>
      </c>
      <c r="H23" s="2">
        <f>IF(Data!H23&gt;0,Data!H23-4,"")</f>
        <v>2</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2</v>
      </c>
      <c r="P23" s="4" t="str">
        <f>IF(COUNTIF(Data!A23:H23,4)=8,"Remove","")</f>
        <v/>
      </c>
    </row>
    <row r="24" spans="1:16" x14ac:dyDescent="0.35">
      <c r="A24" s="2">
        <f>IF(Data!A24&gt;0,Data!A24-4,"")</f>
        <v>-1</v>
      </c>
      <c r="B24" s="2">
        <f>IF(Data!B24&gt;0,Data!B24-4,"")</f>
        <v>-2</v>
      </c>
      <c r="C24" s="2">
        <f>IF(Data!C24&gt;0,Data!C24-4,"")</f>
        <v>-1</v>
      </c>
      <c r="D24" s="2">
        <f>IF(Data!D24&gt;0,Data!D24-4,"")</f>
        <v>-1</v>
      </c>
      <c r="E24" s="2">
        <f>IF(Data!E24&gt;0,Data!E24-4,"")</f>
        <v>-1</v>
      </c>
      <c r="F24" s="2">
        <f>IF(Data!F24&gt;0,Data!F24-4,"")</f>
        <v>0</v>
      </c>
      <c r="G24" s="2">
        <f>IF(Data!G24&gt;0,Data!G24-4,"")</f>
        <v>1</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4</v>
      </c>
      <c r="P24" s="4" t="str">
        <f>IF(COUNTIF(Data!A24:H24,4)=8,"Remove","")</f>
        <v/>
      </c>
    </row>
    <row r="25" spans="1:16" x14ac:dyDescent="0.35">
      <c r="A25" s="2">
        <f>IF(Data!A25&gt;0,Data!A25-4,"")</f>
        <v>1</v>
      </c>
      <c r="B25" s="2">
        <f>IF(Data!B25&gt;0,Data!B25-4,"")</f>
        <v>2</v>
      </c>
      <c r="C25" s="2">
        <f>IF(Data!C25&gt;0,Data!C25-4,"")</f>
        <v>1</v>
      </c>
      <c r="D25" s="2">
        <f>IF(Data!D25&gt;0,Data!D25-4,"")</f>
        <v>1</v>
      </c>
      <c r="E25" s="2">
        <f>IF(Data!E25&gt;0,Data!E25-4,"")</f>
        <v>2</v>
      </c>
      <c r="F25" s="2">
        <f>IF(Data!F25&gt;0,Data!F25-4,"")</f>
        <v>1</v>
      </c>
      <c r="G25" s="2">
        <f>IF(Data!G25&gt;0,Data!G25-4,"")</f>
        <v>2</v>
      </c>
      <c r="H25" s="2">
        <f>IF(Data!H25&gt;0,Data!H25-4,"")</f>
        <v>1</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5</v>
      </c>
      <c r="P25" s="4" t="str">
        <f>IF(COUNTIF(Data!A25:H25,4)=8,"Remove","")</f>
        <v/>
      </c>
    </row>
    <row r="26" spans="1:16" x14ac:dyDescent="0.35">
      <c r="A26" s="2">
        <f>IF(Data!A26&gt;0,Data!A26-4,"")</f>
        <v>-2</v>
      </c>
      <c r="B26" s="2">
        <f>IF(Data!B26&gt;0,Data!B26-4,"")</f>
        <v>0</v>
      </c>
      <c r="C26" s="2">
        <f>IF(Data!C26&gt;0,Data!C26-4,"")</f>
        <v>-1</v>
      </c>
      <c r="D26" s="2">
        <f>IF(Data!D26&gt;0,Data!D26-4,"")</f>
        <v>0</v>
      </c>
      <c r="E26" s="2">
        <f>IF(Data!E26&gt;0,Data!E26-4,"")</f>
        <v>0</v>
      </c>
      <c r="F26" s="2">
        <f>IF(Data!F26&gt;0,Data!F26-4,"")</f>
        <v>-1</v>
      </c>
      <c r="G26" s="2">
        <f>IF(Data!G26&gt;0,Data!G26-4,"")</f>
        <v>-1</v>
      </c>
      <c r="H26" s="2">
        <f>IF(Data!H26&gt;0,Data!H26-4,"")</f>
        <v>0</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4</v>
      </c>
      <c r="P26" s="4" t="str">
        <f>IF(COUNTIF(Data!A26:H26,4)=8,"Remove","")</f>
        <v/>
      </c>
    </row>
    <row r="27" spans="1:16" x14ac:dyDescent="0.35">
      <c r="A27" s="2">
        <f>IF(Data!A27&gt;0,Data!A27-4,"")</f>
        <v>3</v>
      </c>
      <c r="B27" s="2">
        <f>IF(Data!B27&gt;0,Data!B27-4,"")</f>
        <v>3</v>
      </c>
      <c r="C27" s="2">
        <f>IF(Data!C27&gt;0,Data!C27-4,"")</f>
        <v>3</v>
      </c>
      <c r="D27" s="2">
        <f>IF(Data!D27&gt;0,Data!D27-4,"")</f>
        <v>2</v>
      </c>
      <c r="E27" s="2">
        <f>IF(Data!E27&gt;0,Data!E27-4,"")</f>
        <v>0</v>
      </c>
      <c r="F27" s="2">
        <f>IF(Data!F27&gt;0,Data!F27-4,"")</f>
        <v>-1</v>
      </c>
      <c r="G27" s="2">
        <f>IF(Data!G27&gt;0,Data!G27-4,"")</f>
        <v>2</v>
      </c>
      <c r="H27" s="2">
        <f>IF(Data!H27&gt;0,Data!H27-4,"")</f>
        <v>-2</v>
      </c>
      <c r="K27" s="7" t="str">
        <f t="shared" si="0"/>
        <v/>
      </c>
      <c r="L27" s="7">
        <f t="shared" si="1"/>
        <v>1</v>
      </c>
      <c r="M27" s="4">
        <f t="shared" si="2"/>
        <v>1</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35">
      <c r="A28" s="2">
        <f>IF(Data!A28&gt;0,Data!A28-4,"")</f>
        <v>0</v>
      </c>
      <c r="B28" s="2">
        <f>IF(Data!B28&gt;0,Data!B28-4,"")</f>
        <v>1</v>
      </c>
      <c r="C28" s="2">
        <f>IF(Data!C28&gt;0,Data!C28-4,"")</f>
        <v>1</v>
      </c>
      <c r="D28" s="2">
        <f>IF(Data!D28&gt;0,Data!D28-4,"")</f>
        <v>1</v>
      </c>
      <c r="E28" s="2">
        <f>IF(Data!E28&gt;0,Data!E28-4,"")</f>
        <v>0</v>
      </c>
      <c r="F28" s="2">
        <f>IF(Data!F28&gt;0,Data!F28-4,"")</f>
        <v>1</v>
      </c>
      <c r="G28" s="2">
        <f>IF(Data!G28&gt;0,Data!G28-4,"")</f>
        <v>-2</v>
      </c>
      <c r="H28" s="2">
        <f>IF(Data!H28&gt;0,Data!H28-4,"")</f>
        <v>-1</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35">
      <c r="A29" s="2">
        <f>IF(Data!A29&gt;0,Data!A29-4,"")</f>
        <v>-1</v>
      </c>
      <c r="B29" s="2">
        <f>IF(Data!B29&gt;0,Data!B29-4,"")</f>
        <v>1</v>
      </c>
      <c r="C29" s="2">
        <f>IF(Data!C29&gt;0,Data!C29-4,"")</f>
        <v>1</v>
      </c>
      <c r="D29" s="2">
        <f>IF(Data!D29&gt;0,Data!D29-4,"")</f>
        <v>1</v>
      </c>
      <c r="E29" s="2">
        <f>IF(Data!E29&gt;0,Data!E29-4,"")</f>
        <v>-2</v>
      </c>
      <c r="F29" s="2">
        <f>IF(Data!F29&gt;0,Data!F29-4,"")</f>
        <v>1</v>
      </c>
      <c r="G29" s="2">
        <f>IF(Data!G29&gt;0,Data!G29-4,"")</f>
        <v>0</v>
      </c>
      <c r="H29" s="2">
        <f>IF(Data!H29&gt;0,Data!H29-4,"")</f>
        <v>-1</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4</v>
      </c>
      <c r="P29" s="4" t="str">
        <f>IF(COUNTIF(Data!A29:H29,4)=8,"Remove","")</f>
        <v/>
      </c>
    </row>
    <row r="30" spans="1:16" x14ac:dyDescent="0.35">
      <c r="A30" s="2">
        <f>IF(Data!A30&gt;0,Data!A30-4,"")</f>
        <v>0</v>
      </c>
      <c r="B30" s="2">
        <f>IF(Data!B30&gt;0,Data!B30-4,"")</f>
        <v>1</v>
      </c>
      <c r="C30" s="2">
        <f>IF(Data!C30&gt;0,Data!C30-4,"")</f>
        <v>1</v>
      </c>
      <c r="D30" s="2">
        <f>IF(Data!D30&gt;0,Data!D30-4,"")</f>
        <v>1</v>
      </c>
      <c r="E30" s="2">
        <f>IF(Data!E30&gt;0,Data!E30-4,"")</f>
        <v>0</v>
      </c>
      <c r="F30" s="2">
        <f>IF(Data!F30&gt;0,Data!F30-4,"")</f>
        <v>0</v>
      </c>
      <c r="G30" s="2">
        <f>IF(Data!G30&gt;0,Data!G30-4,"")</f>
        <v>0</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35">
      <c r="A31" s="2">
        <f>IF(Data!A31&gt;0,Data!A31-4,"")</f>
        <v>0</v>
      </c>
      <c r="B31" s="2">
        <f>IF(Data!B31&gt;0,Data!B31-4,"")</f>
        <v>-2</v>
      </c>
      <c r="C31" s="2">
        <f>IF(Data!C31&gt;0,Data!C31-4,"")</f>
        <v>-2</v>
      </c>
      <c r="D31" s="2">
        <f>IF(Data!D31&gt;0,Data!D31-4,"")</f>
        <v>-2</v>
      </c>
      <c r="E31" s="2">
        <f>IF(Data!E31&gt;0,Data!E31-4,"")</f>
        <v>-1</v>
      </c>
      <c r="F31" s="2">
        <f>IF(Data!F31&gt;0,Data!F31-4,"")</f>
        <v>-2</v>
      </c>
      <c r="G31" s="2">
        <f>IF(Data!G31&gt;0,Data!G31-4,"")</f>
        <v>1</v>
      </c>
      <c r="H31" s="2">
        <f>IF(Data!H31&gt;0,Data!H31-4,"")</f>
        <v>-2</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5</v>
      </c>
      <c r="P31" s="4" t="str">
        <f>IF(COUNTIF(Data!A31:H31,4)=8,"Remove","")</f>
        <v/>
      </c>
    </row>
    <row r="32" spans="1:16" x14ac:dyDescent="0.35">
      <c r="A32" s="2">
        <f>IF(Data!A32&gt;0,Data!A32-4,"")</f>
        <v>-2</v>
      </c>
      <c r="B32" s="2">
        <f>IF(Data!B32&gt;0,Data!B32-4,"")</f>
        <v>-1</v>
      </c>
      <c r="C32" s="2">
        <f>IF(Data!C32&gt;0,Data!C32-4,"")</f>
        <v>-2</v>
      </c>
      <c r="D32" s="2">
        <f>IF(Data!D32&gt;0,Data!D32-4,"")</f>
        <v>-1</v>
      </c>
      <c r="E32" s="2">
        <f>IF(Data!E32&gt;0,Data!E32-4,"")</f>
        <v>-3</v>
      </c>
      <c r="F32" s="2">
        <f>IF(Data!F32&gt;0,Data!F32-4,"")</f>
        <v>-2</v>
      </c>
      <c r="G32" s="2">
        <f>IF(Data!G32&gt;0,Data!G32-4,"")</f>
        <v>-2</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35">
      <c r="A33" s="2">
        <f>IF(Data!A33&gt;0,Data!A33-4,"")</f>
        <v>-3</v>
      </c>
      <c r="B33" s="2">
        <f>IF(Data!B33&gt;0,Data!B33-4,"")</f>
        <v>-3</v>
      </c>
      <c r="C33" s="2">
        <f>IF(Data!C33&gt;0,Data!C33-4,"")</f>
        <v>-3</v>
      </c>
      <c r="D33" s="2">
        <f>IF(Data!D33&gt;0,Data!D33-4,"")</f>
        <v>-3</v>
      </c>
      <c r="E33" s="2">
        <f>IF(Data!E33&gt;0,Data!E33-4,"")</f>
        <v>-3</v>
      </c>
      <c r="F33" s="2">
        <f>IF(Data!F33&gt;0,Data!F33-4,"")</f>
        <v>-3</v>
      </c>
      <c r="G33" s="2">
        <f>IF(Data!G33&gt;0,Data!G33-4,"")</f>
        <v>0</v>
      </c>
      <c r="H33" s="2">
        <f>IF(Data!H33&gt;0,Data!H33-4,"")</f>
        <v>-2</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6</v>
      </c>
      <c r="P33" s="4" t="str">
        <f>IF(COUNTIF(Data!A33:H33,4)=8,"Remove","")</f>
        <v/>
      </c>
    </row>
    <row r="34" spans="1:16" x14ac:dyDescent="0.35">
      <c r="A34" s="2">
        <f>IF(Data!A34&gt;0,Data!A34-4,"")</f>
        <v>2</v>
      </c>
      <c r="B34" s="2">
        <f>IF(Data!B34&gt;0,Data!B34-4,"")</f>
        <v>1</v>
      </c>
      <c r="C34" s="2">
        <f>IF(Data!C34&gt;0,Data!C34-4,"")</f>
        <v>2</v>
      </c>
      <c r="D34" s="2">
        <f>IF(Data!D34&gt;0,Data!D34-4,"")</f>
        <v>0</v>
      </c>
      <c r="E34" s="2">
        <f>IF(Data!E34&gt;0,Data!E34-4,"")</f>
        <v>1</v>
      </c>
      <c r="F34" s="2">
        <f>IF(Data!F34&gt;0,Data!F34-4,"")</f>
        <v>0</v>
      </c>
      <c r="G34" s="2">
        <f>IF(Data!G34&gt;0,Data!G34-4,"")</f>
        <v>0</v>
      </c>
      <c r="H34" s="2">
        <f>IF(Data!H34&gt;0,Data!H34-4,"")</f>
        <v>1</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3</v>
      </c>
      <c r="P34" s="4" t="str">
        <f>IF(COUNTIF(Data!A34:H34,4)=8,"Remove","")</f>
        <v/>
      </c>
    </row>
    <row r="35" spans="1:16" x14ac:dyDescent="0.35">
      <c r="A35" s="2">
        <f>IF(Data!A35&gt;0,Data!A35-4,"")</f>
        <v>0</v>
      </c>
      <c r="B35" s="2">
        <f>IF(Data!B35&gt;0,Data!B35-4,"")</f>
        <v>0</v>
      </c>
      <c r="C35" s="2">
        <f>IF(Data!C35&gt;0,Data!C35-4,"")</f>
        <v>0</v>
      </c>
      <c r="D35" s="2">
        <f>IF(Data!D35&gt;0,Data!D35-4,"")</f>
        <v>-1</v>
      </c>
      <c r="E35" s="2">
        <f>IF(Data!E35&gt;0,Data!E35-4,"")</f>
        <v>0</v>
      </c>
      <c r="F35" s="2">
        <f>IF(Data!F35&gt;0,Data!F35-4,"")</f>
        <v>1</v>
      </c>
      <c r="G35" s="2">
        <f>IF(Data!G35&gt;0,Data!G35-4,"")</f>
        <v>-1</v>
      </c>
      <c r="H35" s="2">
        <f>IF(Data!H35&gt;0,Data!H35-4,"")</f>
        <v>0</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5</v>
      </c>
      <c r="P35" s="4" t="str">
        <f>IF(COUNTIF(Data!A35:H35,4)=8,"Remove","")</f>
        <v/>
      </c>
    </row>
    <row r="36" spans="1:16" x14ac:dyDescent="0.35">
      <c r="A36" s="2">
        <f>IF(Data!A36&gt;0,Data!A36-4,"")</f>
        <v>2</v>
      </c>
      <c r="B36" s="2">
        <f>IF(Data!B36&gt;0,Data!B36-4,"")</f>
        <v>3</v>
      </c>
      <c r="C36" s="2">
        <f>IF(Data!C36&gt;0,Data!C36-4,"")</f>
        <v>1</v>
      </c>
      <c r="D36" s="2">
        <f>IF(Data!D36&gt;0,Data!D36-4,"")</f>
        <v>-1</v>
      </c>
      <c r="E36" s="2">
        <f>IF(Data!E36&gt;0,Data!E36-4,"")</f>
        <v>0</v>
      </c>
      <c r="F36" s="2">
        <f>IF(Data!F36&gt;0,Data!F36-4,"")</f>
        <v>-3</v>
      </c>
      <c r="G36" s="2">
        <f>IF(Data!G36&gt;0,Data!G36-4,"")</f>
        <v>0</v>
      </c>
      <c r="H36" s="2">
        <f>IF(Data!H36&gt;0,Data!H36-4,"")</f>
        <v>1</v>
      </c>
      <c r="K36" s="7">
        <f t="shared" si="0"/>
        <v>1</v>
      </c>
      <c r="L36" s="7">
        <f t="shared" si="1"/>
        <v>1</v>
      </c>
      <c r="M36" s="4">
        <f t="shared" si="2"/>
        <v>2</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2</v>
      </c>
      <c r="P36" s="4" t="str">
        <f>IF(COUNTIF(Data!A36:H36,4)=8,"Remove","")</f>
        <v/>
      </c>
    </row>
    <row r="37" spans="1:16" x14ac:dyDescent="0.35">
      <c r="A37" s="2">
        <f>IF(Data!A37&gt;0,Data!A37-4,"")</f>
        <v>0</v>
      </c>
      <c r="B37" s="2">
        <f>IF(Data!B37&gt;0,Data!B37-4,"")</f>
        <v>-1</v>
      </c>
      <c r="C37" s="2">
        <f>IF(Data!C37&gt;0,Data!C37-4,"")</f>
        <v>-1</v>
      </c>
      <c r="D37" s="2">
        <f>IF(Data!D37&gt;0,Data!D37-4,"")</f>
        <v>-2</v>
      </c>
      <c r="E37" s="2">
        <f>IF(Data!E37&gt;0,Data!E37-4,"")</f>
        <v>-1</v>
      </c>
      <c r="F37" s="2">
        <f>IF(Data!F37&gt;0,Data!F37-4,"")</f>
        <v>0</v>
      </c>
      <c r="G37" s="2">
        <f>IF(Data!G37&gt;0,Data!G37-4,"")</f>
        <v>0</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35">
      <c r="A38" s="2">
        <f>IF(Data!A38&gt;0,Data!A38-4,"")</f>
        <v>2</v>
      </c>
      <c r="B38" s="2">
        <f>IF(Data!B38&gt;0,Data!B38-4,"")</f>
        <v>1</v>
      </c>
      <c r="C38" s="2">
        <f>IF(Data!C38&gt;0,Data!C38-4,"")</f>
        <v>1</v>
      </c>
      <c r="D38" s="2">
        <f>IF(Data!D38&gt;0,Data!D38-4,"")</f>
        <v>1</v>
      </c>
      <c r="E38" s="2">
        <f>IF(Data!E38&gt;0,Data!E38-4,"")</f>
        <v>1</v>
      </c>
      <c r="F38" s="2">
        <f>IF(Data!F38&gt;0,Data!F38-4,"")</f>
        <v>2</v>
      </c>
      <c r="G38" s="2">
        <f>IF(Data!G38&gt;0,Data!G38-4,"")</f>
        <v>0</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4</v>
      </c>
      <c r="P38" s="4" t="str">
        <f>IF(COUNTIF(Data!A38:H38,4)=8,"Remove","")</f>
        <v/>
      </c>
    </row>
    <row r="39" spans="1:16" x14ac:dyDescent="0.35">
      <c r="A39" s="2">
        <f>IF(Data!A39&gt;0,Data!A39-4,"")</f>
        <v>-2</v>
      </c>
      <c r="B39" s="2">
        <f>IF(Data!B39&gt;0,Data!B39-4,"")</f>
        <v>-2</v>
      </c>
      <c r="C39" s="2">
        <f>IF(Data!C39&gt;0,Data!C39-4,"")</f>
        <v>-2</v>
      </c>
      <c r="D39" s="2">
        <f>IF(Data!D39&gt;0,Data!D39-4,"")</f>
        <v>-2</v>
      </c>
      <c r="E39" s="2">
        <f>IF(Data!E39&gt;0,Data!E39-4,"")</f>
        <v>-2</v>
      </c>
      <c r="F39" s="2">
        <f>IF(Data!F39&gt;0,Data!F39-4,"")</f>
        <v>-2</v>
      </c>
      <c r="G39" s="2">
        <f>IF(Data!G39&gt;0,Data!G39-4,"")</f>
        <v>-2</v>
      </c>
      <c r="H39" s="2">
        <f>IF(Data!H39&gt;0,Data!H39-4,"")</f>
        <v>-2</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8</v>
      </c>
      <c r="P39" s="4" t="str">
        <f>IF(COUNTIF(Data!A39:H39,4)=8,"Remove","")</f>
        <v/>
      </c>
    </row>
    <row r="40" spans="1:16" x14ac:dyDescent="0.35">
      <c r="A40" s="2">
        <f>IF(Data!A40&gt;0,Data!A40-4,"")</f>
        <v>-1</v>
      </c>
      <c r="B40" s="2">
        <f>IF(Data!B40&gt;0,Data!B40-4,"")</f>
        <v>-1</v>
      </c>
      <c r="C40" s="2">
        <f>IF(Data!C40&gt;0,Data!C40-4,"")</f>
        <v>-1</v>
      </c>
      <c r="D40" s="2">
        <f>IF(Data!D40&gt;0,Data!D40-4,"")</f>
        <v>-1</v>
      </c>
      <c r="E40" s="2">
        <f>IF(Data!E40&gt;0,Data!E40-4,"")</f>
        <v>0</v>
      </c>
      <c r="F40" s="2">
        <f>IF(Data!F40&gt;0,Data!F40-4,"")</f>
        <v>0</v>
      </c>
      <c r="G40" s="2">
        <f>IF(Data!G40&gt;0,Data!G40-4,"")</f>
        <v>1</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35">
      <c r="A41" s="2">
        <f>IF(Data!A41&gt;0,Data!A41-4,"")</f>
        <v>0</v>
      </c>
      <c r="B41" s="2">
        <f>IF(Data!B41&gt;0,Data!B41-4,"")</f>
        <v>3</v>
      </c>
      <c r="C41" s="2">
        <f>IF(Data!C41&gt;0,Data!C41-4,"")</f>
        <v>2</v>
      </c>
      <c r="D41" s="2">
        <f>IF(Data!D41&gt;0,Data!D41-4,"")</f>
        <v>3</v>
      </c>
      <c r="E41" s="2">
        <f>IF(Data!E41&gt;0,Data!E41-4,"")</f>
        <v>0</v>
      </c>
      <c r="F41" s="2">
        <f>IF(Data!F41&gt;0,Data!F41-4,"")</f>
        <v>0</v>
      </c>
      <c r="G41" s="2">
        <f>IF(Data!G41&gt;0,Data!G41-4,"")</f>
        <v>0</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35">
      <c r="A42" s="2">
        <f>IF(Data!A42&gt;0,Data!A42-4,"")</f>
        <v>0</v>
      </c>
      <c r="B42" s="2">
        <f>IF(Data!B42&gt;0,Data!B42-4,"")</f>
        <v>2</v>
      </c>
      <c r="C42" s="2">
        <f>IF(Data!C42&gt;0,Data!C42-4,"")</f>
        <v>1</v>
      </c>
      <c r="D42" s="2">
        <f>IF(Data!D42&gt;0,Data!D42-4,"")</f>
        <v>2</v>
      </c>
      <c r="E42" s="2">
        <f>IF(Data!E42&gt;0,Data!E42-4,"")</f>
        <v>1</v>
      </c>
      <c r="F42" s="2">
        <f>IF(Data!F42&gt;0,Data!F42-4,"")</f>
        <v>1</v>
      </c>
      <c r="G42" s="2">
        <f>IF(Data!G42&gt;0,Data!G42-4,"")</f>
        <v>1</v>
      </c>
      <c r="H42" s="2">
        <f>IF(Data!H42&gt;0,Data!H42-4,"")</f>
        <v>0</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35">
      <c r="A43" s="2">
        <f>IF(Data!A43&gt;0,Data!A43-4,"")</f>
        <v>2</v>
      </c>
      <c r="B43" s="2">
        <f>IF(Data!B43&gt;0,Data!B43-4,"")</f>
        <v>2</v>
      </c>
      <c r="C43" s="2">
        <f>IF(Data!C43&gt;0,Data!C43-4,"")</f>
        <v>1</v>
      </c>
      <c r="D43" s="2">
        <f>IF(Data!D43&gt;0,Data!D43-4,"")</f>
        <v>1</v>
      </c>
      <c r="E43" s="2">
        <f>IF(Data!E43&gt;0,Data!E43-4,"")</f>
        <v>2</v>
      </c>
      <c r="F43" s="2">
        <f>IF(Data!F43&gt;0,Data!F43-4,"")</f>
        <v>2</v>
      </c>
      <c r="G43" s="2">
        <f>IF(Data!G43&gt;0,Data!G43-4,"")</f>
        <v>2</v>
      </c>
      <c r="H43" s="2">
        <f>IF(Data!H43&gt;0,Data!H43-4,"")</f>
        <v>2</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6</v>
      </c>
      <c r="P43" s="4" t="str">
        <f>IF(COUNTIF(Data!A43:H43,4)=8,"Remove","")</f>
        <v/>
      </c>
    </row>
    <row r="44" spans="1:16" x14ac:dyDescent="0.35">
      <c r="A44" s="2">
        <f>IF(Data!A44&gt;0,Data!A44-4,"")</f>
        <v>-1</v>
      </c>
      <c r="B44" s="2">
        <f>IF(Data!B44&gt;0,Data!B44-4,"")</f>
        <v>-1</v>
      </c>
      <c r="C44" s="2">
        <f>IF(Data!C44&gt;0,Data!C44-4,"")</f>
        <v>0</v>
      </c>
      <c r="D44" s="2">
        <f>IF(Data!D44&gt;0,Data!D44-4,"")</f>
        <v>-2</v>
      </c>
      <c r="E44" s="2">
        <f>IF(Data!E44&gt;0,Data!E44-4,"")</f>
        <v>-3</v>
      </c>
      <c r="F44" s="2">
        <f>IF(Data!F44&gt;0,Data!F44-4,"")</f>
        <v>-3</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5">
      <c r="A45" s="2">
        <f>IF(Data!A45&gt;0,Data!A45-4,"")</f>
        <v>0</v>
      </c>
      <c r="B45" s="2">
        <f>IF(Data!B45&gt;0,Data!B45-4,"")</f>
        <v>-1</v>
      </c>
      <c r="C45" s="2">
        <f>IF(Data!C45&gt;0,Data!C45-4,"")</f>
        <v>-1</v>
      </c>
      <c r="D45" s="2">
        <f>IF(Data!D45&gt;0,Data!D45-4,"")</f>
        <v>-1</v>
      </c>
      <c r="E45" s="2">
        <f>IF(Data!E45&gt;0,Data!E45-4,"")</f>
        <v>0</v>
      </c>
      <c r="F45" s="2">
        <f>IF(Data!F45&gt;0,Data!F45-4,"")</f>
        <v>1</v>
      </c>
      <c r="G45" s="2">
        <f>IF(Data!G45&gt;0,Data!G45-4,"")</f>
        <v>0</v>
      </c>
      <c r="H45" s="2">
        <f>IF(Data!H45&gt;0,Data!H45-4,"")</f>
        <v>0</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35">
      <c r="A46" s="2">
        <f>IF(Data!A46&gt;0,Data!A46-4,"")</f>
        <v>-3</v>
      </c>
      <c r="B46" s="2">
        <f>IF(Data!B46&gt;0,Data!B46-4,"")</f>
        <v>-3</v>
      </c>
      <c r="C46" s="2">
        <f>IF(Data!C46&gt;0,Data!C46-4,"")</f>
        <v>-3</v>
      </c>
      <c r="D46" s="2">
        <f>IF(Data!D46&gt;0,Data!D46-4,"")</f>
        <v>-3</v>
      </c>
      <c r="E46" s="2">
        <f>IF(Data!E46&gt;0,Data!E46-4,"")</f>
        <v>-3</v>
      </c>
      <c r="F46" s="2">
        <f>IF(Data!F46&gt;0,Data!F46-4,"")</f>
        <v>-3</v>
      </c>
      <c r="G46" s="2">
        <f>IF(Data!G46&gt;0,Data!G46-4,"")</f>
        <v>-3</v>
      </c>
      <c r="H46" s="2">
        <f>IF(Data!H46&gt;0,Data!H46-4,"")</f>
        <v>0</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7</v>
      </c>
      <c r="P46" s="4" t="str">
        <f>IF(COUNTIF(Data!A46:H46,4)=8,"Remove","")</f>
        <v/>
      </c>
    </row>
    <row r="47" spans="1:16" x14ac:dyDescent="0.35">
      <c r="A47" s="2">
        <f>IF(Data!A47&gt;0,Data!A47-4,"")</f>
        <v>-1</v>
      </c>
      <c r="B47" s="2">
        <f>IF(Data!B47&gt;0,Data!B47-4,"")</f>
        <v>-1</v>
      </c>
      <c r="C47" s="2">
        <f>IF(Data!C47&gt;0,Data!C47-4,"")</f>
        <v>0</v>
      </c>
      <c r="D47" s="2">
        <f>IF(Data!D47&gt;0,Data!D47-4,"")</f>
        <v>-1</v>
      </c>
      <c r="E47" s="2">
        <f>IF(Data!E47&gt;0,Data!E47-4,"")</f>
        <v>2</v>
      </c>
      <c r="F47" s="2">
        <f>IF(Data!F47&gt;0,Data!F47-4,"")</f>
        <v>3</v>
      </c>
      <c r="G47" s="2">
        <f>IF(Data!G47&gt;0,Data!G47-4,"")</f>
        <v>0</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3</v>
      </c>
      <c r="P47" s="4" t="str">
        <f>IF(COUNTIF(Data!A47:H47,4)=8,"Remove","")</f>
        <v/>
      </c>
    </row>
    <row r="48" spans="1:16" x14ac:dyDescent="0.35">
      <c r="A48" s="2">
        <f>IF(Data!A48&gt;0,Data!A48-4,"")</f>
        <v>0</v>
      </c>
      <c r="B48" s="2">
        <f>IF(Data!B48&gt;0,Data!B48-4,"")</f>
        <v>-3</v>
      </c>
      <c r="C48" s="2">
        <f>IF(Data!C48&gt;0,Data!C48-4,"")</f>
        <v>0</v>
      </c>
      <c r="D48" s="2">
        <f>IF(Data!D48&gt;0,Data!D48-4,"")</f>
        <v>-2</v>
      </c>
      <c r="E48" s="2">
        <f>IF(Data!E48&gt;0,Data!E48-4,"")</f>
        <v>-2</v>
      </c>
      <c r="F48" s="2">
        <f>IF(Data!F48&gt;0,Data!F48-4,"")</f>
        <v>0</v>
      </c>
      <c r="G48" s="2">
        <f>IF(Data!G48&gt;0,Data!G48-4,"")</f>
        <v>0</v>
      </c>
      <c r="H48" s="2">
        <f>IF(Data!H48&gt;0,Data!H48-4,"")</f>
        <v>0</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5</v>
      </c>
      <c r="P48" s="4" t="str">
        <f>IF(COUNTIF(Data!A48:H48,4)=8,"Remove","")</f>
        <v/>
      </c>
    </row>
    <row r="49" spans="1:16" x14ac:dyDescent="0.35">
      <c r="A49" s="2">
        <f>IF(Data!A49&gt;0,Data!A49-4,"")</f>
        <v>-2</v>
      </c>
      <c r="B49" s="2">
        <f>IF(Data!B49&gt;0,Data!B49-4,"")</f>
        <v>-2</v>
      </c>
      <c r="C49" s="2">
        <f>IF(Data!C49&gt;0,Data!C49-4,"")</f>
        <v>-1</v>
      </c>
      <c r="D49" s="2">
        <f>IF(Data!D49&gt;0,Data!D49-4,"")</f>
        <v>-2</v>
      </c>
      <c r="E49" s="2">
        <f>IF(Data!E49&gt;0,Data!E49-4,"")</f>
        <v>-2</v>
      </c>
      <c r="F49" s="2">
        <f>IF(Data!F49&gt;0,Data!F49-4,"")</f>
        <v>-2</v>
      </c>
      <c r="G49" s="2">
        <f>IF(Data!G49&gt;0,Data!G49-4,"")</f>
        <v>-1</v>
      </c>
      <c r="H49" s="2">
        <f>IF(Data!H49&gt;0,Data!H49-4,"")</f>
        <v>-1</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5</v>
      </c>
      <c r="P49" s="4" t="str">
        <f>IF(COUNTIF(Data!A49:H49,4)=8,"Remove","")</f>
        <v/>
      </c>
    </row>
    <row r="50" spans="1:16" x14ac:dyDescent="0.35">
      <c r="A50" s="2">
        <f>IF(Data!A50&gt;0,Data!A50-4,"")</f>
        <v>-2</v>
      </c>
      <c r="B50" s="2">
        <f>IF(Data!B50&gt;0,Data!B50-4,"")</f>
        <v>-2</v>
      </c>
      <c r="C50" s="2">
        <f>IF(Data!C50&gt;0,Data!C50-4,"")</f>
        <v>0</v>
      </c>
      <c r="D50" s="2">
        <f>IF(Data!D50&gt;0,Data!D50-4,"")</f>
        <v>-1</v>
      </c>
      <c r="E50" s="2">
        <f>IF(Data!E50&gt;0,Data!E50-4,"")</f>
        <v>-1</v>
      </c>
      <c r="F50" s="2">
        <f>IF(Data!F50&gt;0,Data!F50-4,"")</f>
        <v>0</v>
      </c>
      <c r="G50" s="2">
        <f>IF(Data!G50&gt;0,Data!G50-4,"")</f>
        <v>-2</v>
      </c>
      <c r="H50" s="2">
        <f>IF(Data!H50&gt;0,Data!H50-4,"")</f>
        <v>-2</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35">
      <c r="A51" s="2">
        <f>IF(Data!A51&gt;0,Data!A51-4,"")</f>
        <v>0</v>
      </c>
      <c r="B51" s="2">
        <f>IF(Data!B51&gt;0,Data!B51-4,"")</f>
        <v>0</v>
      </c>
      <c r="C51" s="2">
        <f>IF(Data!C51&gt;0,Data!C51-4,"")</f>
        <v>0</v>
      </c>
      <c r="D51" s="2">
        <f>IF(Data!D51&gt;0,Data!D51-4,"")</f>
        <v>0</v>
      </c>
      <c r="E51" s="2">
        <f>IF(Data!E51&gt;0,Data!E51-4,"")</f>
        <v>1</v>
      </c>
      <c r="F51" s="2">
        <f>IF(Data!F51&gt;0,Data!F51-4,"")</f>
        <v>0</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7</v>
      </c>
      <c r="P51" s="4" t="str">
        <f>IF(COUNTIF(Data!A51:H51,4)=8,"Remove","")</f>
        <v/>
      </c>
    </row>
    <row r="52" spans="1:16" x14ac:dyDescent="0.35">
      <c r="A52" s="2">
        <f>IF(Data!A52&gt;0,Data!A52-4,"")</f>
        <v>-2</v>
      </c>
      <c r="B52" s="2">
        <f>IF(Data!B52&gt;0,Data!B52-4,"")</f>
        <v>-3</v>
      </c>
      <c r="C52" s="2">
        <f>IF(Data!C52&gt;0,Data!C52-4,"")</f>
        <v>-1</v>
      </c>
      <c r="D52" s="2">
        <f>IF(Data!D52&gt;0,Data!D52-4,"")</f>
        <v>-3</v>
      </c>
      <c r="E52" s="2">
        <f>IF(Data!E52&gt;0,Data!E52-4,"")</f>
        <v>-2</v>
      </c>
      <c r="F52" s="2">
        <f>IF(Data!F52&gt;0,Data!F52-4,"")</f>
        <v>0</v>
      </c>
      <c r="G52" s="2">
        <f>IF(Data!G52&gt;0,Data!G52-4,"")</f>
        <v>-3</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3</v>
      </c>
      <c r="P52" s="4" t="str">
        <f>IF(COUNTIF(Data!A52:H52,4)=8,"Remove","")</f>
        <v/>
      </c>
    </row>
    <row r="53" spans="1:16" x14ac:dyDescent="0.35">
      <c r="A53" s="2">
        <f>IF(Data!A53&gt;0,Data!A53-4,"")</f>
        <v>0</v>
      </c>
      <c r="B53" s="2">
        <f>IF(Data!B53&gt;0,Data!B53-4,"")</f>
        <v>-2</v>
      </c>
      <c r="C53" s="2">
        <f>IF(Data!C53&gt;0,Data!C53-4,"")</f>
        <v>1</v>
      </c>
      <c r="D53" s="2">
        <f>IF(Data!D53&gt;0,Data!D53-4,"")</f>
        <v>0</v>
      </c>
      <c r="E53" s="2">
        <f>IF(Data!E53&gt;0,Data!E53-4,"")</f>
        <v>-2</v>
      </c>
      <c r="F53" s="2">
        <f>IF(Data!F53&gt;0,Data!F53-4,"")</f>
        <v>0</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3</v>
      </c>
      <c r="P53" s="4" t="str">
        <f>IF(COUNTIF(Data!A53:H53,4)=8,"Remove","")</f>
        <v/>
      </c>
    </row>
    <row r="54" spans="1:16" x14ac:dyDescent="0.35">
      <c r="A54" s="2">
        <f>IF(Data!A54&gt;0,Data!A54-4,"")</f>
        <v>0</v>
      </c>
      <c r="B54" s="2">
        <f>IF(Data!B54&gt;0,Data!B54-4,"")</f>
        <v>-2</v>
      </c>
      <c r="C54" s="2">
        <f>IF(Data!C54&gt;0,Data!C54-4,"")</f>
        <v>1</v>
      </c>
      <c r="D54" s="2">
        <f>IF(Data!D54&gt;0,Data!D54-4,"")</f>
        <v>-2</v>
      </c>
      <c r="E54" s="2">
        <f>IF(Data!E54&gt;0,Data!E54-4,"")</f>
        <v>-1</v>
      </c>
      <c r="F54" s="2">
        <f>IF(Data!F54&gt;0,Data!F54-4,"")</f>
        <v>1</v>
      </c>
      <c r="G54" s="2">
        <f>IF(Data!G54&gt;0,Data!G54-4,"")</f>
        <v>1</v>
      </c>
      <c r="H54" s="2">
        <f>IF(Data!H54&gt;0,Data!H54-4,"")</f>
        <v>0</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3</v>
      </c>
      <c r="P54" s="4" t="str">
        <f>IF(COUNTIF(Data!A54:H54,4)=8,"Remove","")</f>
        <v/>
      </c>
    </row>
    <row r="55" spans="1:16" x14ac:dyDescent="0.35">
      <c r="A55" s="2">
        <f>IF(Data!A55&gt;0,Data!A55-4,"")</f>
        <v>3</v>
      </c>
      <c r="B55" s="2">
        <f>IF(Data!B55&gt;0,Data!B55-4,"")</f>
        <v>3</v>
      </c>
      <c r="C55" s="2">
        <f>IF(Data!C55&gt;0,Data!C55-4,"")</f>
        <v>3</v>
      </c>
      <c r="D55" s="2">
        <f>IF(Data!D55&gt;0,Data!D55-4,"")</f>
        <v>3</v>
      </c>
      <c r="E55" s="2">
        <f>IF(Data!E55&gt;0,Data!E55-4,"")</f>
        <v>3</v>
      </c>
      <c r="F55" s="2">
        <f>IF(Data!F55&gt;0,Data!F55-4,"")</f>
        <v>3</v>
      </c>
      <c r="G55" s="2">
        <f>IF(Data!G55&gt;0,Data!G55-4,"")</f>
        <v>2</v>
      </c>
      <c r="H55" s="2">
        <f>IF(Data!H55&gt;0,Data!H55-4,"")</f>
        <v>2</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6</v>
      </c>
      <c r="P55" s="4" t="str">
        <f>IF(COUNTIF(Data!A55:H55,4)=8,"Remove","")</f>
        <v/>
      </c>
    </row>
    <row r="56" spans="1:16" x14ac:dyDescent="0.35">
      <c r="A56" s="2">
        <f>IF(Data!A56&gt;0,Data!A56-4,"")</f>
        <v>-3</v>
      </c>
      <c r="B56" s="2">
        <f>IF(Data!B56&gt;0,Data!B56-4,"")</f>
        <v>-3</v>
      </c>
      <c r="C56" s="2">
        <f>IF(Data!C56&gt;0,Data!C56-4,"")</f>
        <v>-3</v>
      </c>
      <c r="D56" s="2">
        <f>IF(Data!D56&gt;0,Data!D56-4,"")</f>
        <v>0</v>
      </c>
      <c r="E56" s="2">
        <f>IF(Data!E56&gt;0,Data!E56-4,"")</f>
        <v>-3</v>
      </c>
      <c r="F56" s="2">
        <f>IF(Data!F56&gt;0,Data!F56-4,"")</f>
        <v>-2</v>
      </c>
      <c r="G56" s="2">
        <f>IF(Data!G56&gt;0,Data!G56-4,"")</f>
        <v>-3</v>
      </c>
      <c r="H56" s="2">
        <f>IF(Data!H56&gt;0,Data!H56-4,"")</f>
        <v>-3</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6</v>
      </c>
      <c r="P56" s="4" t="str">
        <f>IF(COUNTIF(Data!A56:H56,4)=8,"Remove","")</f>
        <v/>
      </c>
    </row>
    <row r="57" spans="1:16" x14ac:dyDescent="0.35">
      <c r="A57" s="2">
        <f>IF(Data!A57&gt;0,Data!A57-4,"")</f>
        <v>1</v>
      </c>
      <c r="B57" s="2">
        <f>IF(Data!B57&gt;0,Data!B57-4,"")</f>
        <v>0</v>
      </c>
      <c r="C57" s="2">
        <f>IF(Data!C57&gt;0,Data!C57-4,"")</f>
        <v>1</v>
      </c>
      <c r="D57" s="2">
        <f>IF(Data!D57&gt;0,Data!D57-4,"")</f>
        <v>0</v>
      </c>
      <c r="E57" s="2">
        <f>IF(Data!E57&gt;0,Data!E57-4,"")</f>
        <v>2</v>
      </c>
      <c r="F57" s="2">
        <f>IF(Data!F57&gt;0,Data!F57-4,"")</f>
        <v>2</v>
      </c>
      <c r="G57" s="2">
        <f>IF(Data!G57&gt;0,Data!G57-4,"")</f>
        <v>0</v>
      </c>
      <c r="H57" s="2">
        <f>IF(Data!H57&gt;0,Data!H57-4,"")</f>
        <v>0</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35">
      <c r="A58" s="2">
        <f>IF(Data!A58&gt;0,Data!A58-4,"")</f>
        <v>-1</v>
      </c>
      <c r="B58" s="2">
        <f>IF(Data!B58&gt;0,Data!B58-4,"")</f>
        <v>0</v>
      </c>
      <c r="C58" s="2">
        <f>IF(Data!C58&gt;0,Data!C58-4,"")</f>
        <v>0</v>
      </c>
      <c r="D58" s="2">
        <f>IF(Data!D58&gt;0,Data!D58-4,"")</f>
        <v>1</v>
      </c>
      <c r="E58" s="2">
        <f>IF(Data!E58&gt;0,Data!E58-4,"")</f>
        <v>0</v>
      </c>
      <c r="F58" s="2">
        <f>IF(Data!F58&gt;0,Data!F58-4,"")</f>
        <v>1</v>
      </c>
      <c r="G58" s="2">
        <f>IF(Data!G58&gt;0,Data!G58-4,"")</f>
        <v>1</v>
      </c>
      <c r="H58" s="2">
        <f>IF(Data!H58&gt;0,Data!H58-4,"")</f>
        <v>1</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35">
      <c r="A59" s="2">
        <f>IF(Data!A59&gt;0,Data!A59-4,"")</f>
        <v>-2</v>
      </c>
      <c r="B59" s="2">
        <f>IF(Data!B59&gt;0,Data!B59-4,"")</f>
        <v>-2</v>
      </c>
      <c r="C59" s="2">
        <f>IF(Data!C59&gt;0,Data!C59-4,"")</f>
        <v>1</v>
      </c>
      <c r="D59" s="2">
        <f>IF(Data!D59&gt;0,Data!D59-4,"")</f>
        <v>-2</v>
      </c>
      <c r="E59" s="2">
        <f>IF(Data!E59&gt;0,Data!E59-4,"")</f>
        <v>-2</v>
      </c>
      <c r="F59" s="2">
        <f>IF(Data!F59&gt;0,Data!F59-4,"")</f>
        <v>-2</v>
      </c>
      <c r="G59" s="2">
        <f>IF(Data!G59&gt;0,Data!G59-4,"")</f>
        <v>0</v>
      </c>
      <c r="H59" s="2">
        <f>IF(Data!H59&gt;0,Data!H59-4,"")</f>
        <v>0</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5</v>
      </c>
      <c r="P59" s="4" t="str">
        <f>IF(COUNTIF(Data!A59:H59,4)=8,"Remove","")</f>
        <v/>
      </c>
    </row>
    <row r="60" spans="1:16"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59" x14ac:dyDescent="0.3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59" x14ac:dyDescent="0.3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59" x14ac:dyDescent="0.3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59" x14ac:dyDescent="0.3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59" x14ac:dyDescent="0.3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row r="38" spans="1:59" x14ac:dyDescent="0.35">
      <c r="A38" t="s">
        <v>710</v>
      </c>
      <c r="B38" t="s">
        <v>711</v>
      </c>
      <c r="C38" t="s">
        <v>712</v>
      </c>
      <c r="D38" t="s">
        <v>713</v>
      </c>
      <c r="E38" t="s">
        <v>714</v>
      </c>
      <c r="F38" t="s">
        <v>715</v>
      </c>
      <c r="G38" t="s">
        <v>716</v>
      </c>
      <c r="H38" t="s">
        <v>717</v>
      </c>
      <c r="I38" t="s">
        <v>718</v>
      </c>
      <c r="J38" t="s">
        <v>719</v>
      </c>
      <c r="K38" t="s">
        <v>720</v>
      </c>
      <c r="L38" t="s">
        <v>721</v>
      </c>
      <c r="M38" t="s">
        <v>722</v>
      </c>
      <c r="N38" t="s">
        <v>723</v>
      </c>
      <c r="O38" t="s">
        <v>724</v>
      </c>
      <c r="P38" t="s">
        <v>725</v>
      </c>
      <c r="Q38" t="s">
        <v>726</v>
      </c>
      <c r="R38" t="s">
        <v>74</v>
      </c>
      <c r="S38" t="s">
        <v>77</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Φύλλα εργασίας</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Eva Paraschou</cp:lastModifiedBy>
  <dcterms:created xsi:type="dcterms:W3CDTF">2012-03-20T13:56:56Z</dcterms:created>
  <dcterms:modified xsi:type="dcterms:W3CDTF">2024-09-12T11:34:44Z</dcterms:modified>
</cp:coreProperties>
</file>