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8800" windowHeight="13590" tabRatio="876"/>
  </bookViews>
  <sheets>
    <sheet name="2019.4.24~2019.11.15" sheetId="34" r:id="rId1"/>
    <sheet name="2019.11.18~2020.2.25" sheetId="30" r:id="rId2"/>
    <sheet name="과목명" sheetId="5" state="hidden" r:id="rId3"/>
    <sheet name="시수" sheetId="6" state="hidden" r:id="rId4"/>
  </sheets>
  <definedNames>
    <definedName name="_xlnm.Print_Area" localSheetId="1">'2019.11.18~2020.2.25'!$A$1:$M$1057</definedName>
    <definedName name="_xlnm.Print_Area" localSheetId="0">'2019.4.24~2019.11.15'!$A$1:$M$1057</definedName>
  </definedNames>
  <calcPr calcId="144525"/>
</workbook>
</file>

<file path=xl/calcChain.xml><?xml version="1.0" encoding="utf-8"?>
<calcChain xmlns="http://schemas.openxmlformats.org/spreadsheetml/2006/main">
  <c r="D41" i="34" l="1"/>
  <c r="D74" i="34" s="1"/>
  <c r="F8" i="34"/>
  <c r="H8" i="34" s="1"/>
  <c r="D7" i="34"/>
  <c r="F7" i="34" l="1"/>
  <c r="D40" i="34"/>
  <c r="F41" i="34"/>
  <c r="H41" i="34" s="1"/>
  <c r="H40" i="34" s="1"/>
  <c r="J8" i="34"/>
  <c r="H7" i="34"/>
  <c r="D107" i="34"/>
  <c r="F74" i="34"/>
  <c r="D73" i="34"/>
  <c r="J41" i="34" l="1"/>
  <c r="F40" i="34"/>
  <c r="D140" i="34"/>
  <c r="F107" i="34"/>
  <c r="D106" i="34"/>
  <c r="L41" i="34"/>
  <c r="J40" i="34"/>
  <c r="H74" i="34"/>
  <c r="F73" i="34"/>
  <c r="J7" i="34"/>
  <c r="L8" i="34"/>
  <c r="D41" i="30"/>
  <c r="F41" i="30" s="1"/>
  <c r="H41" i="30" s="1"/>
  <c r="D7" i="30"/>
  <c r="F8" i="30"/>
  <c r="F7" i="30" s="1"/>
  <c r="J74" i="34" l="1"/>
  <c r="H73" i="34"/>
  <c r="L40" i="34"/>
  <c r="C36" i="34"/>
  <c r="H36" i="34"/>
  <c r="H107" i="34"/>
  <c r="F106" i="34"/>
  <c r="H3" i="34"/>
  <c r="C3" i="34"/>
  <c r="L7" i="34"/>
  <c r="D173" i="34"/>
  <c r="F140" i="34"/>
  <c r="D139" i="34"/>
  <c r="H8" i="30"/>
  <c r="J8" i="30" s="1"/>
  <c r="J7" i="30" s="1"/>
  <c r="D74" i="30"/>
  <c r="D73" i="30" s="1"/>
  <c r="D40" i="30"/>
  <c r="F40" i="30"/>
  <c r="J41" i="30"/>
  <c r="H40" i="30"/>
  <c r="D206" i="34" l="1"/>
  <c r="F173" i="34"/>
  <c r="D172" i="34"/>
  <c r="H140" i="34"/>
  <c r="F139" i="34"/>
  <c r="J107" i="34"/>
  <c r="H106" i="34"/>
  <c r="L74" i="34"/>
  <c r="J73" i="34"/>
  <c r="L8" i="30"/>
  <c r="L7" i="30" s="1"/>
  <c r="H7" i="30"/>
  <c r="F74" i="30"/>
  <c r="D107" i="30"/>
  <c r="J40" i="30"/>
  <c r="L41" i="30"/>
  <c r="L40" i="30" s="1"/>
  <c r="C69" i="34" l="1"/>
  <c r="L73" i="34"/>
  <c r="H69" i="34"/>
  <c r="L107" i="34"/>
  <c r="J106" i="34"/>
  <c r="J140" i="34"/>
  <c r="H139" i="34"/>
  <c r="H173" i="34"/>
  <c r="F172" i="34"/>
  <c r="D239" i="34"/>
  <c r="F206" i="34"/>
  <c r="D205" i="34"/>
  <c r="H74" i="30"/>
  <c r="F73" i="30"/>
  <c r="F107" i="30"/>
  <c r="D140" i="30"/>
  <c r="D106" i="30"/>
  <c r="D272" i="34" l="1"/>
  <c r="F239" i="34"/>
  <c r="D238" i="34"/>
  <c r="J173" i="34"/>
  <c r="H172" i="34"/>
  <c r="L140" i="34"/>
  <c r="J139" i="34"/>
  <c r="L106" i="34"/>
  <c r="H102" i="34"/>
  <c r="C102" i="34"/>
  <c r="H206" i="34"/>
  <c r="F205" i="34"/>
  <c r="F106" i="30"/>
  <c r="H107" i="30"/>
  <c r="J74" i="30"/>
  <c r="H73" i="30"/>
  <c r="D173" i="30"/>
  <c r="F140" i="30"/>
  <c r="D139" i="30"/>
  <c r="G128" i="6"/>
  <c r="F125" i="6"/>
  <c r="D125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X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I15" i="6"/>
  <c r="X15" i="6"/>
  <c r="AI14" i="6"/>
  <c r="AF14" i="6"/>
  <c r="X14" i="6"/>
  <c r="X13" i="6"/>
  <c r="W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X11" i="6"/>
  <c r="X10" i="6"/>
  <c r="X9" i="6"/>
  <c r="X8" i="6"/>
  <c r="X7" i="6"/>
  <c r="X6" i="6"/>
  <c r="X5" i="6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B15" i="6" s="1"/>
  <c r="D4" i="6"/>
  <c r="H118" i="5"/>
  <c r="D118" i="5"/>
  <c r="F112" i="5"/>
  <c r="F111" i="5"/>
  <c r="F110" i="5"/>
  <c r="F109" i="5"/>
  <c r="F108" i="5"/>
  <c r="F102" i="5"/>
  <c r="F101" i="5"/>
  <c r="F100" i="5"/>
  <c r="F99" i="5"/>
  <c r="F98" i="5"/>
  <c r="F33" i="5"/>
  <c r="F32" i="5"/>
  <c r="F31" i="5"/>
  <c r="F30" i="5"/>
  <c r="F29" i="5"/>
  <c r="F28" i="5"/>
  <c r="F27" i="5"/>
  <c r="F26" i="5"/>
  <c r="F25" i="5"/>
  <c r="E24" i="5"/>
  <c r="E23" i="5"/>
  <c r="E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G3" i="5"/>
  <c r="AI24" i="6" l="1"/>
  <c r="C135" i="34"/>
  <c r="L139" i="34"/>
  <c r="H135" i="34"/>
  <c r="L173" i="34"/>
  <c r="J172" i="34"/>
  <c r="H239" i="34"/>
  <c r="F238" i="34"/>
  <c r="J206" i="34"/>
  <c r="H205" i="34"/>
  <c r="D305" i="34"/>
  <c r="F272" i="34"/>
  <c r="D271" i="34"/>
  <c r="V123" i="6"/>
  <c r="V46" i="6"/>
  <c r="V90" i="6"/>
  <c r="V101" i="6"/>
  <c r="V24" i="6"/>
  <c r="V13" i="6"/>
  <c r="F173" i="30"/>
  <c r="D206" i="30"/>
  <c r="D172" i="30"/>
  <c r="L74" i="30"/>
  <c r="J73" i="30"/>
  <c r="H140" i="30"/>
  <c r="F139" i="30"/>
  <c r="J107" i="30"/>
  <c r="H106" i="30"/>
  <c r="C3" i="30"/>
  <c r="H3" i="30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B26" i="6" s="1"/>
  <c r="F119" i="5"/>
  <c r="V68" i="6"/>
  <c r="F118" i="5"/>
  <c r="E118" i="5"/>
  <c r="V57" i="6"/>
  <c r="V79" i="6"/>
  <c r="G118" i="5"/>
  <c r="H119" i="5"/>
  <c r="V35" i="6"/>
  <c r="V112" i="6"/>
  <c r="D338" i="34" l="1"/>
  <c r="F305" i="34"/>
  <c r="D304" i="34"/>
  <c r="L206" i="34"/>
  <c r="J205" i="34"/>
  <c r="J239" i="34"/>
  <c r="H238" i="34"/>
  <c r="L172" i="34"/>
  <c r="H168" i="34"/>
  <c r="C168" i="34"/>
  <c r="H272" i="34"/>
  <c r="F271" i="34"/>
  <c r="V126" i="6"/>
  <c r="H173" i="30"/>
  <c r="F172" i="30"/>
  <c r="L107" i="30"/>
  <c r="J106" i="30"/>
  <c r="H139" i="30"/>
  <c r="J140" i="30"/>
  <c r="L73" i="30"/>
  <c r="H69" i="30"/>
  <c r="C69" i="30"/>
  <c r="D205" i="30"/>
  <c r="F206" i="30"/>
  <c r="D239" i="30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B37" i="6" s="1"/>
  <c r="W24" i="6"/>
  <c r="X24" i="6"/>
  <c r="L239" i="34" l="1"/>
  <c r="J238" i="34"/>
  <c r="C201" i="34"/>
  <c r="L205" i="34"/>
  <c r="H201" i="34"/>
  <c r="H305" i="34"/>
  <c r="F304" i="34"/>
  <c r="J272" i="34"/>
  <c r="H271" i="34"/>
  <c r="D371" i="34"/>
  <c r="F338" i="34"/>
  <c r="D337" i="34"/>
  <c r="H206" i="30"/>
  <c r="F205" i="30"/>
  <c r="C102" i="30"/>
  <c r="L106" i="30"/>
  <c r="H102" i="30"/>
  <c r="J173" i="30"/>
  <c r="H172" i="30"/>
  <c r="D238" i="30"/>
  <c r="F239" i="30"/>
  <c r="D272" i="30"/>
  <c r="L140" i="30"/>
  <c r="J139" i="30"/>
  <c r="H36" i="30"/>
  <c r="C36" i="30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B48" i="6" s="1"/>
  <c r="W35" i="6"/>
  <c r="X35" i="6"/>
  <c r="L238" i="34" l="1"/>
  <c r="H234" i="34"/>
  <c r="C234" i="34"/>
  <c r="F371" i="34"/>
  <c r="D370" i="34"/>
  <c r="D404" i="34"/>
  <c r="L272" i="34"/>
  <c r="J271" i="34"/>
  <c r="J305" i="34"/>
  <c r="H304" i="34"/>
  <c r="H338" i="34"/>
  <c r="F337" i="34"/>
  <c r="L139" i="30"/>
  <c r="H135" i="30"/>
  <c r="C135" i="30"/>
  <c r="H239" i="30"/>
  <c r="F238" i="30"/>
  <c r="H205" i="30"/>
  <c r="J206" i="30"/>
  <c r="D305" i="30"/>
  <c r="F272" i="30"/>
  <c r="D271" i="30"/>
  <c r="L173" i="30"/>
  <c r="J172" i="30"/>
  <c r="X46" i="6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B59" i="6" s="1"/>
  <c r="W46" i="6"/>
  <c r="D437" i="34" l="1"/>
  <c r="F404" i="34"/>
  <c r="D403" i="34"/>
  <c r="H371" i="34"/>
  <c r="F370" i="34"/>
  <c r="J338" i="34"/>
  <c r="H337" i="34"/>
  <c r="L305" i="34"/>
  <c r="J304" i="34"/>
  <c r="C267" i="34"/>
  <c r="L271" i="34"/>
  <c r="H267" i="34"/>
  <c r="L172" i="30"/>
  <c r="H168" i="30"/>
  <c r="C168" i="30"/>
  <c r="H272" i="30"/>
  <c r="F271" i="30"/>
  <c r="L206" i="30"/>
  <c r="J205" i="30"/>
  <c r="F305" i="30"/>
  <c r="D338" i="30"/>
  <c r="D304" i="30"/>
  <c r="J239" i="30"/>
  <c r="H238" i="30"/>
  <c r="X57" i="6"/>
  <c r="C59" i="6"/>
  <c r="D59" i="6" s="1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B70" i="6" s="1"/>
  <c r="W57" i="6"/>
  <c r="L304" i="34" l="1"/>
  <c r="H300" i="34"/>
  <c r="C300" i="34"/>
  <c r="L338" i="34"/>
  <c r="J337" i="34"/>
  <c r="J371" i="34"/>
  <c r="H370" i="34"/>
  <c r="H404" i="34"/>
  <c r="F403" i="34"/>
  <c r="D470" i="34"/>
  <c r="F437" i="34"/>
  <c r="D436" i="34"/>
  <c r="L239" i="30"/>
  <c r="J238" i="30"/>
  <c r="F338" i="30"/>
  <c r="D371" i="30"/>
  <c r="D337" i="30"/>
  <c r="H305" i="30"/>
  <c r="F304" i="30"/>
  <c r="C201" i="30"/>
  <c r="L205" i="30"/>
  <c r="H201" i="30"/>
  <c r="J272" i="30"/>
  <c r="H271" i="30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B81" i="6" s="1"/>
  <c r="W68" i="6"/>
  <c r="X68" i="6"/>
  <c r="D503" i="34" l="1"/>
  <c r="F470" i="34"/>
  <c r="D469" i="34"/>
  <c r="J404" i="34"/>
  <c r="H403" i="34"/>
  <c r="L371" i="34"/>
  <c r="J370" i="34"/>
  <c r="C333" i="34"/>
  <c r="L337" i="34"/>
  <c r="H333" i="34"/>
  <c r="H437" i="34"/>
  <c r="F436" i="34"/>
  <c r="L272" i="30"/>
  <c r="J271" i="30"/>
  <c r="F337" i="30"/>
  <c r="H338" i="30"/>
  <c r="C234" i="30"/>
  <c r="L238" i="30"/>
  <c r="H234" i="30"/>
  <c r="H304" i="30"/>
  <c r="J305" i="30"/>
  <c r="F371" i="30"/>
  <c r="D404" i="30"/>
  <c r="D370" i="30"/>
  <c r="C81" i="6"/>
  <c r="D81" i="6" s="1"/>
  <c r="E81" i="6" s="1"/>
  <c r="F81" i="6" s="1"/>
  <c r="G81" i="6" s="1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B92" i="6" s="1"/>
  <c r="W79" i="6"/>
  <c r="X79" i="6"/>
  <c r="L370" i="34" l="1"/>
  <c r="H366" i="34"/>
  <c r="C366" i="34"/>
  <c r="J403" i="34"/>
  <c r="L404" i="34"/>
  <c r="F469" i="34"/>
  <c r="H470" i="34"/>
  <c r="H436" i="34"/>
  <c r="J437" i="34"/>
  <c r="D502" i="34"/>
  <c r="D536" i="34"/>
  <c r="F503" i="34"/>
  <c r="X90" i="6"/>
  <c r="W90" i="6"/>
  <c r="D437" i="30"/>
  <c r="D403" i="30"/>
  <c r="F404" i="30"/>
  <c r="J304" i="30"/>
  <c r="L305" i="30"/>
  <c r="C267" i="30"/>
  <c r="L271" i="30"/>
  <c r="H267" i="30"/>
  <c r="F370" i="30"/>
  <c r="H371" i="30"/>
  <c r="J338" i="30"/>
  <c r="H337" i="30"/>
  <c r="C92" i="6"/>
  <c r="D92" i="6" s="1"/>
  <c r="E92" i="6" s="1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U92" i="6" s="1"/>
  <c r="B103" i="6" s="1"/>
  <c r="H503" i="34" l="1"/>
  <c r="F502" i="34"/>
  <c r="D569" i="34"/>
  <c r="F536" i="34"/>
  <c r="D535" i="34"/>
  <c r="L437" i="34"/>
  <c r="J436" i="34"/>
  <c r="J470" i="34"/>
  <c r="H469" i="34"/>
  <c r="L403" i="34"/>
  <c r="C399" i="34"/>
  <c r="H399" i="34"/>
  <c r="W101" i="6"/>
  <c r="X101" i="6"/>
  <c r="L338" i="30"/>
  <c r="J337" i="30"/>
  <c r="C300" i="30"/>
  <c r="L304" i="30"/>
  <c r="H300" i="30"/>
  <c r="H404" i="30"/>
  <c r="F403" i="30"/>
  <c r="F437" i="30"/>
  <c r="D470" i="30"/>
  <c r="D436" i="30"/>
  <c r="J371" i="30"/>
  <c r="H370" i="30"/>
  <c r="C103" i="6"/>
  <c r="D103" i="6" s="1"/>
  <c r="E103" i="6" s="1"/>
  <c r="F103" i="6" s="1"/>
  <c r="G103" i="6" s="1"/>
  <c r="H103" i="6" s="1"/>
  <c r="I103" i="6" s="1"/>
  <c r="J103" i="6" s="1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U103" i="6" s="1"/>
  <c r="B114" i="6" s="1"/>
  <c r="L470" i="34" l="1"/>
  <c r="J469" i="34"/>
  <c r="C432" i="34"/>
  <c r="H432" i="34"/>
  <c r="L436" i="34"/>
  <c r="H536" i="34"/>
  <c r="F535" i="34"/>
  <c r="D602" i="34"/>
  <c r="F569" i="34"/>
  <c r="D568" i="34"/>
  <c r="J503" i="34"/>
  <c r="H502" i="34"/>
  <c r="D469" i="30"/>
  <c r="F470" i="30"/>
  <c r="D503" i="30"/>
  <c r="L337" i="30"/>
  <c r="H333" i="30"/>
  <c r="C333" i="30"/>
  <c r="J370" i="30"/>
  <c r="L371" i="30"/>
  <c r="H437" i="30"/>
  <c r="F436" i="30"/>
  <c r="H403" i="30"/>
  <c r="J404" i="30"/>
  <c r="C114" i="6"/>
  <c r="D114" i="6" s="1"/>
  <c r="E114" i="6" s="1"/>
  <c r="F114" i="6" s="1"/>
  <c r="G114" i="6" s="1"/>
  <c r="H114" i="6" s="1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W112" i="6"/>
  <c r="D635" i="34" l="1"/>
  <c r="F602" i="34"/>
  <c r="D601" i="34"/>
  <c r="J536" i="34"/>
  <c r="H535" i="34"/>
  <c r="L503" i="34"/>
  <c r="J502" i="34"/>
  <c r="H569" i="34"/>
  <c r="F568" i="34"/>
  <c r="L469" i="34"/>
  <c r="H465" i="34"/>
  <c r="C465" i="34"/>
  <c r="J437" i="30"/>
  <c r="H436" i="30"/>
  <c r="D502" i="30"/>
  <c r="F503" i="30"/>
  <c r="D536" i="30"/>
  <c r="J403" i="30"/>
  <c r="L404" i="30"/>
  <c r="L370" i="30"/>
  <c r="H366" i="30"/>
  <c r="C366" i="30"/>
  <c r="H470" i="30"/>
  <c r="F469" i="30"/>
  <c r="W123" i="6"/>
  <c r="W126" i="6" s="1"/>
  <c r="X123" i="6"/>
  <c r="X126" i="6" s="1"/>
  <c r="H568" i="34" l="1"/>
  <c r="J569" i="34"/>
  <c r="C498" i="34"/>
  <c r="L502" i="34"/>
  <c r="H498" i="34"/>
  <c r="J535" i="34"/>
  <c r="L536" i="34"/>
  <c r="F601" i="34"/>
  <c r="H602" i="34"/>
  <c r="D668" i="34"/>
  <c r="F635" i="34"/>
  <c r="D634" i="34"/>
  <c r="H469" i="30"/>
  <c r="J470" i="30"/>
  <c r="L403" i="30"/>
  <c r="H399" i="30"/>
  <c r="C399" i="30"/>
  <c r="D569" i="30"/>
  <c r="F536" i="30"/>
  <c r="D535" i="30"/>
  <c r="L437" i="30"/>
  <c r="J436" i="30"/>
  <c r="H503" i="30"/>
  <c r="F502" i="30"/>
  <c r="L535" i="34" l="1"/>
  <c r="H531" i="34"/>
  <c r="C531" i="34"/>
  <c r="D701" i="34"/>
  <c r="F668" i="34"/>
  <c r="D667" i="34"/>
  <c r="L569" i="34"/>
  <c r="J568" i="34"/>
  <c r="H635" i="34"/>
  <c r="F634" i="34"/>
  <c r="J602" i="34"/>
  <c r="H601" i="34"/>
  <c r="J503" i="30"/>
  <c r="H502" i="30"/>
  <c r="L436" i="30"/>
  <c r="H432" i="30"/>
  <c r="C432" i="30"/>
  <c r="H536" i="30"/>
  <c r="F535" i="30"/>
  <c r="F569" i="30"/>
  <c r="D602" i="30"/>
  <c r="D568" i="30"/>
  <c r="L470" i="30"/>
  <c r="J469" i="30"/>
  <c r="D700" i="34" l="1"/>
  <c r="D734" i="34"/>
  <c r="F701" i="34"/>
  <c r="L602" i="34"/>
  <c r="J601" i="34"/>
  <c r="H634" i="34"/>
  <c r="J635" i="34"/>
  <c r="C564" i="34"/>
  <c r="H564" i="34"/>
  <c r="L568" i="34"/>
  <c r="F667" i="34"/>
  <c r="H668" i="34"/>
  <c r="C465" i="30"/>
  <c r="L469" i="30"/>
  <c r="H465" i="30"/>
  <c r="F602" i="30"/>
  <c r="D635" i="30"/>
  <c r="D601" i="30"/>
  <c r="L503" i="30"/>
  <c r="J502" i="30"/>
  <c r="F568" i="30"/>
  <c r="H569" i="30"/>
  <c r="J536" i="30"/>
  <c r="H535" i="30"/>
  <c r="J668" i="34" l="1"/>
  <c r="H667" i="34"/>
  <c r="L601" i="34"/>
  <c r="H597" i="34"/>
  <c r="C597" i="34"/>
  <c r="F734" i="34"/>
  <c r="D733" i="34"/>
  <c r="D767" i="34"/>
  <c r="L635" i="34"/>
  <c r="J634" i="34"/>
  <c r="H701" i="34"/>
  <c r="F700" i="34"/>
  <c r="L536" i="30"/>
  <c r="J535" i="30"/>
  <c r="C498" i="30"/>
  <c r="L502" i="30"/>
  <c r="H498" i="30"/>
  <c r="F635" i="30"/>
  <c r="D668" i="30"/>
  <c r="D634" i="30"/>
  <c r="H568" i="30"/>
  <c r="J569" i="30"/>
  <c r="F601" i="30"/>
  <c r="H602" i="30"/>
  <c r="J701" i="34" l="1"/>
  <c r="H700" i="34"/>
  <c r="C630" i="34"/>
  <c r="H630" i="34"/>
  <c r="L634" i="34"/>
  <c r="L668" i="34"/>
  <c r="J667" i="34"/>
  <c r="F767" i="34"/>
  <c r="D766" i="34"/>
  <c r="D800" i="34"/>
  <c r="H734" i="34"/>
  <c r="F733" i="34"/>
  <c r="C531" i="30"/>
  <c r="L535" i="30"/>
  <c r="H531" i="30"/>
  <c r="F668" i="30"/>
  <c r="D701" i="30"/>
  <c r="D667" i="30"/>
  <c r="J602" i="30"/>
  <c r="H601" i="30"/>
  <c r="J568" i="30"/>
  <c r="L569" i="30"/>
  <c r="F634" i="30"/>
  <c r="H635" i="30"/>
  <c r="F800" i="34" l="1"/>
  <c r="D799" i="34"/>
  <c r="D833" i="34"/>
  <c r="H767" i="34"/>
  <c r="F766" i="34"/>
  <c r="L667" i="34"/>
  <c r="H663" i="34"/>
  <c r="C663" i="34"/>
  <c r="J734" i="34"/>
  <c r="H733" i="34"/>
  <c r="L701" i="34"/>
  <c r="J700" i="34"/>
  <c r="J601" i="30"/>
  <c r="L602" i="30"/>
  <c r="D700" i="30"/>
  <c r="F701" i="30"/>
  <c r="D734" i="30"/>
  <c r="H634" i="30"/>
  <c r="J635" i="30"/>
  <c r="C564" i="30"/>
  <c r="L568" i="30"/>
  <c r="H564" i="30"/>
  <c r="H668" i="30"/>
  <c r="F667" i="30"/>
  <c r="C696" i="34" l="1"/>
  <c r="L700" i="34"/>
  <c r="H696" i="34"/>
  <c r="J733" i="34"/>
  <c r="L734" i="34"/>
  <c r="J767" i="34"/>
  <c r="H766" i="34"/>
  <c r="F833" i="34"/>
  <c r="D832" i="34"/>
  <c r="D866" i="34"/>
  <c r="H800" i="34"/>
  <c r="J800" i="34" s="1"/>
  <c r="J799" i="34" s="1"/>
  <c r="F799" i="34"/>
  <c r="J668" i="30"/>
  <c r="H667" i="30"/>
  <c r="J634" i="30"/>
  <c r="L635" i="30"/>
  <c r="D767" i="30"/>
  <c r="F734" i="30"/>
  <c r="D733" i="30"/>
  <c r="H701" i="30"/>
  <c r="F700" i="30"/>
  <c r="L601" i="30"/>
  <c r="H597" i="30"/>
  <c r="C597" i="30"/>
  <c r="F866" i="34" l="1"/>
  <c r="D865" i="34"/>
  <c r="D899" i="34"/>
  <c r="H833" i="34"/>
  <c r="F832" i="34"/>
  <c r="J766" i="34"/>
  <c r="L767" i="34"/>
  <c r="H799" i="34"/>
  <c r="L733" i="34"/>
  <c r="H729" i="34"/>
  <c r="C729" i="34"/>
  <c r="F767" i="30"/>
  <c r="D800" i="30"/>
  <c r="D766" i="30"/>
  <c r="J667" i="30"/>
  <c r="L668" i="30"/>
  <c r="H700" i="30"/>
  <c r="J701" i="30"/>
  <c r="F733" i="30"/>
  <c r="H734" i="30"/>
  <c r="L634" i="30"/>
  <c r="H630" i="30"/>
  <c r="C630" i="30"/>
  <c r="L800" i="34" l="1"/>
  <c r="J833" i="34"/>
  <c r="H832" i="34"/>
  <c r="L766" i="34"/>
  <c r="C762" i="34"/>
  <c r="H762" i="34"/>
  <c r="F899" i="34"/>
  <c r="D898" i="34"/>
  <c r="D932" i="34"/>
  <c r="H866" i="34"/>
  <c r="F865" i="34"/>
  <c r="H733" i="30"/>
  <c r="J734" i="30"/>
  <c r="J700" i="30"/>
  <c r="L701" i="30"/>
  <c r="L667" i="30"/>
  <c r="H663" i="30"/>
  <c r="C663" i="30"/>
  <c r="H767" i="30"/>
  <c r="F766" i="30"/>
  <c r="D799" i="30"/>
  <c r="F800" i="30"/>
  <c r="D833" i="30"/>
  <c r="J866" i="34" l="1"/>
  <c r="H865" i="34"/>
  <c r="F932" i="34"/>
  <c r="D931" i="34"/>
  <c r="D965" i="34"/>
  <c r="H899" i="34"/>
  <c r="F898" i="34"/>
  <c r="L799" i="34"/>
  <c r="C795" i="34"/>
  <c r="H795" i="34"/>
  <c r="J832" i="34"/>
  <c r="L833" i="34"/>
  <c r="H800" i="30"/>
  <c r="F799" i="30"/>
  <c r="D832" i="30"/>
  <c r="F833" i="30"/>
  <c r="D866" i="30"/>
  <c r="J767" i="30"/>
  <c r="H766" i="30"/>
  <c r="L700" i="30"/>
  <c r="H696" i="30"/>
  <c r="C696" i="30"/>
  <c r="J733" i="30"/>
  <c r="L734" i="30"/>
  <c r="J899" i="34" l="1"/>
  <c r="H898" i="34"/>
  <c r="L832" i="34"/>
  <c r="C828" i="34"/>
  <c r="H828" i="34"/>
  <c r="F965" i="34"/>
  <c r="D964" i="34"/>
  <c r="H932" i="34"/>
  <c r="F931" i="34"/>
  <c r="J865" i="34"/>
  <c r="L866" i="34"/>
  <c r="F866" i="30"/>
  <c r="D899" i="30"/>
  <c r="D865" i="30"/>
  <c r="J800" i="30"/>
  <c r="H799" i="30"/>
  <c r="L733" i="30"/>
  <c r="H729" i="30"/>
  <c r="C729" i="30"/>
  <c r="L767" i="30"/>
  <c r="J766" i="30"/>
  <c r="F832" i="30"/>
  <c r="H833" i="30"/>
  <c r="L865" i="34" l="1"/>
  <c r="C861" i="34"/>
  <c r="H861" i="34"/>
  <c r="J932" i="34"/>
  <c r="H931" i="34"/>
  <c r="H965" i="34"/>
  <c r="F964" i="34"/>
  <c r="J898" i="34"/>
  <c r="L899" i="34"/>
  <c r="F865" i="30"/>
  <c r="H866" i="30"/>
  <c r="C762" i="30"/>
  <c r="L766" i="30"/>
  <c r="H762" i="30"/>
  <c r="H832" i="30"/>
  <c r="J833" i="30"/>
  <c r="L800" i="30"/>
  <c r="J799" i="30"/>
  <c r="F899" i="30"/>
  <c r="D932" i="30"/>
  <c r="D898" i="30"/>
  <c r="J965" i="34" l="1"/>
  <c r="H964" i="34"/>
  <c r="J931" i="34"/>
  <c r="L932" i="34"/>
  <c r="L898" i="34"/>
  <c r="C894" i="34"/>
  <c r="H894" i="34"/>
  <c r="D965" i="30"/>
  <c r="D931" i="30"/>
  <c r="F932" i="30"/>
  <c r="L833" i="30"/>
  <c r="J832" i="30"/>
  <c r="F898" i="30"/>
  <c r="H899" i="30"/>
  <c r="C795" i="30"/>
  <c r="L799" i="30"/>
  <c r="H795" i="30"/>
  <c r="J866" i="30"/>
  <c r="H865" i="30"/>
  <c r="L931" i="34" l="1"/>
  <c r="C927" i="34"/>
  <c r="H927" i="34"/>
  <c r="J964" i="34"/>
  <c r="L965" i="34"/>
  <c r="J865" i="30"/>
  <c r="L866" i="30"/>
  <c r="H898" i="30"/>
  <c r="J899" i="30"/>
  <c r="F931" i="30"/>
  <c r="H932" i="30"/>
  <c r="F965" i="30"/>
  <c r="D964" i="30"/>
  <c r="C828" i="30"/>
  <c r="L832" i="30"/>
  <c r="H828" i="30"/>
  <c r="L964" i="34" l="1"/>
  <c r="C960" i="34"/>
  <c r="H960" i="34"/>
  <c r="L1024" i="34"/>
  <c r="H1024" i="34"/>
  <c r="H1020" i="34"/>
  <c r="L1023" i="34"/>
  <c r="L1021" i="34"/>
  <c r="H1019" i="34"/>
  <c r="H1021" i="34"/>
  <c r="L1022" i="34"/>
  <c r="L1020" i="34"/>
  <c r="L1019" i="34"/>
  <c r="H1022" i="34"/>
  <c r="H965" i="30"/>
  <c r="F964" i="30"/>
  <c r="J932" i="30"/>
  <c r="H931" i="30"/>
  <c r="L899" i="30"/>
  <c r="J898" i="30"/>
  <c r="C861" i="30"/>
  <c r="L865" i="30"/>
  <c r="H861" i="30"/>
  <c r="L1027" i="34" l="1"/>
  <c r="H1028" i="34"/>
  <c r="H1025" i="34"/>
  <c r="H1029" i="34"/>
  <c r="H1030" i="34"/>
  <c r="L1031" i="34"/>
  <c r="H1043" i="34"/>
  <c r="L1026" i="34"/>
  <c r="L1029" i="34"/>
  <c r="H1042" i="34"/>
  <c r="L1025" i="34"/>
  <c r="H1023" i="34"/>
  <c r="H1027" i="34"/>
  <c r="H1031" i="34"/>
  <c r="H1026" i="34"/>
  <c r="H1032" i="34"/>
  <c r="H1044" i="34"/>
  <c r="L1032" i="34"/>
  <c r="H1046" i="34"/>
  <c r="H1041" i="34"/>
  <c r="L1028" i="34"/>
  <c r="L1030" i="34"/>
  <c r="H1045" i="34"/>
  <c r="C894" i="30"/>
  <c r="L898" i="30"/>
  <c r="H894" i="30"/>
  <c r="L932" i="30"/>
  <c r="J931" i="30"/>
  <c r="H964" i="30"/>
  <c r="J965" i="30"/>
  <c r="H1033" i="34" l="1"/>
  <c r="L1033" i="34"/>
  <c r="H1017" i="34"/>
  <c r="L1017" i="34" s="1"/>
  <c r="J964" i="30"/>
  <c r="L965" i="30"/>
  <c r="C927" i="30"/>
  <c r="L931" i="30"/>
  <c r="H927" i="30"/>
  <c r="H1034" i="34" l="1"/>
  <c r="L964" i="30"/>
  <c r="H960" i="30"/>
  <c r="L1028" i="30" s="1"/>
  <c r="C960" i="30"/>
  <c r="L1032" i="30" s="1"/>
  <c r="H1044" i="30" l="1"/>
  <c r="H1043" i="30"/>
  <c r="L1019" i="30"/>
  <c r="H1027" i="30"/>
  <c r="H1028" i="30"/>
  <c r="H1042" i="30"/>
  <c r="H1041" i="30"/>
  <c r="L1020" i="30"/>
  <c r="L1021" i="30"/>
  <c r="H1019" i="30"/>
  <c r="L1022" i="30"/>
  <c r="H1022" i="30"/>
  <c r="H1020" i="30"/>
  <c r="H1021" i="30"/>
  <c r="L1026" i="30"/>
  <c r="H1026" i="30" l="1"/>
  <c r="L1025" i="30"/>
  <c r="L1024" i="30"/>
  <c r="L1029" i="30"/>
  <c r="L1031" i="30"/>
  <c r="L1030" i="30"/>
  <c r="H1029" i="30"/>
  <c r="H1031" i="30"/>
  <c r="H1030" i="30"/>
  <c r="L1023" i="30"/>
  <c r="L1027" i="30"/>
  <c r="H1024" i="30"/>
  <c r="H1025" i="30"/>
  <c r="H1023" i="30"/>
  <c r="H1032" i="30" l="1"/>
  <c r="H1033" i="30" s="1"/>
  <c r="L1033" i="30"/>
  <c r="H1017" i="30" l="1"/>
  <c r="L1017" i="30" s="1"/>
  <c r="H1034" i="30"/>
</calcChain>
</file>

<file path=xl/sharedStrings.xml><?xml version="1.0" encoding="utf-8"?>
<sst xmlns="http://schemas.openxmlformats.org/spreadsheetml/2006/main" count="8446" uniqueCount="757">
  <si>
    <t>교시</t>
    <phoneticPr fontId="1" type="noConversion"/>
  </si>
  <si>
    <t>시간</t>
    <phoneticPr fontId="1" type="noConversion"/>
  </si>
  <si>
    <t>09:00
~
09:50</t>
    <phoneticPr fontId="1" type="noConversion"/>
  </si>
  <si>
    <t>10:00
~
10:50</t>
    <phoneticPr fontId="1" type="noConversion"/>
  </si>
  <si>
    <t>11:00
~
11:50</t>
    <phoneticPr fontId="1" type="noConversion"/>
  </si>
  <si>
    <t>12:00
~
12:50</t>
    <phoneticPr fontId="1" type="noConversion"/>
  </si>
  <si>
    <t>13:30
~
13:20</t>
    <phoneticPr fontId="1" type="noConversion"/>
  </si>
  <si>
    <t>14:30
~
15:20</t>
    <phoneticPr fontId="1" type="noConversion"/>
  </si>
  <si>
    <t>15:30
~
16:20</t>
    <phoneticPr fontId="1" type="noConversion"/>
  </si>
  <si>
    <t>직업기초능력</t>
  </si>
  <si>
    <t>프로젝트</t>
    <phoneticPr fontId="7" type="noConversion"/>
  </si>
  <si>
    <t>월</t>
    <phoneticPr fontId="7" type="noConversion"/>
  </si>
  <si>
    <t>주</t>
    <phoneticPr fontId="7" type="noConversion"/>
  </si>
  <si>
    <t>일</t>
    <phoneticPr fontId="7" type="noConversion"/>
  </si>
  <si>
    <t>구정연휴</t>
    <phoneticPr fontId="7" type="noConversion"/>
  </si>
  <si>
    <t>어린이날</t>
    <phoneticPr fontId="7" type="noConversion"/>
  </si>
  <si>
    <t>석가탄신일</t>
    <phoneticPr fontId="7" type="noConversion"/>
  </si>
  <si>
    <t>추석연휴</t>
    <phoneticPr fontId="7" type="noConversion"/>
  </si>
  <si>
    <t>한글날</t>
    <phoneticPr fontId="7" type="noConversion"/>
  </si>
  <si>
    <t>김민수</t>
    <phoneticPr fontId="7" type="noConversion"/>
  </si>
  <si>
    <t>신주홍</t>
    <phoneticPr fontId="7" type="noConversion"/>
  </si>
  <si>
    <t>방학</t>
    <phoneticPr fontId="7" type="noConversion"/>
  </si>
  <si>
    <t>프로젝트</t>
    <phoneticPr fontId="7" type="noConversion"/>
  </si>
  <si>
    <r>
      <t xml:space="preserve">C </t>
    </r>
    <r>
      <rPr>
        <sz val="10"/>
        <color indexed="8"/>
        <rFont val="맑은 고딕"/>
        <family val="3"/>
        <charset val="129"/>
      </rPr>
      <t>프로그래밍</t>
    </r>
  </si>
  <si>
    <t>연번</t>
  </si>
  <si>
    <t>교과목</t>
  </si>
  <si>
    <t>구분</t>
  </si>
  <si>
    <t>훈련방법</t>
  </si>
  <si>
    <t>이론</t>
  </si>
  <si>
    <t>실기</t>
  </si>
  <si>
    <t>교양교과</t>
  </si>
  <si>
    <t>시스템 운용 및 관리</t>
  </si>
  <si>
    <t>전문교과</t>
  </si>
  <si>
    <t>업무연속성 및 시스템변경관리</t>
  </si>
  <si>
    <t xml:space="preserve">시스템 분석 및 </t>
  </si>
  <si>
    <t>기반구조</t>
  </si>
  <si>
    <t>시스템 설계</t>
  </si>
  <si>
    <t>시스템 구축</t>
  </si>
  <si>
    <t>시험 및 이행</t>
  </si>
  <si>
    <t>애플리케이션 운영 및 유지보수</t>
  </si>
  <si>
    <t>품질 및 보안관리</t>
  </si>
  <si>
    <t>리눅스 서버 및 보안</t>
  </si>
  <si>
    <t>산업요구교과</t>
  </si>
  <si>
    <t>알고리즘</t>
  </si>
  <si>
    <t>프로젝트</t>
  </si>
  <si>
    <t>시스템 운용 및 관리 이론</t>
    <phoneticPr fontId="7" type="noConversion"/>
  </si>
  <si>
    <t>시스템 운용 및 관리 실습</t>
  </si>
  <si>
    <t>시스템 운용 및 관리 실습</t>
    <phoneticPr fontId="7" type="noConversion"/>
  </si>
  <si>
    <t>시스템 운용 및 관리 실습</t>
    <phoneticPr fontId="7" type="noConversion"/>
  </si>
  <si>
    <r>
      <t xml:space="preserve">C </t>
    </r>
    <r>
      <rPr>
        <sz val="10"/>
        <color indexed="8"/>
        <rFont val="맑은 고딕"/>
        <family val="3"/>
        <charset val="129"/>
      </rPr>
      <t>프로그래밍 실습</t>
    </r>
    <phoneticPr fontId="7" type="noConversion"/>
  </si>
  <si>
    <r>
      <t xml:space="preserve">C </t>
    </r>
    <r>
      <rPr>
        <sz val="10"/>
        <color indexed="8"/>
        <rFont val="맑은 고딕"/>
        <family val="3"/>
        <charset val="129"/>
      </rPr>
      <t>프로그래밍 이론</t>
    </r>
    <phoneticPr fontId="7" type="noConversion"/>
  </si>
  <si>
    <t>C 프로그래밍 이론</t>
  </si>
  <si>
    <t>C 프로그래밍 실습</t>
    <phoneticPr fontId="7" type="noConversion"/>
  </si>
  <si>
    <t>리눅스 서버 및 보안 이론</t>
  </si>
  <si>
    <t>리눅스 서버 및 보안 이론</t>
    <phoneticPr fontId="7" type="noConversion"/>
  </si>
  <si>
    <t>리눅스 서버 및 보안 실습</t>
    <phoneticPr fontId="7" type="noConversion"/>
  </si>
  <si>
    <t>시스템구축MySQL 실습</t>
    <phoneticPr fontId="7" type="noConversion"/>
  </si>
  <si>
    <t>시스템구축MySQL 이론</t>
  </si>
  <si>
    <t>시스템구축MySQL 이론</t>
    <phoneticPr fontId="7" type="noConversion"/>
  </si>
  <si>
    <t>MySQL(21)</t>
    <phoneticPr fontId="7" type="noConversion"/>
  </si>
  <si>
    <t>MySQL(87)</t>
    <phoneticPr fontId="7" type="noConversion"/>
  </si>
  <si>
    <t>시스템구축JSP 이론</t>
  </si>
  <si>
    <t>시스템구축JSP 이론</t>
    <phoneticPr fontId="7" type="noConversion"/>
  </si>
  <si>
    <t>시스템구축JSP 실습</t>
    <phoneticPr fontId="7" type="noConversion"/>
  </si>
  <si>
    <t>JSP(21)</t>
    <phoneticPr fontId="7" type="noConversion"/>
  </si>
  <si>
    <t>JSP(85)</t>
    <phoneticPr fontId="7" type="noConversion"/>
  </si>
  <si>
    <t>프로젝트</t>
    <phoneticPr fontId="7" type="noConversion"/>
  </si>
  <si>
    <t>프로젝트</t>
    <phoneticPr fontId="7" type="noConversion"/>
  </si>
  <si>
    <t>시스템운용관리</t>
  </si>
  <si>
    <t>기본 명령어</t>
  </si>
  <si>
    <t>배열과 포인터</t>
  </si>
  <si>
    <t>포인터와 배열의 완성</t>
  </si>
  <si>
    <t>비즈니스 동인 도출하기</t>
  </si>
  <si>
    <t>이론</t>
    <phoneticPr fontId="7" type="noConversion"/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</si>
  <si>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</si>
  <si>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</si>
  <si>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</si>
  <si>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</si>
  <si>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</si>
  <si>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</si>
  <si>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도메인 이해하기</t>
  </si>
  <si>
    <t>요구사항 정의하기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</si>
  <si>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</si>
  <si>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</si>
  <si>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</si>
  <si>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</si>
  <si>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</si>
  <si>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</si>
  <si>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</si>
  <si>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</si>
  <si>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정적 모델 만들기</t>
  </si>
  <si>
    <t>동적 모델 만들기</t>
  </si>
  <si>
    <t>데이터 변환하기</t>
  </si>
  <si>
    <t>데이터 구축하기</t>
  </si>
  <si>
    <t>데이터베이스 튜닝 하기</t>
  </si>
  <si>
    <t>개발환경 설정하기</t>
  </si>
  <si>
    <t>정보보호관리</t>
  </si>
  <si>
    <t>하드웨어 시스템 운용</t>
  </si>
  <si>
    <t>논리적 데이터 모델링하기</t>
  </si>
  <si>
    <t>물리적 데이터 모델링하기</t>
  </si>
  <si>
    <t>데이터 변환 설계하기</t>
  </si>
  <si>
    <t>기능상세설계하기</t>
  </si>
  <si>
    <t>정적상세설계하기</t>
  </si>
  <si>
    <t>동적상세설계하기</t>
  </si>
  <si>
    <t>테스트 계획하기</t>
  </si>
  <si>
    <t>테스트 설계하기</t>
  </si>
  <si>
    <t>시스템 분석하기</t>
  </si>
  <si>
    <t>시스템 설계하기</t>
  </si>
  <si>
    <t>시스템 구현하기</t>
  </si>
  <si>
    <t>시스템 적용하기</t>
  </si>
  <si>
    <t>김민수</t>
    <phoneticPr fontId="7" type="noConversion"/>
  </si>
  <si>
    <t>신주홍</t>
    <phoneticPr fontId="7" type="noConversion"/>
  </si>
  <si>
    <t>실기</t>
    <phoneticPr fontId="7" type="noConversion"/>
  </si>
  <si>
    <t>교과목명</t>
  </si>
  <si>
    <t>훈련시간</t>
  </si>
  <si>
    <t>업무연속성 및 시스템변경관리</t>
    <phoneticPr fontId="7" type="noConversion"/>
  </si>
  <si>
    <t>능력단위명</t>
    <phoneticPr fontId="7" type="noConversion"/>
  </si>
  <si>
    <t>시스템자원 운용 관리</t>
  </si>
  <si>
    <t>소프트웨어 시스템 운용</t>
    <phoneticPr fontId="7" type="noConversion"/>
  </si>
  <si>
    <t>시스템변경관리</t>
    <phoneticPr fontId="7" type="noConversion"/>
  </si>
  <si>
    <t>정보기술 기반구조 구축</t>
    <phoneticPr fontId="7" type="noConversion"/>
  </si>
  <si>
    <t>애플리케이션 설계</t>
    <phoneticPr fontId="7" type="noConversion"/>
  </si>
  <si>
    <t>테스팅</t>
    <phoneticPr fontId="7" type="noConversion"/>
  </si>
  <si>
    <t>이행</t>
    <phoneticPr fontId="7" type="noConversion"/>
  </si>
  <si>
    <t>애플리케이션 운영</t>
    <phoneticPr fontId="7" type="noConversion"/>
  </si>
  <si>
    <t>직업기초능력</t>
    <phoneticPr fontId="7" type="noConversion"/>
  </si>
  <si>
    <t>프로젝트</t>
    <phoneticPr fontId="7" type="noConversion"/>
  </si>
  <si>
    <t>프로젝트 팀 편성 및 구상</t>
  </si>
  <si>
    <t>분석 설계 파일럿 프로그램 작성 및 환경 설정</t>
  </si>
  <si>
    <t>구현하기</t>
  </si>
  <si>
    <t>기본 자료구조</t>
  </si>
  <si>
    <t>알고리즘 소개</t>
  </si>
  <si>
    <t>고급 자료구조</t>
  </si>
  <si>
    <t>알고리즘 실례와 설계</t>
  </si>
  <si>
    <t>리눅스 서버 및 보안</t>
    <phoneticPr fontId="7" type="noConversion"/>
  </si>
  <si>
    <t>시스템자원현황 분석하기</t>
    <phoneticPr fontId="7" type="noConversion"/>
  </si>
  <si>
    <t>시스템운용 계획하기</t>
    <phoneticPr fontId="7" type="noConversion"/>
  </si>
  <si>
    <t>시스템 교육하기</t>
    <phoneticPr fontId="7" type="noConversion"/>
  </si>
  <si>
    <t>시스템운용성과 평가하기</t>
    <phoneticPr fontId="7" type="noConversion"/>
  </si>
  <si>
    <t>정보자산 및 위험 관리하기</t>
    <phoneticPr fontId="7" type="noConversion"/>
  </si>
  <si>
    <t>물리적 보안 운용 하기</t>
    <phoneticPr fontId="7" type="noConversion"/>
  </si>
  <si>
    <t>시스템 보안 운용하기</t>
    <phoneticPr fontId="7" type="noConversion"/>
  </si>
  <si>
    <t>사내보안 관리하기</t>
    <phoneticPr fontId="7" type="noConversion"/>
  </si>
  <si>
    <t>하드웨어 운용하기</t>
    <phoneticPr fontId="7" type="noConversion"/>
  </si>
  <si>
    <t>네트워크 운용하기</t>
    <phoneticPr fontId="7" type="noConversion"/>
  </si>
  <si>
    <t>애플리케이션 운용하기</t>
    <phoneticPr fontId="7" type="noConversion"/>
  </si>
  <si>
    <t>데이터베이스 운용하기</t>
    <phoneticPr fontId="7" type="noConversion"/>
  </si>
  <si>
    <t>컨텐츠 운용하기</t>
    <phoneticPr fontId="7" type="noConversion"/>
  </si>
  <si>
    <t>업무 연속성 계획(BCP)</t>
    <phoneticPr fontId="7" type="noConversion"/>
  </si>
  <si>
    <t>시스템 분석 및 기반구조</t>
    <phoneticPr fontId="7" type="noConversion"/>
  </si>
  <si>
    <t xml:space="preserve">비기능 요구사항 품질 시나리오 작성하기 </t>
  </si>
  <si>
    <t xml:space="preserve">소프트웨어 아키텍처 구조 설계하기 </t>
  </si>
  <si>
    <t xml:space="preserve">영역별 아키텍처 품질 통제하기 </t>
  </si>
  <si>
    <t>서버 하드웨어 구성하기</t>
    <phoneticPr fontId="7" type="noConversion"/>
  </si>
  <si>
    <t xml:space="preserve">기능 모델 만들기 </t>
  </si>
  <si>
    <t>소프트웨어 아키텍쳐</t>
    <phoneticPr fontId="7" type="noConversion"/>
  </si>
  <si>
    <t>시스템분석</t>
    <phoneticPr fontId="7" type="noConversion"/>
  </si>
  <si>
    <t>UI 설계</t>
    <phoneticPr fontId="7" type="noConversion"/>
  </si>
  <si>
    <t>DB 설계</t>
    <phoneticPr fontId="7" type="noConversion"/>
  </si>
  <si>
    <t xml:space="preserve">데이터 아키텍처 정련하기 </t>
  </si>
  <si>
    <t>개념적 데이터 모델링하기</t>
    <phoneticPr fontId="7" type="noConversion"/>
  </si>
  <si>
    <t>타 시스템 연동상세설계하기</t>
  </si>
  <si>
    <t>UI 구현</t>
    <phoneticPr fontId="7" type="noConversion"/>
  </si>
  <si>
    <t>DB 구축</t>
    <phoneticPr fontId="7" type="noConversion"/>
  </si>
  <si>
    <t>애플리케이션 개발</t>
    <phoneticPr fontId="7" type="noConversion"/>
  </si>
  <si>
    <t xml:space="preserve">스키마 정의하기 </t>
  </si>
  <si>
    <t>단위 테스트하기</t>
    <phoneticPr fontId="7" type="noConversion"/>
  </si>
  <si>
    <t>통합 테스트하기</t>
    <phoneticPr fontId="7" type="noConversion"/>
  </si>
  <si>
    <t>시스템 테스트하기</t>
    <phoneticPr fontId="7" type="noConversion"/>
  </si>
  <si>
    <t>인수 테스트하기</t>
    <phoneticPr fontId="7" type="noConversion"/>
  </si>
  <si>
    <t>사용자 교육하기</t>
    <phoneticPr fontId="7" type="noConversion"/>
  </si>
  <si>
    <t>시스템 이행 준비하기</t>
    <phoneticPr fontId="7" type="noConversion"/>
  </si>
  <si>
    <t>시스템 이행하기</t>
    <phoneticPr fontId="7" type="noConversion"/>
  </si>
  <si>
    <t>시스템 안정화하기</t>
    <phoneticPr fontId="7" type="noConversion"/>
  </si>
  <si>
    <t>애플리케이션 유지보수</t>
    <phoneticPr fontId="7" type="noConversion"/>
  </si>
  <si>
    <t>애플리케이션 모니터링하기</t>
    <phoneticPr fontId="7" type="noConversion"/>
  </si>
  <si>
    <t>서비스 요청 관리하기</t>
    <phoneticPr fontId="7" type="noConversion"/>
  </si>
  <si>
    <t>배치작업 수행하기</t>
    <phoneticPr fontId="7" type="noConversion"/>
  </si>
  <si>
    <t>형상(산출물) 관리하기</t>
    <phoneticPr fontId="7" type="noConversion"/>
  </si>
  <si>
    <t>애플리케이션 변경 관리하기</t>
    <phoneticPr fontId="7" type="noConversion"/>
  </si>
  <si>
    <t>애플리케이션 장애 관리하기</t>
    <phoneticPr fontId="7" type="noConversion"/>
  </si>
  <si>
    <t>시장(요구) 조사 하기</t>
    <phoneticPr fontId="7" type="noConversion"/>
  </si>
  <si>
    <t>환경 모니터링하기</t>
    <phoneticPr fontId="7" type="noConversion"/>
  </si>
  <si>
    <t>요구사항 분석하기</t>
    <phoneticPr fontId="7" type="noConversion"/>
  </si>
  <si>
    <t>소스 이해하기</t>
    <phoneticPr fontId="7" type="noConversion"/>
  </si>
  <si>
    <t>설계하기</t>
    <phoneticPr fontId="7" type="noConversion"/>
  </si>
  <si>
    <t>코딩하기</t>
    <phoneticPr fontId="7" type="noConversion"/>
  </si>
  <si>
    <t>시험하기</t>
    <phoneticPr fontId="7" type="noConversion"/>
  </si>
  <si>
    <t>품질관리</t>
    <phoneticPr fontId="7" type="noConversion"/>
  </si>
  <si>
    <t>보안관리</t>
    <phoneticPr fontId="7" type="noConversion"/>
  </si>
  <si>
    <t>운영 품질체계 만들기</t>
    <phoneticPr fontId="7" type="noConversion"/>
  </si>
  <si>
    <t>프로세스 품질 관리하기</t>
    <phoneticPr fontId="7" type="noConversion"/>
  </si>
  <si>
    <t>산출물 품질 관리하기</t>
    <phoneticPr fontId="7" type="noConversion"/>
  </si>
  <si>
    <t>서비스 품질 관리하기</t>
    <phoneticPr fontId="7" type="noConversion"/>
  </si>
  <si>
    <t xml:space="preserve">정보서비스 보안 영향 분석하기 </t>
    <phoneticPr fontId="7" type="noConversion"/>
  </si>
  <si>
    <t>정보서비스 보안 기획하기</t>
    <phoneticPr fontId="7" type="noConversion"/>
  </si>
  <si>
    <t>정보보호 관리체계 수립하기</t>
    <phoneticPr fontId="7" type="noConversion"/>
  </si>
  <si>
    <t xml:space="preserve">관리적 보안관리 수행하기 </t>
    <phoneticPr fontId="7" type="noConversion"/>
  </si>
  <si>
    <t>물리적 보안관리 수행하기</t>
    <phoneticPr fontId="7" type="noConversion"/>
  </si>
  <si>
    <t>기술적 보안관리 수행하기</t>
    <phoneticPr fontId="7" type="noConversion"/>
  </si>
  <si>
    <r>
      <t>SW</t>
    </r>
    <r>
      <rPr>
        <sz val="8"/>
        <color indexed="8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</si>
  <si>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indexed="8"/>
        <rFont val="휴먼명조"/>
        <family val="3"/>
        <charset val="129"/>
      </rPr>
      <t>SW</t>
    </r>
    <r>
      <rPr>
        <sz val="8"/>
        <color indexed="8"/>
        <rFont val="맑은 고딕"/>
        <family val="3"/>
        <charset val="129"/>
      </rPr>
      <t xml:space="preserve">아키텍처 세부 구현지침 작성하기 </t>
    </r>
  </si>
  <si>
    <r>
      <t xml:space="preserve">UI </t>
    </r>
    <r>
      <rPr>
        <sz val="8"/>
        <color indexed="8"/>
        <rFont val="맑은 고딕"/>
        <family val="3"/>
        <charset val="129"/>
      </rPr>
      <t>요건 정의하기</t>
    </r>
  </si>
  <si>
    <r>
      <t xml:space="preserve">UI </t>
    </r>
    <r>
      <rPr>
        <sz val="8"/>
        <color indexed="8"/>
        <rFont val="맑은 고딕"/>
        <family val="3"/>
        <charset val="129"/>
      </rPr>
      <t>네비게이션 설계하기</t>
    </r>
  </si>
  <si>
    <r>
      <t>화면</t>
    </r>
    <r>
      <rPr>
        <sz val="8"/>
        <color indexed="8"/>
        <rFont val="휴먼명조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폼 설계하기</t>
    </r>
  </si>
  <si>
    <r>
      <t xml:space="preserve">C </t>
    </r>
    <r>
      <rPr>
        <sz val="8"/>
        <color indexed="8"/>
        <rFont val="맑은 고딕"/>
        <family val="3"/>
        <charset val="129"/>
      </rPr>
      <t>프로그래밍</t>
    </r>
    <phoneticPr fontId="7" type="noConversion"/>
  </si>
  <si>
    <r>
      <t xml:space="preserve">C </t>
    </r>
    <r>
      <rPr>
        <sz val="8"/>
        <color indexed="8"/>
        <rFont val="맑은 고딕"/>
        <family val="3"/>
        <charset val="129"/>
      </rPr>
      <t>언어의 깊은 이해</t>
    </r>
  </si>
  <si>
    <r>
      <t xml:space="preserve">UI </t>
    </r>
    <r>
      <rPr>
        <sz val="8"/>
        <color indexed="8"/>
        <rFont val="맑은 고딕"/>
        <family val="3"/>
        <charset val="129"/>
      </rPr>
      <t>네비게이션 개발하기</t>
    </r>
  </si>
  <si>
    <r>
      <t>화면</t>
    </r>
    <r>
      <rPr>
        <sz val="8"/>
        <color indexed="8"/>
        <rFont val="휴먼명조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폼 개발하기</t>
    </r>
  </si>
  <si>
    <r>
      <t>서버프로그램 개발</t>
    </r>
    <r>
      <rPr>
        <sz val="8"/>
        <color indexed="8"/>
        <rFont val="휴먼명조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구현하기</t>
    </r>
  </si>
  <si>
    <r>
      <t>배치프로그램 개발</t>
    </r>
    <r>
      <rPr>
        <sz val="8"/>
        <color indexed="8"/>
        <rFont val="휴먼명조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구현하기</t>
    </r>
    <phoneticPr fontId="7" type="noConversion"/>
  </si>
  <si>
    <r>
      <t xml:space="preserve">하드웨어 백업 및 </t>
    </r>
    <r>
      <rPr>
        <sz val="8"/>
        <color indexed="8"/>
        <rFont val="휴먼명조"/>
        <family val="3"/>
        <charset val="129"/>
      </rPr>
      <t xml:space="preserve">DR </t>
    </r>
    <r>
      <rPr>
        <sz val="8"/>
        <color indexed="8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</si>
  <si>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indexed="8"/>
        <rFont val="휴먼명조"/>
        <family val="3"/>
        <charset val="129"/>
      </rPr>
      <t xml:space="preserve">DR </t>
    </r>
    <r>
      <rPr>
        <sz val="8"/>
        <color indexed="8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</si>
  <si>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indexed="8"/>
        <rFont val="휴먼명조"/>
        <family val="3"/>
        <charset val="129"/>
      </rPr>
      <t>DR</t>
    </r>
    <r>
      <rPr>
        <sz val="8"/>
        <color indexed="8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</si>
  <si>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indexed="8"/>
        <rFont val="휴먼명조"/>
        <family val="3"/>
        <charset val="129"/>
      </rPr>
      <t>DR</t>
    </r>
    <r>
      <rPr>
        <sz val="8"/>
        <color indexed="8"/>
        <rFont val="맑은 고딕"/>
        <family val="3"/>
        <charset val="129"/>
      </rPr>
      <t xml:space="preserve">계획수립하기 </t>
    </r>
  </si>
  <si>
    <r>
      <t>디버깅</t>
    </r>
    <r>
      <rPr>
        <sz val="8"/>
        <color indexed="8"/>
        <rFont val="휴먼명조"/>
        <family val="3"/>
        <charset val="129"/>
      </rPr>
      <t xml:space="preserve">, </t>
    </r>
    <r>
      <rPr>
        <sz val="8"/>
        <color indexed="8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</si>
  <si>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indexed="8"/>
        <rFont val="휴먼명조"/>
        <family val="3"/>
        <charset val="129"/>
      </rPr>
      <t>(</t>
    </r>
    <r>
      <rPr>
        <sz val="8"/>
        <color indexed="8"/>
        <rFont val="맑은 고딕"/>
        <family val="3"/>
        <charset val="129"/>
      </rPr>
      <t>산업체 전문가 초청 지도 및 채용행사</t>
    </r>
    <r>
      <rPr>
        <sz val="8"/>
        <color indexed="8"/>
        <rFont val="휴먼명조"/>
        <family val="3"/>
        <charset val="129"/>
      </rPr>
      <t>)</t>
    </r>
  </si>
  <si>
    <t>12:00
~
12:50</t>
    <phoneticPr fontId="1" type="noConversion"/>
  </si>
  <si>
    <t>15과목</t>
  </si>
  <si>
    <t>시간합계</t>
  </si>
  <si>
    <t>과목수</t>
  </si>
  <si>
    <t>과목명</t>
  </si>
  <si>
    <t>이론+실기</t>
  </si>
  <si>
    <t>6교시</t>
    <phoneticPr fontId="16" type="noConversion"/>
  </si>
  <si>
    <t>7교시</t>
    <phoneticPr fontId="16" type="noConversion"/>
  </si>
  <si>
    <t>8교시</t>
    <phoneticPr fontId="16" type="noConversion"/>
  </si>
  <si>
    <t>7교시</t>
    <phoneticPr fontId="16" type="noConversion"/>
  </si>
  <si>
    <t>6교시</t>
    <phoneticPr fontId="16" type="noConversion"/>
  </si>
  <si>
    <t>훈련기간 :</t>
    <phoneticPr fontId="16" type="noConversion"/>
  </si>
  <si>
    <t>훈련교·강사 :</t>
    <phoneticPr fontId="1" type="noConversion"/>
  </si>
  <si>
    <t xml:space="preserve">전체훈련시간 : </t>
    <phoneticPr fontId="16" type="noConversion"/>
  </si>
  <si>
    <t>점심시간 : 12:50 ~ 13:30</t>
    <phoneticPr fontId="16" type="noConversion"/>
  </si>
  <si>
    <t xml:space="preserve">훈련기간 : </t>
    <phoneticPr fontId="16" type="noConversion"/>
  </si>
  <si>
    <t xml:space="preserve">훈련교·강사 : </t>
    <phoneticPr fontId="1" type="noConversion"/>
  </si>
  <si>
    <t/>
  </si>
  <si>
    <t>신정희</t>
  </si>
  <si>
    <t>신정희</t>
    <phoneticPr fontId="16" type="noConversion"/>
  </si>
  <si>
    <t>전체훈련시간 : 200일/1600시간</t>
    <phoneticPr fontId="16" type="noConversion"/>
  </si>
  <si>
    <t>통합구현</t>
    <phoneticPr fontId="16" type="noConversion"/>
  </si>
  <si>
    <t>5월 1주 이후 시간표는 다음 시트 참조</t>
    <phoneticPr fontId="18" type="noConversion"/>
  </si>
  <si>
    <t>4차산업 대비 인공지능(AI)/빅데이터기반 IoT융합 실무(2017.11.6~2018.9.5)</t>
    <phoneticPr fontId="1" type="noConversion"/>
  </si>
  <si>
    <t>이현구, 배재열, 박상신</t>
    <phoneticPr fontId="16" type="noConversion"/>
  </si>
  <si>
    <t>2017.11.6 ~ 2018.9.5</t>
    <phoneticPr fontId="16" type="noConversion"/>
  </si>
  <si>
    <t>빅데이터 수집</t>
    <phoneticPr fontId="18" type="noConversion"/>
  </si>
  <si>
    <t>본관302호</t>
  </si>
  <si>
    <t>데이터 수집 계획 수립하기</t>
    <phoneticPr fontId="18" type="noConversion"/>
  </si>
  <si>
    <t>빅데이터 수집 시스템 구성하기</t>
    <phoneticPr fontId="18" type="noConversion"/>
  </si>
  <si>
    <t>내부 데이터 수집하기</t>
    <phoneticPr fontId="18" type="noConversion"/>
  </si>
  <si>
    <t>외부 데이터 수집하기</t>
    <phoneticPr fontId="18" type="noConversion"/>
  </si>
  <si>
    <t>데이터 변환하기</t>
    <phoneticPr fontId="18" type="noConversion"/>
  </si>
  <si>
    <t>수집 데이터 검증하기</t>
    <phoneticPr fontId="18" type="noConversion"/>
  </si>
  <si>
    <t>빅데이터 저장</t>
    <phoneticPr fontId="18" type="noConversion"/>
  </si>
  <si>
    <t>빅데이터 저장 계획 수립하기</t>
    <phoneticPr fontId="18" type="noConversion"/>
  </si>
  <si>
    <t>빅데이터 저장</t>
    <phoneticPr fontId="18" type="noConversion"/>
  </si>
  <si>
    <t>빅데이터 수집</t>
    <phoneticPr fontId="18" type="noConversion"/>
  </si>
  <si>
    <t>텍스트마이닝 기반 데이터 분석</t>
  </si>
  <si>
    <t>텍스트마이닝 기반 데이터 분석</t>
    <phoneticPr fontId="18" type="noConversion"/>
  </si>
  <si>
    <t>텍스트마이닝 기반 데이터 분석 방법 계획하기</t>
    <phoneticPr fontId="18" type="noConversion"/>
  </si>
  <si>
    <t>텍스트 변환하기</t>
    <phoneticPr fontId="18" type="noConversion"/>
  </si>
  <si>
    <t>단어사전 구축하기</t>
    <phoneticPr fontId="18" type="noConversion"/>
  </si>
  <si>
    <t>텍스트 분류 결과 분석하기</t>
    <phoneticPr fontId="18" type="noConversion"/>
  </si>
  <si>
    <t>정형 데이터 결합 분석 수행하기</t>
    <phoneticPr fontId="18" type="noConversion"/>
  </si>
  <si>
    <t>통계 기반 데이터 분석</t>
  </si>
  <si>
    <t>통계 기반 데이터 분석</t>
    <phoneticPr fontId="18" type="noConversion"/>
  </si>
  <si>
    <t>가설 설정하기</t>
    <phoneticPr fontId="18" type="noConversion"/>
  </si>
  <si>
    <t>빅데이터 모델 개발하기</t>
    <phoneticPr fontId="18" type="noConversion"/>
  </si>
  <si>
    <t>빅데이터 모델 평가 검증하기</t>
    <phoneticPr fontId="18" type="noConversion"/>
  </si>
  <si>
    <t>빅데이터 모델 운영방안 마련하기</t>
    <phoneticPr fontId="18" type="noConversion"/>
  </si>
  <si>
    <t>머신러닝 기반 데이터 분석</t>
  </si>
  <si>
    <t>머신러닝 기반 데이터 분석</t>
    <phoneticPr fontId="18" type="noConversion"/>
  </si>
  <si>
    <t>머신러닝 수행방법 계획하기</t>
    <phoneticPr fontId="18" type="noConversion"/>
  </si>
  <si>
    <t>데이터셋 분할하기</t>
    <phoneticPr fontId="18" type="noConversion"/>
  </si>
  <si>
    <t>지도학습 모델적용하기</t>
    <phoneticPr fontId="18" type="noConversion"/>
  </si>
  <si>
    <t>자율학습 모델 적용하기</t>
    <phoneticPr fontId="18" type="noConversion"/>
  </si>
  <si>
    <t>모델 성능 평가하기</t>
    <phoneticPr fontId="18" type="noConversion"/>
  </si>
  <si>
    <t>학습결과 적용하기</t>
    <phoneticPr fontId="18" type="noConversion"/>
  </si>
  <si>
    <t>파이썬 기반 인공지능 프로그래밍</t>
  </si>
  <si>
    <t>파이썬 기반 인공지능 프로그래밍</t>
    <phoneticPr fontId="18" type="noConversion"/>
  </si>
  <si>
    <t>파이썬 기계학습 및 신경망 학습</t>
    <phoneticPr fontId="18" type="noConversion"/>
  </si>
  <si>
    <t>합성곱 신경망(CNN) 및 딥러닝</t>
    <phoneticPr fontId="18" type="noConversion"/>
  </si>
  <si>
    <t>IoT 데이터 응용 계획</t>
  </si>
  <si>
    <t>IoT 데이터 응용 계획</t>
    <phoneticPr fontId="18" type="noConversion"/>
  </si>
  <si>
    <t>IoT 데이터 명세화 하기</t>
    <phoneticPr fontId="18" type="noConversion"/>
  </si>
  <si>
    <t>IoT 데이터 수집 계획 수립하기</t>
    <phoneticPr fontId="18" type="noConversion"/>
  </si>
  <si>
    <t>IoT 데이터 저장 계획 수립하기</t>
    <phoneticPr fontId="18" type="noConversion"/>
  </si>
  <si>
    <t>IoT 데이터 활용 계획 수립하기</t>
    <phoneticPr fontId="18" type="noConversion"/>
  </si>
  <si>
    <t>IoT 응용소프트웨어 기획</t>
  </si>
  <si>
    <t>방학</t>
    <phoneticPr fontId="16" type="noConversion"/>
  </si>
  <si>
    <t>IoT 환경분석</t>
  </si>
  <si>
    <t>IoT 환경분석</t>
    <phoneticPr fontId="18" type="noConversion"/>
  </si>
  <si>
    <t>이현구</t>
    <phoneticPr fontId="16" type="noConversion"/>
  </si>
  <si>
    <t>IoT 대상 시장 분석하기</t>
    <phoneticPr fontId="18" type="noConversion"/>
  </si>
  <si>
    <t>IoT 고객환경 분석하기</t>
    <phoneticPr fontId="18" type="noConversion"/>
  </si>
  <si>
    <t>IoT 경쟁사환경 분석하기</t>
    <phoneticPr fontId="18" type="noConversion"/>
  </si>
  <si>
    <t>내부역량 분석하기</t>
    <phoneticPr fontId="18" type="noConversion"/>
  </si>
  <si>
    <t>이현구</t>
    <phoneticPr fontId="18" type="noConversion"/>
  </si>
  <si>
    <t>이현구</t>
    <phoneticPr fontId="18" type="noConversion"/>
  </si>
  <si>
    <t>IoT 비즈니스 모델 개발</t>
  </si>
  <si>
    <t>IoT 마케팅 계획 수립</t>
  </si>
  <si>
    <t>IoT 마케팅 계획 수립</t>
    <phoneticPr fontId="18" type="noConversion"/>
  </si>
  <si>
    <t>IoT 서비스 마케팅 환경분석</t>
    <phoneticPr fontId="18" type="noConversion"/>
  </si>
  <si>
    <t>IoT 서비스 마케팅 목표 설정</t>
    <phoneticPr fontId="18" type="noConversion"/>
  </si>
  <si>
    <t>IoT 서비스 마케팅 전략 수립</t>
    <phoneticPr fontId="18" type="noConversion"/>
  </si>
  <si>
    <t>IoT 서비스 마케팅 관리 계획 수립</t>
    <phoneticPr fontId="18" type="noConversion"/>
  </si>
  <si>
    <t>IoT 비즈니스 모델 개발</t>
    <phoneticPr fontId="18" type="noConversion"/>
  </si>
  <si>
    <t>IoT 비즈니스 모델 분석하기</t>
    <phoneticPr fontId="18" type="noConversion"/>
  </si>
  <si>
    <t>IoT 요소기술 분석하기</t>
    <phoneticPr fontId="18" type="noConversion"/>
  </si>
  <si>
    <t>IoT 비즈니스 모델 구성요소 분석하기</t>
    <phoneticPr fontId="18" type="noConversion"/>
  </si>
  <si>
    <t>IoT 비즈니스 모델 수립하기</t>
    <phoneticPr fontId="18" type="noConversion"/>
  </si>
  <si>
    <t>리눅스 / C프로그래밍</t>
  </si>
  <si>
    <t>리눅스 / C프로그래밍</t>
    <phoneticPr fontId="18" type="noConversion"/>
  </si>
  <si>
    <t>C프로그래밍</t>
    <phoneticPr fontId="18" type="noConversion"/>
  </si>
  <si>
    <t>리눅스</t>
    <phoneticPr fontId="18" type="noConversion"/>
  </si>
  <si>
    <t>시스템 프로그래밍</t>
    <phoneticPr fontId="18" type="noConversion"/>
  </si>
  <si>
    <t>자바 / 안드로이드</t>
  </si>
  <si>
    <t>UML &amp; 자바 프로그래밍</t>
    <phoneticPr fontId="16" type="noConversion"/>
  </si>
  <si>
    <t>디바이스 드라이버 분석</t>
  </si>
  <si>
    <t>디바이스 드라이버 분석</t>
    <phoneticPr fontId="16" type="noConversion"/>
  </si>
  <si>
    <t>디바이스 드라이버 설계 전 준비하기</t>
    <phoneticPr fontId="16" type="noConversion"/>
  </si>
  <si>
    <t>디바이스 분석하기</t>
    <phoneticPr fontId="16" type="noConversion"/>
  </si>
  <si>
    <t>디바이스 드라이버 설계</t>
  </si>
  <si>
    <t>디바이스 드라이버 설계</t>
    <phoneticPr fontId="18" type="noConversion"/>
  </si>
  <si>
    <t>API 모듈 설계하기</t>
    <phoneticPr fontId="18" type="noConversion"/>
  </si>
  <si>
    <t>디바이스 드라이버 설계 문서화하기</t>
    <phoneticPr fontId="18" type="noConversion"/>
  </si>
  <si>
    <t>디바이스 드라이버 구현 환경 구축</t>
  </si>
  <si>
    <t>디바이스 드라이버 구현 환경 구축</t>
    <phoneticPr fontId="18" type="noConversion"/>
  </si>
  <si>
    <t>디바이스 드라이버 개발 환경 분석하기</t>
    <phoneticPr fontId="18" type="noConversion"/>
  </si>
  <si>
    <t>디바이스 드라이버 개발 환경 구성하기</t>
    <phoneticPr fontId="18" type="noConversion"/>
  </si>
  <si>
    <t>디바이스 드라이버 구현</t>
  </si>
  <si>
    <t>디바이스 드라이버 구현</t>
    <phoneticPr fontId="18" type="noConversion"/>
  </si>
  <si>
    <t>디바이스 드라이버 구현하기</t>
    <phoneticPr fontId="18" type="noConversion"/>
  </si>
  <si>
    <t>디바이스 드라이버 소스 코드 인스펙션하기</t>
    <phoneticPr fontId="18" type="noConversion"/>
  </si>
  <si>
    <t>운영체제 커널분석</t>
  </si>
  <si>
    <t>본관302호</t>
    <phoneticPr fontId="18" type="noConversion"/>
  </si>
  <si>
    <t>운영체제 커널분석</t>
    <phoneticPr fontId="18" type="noConversion"/>
  </si>
  <si>
    <t>커널 소스 분석 환경 준비하기</t>
    <phoneticPr fontId="18" type="noConversion"/>
  </si>
  <si>
    <t>커널 소스 분석하기</t>
    <phoneticPr fontId="18" type="noConversion"/>
  </si>
  <si>
    <t>펌웨어 분석</t>
  </si>
  <si>
    <t>펌웨어 분석</t>
    <phoneticPr fontId="18" type="noConversion"/>
  </si>
  <si>
    <t>운영체제 부트 과정 분석하기</t>
    <phoneticPr fontId="18" type="noConversion"/>
  </si>
  <si>
    <t>펌웨어 요구사항 도출하기</t>
    <phoneticPr fontId="18" type="noConversion"/>
  </si>
  <si>
    <t>펌웨어 요구사항 분석하기</t>
    <phoneticPr fontId="18" type="noConversion"/>
  </si>
  <si>
    <t>펌웨어 설계</t>
    <phoneticPr fontId="18" type="noConversion"/>
  </si>
  <si>
    <t>하드웨어 테스트 SW 설계하기</t>
    <phoneticPr fontId="18" type="noConversion"/>
  </si>
  <si>
    <t>펌웨어 구조 설계하기</t>
    <phoneticPr fontId="18" type="noConversion"/>
  </si>
  <si>
    <t>단위 SW 모듈 설계하기</t>
    <phoneticPr fontId="18" type="noConversion"/>
  </si>
  <si>
    <t>펌웨어 구현 환경 구축</t>
  </si>
  <si>
    <t>펌웨어 구현 환경 구축</t>
    <phoneticPr fontId="16" type="noConversion"/>
  </si>
  <si>
    <t>펌웨어 설계 문서 분석하기</t>
    <phoneticPr fontId="16" type="noConversion"/>
  </si>
  <si>
    <t>하등웨어 데이터시트 분석하기</t>
    <phoneticPr fontId="16" type="noConversion"/>
  </si>
  <si>
    <t>펌웨어 구현</t>
  </si>
  <si>
    <t>펌웨어 구현</t>
    <phoneticPr fontId="16" type="noConversion"/>
  </si>
  <si>
    <t>하등웨어 테스트 SW 구현하기</t>
    <phoneticPr fontId="16" type="noConversion"/>
  </si>
  <si>
    <t>부트로더 구현하기</t>
    <phoneticPr fontId="16" type="noConversion"/>
  </si>
  <si>
    <t>소스 코드 인스펙션하기</t>
    <phoneticPr fontId="16" type="noConversion"/>
  </si>
  <si>
    <t>자바 / 안드로이드</t>
    <phoneticPr fontId="16" type="noConversion"/>
  </si>
  <si>
    <t>안드로이드</t>
    <phoneticPr fontId="16" type="noConversion"/>
  </si>
  <si>
    <t>오픈 플랫폼 활용</t>
    <phoneticPr fontId="18" type="noConversion"/>
  </si>
  <si>
    <t>오픈 플랫폼 개발 환경 구축하기</t>
    <phoneticPr fontId="18" type="noConversion"/>
  </si>
  <si>
    <t>오픈 플랫폼 디바이스 제어하기</t>
    <phoneticPr fontId="18" type="noConversion"/>
  </si>
  <si>
    <t>오픈 플랫폼 애플리케이션 제어하기</t>
    <phoneticPr fontId="18" type="noConversion"/>
  </si>
  <si>
    <t>하드웨어 분석</t>
    <phoneticPr fontId="16" type="noConversion"/>
  </si>
  <si>
    <t>하드웨어 자료 수집하기</t>
    <phoneticPr fontId="16" type="noConversion"/>
  </si>
  <si>
    <t>하드웨어 기능 분석하기</t>
    <phoneticPr fontId="16" type="noConversion"/>
  </si>
  <si>
    <t>시험요구사항 도출하기</t>
    <phoneticPr fontId="16" type="noConversion"/>
  </si>
  <si>
    <t>하드웨어 분석 결과 문서화하기</t>
    <phoneticPr fontId="16" type="noConversion"/>
  </si>
  <si>
    <t>IoT 서비스 모형 기획</t>
  </si>
  <si>
    <t>IoT 서비스 관리계획 수립</t>
  </si>
  <si>
    <t>본관302호</t>
    <phoneticPr fontId="18" type="noConversion"/>
  </si>
  <si>
    <t>IoT 디바이스 기획</t>
  </si>
  <si>
    <t>IoT 플랫폼 기획</t>
  </si>
  <si>
    <t>IoT 플랫폼 기획</t>
    <phoneticPr fontId="16" type="noConversion"/>
  </si>
  <si>
    <t>IoT 플랫폼 요구사항 분석하기</t>
    <phoneticPr fontId="18" type="noConversion"/>
  </si>
  <si>
    <t>IoT 플랫폼 현황 조사하기</t>
    <phoneticPr fontId="18" type="noConversion"/>
  </si>
  <si>
    <t>IoT 플랫폼 적용방안 수립하기</t>
    <phoneticPr fontId="18" type="noConversion"/>
  </si>
  <si>
    <t>IoT 네트워크 기획</t>
  </si>
  <si>
    <t>IoT 네트워크 기획</t>
    <phoneticPr fontId="18" type="noConversion"/>
  </si>
  <si>
    <t>IoT 네트워크 구성 분석하기</t>
    <phoneticPr fontId="18" type="noConversion"/>
  </si>
  <si>
    <t>IoT 서비스망 구성 방안 수립하기</t>
    <phoneticPr fontId="18" type="noConversion"/>
  </si>
  <si>
    <t>IoT 네트워크 운영/관리 체계 수립하기</t>
    <phoneticPr fontId="18" type="noConversion"/>
  </si>
  <si>
    <t>IoT 보안 적용 계획</t>
  </si>
  <si>
    <t>IoT 보안 적용 계획</t>
    <phoneticPr fontId="18" type="noConversion"/>
  </si>
  <si>
    <t>IoT 보안 위협 분석하기</t>
    <phoneticPr fontId="18" type="noConversion"/>
  </si>
  <si>
    <t>IoT 보안 요구사항 명세화하기</t>
    <phoneticPr fontId="18" type="noConversion"/>
  </si>
  <si>
    <t>IoT 보안 관리방안 수립하기</t>
    <phoneticPr fontId="18" type="noConversion"/>
  </si>
  <si>
    <t>IoT시스템 제어</t>
  </si>
  <si>
    <t>IoT시스템 제어</t>
    <phoneticPr fontId="18" type="noConversion"/>
  </si>
  <si>
    <t>전력전자</t>
    <phoneticPr fontId="18" type="noConversion"/>
  </si>
  <si>
    <t>센서 / 모터제어</t>
    <phoneticPr fontId="18" type="noConversion"/>
  </si>
  <si>
    <t>전력전자 및 계측장비활용 기술</t>
    <phoneticPr fontId="18" type="noConversion"/>
  </si>
  <si>
    <t>시퀀스 / PLC제어</t>
    <phoneticPr fontId="18" type="noConversion"/>
  </si>
  <si>
    <t>임베디드 애플리케이션 분석</t>
  </si>
  <si>
    <t>임베디드 애플리케이션 분석</t>
    <phoneticPr fontId="18" type="noConversion"/>
  </si>
  <si>
    <t>애플리케이션 요구사항 도출하기</t>
    <phoneticPr fontId="18" type="noConversion"/>
  </si>
  <si>
    <t>애플리케이션 요구사항 분석하기</t>
    <phoneticPr fontId="18" type="noConversion"/>
  </si>
  <si>
    <t>임베디드 애플리케이션 설계</t>
  </si>
  <si>
    <t>임베디드 애플리케이션 설계</t>
    <phoneticPr fontId="18" type="noConversion"/>
  </si>
  <si>
    <t>애플리케이션 아키텍처 설계하기</t>
    <phoneticPr fontId="18" type="noConversion"/>
  </si>
  <si>
    <t>모듈 설계하기</t>
    <phoneticPr fontId="18" type="noConversion"/>
  </si>
  <si>
    <t>UML 다이어그램 작성하기</t>
    <phoneticPr fontId="18" type="noConversion"/>
  </si>
  <si>
    <t>임베디드 애플리케이션 구현환경 구축</t>
  </si>
  <si>
    <t>임베디드 애플리케이션 구현환경 구축</t>
    <phoneticPr fontId="18" type="noConversion"/>
  </si>
  <si>
    <t>기술명세 검토하기</t>
    <phoneticPr fontId="18" type="noConversion"/>
  </si>
  <si>
    <t>애플리케이션 개발 환경 구축하기</t>
    <phoneticPr fontId="18" type="noConversion"/>
  </si>
  <si>
    <t>임베디드 애플리케이션 구현</t>
    <phoneticPr fontId="18" type="noConversion"/>
  </si>
  <si>
    <t>애플리케이션 모듈 구현하기</t>
    <phoneticPr fontId="18" type="noConversion"/>
  </si>
  <si>
    <t>애플리케이션 인터페이스 구현하기</t>
    <phoneticPr fontId="18" type="noConversion"/>
  </si>
  <si>
    <t>IoT 서비스 모형 기획</t>
    <phoneticPr fontId="18" type="noConversion"/>
  </si>
  <si>
    <t>IoT 서비스 시나리오 작성하기</t>
    <phoneticPr fontId="18" type="noConversion"/>
  </si>
  <si>
    <t>IoT 서비스 모형 기능 명세화하기</t>
    <phoneticPr fontId="18" type="noConversion"/>
  </si>
  <si>
    <t>IoT 디바이스 모형 기능 명세화하기</t>
    <phoneticPr fontId="18" type="noConversion"/>
  </si>
  <si>
    <t>IoT 표준 활용 명세화하기</t>
    <phoneticPr fontId="18" type="noConversion"/>
  </si>
  <si>
    <t>펌웨어 설계</t>
    <phoneticPr fontId="18" type="noConversion"/>
  </si>
  <si>
    <t>펌웨어 구현</t>
    <phoneticPr fontId="18" type="noConversion"/>
  </si>
  <si>
    <t>펌웨어 구현 환경 구축</t>
    <phoneticPr fontId="18" type="noConversion"/>
  </si>
  <si>
    <t>운영체제 이식</t>
    <phoneticPr fontId="16" type="noConversion"/>
  </si>
  <si>
    <t>운영체제 이식</t>
    <phoneticPr fontId="16" type="noConversion"/>
  </si>
  <si>
    <t>커널 이미지 구현하기</t>
    <phoneticPr fontId="16" type="noConversion"/>
  </si>
  <si>
    <t>부팅 시험하기</t>
    <phoneticPr fontId="16" type="noConversion"/>
  </si>
  <si>
    <t>하드웨어 분석</t>
    <phoneticPr fontId="18" type="noConversion"/>
  </si>
  <si>
    <t>오픈 플랫폼 활용</t>
    <phoneticPr fontId="18" type="noConversion"/>
  </si>
  <si>
    <t>임베디드 애플리케이션 구현</t>
    <phoneticPr fontId="18" type="noConversion"/>
  </si>
  <si>
    <t>임베디드 시스템 테스팅</t>
  </si>
  <si>
    <t>임베디드 시스템 테스팅</t>
    <phoneticPr fontId="16" type="noConversion"/>
  </si>
  <si>
    <t>임베디드 시스템 단위 테스트하기</t>
    <phoneticPr fontId="16" type="noConversion"/>
  </si>
  <si>
    <t>임베디드 시스템 통합 테스트하기</t>
    <phoneticPr fontId="16" type="noConversion"/>
  </si>
  <si>
    <t>시스템 테스트 지원하기</t>
    <phoneticPr fontId="16" type="noConversion"/>
  </si>
  <si>
    <t>임베디드 시스템 버그 수정하기</t>
    <phoneticPr fontId="16" type="noConversion"/>
  </si>
  <si>
    <t>임베디드 시스템 변경 관리하기</t>
    <phoneticPr fontId="16" type="noConversion"/>
  </si>
  <si>
    <t>기술문서 개발</t>
    <phoneticPr fontId="16" type="noConversion"/>
  </si>
  <si>
    <t>요구 문서 검토하기</t>
    <phoneticPr fontId="16" type="noConversion"/>
  </si>
  <si>
    <t>기술문서 작성하기</t>
    <phoneticPr fontId="16" type="noConversion"/>
  </si>
  <si>
    <t>사용자 매뉴얼 작성하기</t>
    <phoneticPr fontId="16" type="noConversion"/>
  </si>
  <si>
    <t>IoT 서비스 관리계획 수립</t>
    <phoneticPr fontId="16" type="noConversion"/>
  </si>
  <si>
    <t>IoT 서비스 유지보수 운영계획 수립하기</t>
    <phoneticPr fontId="16" type="noConversion"/>
  </si>
  <si>
    <t>IoT 서비스 고객 요구사항 관리계획 수립하기</t>
    <phoneticPr fontId="16" type="noConversion"/>
  </si>
  <si>
    <t>IoT 서비스 고객 지원계획 수립하기</t>
    <phoneticPr fontId="16" type="noConversion"/>
  </si>
  <si>
    <t>IoT 서비스 협력업체 관리계획 수립하기</t>
    <phoneticPr fontId="16" type="noConversion"/>
  </si>
  <si>
    <t>라즈베리파이 / 아두이노 활용 실무 프로젝트</t>
  </si>
  <si>
    <t>라즈베리파이 / 아두이노 활용 실무 프로젝트</t>
    <phoneticPr fontId="18" type="noConversion"/>
  </si>
  <si>
    <t>사물인터넷과 라즈베리파이 / 아두이노</t>
    <phoneticPr fontId="18" type="noConversion"/>
  </si>
  <si>
    <t>실무프로젝트</t>
    <phoneticPr fontId="18" type="noConversion"/>
  </si>
  <si>
    <t>채용약정 기업 참여 멘토링</t>
    <phoneticPr fontId="18" type="noConversion"/>
  </si>
  <si>
    <t>발표회 및 멘토링</t>
    <phoneticPr fontId="18" type="noConversion"/>
  </si>
  <si>
    <t>면접 Clinic</t>
    <phoneticPr fontId="18" type="noConversion"/>
  </si>
  <si>
    <t>구직효능감 / 구직스킬</t>
    <phoneticPr fontId="18" type="noConversion"/>
  </si>
  <si>
    <t>이준창</t>
    <phoneticPr fontId="18" type="noConversion"/>
  </si>
  <si>
    <t>박상신, 김옥환, 정인주</t>
    <phoneticPr fontId="18" type="noConversion"/>
  </si>
  <si>
    <t>배재열, 박상신, 김옥환, 정인주</t>
    <phoneticPr fontId="18" type="noConversion"/>
  </si>
  <si>
    <t>배재열, 박상신, 김옥환</t>
    <phoneticPr fontId="18" type="noConversion"/>
  </si>
  <si>
    <t>배재열, 박상신, 정인주</t>
    <phoneticPr fontId="16" type="noConversion"/>
  </si>
  <si>
    <t>배재열, 박상신, 김옥환, 정인주</t>
    <phoneticPr fontId="16" type="noConversion"/>
  </si>
  <si>
    <t>배재열, 박상신, 이준창</t>
    <phoneticPr fontId="16" type="noConversion"/>
  </si>
  <si>
    <t>자바 / 안드로이드</t>
    <phoneticPr fontId="18" type="noConversion"/>
  </si>
  <si>
    <t>기술문서 개발</t>
    <phoneticPr fontId="18" type="noConversion"/>
  </si>
  <si>
    <t>기술문서 개발</t>
    <phoneticPr fontId="16" type="noConversion"/>
  </si>
  <si>
    <t>이현구</t>
    <phoneticPr fontId="18" type="noConversion"/>
  </si>
  <si>
    <t>이현구</t>
    <phoneticPr fontId="18" type="noConversion"/>
  </si>
  <si>
    <t>디바이스 드라이버 설계</t>
    <phoneticPr fontId="18" type="noConversion"/>
  </si>
  <si>
    <t>IoT시스템 제어</t>
    <phoneticPr fontId="18" type="noConversion"/>
  </si>
  <si>
    <t>하드웨어 테스트 SW 설계하기</t>
    <phoneticPr fontId="18" type="noConversion"/>
  </si>
  <si>
    <t>펌웨어 분석</t>
    <phoneticPr fontId="18" type="noConversion"/>
  </si>
  <si>
    <t>애플리케이션 모듈 구현하기</t>
    <phoneticPr fontId="18" type="noConversion"/>
  </si>
  <si>
    <t>임베디드 시스템 테스팅</t>
    <phoneticPr fontId="16" type="noConversion"/>
  </si>
  <si>
    <t>임베디드 시스템 버그 수정하기</t>
    <phoneticPr fontId="16" type="noConversion"/>
  </si>
  <si>
    <t>이현구</t>
    <phoneticPr fontId="18" type="noConversion"/>
  </si>
  <si>
    <t>이현구</t>
    <phoneticPr fontId="18" type="noConversion"/>
  </si>
  <si>
    <t>이현구</t>
    <phoneticPr fontId="16" type="noConversion"/>
  </si>
  <si>
    <t>이현구</t>
    <phoneticPr fontId="16" type="noConversion"/>
  </si>
  <si>
    <t>어린이날 대체휴무</t>
    <phoneticPr fontId="16" type="noConversion"/>
  </si>
  <si>
    <t>광복절</t>
    <phoneticPr fontId="16" type="noConversion"/>
  </si>
  <si>
    <t>추석</t>
    <phoneticPr fontId="16" type="noConversion"/>
  </si>
  <si>
    <t>개천절</t>
    <phoneticPr fontId="16" type="noConversion"/>
  </si>
  <si>
    <t>한글날</t>
    <phoneticPr fontId="16" type="noConversion"/>
  </si>
  <si>
    <t>성탄절</t>
    <phoneticPr fontId="16" type="noConversion"/>
  </si>
  <si>
    <t>신정</t>
    <phoneticPr fontId="16" type="noConversion"/>
  </si>
  <si>
    <t>구정</t>
    <phoneticPr fontId="16" type="noConversion"/>
  </si>
  <si>
    <t>송진석</t>
    <phoneticPr fontId="18" type="noConversion"/>
  </si>
  <si>
    <t>송진석</t>
    <phoneticPr fontId="18" type="noConversion"/>
  </si>
  <si>
    <t>송진석</t>
    <phoneticPr fontId="18" type="noConversion"/>
  </si>
  <si>
    <t>송진석</t>
    <phoneticPr fontId="18" type="noConversion"/>
  </si>
  <si>
    <t>박도흠</t>
    <phoneticPr fontId="16" type="noConversion"/>
  </si>
  <si>
    <t>운영체제 이식</t>
    <phoneticPr fontId="16" type="noConversion"/>
  </si>
  <si>
    <t>13:40
~
14:30</t>
    <phoneticPr fontId="1" type="noConversion"/>
  </si>
  <si>
    <t>14:40
~
15:30</t>
    <phoneticPr fontId="1" type="noConversion"/>
  </si>
  <si>
    <t>15:40
~
16:30</t>
    <phoneticPr fontId="1" type="noConversion"/>
  </si>
  <si>
    <t>16:40
~
17:30</t>
    <phoneticPr fontId="1" type="noConversion"/>
  </si>
  <si>
    <t>전종철</t>
    <phoneticPr fontId="18" type="noConversion"/>
  </si>
  <si>
    <t>전종철</t>
    <phoneticPr fontId="18" type="noConversion"/>
  </si>
  <si>
    <t>전종철</t>
    <phoneticPr fontId="18" type="noConversion"/>
  </si>
  <si>
    <t>본관203호</t>
    <phoneticPr fontId="18" type="noConversion"/>
  </si>
  <si>
    <t>IoT 디바이스 기획</t>
    <phoneticPr fontId="1" type="noConversion"/>
  </si>
  <si>
    <t>IoT 디바이스 요소기술 분석하기</t>
    <phoneticPr fontId="1" type="noConversion"/>
  </si>
  <si>
    <t>IoT 플랫폼 기획</t>
    <phoneticPr fontId="1" type="noConversion"/>
  </si>
  <si>
    <t>IoT 플랫폼 기획</t>
    <phoneticPr fontId="1" type="noConversion"/>
  </si>
  <si>
    <t>IoT 플랫폼 기획</t>
    <phoneticPr fontId="1" type="noConversion"/>
  </si>
  <si>
    <t>이현구</t>
    <phoneticPr fontId="18" type="noConversion"/>
  </si>
  <si>
    <t>IoT 플랫폼 현황 조사하기</t>
    <phoneticPr fontId="18" type="noConversion"/>
  </si>
  <si>
    <t>IoT 플랫폼 기획</t>
    <phoneticPr fontId="1" type="noConversion"/>
  </si>
  <si>
    <t>IoT 플랫폼 요구사항 분석하기</t>
    <phoneticPr fontId="18" type="noConversion"/>
  </si>
  <si>
    <t>IoT 플랫폼 적용방안 수립하기</t>
    <phoneticPr fontId="18" type="noConversion"/>
  </si>
  <si>
    <t>이현구</t>
    <phoneticPr fontId="18" type="noConversion"/>
  </si>
  <si>
    <t>IoT 플랫폼 적용방안 수립하기</t>
    <phoneticPr fontId="18" type="noConversion"/>
  </si>
  <si>
    <t>IoT 플랫폼 기획</t>
    <phoneticPr fontId="1" type="noConversion"/>
  </si>
  <si>
    <t>IoT 디바이스 기획</t>
    <phoneticPr fontId="1" type="noConversion"/>
  </si>
  <si>
    <t>이현구</t>
    <phoneticPr fontId="18" type="noConversion"/>
  </si>
  <si>
    <t>IoT 디바이스 요소기술 분석하기</t>
    <phoneticPr fontId="1" type="noConversion"/>
  </si>
  <si>
    <t>이현구</t>
    <phoneticPr fontId="18" type="noConversion"/>
  </si>
  <si>
    <t>IoT 디바이스 요소기술 분석하기</t>
    <phoneticPr fontId="1" type="noConversion"/>
  </si>
  <si>
    <t>IoT 디바이스 기획</t>
    <phoneticPr fontId="1" type="noConversion"/>
  </si>
  <si>
    <t>IoT 디바이스 사양 명세화하기</t>
    <phoneticPr fontId="1" type="noConversion"/>
  </si>
  <si>
    <t>IoT 디바이스 사양 명세화하기</t>
    <phoneticPr fontId="1" type="noConversion"/>
  </si>
  <si>
    <t>IoT 디바이스 기획</t>
    <phoneticPr fontId="1" type="noConversion"/>
  </si>
  <si>
    <t>IoT 디바이스 사양 명세화하기</t>
    <phoneticPr fontId="1" type="noConversion"/>
  </si>
  <si>
    <t>IoT 디바이스 기획</t>
    <phoneticPr fontId="1" type="noConversion"/>
  </si>
  <si>
    <t>이현구</t>
    <phoneticPr fontId="18" type="noConversion"/>
  </si>
  <si>
    <t>IoT 디바이스 디자인 분석하기</t>
    <phoneticPr fontId="1" type="noConversion"/>
  </si>
  <si>
    <t>IoT 디바이스 디자인 분석하기</t>
    <phoneticPr fontId="1" type="noConversion"/>
  </si>
  <si>
    <t>IoT 디바이스 디자인 분석하기</t>
    <phoneticPr fontId="1" type="noConversion"/>
  </si>
  <si>
    <t>IoT 디바이스 UI기능 명세화하기</t>
    <phoneticPr fontId="1" type="noConversion"/>
  </si>
  <si>
    <t>IoT 네트워크 기획</t>
    <phoneticPr fontId="18" type="noConversion"/>
  </si>
  <si>
    <t>IoT 네트워크 구성 분석하기</t>
    <phoneticPr fontId="18" type="noConversion"/>
  </si>
  <si>
    <t>이현구</t>
    <phoneticPr fontId="18" type="noConversion"/>
  </si>
  <si>
    <t>IoT 네트워크 구성 분석하기</t>
    <phoneticPr fontId="18" type="noConversion"/>
  </si>
  <si>
    <t>본관302호</t>
    <phoneticPr fontId="18" type="noConversion"/>
  </si>
  <si>
    <t>IoT 네트워크 기획</t>
    <phoneticPr fontId="18" type="noConversion"/>
  </si>
  <si>
    <t>IoT 네트워크 기획</t>
    <phoneticPr fontId="18" type="noConversion"/>
  </si>
  <si>
    <t>IoT 네트워크 구성 분석하기</t>
    <phoneticPr fontId="18" type="noConversion"/>
  </si>
  <si>
    <t>본관302호</t>
    <phoneticPr fontId="18" type="noConversion"/>
  </si>
  <si>
    <t>IoT 네트워크 기획</t>
    <phoneticPr fontId="18" type="noConversion"/>
  </si>
  <si>
    <t>IoT 서비스망 구성 방안 수립하기</t>
    <phoneticPr fontId="18" type="noConversion"/>
  </si>
  <si>
    <t>이현구</t>
    <phoneticPr fontId="18" type="noConversion"/>
  </si>
  <si>
    <t>IoT 서비스망 구성 방안 수립하기</t>
    <phoneticPr fontId="18" type="noConversion"/>
  </si>
  <si>
    <t>본관302호</t>
    <phoneticPr fontId="18" type="noConversion"/>
  </si>
  <si>
    <t>본관302호</t>
    <phoneticPr fontId="18" type="noConversion"/>
  </si>
  <si>
    <t>본관302호</t>
    <phoneticPr fontId="18" type="noConversion"/>
  </si>
  <si>
    <t>IoT 서비스망 구성 방안 수립하기</t>
    <phoneticPr fontId="18" type="noConversion"/>
  </si>
  <si>
    <t>리눅스 / C프로그래밍</t>
    <phoneticPr fontId="18" type="noConversion"/>
  </si>
  <si>
    <t>C프로그래밍</t>
    <phoneticPr fontId="18" type="noConversion"/>
  </si>
  <si>
    <t>리눅스 / C프로그래밍</t>
    <phoneticPr fontId="18" type="noConversion"/>
  </si>
  <si>
    <t>C프로그래밍</t>
    <phoneticPr fontId="18" type="noConversion"/>
  </si>
  <si>
    <t>리눅스 / C프로그래밍</t>
    <phoneticPr fontId="18" type="noConversion"/>
  </si>
  <si>
    <t>C프로그래밍</t>
    <phoneticPr fontId="18" type="noConversion"/>
  </si>
  <si>
    <t>리눅스 / C프로그래밍</t>
    <phoneticPr fontId="18" type="noConversion"/>
  </si>
  <si>
    <t>리눅스</t>
    <phoneticPr fontId="18" type="noConversion"/>
  </si>
  <si>
    <t>리눅스 / C프로그래밍</t>
    <phoneticPr fontId="18" type="noConversion"/>
  </si>
  <si>
    <t>시스템 프로그래밍</t>
    <phoneticPr fontId="18" type="noConversion"/>
  </si>
  <si>
    <t>리눅스 / C프로그래밍</t>
    <phoneticPr fontId="18" type="noConversion"/>
  </si>
  <si>
    <t>시스템 프로그래밍</t>
    <phoneticPr fontId="18" type="noConversion"/>
  </si>
  <si>
    <t>리눅스 / C프로그래밍</t>
    <phoneticPr fontId="18" type="noConversion"/>
  </si>
  <si>
    <t>시스템 프로그래밍</t>
    <phoneticPr fontId="18" type="noConversion"/>
  </si>
  <si>
    <t>시스템 프로그래밍</t>
    <phoneticPr fontId="18" type="noConversion"/>
  </si>
  <si>
    <t>시스템 프로그래밍</t>
    <phoneticPr fontId="18" type="noConversion"/>
  </si>
  <si>
    <t>IoT 플랫폼 기획</t>
    <phoneticPr fontId="1" type="noConversion"/>
  </si>
  <si>
    <t>IoT 플랫폼 적용방안 수립하기</t>
    <phoneticPr fontId="18" type="noConversion"/>
  </si>
  <si>
    <t>IoT 플랫폼 기획</t>
    <phoneticPr fontId="1" type="noConversion"/>
  </si>
  <si>
    <t>IoT 플랫폼 적용방안 수립하기</t>
    <phoneticPr fontId="18" type="noConversion"/>
  </si>
  <si>
    <t>IoT 플랫폼 기획</t>
    <phoneticPr fontId="1" type="noConversion"/>
  </si>
  <si>
    <t>이현구</t>
    <phoneticPr fontId="18" type="noConversion"/>
  </si>
  <si>
    <t>IoT 플랫폼 적용방안 수립하기</t>
    <phoneticPr fontId="18" type="noConversion"/>
  </si>
  <si>
    <t>IoT 플랫폼 적용방안 수립하기</t>
    <phoneticPr fontId="18" type="noConversion"/>
  </si>
  <si>
    <t>IoT 플랫폼 기획</t>
    <phoneticPr fontId="1" type="noConversion"/>
  </si>
  <si>
    <t>이현구</t>
    <phoneticPr fontId="18" type="noConversion"/>
  </si>
  <si>
    <t>IoT 디바이스 기획</t>
    <phoneticPr fontId="1" type="noConversion"/>
  </si>
  <si>
    <t>IoT 디바이스 기획</t>
    <phoneticPr fontId="1" type="noConversion"/>
  </si>
  <si>
    <t>IoT 디바이스 UI기능 명세화하기</t>
    <phoneticPr fontId="1" type="noConversion"/>
  </si>
  <si>
    <t>IoT 서비스망 구성 방안 수립하기</t>
    <phoneticPr fontId="18" type="noConversion"/>
  </si>
  <si>
    <t>이현구</t>
    <phoneticPr fontId="18" type="noConversion"/>
  </si>
  <si>
    <t>IoT 네트워크 기획</t>
    <phoneticPr fontId="18" type="noConversion"/>
  </si>
  <si>
    <t>본관302호</t>
    <phoneticPr fontId="18" type="noConversion"/>
  </si>
  <si>
    <t>IoT 네트워크 운영/관리 체계 수립하기</t>
    <phoneticPr fontId="18" type="noConversion"/>
  </si>
  <si>
    <t>IoT 네트워크 기획</t>
    <phoneticPr fontId="18" type="noConversion"/>
  </si>
  <si>
    <t>IoT 네트워크 운영/관리 체계 수립하기</t>
    <phoneticPr fontId="18" type="noConversion"/>
  </si>
  <si>
    <t>IoT 서비스 모형 기획</t>
    <phoneticPr fontId="18" type="noConversion"/>
  </si>
  <si>
    <t>IoT 서비스 시나리오 작성하기</t>
    <phoneticPr fontId="18" type="noConversion"/>
  </si>
  <si>
    <t>이현구</t>
    <phoneticPr fontId="1" type="noConversion"/>
  </si>
  <si>
    <t>IoT 서비스 시나리오 작성하기</t>
    <phoneticPr fontId="18" type="noConversion"/>
  </si>
  <si>
    <t>IoT 서비스 모형 기획</t>
    <phoneticPr fontId="18" type="noConversion"/>
  </si>
  <si>
    <t>IoT 서비스 시나리오 작성하기</t>
    <phoneticPr fontId="18" type="noConversion"/>
  </si>
  <si>
    <t>이현구</t>
    <phoneticPr fontId="1" type="noConversion"/>
  </si>
  <si>
    <t>IoT 서비스 시나리오 작성하기</t>
    <phoneticPr fontId="18" type="noConversion"/>
  </si>
  <si>
    <t>이현구</t>
    <phoneticPr fontId="1" type="noConversion"/>
  </si>
  <si>
    <t>IoT 서비스 모형 기능 명세화하기</t>
    <phoneticPr fontId="18" type="noConversion"/>
  </si>
  <si>
    <t>이현구</t>
    <phoneticPr fontId="1" type="noConversion"/>
  </si>
  <si>
    <t>IoT 서비스 모형 기능 명세화하기</t>
    <phoneticPr fontId="18" type="noConversion"/>
  </si>
  <si>
    <t>IoT 서비스 모형 기획</t>
    <phoneticPr fontId="18" type="noConversion"/>
  </si>
  <si>
    <t>이현구</t>
    <phoneticPr fontId="1" type="noConversion"/>
  </si>
  <si>
    <t>본관302호</t>
    <phoneticPr fontId="18" type="noConversion"/>
  </si>
  <si>
    <t>IoT 서비스 모형 기획</t>
    <phoneticPr fontId="18" type="noConversion"/>
  </si>
  <si>
    <t>IoT 서비스 모형 기능 명세화하기</t>
    <phoneticPr fontId="18" type="noConversion"/>
  </si>
  <si>
    <t>본관302호</t>
    <phoneticPr fontId="18" type="noConversion"/>
  </si>
  <si>
    <t>이현구</t>
    <phoneticPr fontId="1" type="noConversion"/>
  </si>
  <si>
    <t>본관302호</t>
    <phoneticPr fontId="18" type="noConversion"/>
  </si>
  <si>
    <t>IoT 디바이스 모형 기능 명세화하기</t>
    <phoneticPr fontId="18" type="noConversion"/>
  </si>
  <si>
    <t>IoT 서비스 모형 기획</t>
    <phoneticPr fontId="18" type="noConversion"/>
  </si>
  <si>
    <t>IoT 디바이스 모형 기능 명세화하기</t>
    <phoneticPr fontId="18" type="noConversion"/>
  </si>
  <si>
    <t>이현구</t>
    <phoneticPr fontId="1" type="noConversion"/>
  </si>
  <si>
    <t>IoT 디바이스 모형 기능 명세화하기</t>
    <phoneticPr fontId="18" type="noConversion"/>
  </si>
  <si>
    <t>본관302호</t>
    <phoneticPr fontId="18" type="noConversion"/>
  </si>
  <si>
    <t>이현구</t>
    <phoneticPr fontId="1" type="noConversion"/>
  </si>
  <si>
    <t>IoT 디바이스 모형 기능 명세화하기</t>
    <phoneticPr fontId="18" type="noConversion"/>
  </si>
  <si>
    <t>IoT 마케팅 계획 수립</t>
    <phoneticPr fontId="18" type="noConversion"/>
  </si>
  <si>
    <t>IoT 서비스 마케팅 환경분석</t>
    <phoneticPr fontId="18" type="noConversion"/>
  </si>
  <si>
    <t>IoT 서비스 마케팅 환경분석</t>
    <phoneticPr fontId="18" type="noConversion"/>
  </si>
  <si>
    <t>IoT 서비스 마케팅 목표 설정</t>
    <phoneticPr fontId="18" type="noConversion"/>
  </si>
  <si>
    <t>IoT 마케팅 계획 수립</t>
    <phoneticPr fontId="18" type="noConversion"/>
  </si>
  <si>
    <t>IoT 서비스 마케팅 환경분석</t>
    <phoneticPr fontId="18" type="noConversion"/>
  </si>
  <si>
    <t>이현구</t>
    <phoneticPr fontId="18" type="noConversion"/>
  </si>
  <si>
    <t>IoT 서비스 마케팅 전략 수립</t>
    <phoneticPr fontId="18" type="noConversion"/>
  </si>
  <si>
    <t>IoT 서비스 마케팅 전략 수립</t>
    <phoneticPr fontId="18" type="noConversion"/>
  </si>
  <si>
    <t>IoT 서비스 마케팅 전략 수립</t>
    <phoneticPr fontId="18" type="noConversion"/>
  </si>
  <si>
    <t>IoT 마케팅 계획 수립</t>
    <phoneticPr fontId="18" type="noConversion"/>
  </si>
  <si>
    <t>IoT 서비스 마케팅 관리 계획 수립</t>
    <phoneticPr fontId="18" type="noConversion"/>
  </si>
  <si>
    <t>IoT 서비스 마케팅 관리 계획 수립</t>
    <phoneticPr fontId="18" type="noConversion"/>
  </si>
  <si>
    <t>이현구</t>
    <phoneticPr fontId="18" type="noConversion"/>
  </si>
  <si>
    <t>IoT 서비스 마케팅 관리 계획 수립</t>
    <phoneticPr fontId="18" type="noConversion"/>
  </si>
  <si>
    <t>IoT 비즈니스 모델 개발</t>
    <phoneticPr fontId="18" type="noConversion"/>
  </si>
  <si>
    <t>IoT 비즈니스 모델 분석하기</t>
    <phoneticPr fontId="18" type="noConversion"/>
  </si>
  <si>
    <t>IoT 비즈니스 모델 개발</t>
    <phoneticPr fontId="18" type="noConversion"/>
  </si>
  <si>
    <t>IoT 비즈니스 모델 개발</t>
    <phoneticPr fontId="18" type="noConversion"/>
  </si>
  <si>
    <t>IoT 비즈니스 모델 분석하기</t>
    <phoneticPr fontId="18" type="noConversion"/>
  </si>
  <si>
    <t>IoT 비즈니스 모델 개발</t>
    <phoneticPr fontId="18" type="noConversion"/>
  </si>
  <si>
    <t>이현구</t>
    <phoneticPr fontId="18" type="noConversion"/>
  </si>
  <si>
    <t>IoT 요소기술 분석하기</t>
    <phoneticPr fontId="18" type="noConversion"/>
  </si>
  <si>
    <t>IoT 요소기술 분석하기</t>
    <phoneticPr fontId="18" type="noConversion"/>
  </si>
  <si>
    <t>IoT 요소기술 분석하기</t>
    <phoneticPr fontId="18" type="noConversion"/>
  </si>
  <si>
    <t>IoT 비즈니스 모델 구성요소 분석하기</t>
    <phoneticPr fontId="18" type="noConversion"/>
  </si>
  <si>
    <t>IoT 비즈니스 모델 구성요소 분석하기</t>
    <phoneticPr fontId="18" type="noConversion"/>
  </si>
  <si>
    <t>이현구</t>
    <phoneticPr fontId="18" type="noConversion"/>
  </si>
  <si>
    <t>IoT 비즈니스 모델 구성요소 분석하기</t>
    <phoneticPr fontId="18" type="noConversion"/>
  </si>
  <si>
    <t>IoT 비즈니스 모델 개발</t>
    <phoneticPr fontId="18" type="noConversion"/>
  </si>
  <si>
    <t>IoT 데이터 응용 계획</t>
    <phoneticPr fontId="18" type="noConversion"/>
  </si>
  <si>
    <t>IoT 데이터 명세화 하기</t>
    <phoneticPr fontId="18" type="noConversion"/>
  </si>
  <si>
    <t>IoT 데이터 응용 계획</t>
    <phoneticPr fontId="18" type="noConversion"/>
  </si>
  <si>
    <t>IoT 데이터 명세화 하기</t>
    <phoneticPr fontId="18" type="noConversion"/>
  </si>
  <si>
    <t>IoT 데이터 응용 계획</t>
    <phoneticPr fontId="18" type="noConversion"/>
  </si>
  <si>
    <t>이현구</t>
    <phoneticPr fontId="18" type="noConversion"/>
  </si>
  <si>
    <t>IoT 데이터 응용 계획</t>
    <phoneticPr fontId="18" type="noConversion"/>
  </si>
  <si>
    <t>IoT 데이터 수집 계획 수립하기</t>
    <phoneticPr fontId="18" type="noConversion"/>
  </si>
  <si>
    <t>IoT 데이터 수집 계획 수립하기</t>
    <phoneticPr fontId="18" type="noConversion"/>
  </si>
  <si>
    <t>IoT 데이터 응용 계획</t>
    <phoneticPr fontId="18" type="noConversion"/>
  </si>
  <si>
    <t>IoT 데이터 수집 계획 수립하기</t>
    <phoneticPr fontId="18" type="noConversion"/>
  </si>
  <si>
    <t>IoT 데이터 저장 계획 수립하기</t>
    <phoneticPr fontId="18" type="noConversion"/>
  </si>
  <si>
    <t>IoT 데이터 저장 계획 수립하기</t>
    <phoneticPr fontId="18" type="noConversion"/>
  </si>
  <si>
    <t>IoT 데이터 응용 계획</t>
    <phoneticPr fontId="18" type="noConversion"/>
  </si>
  <si>
    <t>이현구</t>
    <phoneticPr fontId="18" type="noConversion"/>
  </si>
  <si>
    <t>IoT 데이터 저장 계획 수립하기</t>
    <phoneticPr fontId="18" type="noConversion"/>
  </si>
  <si>
    <t>IoT 데이터 응용 계획</t>
    <phoneticPr fontId="18" type="noConversion"/>
  </si>
  <si>
    <t>IoT 데이터 저장 계획 수립하기</t>
    <phoneticPr fontId="18" type="noConversion"/>
  </si>
  <si>
    <t>데이터 수집 계획 수립하기</t>
    <phoneticPr fontId="18" type="noConversion"/>
  </si>
  <si>
    <t>빅데이터 수집</t>
    <phoneticPr fontId="18" type="noConversion"/>
  </si>
  <si>
    <t>데이터 수집 계획 수립하기</t>
    <phoneticPr fontId="18" type="noConversion"/>
  </si>
  <si>
    <t>빅데이터 저장</t>
    <phoneticPr fontId="1" type="noConversion"/>
  </si>
  <si>
    <t>빅데이터 저장 모델 설계하기</t>
    <phoneticPr fontId="1" type="noConversion"/>
  </si>
  <si>
    <t>빅데이터 저장 관리시스템 구성하기</t>
    <phoneticPr fontId="1" type="noConversion"/>
  </si>
  <si>
    <t>빅데이터 저장</t>
    <phoneticPr fontId="1" type="noConversion"/>
  </si>
  <si>
    <t>통계 기반 데이터 분석</t>
    <phoneticPr fontId="18" type="noConversion"/>
  </si>
  <si>
    <t>통계 기반 데이터 분석</t>
    <phoneticPr fontId="18" type="noConversion"/>
  </si>
  <si>
    <t>빅데이터 적재하기</t>
    <phoneticPr fontId="1" type="noConversion"/>
  </si>
  <si>
    <t>통계 기반 데이터 분석</t>
    <phoneticPr fontId="18" type="noConversion"/>
  </si>
  <si>
    <t>가설 설정하기</t>
    <phoneticPr fontId="18" type="noConversion"/>
  </si>
  <si>
    <t>빅데이터 모델 개발하기</t>
    <phoneticPr fontId="18" type="noConversion"/>
  </si>
  <si>
    <t>빅데이터 모델 운영방안 마련하기</t>
    <phoneticPr fontId="18" type="noConversion"/>
  </si>
  <si>
    <t>빅데이터 적재하기</t>
    <phoneticPr fontId="1" type="noConversion"/>
  </si>
  <si>
    <t>빅데이터 운영하기</t>
    <phoneticPr fontId="1" type="noConversion"/>
  </si>
  <si>
    <t>빅데이터 저장</t>
    <phoneticPr fontId="1" type="noConversion"/>
  </si>
  <si>
    <t>빅데이터 운영하기</t>
    <phoneticPr fontId="1" type="noConversion"/>
  </si>
  <si>
    <t>머신러닝 수행방법 계획하기</t>
    <phoneticPr fontId="18" type="noConversion"/>
  </si>
  <si>
    <t>머신러닝 기반 데이터 분석</t>
    <phoneticPr fontId="18" type="noConversion"/>
  </si>
  <si>
    <t>빅데이터 모델 평가 검증하기</t>
    <phoneticPr fontId="18" type="noConversion"/>
  </si>
  <si>
    <t>머신러닝 기반 데이터 분석</t>
    <phoneticPr fontId="18" type="noConversion"/>
  </si>
  <si>
    <t>머신러닝 기반 데이터 분석</t>
    <phoneticPr fontId="18" type="noConversion"/>
  </si>
  <si>
    <t>지도학습 모델적용하기</t>
    <phoneticPr fontId="18" type="noConversion"/>
  </si>
  <si>
    <t>모델 성능 평가하기</t>
    <phoneticPr fontId="18" type="noConversion"/>
  </si>
  <si>
    <t>데이터셋 분할하기</t>
    <phoneticPr fontId="18" type="noConversion"/>
  </si>
  <si>
    <t>지도학습 모델적용하기</t>
    <phoneticPr fontId="18" type="noConversion"/>
  </si>
  <si>
    <t>자율학습 모델 적용하기</t>
    <phoneticPr fontId="18" type="noConversion"/>
  </si>
  <si>
    <t>머신러닝 기반 데이터 분석</t>
    <phoneticPr fontId="18" type="noConversion"/>
  </si>
  <si>
    <t>자율학습 모델 적용하기</t>
    <phoneticPr fontId="18" type="noConversion"/>
  </si>
  <si>
    <t>학습결과 적용하기</t>
    <phoneticPr fontId="18" type="noConversion"/>
  </si>
  <si>
    <t>학습결과 적용하기</t>
    <phoneticPr fontId="18" type="noConversion"/>
  </si>
  <si>
    <t>IoT 표준 활용 명세화하기</t>
    <phoneticPr fontId="18" type="noConversion"/>
  </si>
  <si>
    <t>머신러닝 기반 데이터 분석</t>
    <phoneticPr fontId="18" type="noConversion"/>
  </si>
  <si>
    <t>이현구</t>
    <phoneticPr fontId="18" type="noConversion"/>
  </si>
  <si>
    <t>텍스트마이닝 기반 데이터 분석</t>
    <phoneticPr fontId="18" type="noConversion"/>
  </si>
  <si>
    <t>텍스트 변환하기</t>
    <phoneticPr fontId="18" type="noConversion"/>
  </si>
  <si>
    <t>텍스트마이닝 기반 데이터 분석</t>
    <phoneticPr fontId="18" type="noConversion"/>
  </si>
  <si>
    <t>단어사전 구축하기</t>
    <phoneticPr fontId="18" type="noConversion"/>
  </si>
  <si>
    <t>정형 데이터 결합 분석 수행하기</t>
    <phoneticPr fontId="18" type="noConversion"/>
  </si>
  <si>
    <t>파이썬 기계학습 및 신경망 학습</t>
    <phoneticPr fontId="18" type="noConversion"/>
  </si>
  <si>
    <t>파이썬 기반 인공지능 프로그래밍</t>
    <phoneticPr fontId="18" type="noConversion"/>
  </si>
  <si>
    <t>이현구</t>
    <phoneticPr fontId="18" type="noConversion"/>
  </si>
  <si>
    <t>정형 데이터 결합 분석 수행하기</t>
    <phoneticPr fontId="18" type="noConversion"/>
  </si>
  <si>
    <t>파이썬 기계학습 및 신경망 학습</t>
    <phoneticPr fontId="18" type="noConversion"/>
  </si>
  <si>
    <t>파이썬 기반 인공지능 프로그래밍</t>
    <phoneticPr fontId="18" type="noConversion"/>
  </si>
  <si>
    <t>파이썬 기반 인공지능 프로그래밍</t>
    <phoneticPr fontId="18" type="noConversion"/>
  </si>
  <si>
    <t>파이썬 기계학습 및 신경망 학습</t>
    <phoneticPr fontId="18" type="noConversion"/>
  </si>
  <si>
    <t>파이썬 기반 인공지능 프로그래밍</t>
    <phoneticPr fontId="18" type="noConversion"/>
  </si>
  <si>
    <t>파이썬 기반 인공지능 프로그래밍</t>
    <phoneticPr fontId="18" type="noConversion"/>
  </si>
  <si>
    <t>이현구</t>
    <phoneticPr fontId="18" type="noConversion"/>
  </si>
  <si>
    <t>파이썬 기계학습 및 신경망 학습</t>
    <phoneticPr fontId="18" type="noConversion"/>
  </si>
  <si>
    <t>파이썬 기계학습 및 신경망 학습</t>
    <phoneticPr fontId="18" type="noConversion"/>
  </si>
  <si>
    <t>파이썬 기계학습 및 신경망 학습</t>
    <phoneticPr fontId="18" type="noConversion"/>
  </si>
  <si>
    <t>파이썬 기반 인공지능 프로그래밍</t>
    <phoneticPr fontId="18" type="noConversion"/>
  </si>
  <si>
    <t>파이썬 기반 인공지능 프로그래밍</t>
    <phoneticPr fontId="18" type="noConversion"/>
  </si>
  <si>
    <t>파이썬 기반 인공지능 프로그래밍</t>
    <phoneticPr fontId="18" type="noConversion"/>
  </si>
  <si>
    <t>합성곱 신경망(CNN) 및 딥러닝</t>
    <phoneticPr fontId="18" type="noConversion"/>
  </si>
  <si>
    <t>합성곱 신경망(CNN) 및 딥러닝</t>
    <phoneticPr fontId="18" type="noConversion"/>
  </si>
  <si>
    <t>이현구</t>
    <phoneticPr fontId="18" type="noConversion"/>
  </si>
  <si>
    <t>이현구</t>
    <phoneticPr fontId="18" type="noConversion"/>
  </si>
  <si>
    <t>합성곱 신경망(CNN) 및 딥러닝</t>
    <phoneticPr fontId="18" type="noConversion"/>
  </si>
  <si>
    <t>합성곱 신경망(CNN) 및 딥러닝</t>
    <phoneticPr fontId="18" type="noConversion"/>
  </si>
  <si>
    <t>파이썬 기반 인공지능 프로그래밍</t>
    <phoneticPr fontId="18" type="noConversion"/>
  </si>
  <si>
    <t>이현구</t>
    <phoneticPr fontId="18" type="noConversion"/>
  </si>
  <si>
    <t>파이썬 기반 인공지능 프로그래밍</t>
    <phoneticPr fontId="18" type="noConversion"/>
  </si>
  <si>
    <t>이현구</t>
    <phoneticPr fontId="18" type="noConversion"/>
  </si>
  <si>
    <t>합성곱 신경망(CNN) 및 딥러닝</t>
    <phoneticPr fontId="18" type="noConversion"/>
  </si>
  <si>
    <t>합성곱 신경망(CNN) 및 딥러닝</t>
    <phoneticPr fontId="18" type="noConversion"/>
  </si>
  <si>
    <t>파이썬 기반 인공지능 프로그래밍</t>
    <phoneticPr fontId="18" type="noConversion"/>
  </si>
  <si>
    <t>본관302호</t>
    <phoneticPr fontId="18" type="noConversion"/>
  </si>
  <si>
    <t>IoT 서비스 모형 기획</t>
    <phoneticPr fontId="18" type="noConversion"/>
  </si>
  <si>
    <t>IoT 표준 활용 명세화하기</t>
    <phoneticPr fontId="18" type="noConversion"/>
  </si>
  <si>
    <t>이현구</t>
    <phoneticPr fontId="1" type="noConversion"/>
  </si>
  <si>
    <t>IoT 서비스 마케팅 관리 계획 수립</t>
    <phoneticPr fontId="18" type="noConversion"/>
  </si>
  <si>
    <t>IoT 마케팅 계획 수립</t>
    <phoneticPr fontId="18" type="noConversion"/>
  </si>
  <si>
    <t>IoT 비즈니스 모델 수립하기</t>
    <phoneticPr fontId="18" type="noConversion"/>
  </si>
  <si>
    <t>IoT 비즈니스 모델 수립하기</t>
    <phoneticPr fontId="18" type="noConversion"/>
  </si>
  <si>
    <t>이현구</t>
    <phoneticPr fontId="18" type="noConversion"/>
  </si>
  <si>
    <t>IoT 비즈니스 모델 수립하기</t>
    <phoneticPr fontId="18" type="noConversion"/>
  </si>
  <si>
    <t>IoT 비즈니스 모델 개발</t>
    <phoneticPr fontId="18" type="noConversion"/>
  </si>
  <si>
    <t>IoT 비즈니스 모델 수립하기</t>
    <phoneticPr fontId="18" type="noConversion"/>
  </si>
  <si>
    <t>IoT 데이터 저장 계획 수립하기</t>
    <phoneticPr fontId="18" type="noConversion"/>
  </si>
  <si>
    <t>IoT 데이터 활용 계획 수립하기</t>
    <phoneticPr fontId="18" type="noConversion"/>
  </si>
  <si>
    <t>IoT 데이터 응용 계획</t>
    <phoneticPr fontId="18" type="noConversion"/>
  </si>
  <si>
    <t>이현구</t>
    <phoneticPr fontId="18" type="noConversion"/>
  </si>
  <si>
    <t>IoT 데이터 응용 계획</t>
    <phoneticPr fontId="18" type="noConversion"/>
  </si>
  <si>
    <t>IoT 데이터 활용 계획 수립하기</t>
    <phoneticPr fontId="18" type="noConversion"/>
  </si>
  <si>
    <t>IoT 데이터 활용 계획 수립하기</t>
    <phoneticPr fontId="18" type="noConversion"/>
  </si>
  <si>
    <t>IoT 응용소프트웨어 기획</t>
    <phoneticPr fontId="1" type="noConversion"/>
  </si>
  <si>
    <t>IoT 응용소프트웨어 요구사항 분석하기</t>
    <phoneticPr fontId="1" type="noConversion"/>
  </si>
  <si>
    <t>IoT 응용소프트웨어 요구사항 분석하기</t>
    <phoneticPr fontId="1" type="noConversion"/>
  </si>
  <si>
    <t>IoT 응용소프트웨어 요구사항 분석하기</t>
    <phoneticPr fontId="1" type="noConversion"/>
  </si>
  <si>
    <t>IoT 응용소프트웨어 기획</t>
    <phoneticPr fontId="1" type="noConversion"/>
  </si>
  <si>
    <t>IoT 응용소프트웨어 아키텍처 설계하기</t>
    <phoneticPr fontId="1" type="noConversion"/>
  </si>
  <si>
    <t>IoT 응용소프트웨어 아키텍처 설계하기</t>
    <phoneticPr fontId="1" type="noConversion"/>
  </si>
  <si>
    <t>IoT 응용소프트웨어 아키텍처 설계하기</t>
    <phoneticPr fontId="1" type="noConversion"/>
  </si>
  <si>
    <t>IoT 응용소프트웨어 기획</t>
    <phoneticPr fontId="1" type="noConversion"/>
  </si>
  <si>
    <t>IoT 응용소프트웨어 지원계획 수립하기</t>
    <phoneticPr fontId="1" type="noConversion"/>
  </si>
  <si>
    <t>IoT 응용소프트웨어 기획</t>
    <phoneticPr fontId="1" type="noConversion"/>
  </si>
  <si>
    <t>IoT 응용소프트웨어 지원계획 수립하기</t>
    <phoneticPr fontId="1" type="noConversion"/>
  </si>
  <si>
    <t>IoT 응용소프트웨어 운영 시나리오 수립하기</t>
    <phoneticPr fontId="1" type="noConversion"/>
  </si>
  <si>
    <t>IoT 응용소프트웨어 운영 시나리오 수립하기</t>
    <phoneticPr fontId="1" type="noConversion"/>
  </si>
  <si>
    <t>IoT 응용소프트웨어 요구사항 분석하기</t>
    <phoneticPr fontId="1" type="noConversion"/>
  </si>
  <si>
    <t>IoT 응용소프트웨어 운영 시나리오 수립하기</t>
    <phoneticPr fontId="1" type="noConversion"/>
  </si>
  <si>
    <t>이현구</t>
    <phoneticPr fontId="1" type="noConversion"/>
  </si>
  <si>
    <t>이상현</t>
    <phoneticPr fontId="18" type="noConversion"/>
  </si>
  <si>
    <t>이상현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</si>
</sst>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&quot;훈&quot;&quot;련&quot;&quot;장&quot;&quot;소&quot;\ \:\ @"/>
    <numFmt numFmtId="179" formatCode="&quot;훈&quot;&quot;련&quot;&quot;교&quot;&quot;사&quot;\ \:\ @"/>
    <numFmt numFmtId="180" formatCode="aaaa"/>
    <numFmt numFmtId="181" formatCode="m&quot;월&quot;\ d&quot;일&quot;;@"/>
    <numFmt numFmtId="182" formatCode="hh:mm"/>
    <numFmt numFmtId="183" formatCode="yy/mm/dd\ \(aaa\)"/>
    <numFmt numFmtId="184" formatCode="General&quot;주&quot;"/>
    <numFmt numFmtId="185" formatCode="yy\/mm\/dd\/aaa"/>
    <numFmt numFmtId="186" formatCode="0_);[Red]\(0\)"/>
  </numFmts>
  <fonts count="2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4"/>
      <color indexed="8"/>
      <name val="맑은 고딕"/>
      <family val="3"/>
      <charset val="129"/>
    </font>
    <font>
      <sz val="16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휴먼명조"/>
      <family val="3"/>
      <charset val="129"/>
    </font>
    <font>
      <sz val="2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color indexed="8"/>
      <name val="휴먼명조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u/>
      <sz val="16"/>
      <color indexed="8"/>
      <name val="맑은 고딕"/>
      <family val="3"/>
      <charset val="129"/>
    </font>
    <font>
      <b/>
      <sz val="22"/>
      <color indexed="8"/>
      <name val="맑은 고딕"/>
      <family val="3"/>
      <charset val="129"/>
    </font>
    <font>
      <sz val="22"/>
      <color indexed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8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 style="dotted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64"/>
      </top>
      <bottom style="dotted">
        <color indexed="64"/>
      </bottom>
      <diagonal/>
    </border>
    <border>
      <left/>
      <right style="thin">
        <color indexed="8"/>
      </right>
      <top style="dotted">
        <color indexed="64"/>
      </top>
      <bottom style="dotted">
        <color indexed="64"/>
      </bottom>
      <diagonal/>
    </border>
    <border>
      <left/>
      <right style="thin">
        <color indexed="8"/>
      </right>
      <top style="dotted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306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Fill="1" applyAlignment="1">
      <alignment horizontal="right"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4" fontId="0" fillId="0" borderId="0" xfId="0" applyNumberFormat="1">
      <alignment vertical="center"/>
    </xf>
    <xf numFmtId="185" fontId="0" fillId="2" borderId="0" xfId="0" applyNumberFormat="1" applyFill="1">
      <alignment vertical="center"/>
    </xf>
    <xf numFmtId="185" fontId="0" fillId="3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186" fontId="0" fillId="0" borderId="0" xfId="0" applyNumberFormat="1">
      <alignment vertical="center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textRotation="255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2" fillId="4" borderId="35" xfId="0" applyFont="1" applyFill="1" applyBorder="1">
      <alignment vertical="center"/>
    </xf>
    <xf numFmtId="0" fontId="12" fillId="4" borderId="36" xfId="0" applyFont="1" applyFill="1" applyBorder="1">
      <alignment vertical="center"/>
    </xf>
    <xf numFmtId="0" fontId="12" fillId="4" borderId="37" xfId="0" applyFont="1" applyFill="1" applyBorder="1">
      <alignment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38" xfId="0" applyFont="1" applyFill="1" applyBorder="1">
      <alignment vertical="center"/>
    </xf>
    <xf numFmtId="0" fontId="12" fillId="5" borderId="35" xfId="0" applyFont="1" applyFill="1" applyBorder="1">
      <alignment vertical="center"/>
    </xf>
    <xf numFmtId="0" fontId="12" fillId="5" borderId="36" xfId="0" applyFont="1" applyFill="1" applyBorder="1">
      <alignment vertical="center"/>
    </xf>
    <xf numFmtId="0" fontId="12" fillId="5" borderId="37" xfId="0" applyFont="1" applyFill="1" applyBorder="1">
      <alignment vertical="center"/>
    </xf>
    <xf numFmtId="0" fontId="12" fillId="5" borderId="31" xfId="0" applyFont="1" applyFill="1" applyBorder="1">
      <alignment vertical="center"/>
    </xf>
    <xf numFmtId="0" fontId="12" fillId="5" borderId="33" xfId="0" applyFont="1" applyFill="1" applyBorder="1">
      <alignment vertical="center"/>
    </xf>
    <xf numFmtId="0" fontId="12" fillId="5" borderId="32" xfId="0" applyFont="1" applyFill="1" applyBorder="1">
      <alignment vertical="center"/>
    </xf>
    <xf numFmtId="0" fontId="12" fillId="5" borderId="2" xfId="0" applyFont="1" applyFill="1" applyBorder="1">
      <alignment vertical="center"/>
    </xf>
    <xf numFmtId="0" fontId="12" fillId="5" borderId="4" xfId="0" applyFont="1" applyFill="1" applyBorder="1">
      <alignment vertical="center"/>
    </xf>
    <xf numFmtId="0" fontId="12" fillId="6" borderId="35" xfId="0" applyFont="1" applyFill="1" applyBorder="1">
      <alignment vertical="center"/>
    </xf>
    <xf numFmtId="0" fontId="12" fillId="6" borderId="36" xfId="0" applyFont="1" applyFill="1" applyBorder="1">
      <alignment vertical="center"/>
    </xf>
    <xf numFmtId="0" fontId="12" fillId="6" borderId="37" xfId="0" applyFont="1" applyFill="1" applyBorder="1">
      <alignment vertical="center"/>
    </xf>
    <xf numFmtId="0" fontId="12" fillId="6" borderId="38" xfId="0" applyFont="1" applyFill="1" applyBorder="1">
      <alignment vertical="center"/>
    </xf>
    <xf numFmtId="0" fontId="12" fillId="6" borderId="21" xfId="0" applyFont="1" applyFill="1" applyBorder="1">
      <alignment vertical="center"/>
    </xf>
    <xf numFmtId="0" fontId="12" fillId="6" borderId="39" xfId="0" applyFont="1" applyFill="1" applyBorder="1">
      <alignment vertical="center"/>
    </xf>
    <xf numFmtId="0" fontId="12" fillId="6" borderId="22" xfId="0" applyFont="1" applyFill="1" applyBorder="1">
      <alignment vertical="center"/>
    </xf>
    <xf numFmtId="0" fontId="12" fillId="6" borderId="40" xfId="0" applyFont="1" applyFill="1" applyBorder="1">
      <alignment vertical="center"/>
    </xf>
    <xf numFmtId="0" fontId="12" fillId="6" borderId="23" xfId="0" applyFont="1" applyFill="1" applyBorder="1">
      <alignment vertical="center"/>
    </xf>
    <xf numFmtId="0" fontId="12" fillId="6" borderId="20" xfId="0" applyFont="1" applyFill="1" applyBorder="1">
      <alignment vertical="center"/>
    </xf>
    <xf numFmtId="0" fontId="12" fillId="7" borderId="35" xfId="0" applyFont="1" applyFill="1" applyBorder="1">
      <alignment vertical="center"/>
    </xf>
    <xf numFmtId="0" fontId="12" fillId="7" borderId="36" xfId="0" applyFont="1" applyFill="1" applyBorder="1">
      <alignment vertical="center"/>
    </xf>
    <xf numFmtId="0" fontId="12" fillId="7" borderId="37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3" fillId="8" borderId="41" xfId="0" applyFont="1" applyFill="1" applyBorder="1" applyAlignment="1">
      <alignment horizontal="center" vertical="center" wrapText="1"/>
    </xf>
    <xf numFmtId="0" fontId="15" fillId="8" borderId="42" xfId="0" applyFont="1" applyFill="1" applyBorder="1" applyAlignment="1">
      <alignment horizontal="center" vertical="center" wrapText="1"/>
    </xf>
    <xf numFmtId="0" fontId="14" fillId="8" borderId="2" xfId="0" applyFont="1" applyFill="1" applyBorder="1">
      <alignment vertical="center"/>
    </xf>
    <xf numFmtId="0" fontId="13" fillId="4" borderId="43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4" fillId="0" borderId="7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4" borderId="23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13" fillId="5" borderId="51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0" fontId="13" fillId="5" borderId="53" xfId="0" applyFont="1" applyFill="1" applyBorder="1" applyAlignment="1">
      <alignment horizontal="center" vertical="center" wrapText="1"/>
    </xf>
    <xf numFmtId="0" fontId="13" fillId="5" borderId="54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0" fontId="13" fillId="5" borderId="56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 wrapText="1"/>
    </xf>
    <xf numFmtId="0" fontId="13" fillId="5" borderId="58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13" fillId="6" borderId="48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7" borderId="48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82" fontId="3" fillId="0" borderId="0" xfId="0" applyNumberFormat="1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176" fontId="5" fillId="10" borderId="0" xfId="0" applyNumberFormat="1" applyFont="1" applyFill="1" applyBorder="1" applyAlignment="1">
      <alignment horizontal="right" vertical="center"/>
    </xf>
    <xf numFmtId="176" fontId="5" fillId="10" borderId="0" xfId="0" applyNumberFormat="1" applyFont="1" applyFill="1" applyBorder="1" applyAlignment="1">
      <alignment horizontal="center" vertical="center"/>
    </xf>
    <xf numFmtId="177" fontId="5" fillId="10" borderId="0" xfId="0" applyNumberFormat="1" applyFont="1" applyFill="1" applyBorder="1" applyAlignment="1">
      <alignment horizontal="left" vertical="center"/>
    </xf>
    <xf numFmtId="177" fontId="5" fillId="10" borderId="0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vertical="center"/>
    </xf>
    <xf numFmtId="182" fontId="3" fillId="10" borderId="0" xfId="0" applyNumberFormat="1" applyFont="1" applyFill="1" applyBorder="1" applyAlignment="1">
      <alignment vertical="center"/>
    </xf>
    <xf numFmtId="0" fontId="0" fillId="10" borderId="0" xfId="0" applyFill="1" applyBorder="1">
      <alignment vertical="center"/>
    </xf>
    <xf numFmtId="176" fontId="5" fillId="10" borderId="0" xfId="0" applyNumberFormat="1" applyFont="1" applyFill="1" applyBorder="1" applyAlignment="1">
      <alignment vertical="center"/>
    </xf>
    <xf numFmtId="177" fontId="5" fillId="10" borderId="0" xfId="0" applyNumberFormat="1" applyFont="1" applyFill="1" applyBorder="1" applyAlignment="1">
      <alignment vertical="center"/>
    </xf>
    <xf numFmtId="0" fontId="6" fillId="10" borderId="0" xfId="0" applyNumberFormat="1" applyFont="1" applyFill="1" applyBorder="1" applyAlignment="1">
      <alignment vertical="center"/>
    </xf>
    <xf numFmtId="178" fontId="6" fillId="10" borderId="0" xfId="0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179" fontId="6" fillId="10" borderId="0" xfId="0" applyNumberFormat="1" applyFont="1" applyFill="1" applyBorder="1" applyAlignment="1">
      <alignment horizontal="right" vertical="center"/>
    </xf>
    <xf numFmtId="0" fontId="3" fillId="10" borderId="0" xfId="0" applyFont="1" applyFill="1" applyBorder="1" applyAlignment="1">
      <alignment vertical="distributed" textRotation="255" justifyLastLine="1"/>
    </xf>
    <xf numFmtId="180" fontId="3" fillId="10" borderId="0" xfId="0" applyNumberFormat="1" applyFont="1" applyFill="1" applyBorder="1" applyAlignment="1">
      <alignment vertical="center"/>
    </xf>
    <xf numFmtId="181" fontId="3" fillId="10" borderId="0" xfId="0" applyNumberFormat="1" applyFont="1" applyFill="1" applyBorder="1" applyAlignment="1">
      <alignment vertical="center"/>
    </xf>
    <xf numFmtId="182" fontId="3" fillId="10" borderId="0" xfId="0" applyNumberFormat="1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textRotation="255" wrapText="1"/>
    </xf>
    <xf numFmtId="0" fontId="3" fillId="0" borderId="0" xfId="0" applyFont="1" applyBorder="1" applyAlignment="1">
      <alignment vertical="center"/>
    </xf>
    <xf numFmtId="182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13" fillId="0" borderId="0" xfId="0" applyNumberFormat="1" applyFont="1" applyAlignment="1">
      <alignment horizontal="right" vertical="center"/>
    </xf>
    <xf numFmtId="0" fontId="6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10" borderId="0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3" fillId="10" borderId="1" xfId="0" applyFont="1" applyFill="1" applyBorder="1" applyAlignment="1">
      <alignment horizontal="center" vertical="center" wrapText="1"/>
    </xf>
    <xf numFmtId="176" fontId="8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2" fillId="0" borderId="0" xfId="0" applyNumberFormat="1" applyFont="1" applyAlignment="1">
      <alignment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6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81" fontId="3" fillId="6" borderId="62" xfId="0" applyNumberFormat="1" applyFont="1" applyFill="1" applyBorder="1" applyAlignment="1">
      <alignment horizontal="center" vertical="center"/>
    </xf>
    <xf numFmtId="181" fontId="3" fillId="6" borderId="63" xfId="0" applyNumberFormat="1" applyFont="1" applyFill="1" applyBorder="1" applyAlignment="1">
      <alignment horizontal="center" vertical="center"/>
    </xf>
    <xf numFmtId="180" fontId="3" fillId="6" borderId="64" xfId="0" applyNumberFormat="1" applyFont="1" applyFill="1" applyBorder="1" applyAlignment="1">
      <alignment horizontal="center" vertical="center"/>
    </xf>
    <xf numFmtId="180" fontId="3" fillId="6" borderId="65" xfId="0" applyNumberFormat="1" applyFont="1" applyFill="1" applyBorder="1" applyAlignment="1">
      <alignment horizontal="center" vertical="center"/>
    </xf>
    <xf numFmtId="0" fontId="3" fillId="10" borderId="67" xfId="0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7" fontId="19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182" fontId="3" fillId="0" borderId="4" xfId="0" applyNumberFormat="1" applyFont="1" applyBorder="1" applyAlignment="1">
      <alignment horizontal="center" vertical="center" wrapText="1"/>
    </xf>
    <xf numFmtId="182" fontId="3" fillId="0" borderId="61" xfId="0" applyNumberFormat="1" applyFont="1" applyBorder="1" applyAlignment="1">
      <alignment horizontal="center" vertical="center" wrapText="1"/>
    </xf>
    <xf numFmtId="182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9" fillId="0" borderId="0" xfId="0" applyNumberFormat="1" applyFont="1" applyAlignment="1">
      <alignment horizontal="right" vertical="center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distributed" textRotation="255" justifyLastLine="1"/>
    </xf>
    <xf numFmtId="0" fontId="3" fillId="6" borderId="60" xfId="0" applyFont="1" applyFill="1" applyBorder="1" applyAlignment="1">
      <alignment horizontal="center" vertical="distributed" textRotation="255" justifyLastLine="1"/>
    </xf>
    <xf numFmtId="176" fontId="20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left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10" borderId="64" xfId="0" applyFont="1" applyFill="1" applyBorder="1" applyAlignment="1">
      <alignment horizontal="center" vertical="center" wrapText="1"/>
    </xf>
    <xf numFmtId="0" fontId="3" fillId="10" borderId="65" xfId="0" applyFont="1" applyFill="1" applyBorder="1" applyAlignment="1">
      <alignment horizontal="center" vertical="center" wrapText="1"/>
    </xf>
    <xf numFmtId="0" fontId="24" fillId="0" borderId="0" xfId="0" applyNumberFormat="1" applyFont="1" applyAlignment="1">
      <alignment horizontal="left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5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69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69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 wrapText="1"/>
    </xf>
    <xf numFmtId="0" fontId="15" fillId="5" borderId="70" xfId="0" applyFont="1" applyFill="1" applyBorder="1" applyAlignment="1">
      <alignment horizontal="center" vertical="center" wrapText="1"/>
    </xf>
    <xf numFmtId="0" fontId="15" fillId="5" borderId="71" xfId="0" applyFont="1" applyFill="1" applyBorder="1" applyAlignment="1">
      <alignment horizontal="center" vertical="center" wrapText="1"/>
    </xf>
    <xf numFmtId="0" fontId="15" fillId="5" borderId="72" xfId="0" applyFont="1" applyFill="1" applyBorder="1" applyAlignment="1">
      <alignment horizontal="center" vertical="center" wrapText="1"/>
    </xf>
    <xf numFmtId="0" fontId="15" fillId="5" borderId="73" xfId="0" applyFont="1" applyFill="1" applyBorder="1" applyAlignment="1">
      <alignment horizontal="center" vertical="center" wrapText="1"/>
    </xf>
    <xf numFmtId="0" fontId="15" fillId="5" borderId="74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6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7" borderId="70" xfId="0" applyFont="1" applyFill="1" applyBorder="1" applyAlignment="1">
      <alignment horizontal="center" vertical="center" wrapText="1"/>
    </xf>
    <xf numFmtId="0" fontId="13" fillId="7" borderId="71" xfId="0" applyFont="1" applyFill="1" applyBorder="1" applyAlignment="1">
      <alignment horizontal="center" vertical="center" wrapText="1"/>
    </xf>
    <xf numFmtId="0" fontId="13" fillId="7" borderId="72" xfId="0" applyFont="1" applyFill="1" applyBorder="1" applyAlignment="1">
      <alignment horizontal="center" vertical="center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13" fillId="7" borderId="41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76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18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19</xdr:col>
      <xdr:colOff>123825</xdr:colOff>
      <xdr:row>19</xdr:row>
      <xdr:rowOff>161925</xdr:rowOff>
    </xdr:to>
    <xdr:pic>
      <xdr:nvPicPr>
        <xdr:cNvPr id="2049" name="_x140556040" descr="EMB00000cec038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24800" y="0"/>
          <a:ext cx="6981825" cy="333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abSelected="1" view="pageBreakPreview" topLeftCell="A40" zoomScaleSheetLayoutView="100" zoomScalePageLayoutView="70" workbookViewId="0">
      <selection activeCell="M261" sqref="M261:M263"/>
    </sheetView>
  </sheetViews>
  <sheetFormatPr defaultRowHeight="16.5" x14ac:dyDescent="0.3"/>
  <cols>
    <col min="1" max="1" width="0.875" customWidth="1"/>
    <col min="2" max="2" width="4.875" bestFit="1" customWidth="1"/>
    <col min="3" max="3" width="5.625" bestFit="1" customWidth="1"/>
    <col min="4" max="4" width="14" customWidth="1"/>
    <col min="5" max="5" width="5.625" customWidth="1"/>
    <col min="6" max="6" width="13.5" customWidth="1"/>
    <col min="7" max="7" width="5.625" customWidth="1"/>
    <col min="8" max="8" width="13.625" customWidth="1"/>
    <col min="9" max="9" width="5.625" customWidth="1"/>
    <col min="10" max="10" width="13.75" customWidth="1"/>
    <col min="11" max="11" width="5.625" customWidth="1"/>
    <col min="12" max="12" width="14" customWidth="1"/>
    <col min="13" max="13" width="5.625" customWidth="1"/>
    <col min="14" max="14" width="7.75" bestFit="1" customWidth="1"/>
    <col min="15" max="15" width="8" customWidth="1"/>
  </cols>
  <sheetData>
    <row r="1" spans="2:13" ht="20.25" x14ac:dyDescent="0.3">
      <c r="B1" s="1" t="s">
        <v>240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2" customHeight="1" x14ac:dyDescent="0.3">
      <c r="B2" s="3"/>
      <c r="C2" s="3"/>
      <c r="D2" s="3"/>
      <c r="E2" s="4"/>
      <c r="F2" s="3"/>
      <c r="G2" s="4"/>
      <c r="H2" s="3"/>
      <c r="I2" s="4"/>
      <c r="J2" s="3"/>
      <c r="K2" s="4"/>
      <c r="L2" s="3"/>
      <c r="M2" s="5"/>
    </row>
    <row r="3" spans="2:13" ht="26.25" x14ac:dyDescent="0.3">
      <c r="B3" s="2"/>
      <c r="C3" s="230">
        <f>L8</f>
        <v>43581</v>
      </c>
      <c r="D3" s="230"/>
      <c r="E3" s="230"/>
      <c r="F3" s="230"/>
      <c r="G3" s="230"/>
      <c r="H3" s="220">
        <f>IF(DAY(L8)&gt;=28,5,IF(DAY(L8)&gt;=21,4,IF(DAY(L8)&gt;=14,3,IF(DAY(L8)&gt;=7,2,1))))</f>
        <v>4</v>
      </c>
      <c r="I3" s="220"/>
      <c r="J3" s="220"/>
      <c r="K3" s="220"/>
      <c r="L3" s="220"/>
      <c r="M3" s="6"/>
    </row>
    <row r="4" spans="2:13" ht="26.25" x14ac:dyDescent="0.3">
      <c r="B4" s="221" t="s">
        <v>232</v>
      </c>
      <c r="C4" s="222"/>
      <c r="D4" s="194" t="s">
        <v>242</v>
      </c>
      <c r="E4" s="7"/>
      <c r="F4" s="191"/>
      <c r="J4" s="192"/>
      <c r="K4" s="218" t="s">
        <v>237</v>
      </c>
      <c r="L4" s="219"/>
      <c r="M4" s="219"/>
    </row>
    <row r="5" spans="2:13" x14ac:dyDescent="0.3">
      <c r="B5" s="223" t="s">
        <v>233</v>
      </c>
      <c r="C5" s="223"/>
      <c r="D5" s="223" t="s">
        <v>241</v>
      </c>
      <c r="E5" s="223"/>
      <c r="F5" s="185" t="s">
        <v>234</v>
      </c>
      <c r="J5" s="6"/>
      <c r="K5" s="221" t="s">
        <v>231</v>
      </c>
      <c r="L5" s="222"/>
      <c r="M5" s="222"/>
    </row>
    <row r="6" spans="2:13" x14ac:dyDescent="0.3">
      <c r="B6" s="2"/>
      <c r="C6" s="2"/>
      <c r="D6" s="2"/>
      <c r="E6" s="2"/>
      <c r="F6" s="186"/>
      <c r="G6" s="2"/>
      <c r="H6" s="2"/>
      <c r="I6" s="2"/>
      <c r="J6" s="2"/>
      <c r="K6" s="2"/>
      <c r="L6" s="2"/>
      <c r="M6" s="6"/>
    </row>
    <row r="7" spans="2:13" x14ac:dyDescent="0.3">
      <c r="B7" s="239" t="s">
        <v>0</v>
      </c>
      <c r="C7" s="239" t="s">
        <v>1</v>
      </c>
      <c r="D7" s="215">
        <f>D8</f>
        <v>43577</v>
      </c>
      <c r="E7" s="216"/>
      <c r="F7" s="215">
        <f>F8</f>
        <v>43578</v>
      </c>
      <c r="G7" s="216"/>
      <c r="H7" s="215">
        <f>H8</f>
        <v>43579</v>
      </c>
      <c r="I7" s="216"/>
      <c r="J7" s="215">
        <f>J8</f>
        <v>43580</v>
      </c>
      <c r="K7" s="216"/>
      <c r="L7" s="215">
        <f>L8</f>
        <v>43581</v>
      </c>
      <c r="M7" s="216"/>
    </row>
    <row r="8" spans="2:13" ht="17.25" thickBot="1" x14ac:dyDescent="0.35">
      <c r="B8" s="240"/>
      <c r="C8" s="240"/>
      <c r="D8" s="213">
        <v>43577</v>
      </c>
      <c r="E8" s="214"/>
      <c r="F8" s="213">
        <f>D8+1</f>
        <v>43578</v>
      </c>
      <c r="G8" s="214"/>
      <c r="H8" s="213">
        <f>F8+1</f>
        <v>43579</v>
      </c>
      <c r="I8" s="214"/>
      <c r="J8" s="213">
        <f>H8+1</f>
        <v>43580</v>
      </c>
      <c r="K8" s="214"/>
      <c r="L8" s="213">
        <f>J8+1</f>
        <v>43581</v>
      </c>
      <c r="M8" s="214"/>
    </row>
    <row r="9" spans="2:13" ht="27" customHeight="1" thickTop="1" x14ac:dyDescent="0.3">
      <c r="B9" s="229">
        <v>1</v>
      </c>
      <c r="C9" s="225" t="s">
        <v>2</v>
      </c>
      <c r="D9" s="203"/>
      <c r="E9" s="211"/>
      <c r="F9" s="203"/>
      <c r="G9" s="211"/>
      <c r="H9" s="197" t="s">
        <v>289</v>
      </c>
      <c r="I9" s="211" t="s">
        <v>290</v>
      </c>
      <c r="J9" s="197" t="s">
        <v>289</v>
      </c>
      <c r="K9" s="211" t="s">
        <v>290</v>
      </c>
      <c r="L9" s="197" t="s">
        <v>289</v>
      </c>
      <c r="M9" s="211" t="s">
        <v>290</v>
      </c>
    </row>
    <row r="10" spans="2:13" ht="50.1" customHeight="1" x14ac:dyDescent="0.3">
      <c r="B10" s="229"/>
      <c r="C10" s="225"/>
      <c r="D10" s="203"/>
      <c r="E10" s="211"/>
      <c r="F10" s="203"/>
      <c r="G10" s="211"/>
      <c r="H10" s="197" t="s">
        <v>291</v>
      </c>
      <c r="I10" s="211"/>
      <c r="J10" s="197" t="s">
        <v>291</v>
      </c>
      <c r="K10" s="211"/>
      <c r="L10" s="197" t="s">
        <v>292</v>
      </c>
      <c r="M10" s="211"/>
    </row>
    <row r="11" spans="2:13" ht="21.95" customHeight="1" x14ac:dyDescent="0.3">
      <c r="B11" s="237"/>
      <c r="C11" s="238"/>
      <c r="D11" s="157"/>
      <c r="E11" s="212"/>
      <c r="F11" s="157"/>
      <c r="G11" s="212"/>
      <c r="H11" s="157" t="s">
        <v>490</v>
      </c>
      <c r="I11" s="212"/>
      <c r="J11" s="157" t="s">
        <v>490</v>
      </c>
      <c r="K11" s="212"/>
      <c r="L11" s="157" t="s">
        <v>490</v>
      </c>
      <c r="M11" s="212"/>
    </row>
    <row r="12" spans="2:13" ht="27" customHeight="1" x14ac:dyDescent="0.3">
      <c r="B12" s="227">
        <v>2</v>
      </c>
      <c r="C12" s="224" t="s">
        <v>3</v>
      </c>
      <c r="D12" s="203"/>
      <c r="E12" s="211"/>
      <c r="F12" s="203"/>
      <c r="G12" s="211"/>
      <c r="H12" s="197" t="s">
        <v>289</v>
      </c>
      <c r="I12" s="211" t="s">
        <v>290</v>
      </c>
      <c r="J12" s="197" t="s">
        <v>289</v>
      </c>
      <c r="K12" s="211" t="s">
        <v>290</v>
      </c>
      <c r="L12" s="197" t="s">
        <v>289</v>
      </c>
      <c r="M12" s="211" t="s">
        <v>290</v>
      </c>
    </row>
    <row r="13" spans="2:13" ht="50.1" customHeight="1" x14ac:dyDescent="0.3">
      <c r="B13" s="228"/>
      <c r="C13" s="225"/>
      <c r="D13" s="203"/>
      <c r="E13" s="211"/>
      <c r="F13" s="203"/>
      <c r="G13" s="211"/>
      <c r="H13" s="197" t="s">
        <v>291</v>
      </c>
      <c r="I13" s="211"/>
      <c r="J13" s="197" t="s">
        <v>291</v>
      </c>
      <c r="K13" s="211"/>
      <c r="L13" s="197" t="s">
        <v>292</v>
      </c>
      <c r="M13" s="211"/>
    </row>
    <row r="14" spans="2:13" ht="21.95" customHeight="1" x14ac:dyDescent="0.3">
      <c r="B14" s="229"/>
      <c r="C14" s="226"/>
      <c r="D14" s="157"/>
      <c r="E14" s="212"/>
      <c r="F14" s="157"/>
      <c r="G14" s="212"/>
      <c r="H14" s="157" t="s">
        <v>490</v>
      </c>
      <c r="I14" s="212"/>
      <c r="J14" s="157" t="s">
        <v>490</v>
      </c>
      <c r="K14" s="212"/>
      <c r="L14" s="157" t="s">
        <v>490</v>
      </c>
      <c r="M14" s="212"/>
    </row>
    <row r="15" spans="2:13" ht="27" customHeight="1" x14ac:dyDescent="0.3">
      <c r="B15" s="227">
        <v>3</v>
      </c>
      <c r="C15" s="224" t="s">
        <v>4</v>
      </c>
      <c r="D15" s="203"/>
      <c r="E15" s="211"/>
      <c r="F15" s="203"/>
      <c r="G15" s="211"/>
      <c r="H15" s="197" t="s">
        <v>289</v>
      </c>
      <c r="I15" s="211" t="s">
        <v>290</v>
      </c>
      <c r="J15" s="197" t="s">
        <v>289</v>
      </c>
      <c r="K15" s="211" t="s">
        <v>290</v>
      </c>
      <c r="L15" s="197" t="s">
        <v>289</v>
      </c>
      <c r="M15" s="211" t="s">
        <v>290</v>
      </c>
    </row>
    <row r="16" spans="2:13" ht="50.1" customHeight="1" x14ac:dyDescent="0.3">
      <c r="B16" s="228"/>
      <c r="C16" s="225"/>
      <c r="D16" s="203"/>
      <c r="E16" s="211"/>
      <c r="F16" s="203"/>
      <c r="G16" s="211"/>
      <c r="H16" s="197" t="s">
        <v>291</v>
      </c>
      <c r="I16" s="211"/>
      <c r="J16" s="197" t="s">
        <v>292</v>
      </c>
      <c r="K16" s="211"/>
      <c r="L16" s="197" t="s">
        <v>292</v>
      </c>
      <c r="M16" s="211"/>
    </row>
    <row r="17" spans="2:13" ht="21.95" customHeight="1" x14ac:dyDescent="0.3">
      <c r="B17" s="229"/>
      <c r="C17" s="226"/>
      <c r="D17" s="157"/>
      <c r="E17" s="212"/>
      <c r="F17" s="157"/>
      <c r="G17" s="212"/>
      <c r="H17" s="157" t="s">
        <v>490</v>
      </c>
      <c r="I17" s="212"/>
      <c r="J17" s="157" t="s">
        <v>490</v>
      </c>
      <c r="K17" s="212"/>
      <c r="L17" s="157" t="s">
        <v>490</v>
      </c>
      <c r="M17" s="212"/>
    </row>
    <row r="18" spans="2:13" ht="27" customHeight="1" x14ac:dyDescent="0.3">
      <c r="B18" s="227">
        <v>4</v>
      </c>
      <c r="C18" s="224" t="s">
        <v>5</v>
      </c>
      <c r="D18" s="203"/>
      <c r="E18" s="211"/>
      <c r="F18" s="203"/>
      <c r="G18" s="211"/>
      <c r="H18" s="197" t="s">
        <v>289</v>
      </c>
      <c r="I18" s="211" t="s">
        <v>290</v>
      </c>
      <c r="J18" s="197" t="s">
        <v>289</v>
      </c>
      <c r="K18" s="211" t="s">
        <v>290</v>
      </c>
      <c r="L18" s="197" t="s">
        <v>289</v>
      </c>
      <c r="M18" s="211" t="s">
        <v>290</v>
      </c>
    </row>
    <row r="19" spans="2:13" ht="50.1" customHeight="1" x14ac:dyDescent="0.3">
      <c r="B19" s="228"/>
      <c r="C19" s="225"/>
      <c r="D19" s="203"/>
      <c r="E19" s="211"/>
      <c r="F19" s="203"/>
      <c r="G19" s="211"/>
      <c r="H19" s="197" t="s">
        <v>291</v>
      </c>
      <c r="I19" s="211"/>
      <c r="J19" s="197" t="s">
        <v>292</v>
      </c>
      <c r="K19" s="211"/>
      <c r="L19" s="197" t="s">
        <v>292</v>
      </c>
      <c r="M19" s="211"/>
    </row>
    <row r="20" spans="2:13" ht="21.95" customHeight="1" x14ac:dyDescent="0.3">
      <c r="B20" s="229"/>
      <c r="C20" s="226"/>
      <c r="D20" s="157"/>
      <c r="E20" s="212"/>
      <c r="F20" s="157"/>
      <c r="G20" s="212"/>
      <c r="H20" s="157" t="s">
        <v>490</v>
      </c>
      <c r="I20" s="212"/>
      <c r="J20" s="157" t="s">
        <v>490</v>
      </c>
      <c r="K20" s="212"/>
      <c r="L20" s="157" t="s">
        <v>490</v>
      </c>
      <c r="M20" s="212"/>
    </row>
    <row r="21" spans="2:13" ht="27" customHeight="1" x14ac:dyDescent="0.3">
      <c r="B21" s="227">
        <v>5</v>
      </c>
      <c r="C21" s="224" t="s">
        <v>483</v>
      </c>
      <c r="D21" s="203"/>
      <c r="E21" s="211"/>
      <c r="F21" s="203"/>
      <c r="G21" s="211"/>
      <c r="H21" s="187" t="s">
        <v>289</v>
      </c>
      <c r="I21" s="211" t="s">
        <v>290</v>
      </c>
      <c r="J21" s="197" t="s">
        <v>289</v>
      </c>
      <c r="K21" s="211" t="s">
        <v>290</v>
      </c>
      <c r="L21" s="197" t="s">
        <v>289</v>
      </c>
      <c r="M21" s="211" t="s">
        <v>290</v>
      </c>
    </row>
    <row r="22" spans="2:13" ht="49.5" customHeight="1" x14ac:dyDescent="0.3">
      <c r="B22" s="228"/>
      <c r="C22" s="225"/>
      <c r="D22" s="203"/>
      <c r="E22" s="211"/>
      <c r="F22" s="203"/>
      <c r="G22" s="211"/>
      <c r="H22" s="187" t="s">
        <v>291</v>
      </c>
      <c r="I22" s="211"/>
      <c r="J22" s="197" t="s">
        <v>292</v>
      </c>
      <c r="K22" s="211"/>
      <c r="L22" s="197" t="s">
        <v>293</v>
      </c>
      <c r="M22" s="211"/>
    </row>
    <row r="23" spans="2:13" ht="21.95" customHeight="1" x14ac:dyDescent="0.3">
      <c r="B23" s="229"/>
      <c r="C23" s="226"/>
      <c r="D23" s="157"/>
      <c r="E23" s="212"/>
      <c r="F23" s="157"/>
      <c r="G23" s="212"/>
      <c r="H23" s="157" t="s">
        <v>490</v>
      </c>
      <c r="I23" s="212"/>
      <c r="J23" s="157" t="s">
        <v>490</v>
      </c>
      <c r="K23" s="212"/>
      <c r="L23" s="157" t="s">
        <v>490</v>
      </c>
      <c r="M23" s="212"/>
    </row>
    <row r="24" spans="2:13" ht="27" customHeight="1" x14ac:dyDescent="0.3">
      <c r="B24" s="227">
        <v>6</v>
      </c>
      <c r="C24" s="224" t="s">
        <v>484</v>
      </c>
      <c r="D24" s="203"/>
      <c r="E24" s="211"/>
      <c r="F24" s="207"/>
      <c r="G24" s="211"/>
      <c r="H24" s="197" t="s">
        <v>289</v>
      </c>
      <c r="I24" s="211" t="s">
        <v>290</v>
      </c>
      <c r="J24" s="197" t="s">
        <v>289</v>
      </c>
      <c r="K24" s="211" t="s">
        <v>290</v>
      </c>
      <c r="L24" s="197" t="s">
        <v>289</v>
      </c>
      <c r="M24" s="211" t="s">
        <v>290</v>
      </c>
    </row>
    <row r="25" spans="2:13" ht="50.1" customHeight="1" x14ac:dyDescent="0.3">
      <c r="B25" s="228"/>
      <c r="C25" s="225"/>
      <c r="D25" s="203"/>
      <c r="E25" s="211"/>
      <c r="F25" s="207"/>
      <c r="G25" s="211"/>
      <c r="H25" s="197" t="s">
        <v>291</v>
      </c>
      <c r="I25" s="211"/>
      <c r="J25" s="197" t="s">
        <v>292</v>
      </c>
      <c r="K25" s="211"/>
      <c r="L25" s="197" t="s">
        <v>293</v>
      </c>
      <c r="M25" s="211"/>
    </row>
    <row r="26" spans="2:13" ht="21.95" customHeight="1" x14ac:dyDescent="0.3">
      <c r="B26" s="229"/>
      <c r="C26" s="226"/>
      <c r="D26" s="157"/>
      <c r="E26" s="212"/>
      <c r="F26" s="157"/>
      <c r="G26" s="212"/>
      <c r="H26" s="157" t="s">
        <v>490</v>
      </c>
      <c r="I26" s="212"/>
      <c r="J26" s="157" t="s">
        <v>490</v>
      </c>
      <c r="K26" s="212"/>
      <c r="L26" s="157" t="s">
        <v>490</v>
      </c>
      <c r="M26" s="212"/>
    </row>
    <row r="27" spans="2:13" ht="27" customHeight="1" x14ac:dyDescent="0.3">
      <c r="B27" s="227">
        <v>7</v>
      </c>
      <c r="C27" s="224" t="s">
        <v>485</v>
      </c>
      <c r="D27" s="203"/>
      <c r="E27" s="211"/>
      <c r="F27" s="208"/>
      <c r="G27" s="211"/>
      <c r="H27" s="197" t="s">
        <v>289</v>
      </c>
      <c r="I27" s="211" t="s">
        <v>290</v>
      </c>
      <c r="J27" s="197" t="s">
        <v>289</v>
      </c>
      <c r="K27" s="211" t="s">
        <v>290</v>
      </c>
      <c r="L27" s="197" t="s">
        <v>289</v>
      </c>
      <c r="M27" s="211" t="s">
        <v>290</v>
      </c>
    </row>
    <row r="28" spans="2:13" ht="49.5" customHeight="1" x14ac:dyDescent="0.3">
      <c r="B28" s="228"/>
      <c r="C28" s="225"/>
      <c r="D28" s="203"/>
      <c r="E28" s="211"/>
      <c r="F28" s="208"/>
      <c r="G28" s="211"/>
      <c r="H28" s="197" t="s">
        <v>291</v>
      </c>
      <c r="I28" s="211"/>
      <c r="J28" s="197" t="s">
        <v>292</v>
      </c>
      <c r="K28" s="211"/>
      <c r="L28" s="197" t="s">
        <v>293</v>
      </c>
      <c r="M28" s="211"/>
    </row>
    <row r="29" spans="2:13" ht="21.95" customHeight="1" x14ac:dyDescent="0.3">
      <c r="B29" s="229"/>
      <c r="C29" s="226"/>
      <c r="D29" s="157"/>
      <c r="E29" s="212"/>
      <c r="F29" s="157"/>
      <c r="G29" s="212"/>
      <c r="H29" s="157" t="s">
        <v>490</v>
      </c>
      <c r="I29" s="212"/>
      <c r="J29" s="157" t="s">
        <v>490</v>
      </c>
      <c r="K29" s="212"/>
      <c r="L29" s="157" t="s">
        <v>490</v>
      </c>
      <c r="M29" s="212"/>
    </row>
    <row r="30" spans="2:13" ht="27" customHeight="1" x14ac:dyDescent="0.3">
      <c r="B30" s="227">
        <v>8</v>
      </c>
      <c r="C30" s="224" t="s">
        <v>486</v>
      </c>
      <c r="D30" s="203"/>
      <c r="E30" s="211"/>
      <c r="F30" s="208"/>
      <c r="G30" s="211"/>
      <c r="H30" s="197" t="s">
        <v>289</v>
      </c>
      <c r="I30" s="211" t="s">
        <v>290</v>
      </c>
      <c r="J30" s="197" t="s">
        <v>289</v>
      </c>
      <c r="K30" s="211" t="s">
        <v>290</v>
      </c>
      <c r="L30" s="197" t="s">
        <v>289</v>
      </c>
      <c r="M30" s="211" t="s">
        <v>290</v>
      </c>
    </row>
    <row r="31" spans="2:13" ht="50.1" customHeight="1" x14ac:dyDescent="0.3">
      <c r="B31" s="228"/>
      <c r="C31" s="225"/>
      <c r="D31" s="203"/>
      <c r="E31" s="211"/>
      <c r="F31" s="208"/>
      <c r="G31" s="211"/>
      <c r="H31" s="197" t="s">
        <v>291</v>
      </c>
      <c r="I31" s="211"/>
      <c r="J31" s="197" t="s">
        <v>292</v>
      </c>
      <c r="K31" s="211"/>
      <c r="L31" s="197" t="s">
        <v>293</v>
      </c>
      <c r="M31" s="211"/>
    </row>
    <row r="32" spans="2:13" ht="21.95" customHeight="1" x14ac:dyDescent="0.3">
      <c r="B32" s="229"/>
      <c r="C32" s="226"/>
      <c r="D32" s="157"/>
      <c r="E32" s="212"/>
      <c r="F32" s="157"/>
      <c r="G32" s="212"/>
      <c r="H32" s="157" t="s">
        <v>490</v>
      </c>
      <c r="I32" s="212"/>
      <c r="J32" s="157" t="s">
        <v>490</v>
      </c>
      <c r="K32" s="212"/>
      <c r="L32" s="157" t="s">
        <v>490</v>
      </c>
      <c r="M32" s="212"/>
    </row>
    <row r="33" spans="2:20" ht="17.100000000000001" customHeight="1" x14ac:dyDescent="0.3">
      <c r="B33" s="150"/>
      <c r="C33" s="159"/>
      <c r="D33" s="190"/>
      <c r="E33" s="190"/>
      <c r="F33" s="190"/>
      <c r="G33" s="190"/>
      <c r="H33" s="190"/>
      <c r="I33" s="190"/>
      <c r="J33" s="190"/>
      <c r="K33" s="190"/>
      <c r="L33" s="190"/>
      <c r="M33" s="190"/>
    </row>
    <row r="34" spans="2:20" ht="17.100000000000001" customHeight="1" x14ac:dyDescent="0.3">
      <c r="B34" s="150"/>
      <c r="C34" s="159"/>
      <c r="D34" s="190"/>
      <c r="E34" s="190"/>
      <c r="F34" s="190"/>
      <c r="G34" s="190"/>
      <c r="H34" s="190"/>
      <c r="I34" s="190"/>
      <c r="J34" s="190"/>
      <c r="K34" s="190"/>
      <c r="L34" s="190"/>
      <c r="M34" s="190"/>
    </row>
    <row r="35" spans="2:20" ht="17.100000000000001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2:20" ht="26.25" x14ac:dyDescent="0.3">
      <c r="B36" s="2"/>
      <c r="C36" s="230">
        <f>L41</f>
        <v>43588</v>
      </c>
      <c r="D36" s="230"/>
      <c r="E36" s="230"/>
      <c r="F36" s="230"/>
      <c r="G36" s="230"/>
      <c r="H36" s="220">
        <f>IF(DAY(L41)&gt;=28,5,IF(DAY(L41)&gt;=21,4,IF(DAY(L41)&gt;=14,3,IF(DAY(L41)&gt;=7,2,1))))</f>
        <v>1</v>
      </c>
      <c r="I36" s="220"/>
      <c r="J36" s="220"/>
      <c r="K36" s="220"/>
      <c r="L36" s="220"/>
      <c r="M36" s="6"/>
    </row>
    <row r="37" spans="2:20" ht="26.25" customHeight="1" x14ac:dyDescent="0.3">
      <c r="B37" s="221"/>
      <c r="C37" s="222"/>
      <c r="D37" s="184"/>
      <c r="E37" s="7"/>
      <c r="F37" s="191"/>
      <c r="G37" s="218"/>
      <c r="H37" s="219"/>
      <c r="I37" s="219"/>
      <c r="J37" s="192"/>
      <c r="K37" s="8"/>
      <c r="L37" s="192"/>
      <c r="M37" s="6"/>
    </row>
    <row r="38" spans="2:20" ht="18" customHeight="1" x14ac:dyDescent="0.3">
      <c r="B38" s="223" t="s">
        <v>229</v>
      </c>
      <c r="C38" s="223"/>
      <c r="D38" s="223" t="s">
        <v>241</v>
      </c>
      <c r="E38" s="223"/>
      <c r="F38" s="11"/>
      <c r="J38" s="6"/>
      <c r="K38" s="221" t="s">
        <v>231</v>
      </c>
      <c r="L38" s="222"/>
      <c r="M38" s="222"/>
    </row>
    <row r="39" spans="2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"/>
    </row>
    <row r="40" spans="2:20" x14ac:dyDescent="0.3">
      <c r="B40" s="239" t="s">
        <v>0</v>
      </c>
      <c r="C40" s="239" t="s">
        <v>1</v>
      </c>
      <c r="D40" s="215">
        <f>D41</f>
        <v>43584</v>
      </c>
      <c r="E40" s="216"/>
      <c r="F40" s="215">
        <f>F41</f>
        <v>43585</v>
      </c>
      <c r="G40" s="216"/>
      <c r="H40" s="215">
        <f>H41</f>
        <v>43586</v>
      </c>
      <c r="I40" s="216"/>
      <c r="J40" s="215">
        <f>J41</f>
        <v>43587</v>
      </c>
      <c r="K40" s="216"/>
      <c r="L40" s="215">
        <f>L41</f>
        <v>43588</v>
      </c>
      <c r="M40" s="216"/>
    </row>
    <row r="41" spans="2:20" ht="24.75" thickBot="1" x14ac:dyDescent="0.35">
      <c r="B41" s="240"/>
      <c r="C41" s="240"/>
      <c r="D41" s="213">
        <f>D8+7</f>
        <v>43584</v>
      </c>
      <c r="E41" s="214"/>
      <c r="F41" s="213">
        <f>D41+1</f>
        <v>43585</v>
      </c>
      <c r="G41" s="214"/>
      <c r="H41" s="213">
        <f>F41+1</f>
        <v>43586</v>
      </c>
      <c r="I41" s="214"/>
      <c r="J41" s="213">
        <f>H41+1</f>
        <v>43587</v>
      </c>
      <c r="K41" s="214"/>
      <c r="L41" s="213">
        <f>J41+1</f>
        <v>43588</v>
      </c>
      <c r="M41" s="214"/>
      <c r="O41" s="209" t="s">
        <v>371</v>
      </c>
      <c r="P41" s="211" t="s">
        <v>295</v>
      </c>
      <c r="Q41" s="209" t="s">
        <v>371</v>
      </c>
      <c r="R41" s="211" t="s">
        <v>295</v>
      </c>
      <c r="S41" s="209" t="s">
        <v>371</v>
      </c>
      <c r="T41" s="211" t="s">
        <v>295</v>
      </c>
    </row>
    <row r="42" spans="2:20" ht="27" customHeight="1" thickTop="1" x14ac:dyDescent="0.3">
      <c r="B42" s="229">
        <v>1</v>
      </c>
      <c r="C42" s="225" t="s">
        <v>2</v>
      </c>
      <c r="D42" s="197" t="s">
        <v>289</v>
      </c>
      <c r="E42" s="211" t="s">
        <v>290</v>
      </c>
      <c r="F42" s="197" t="s">
        <v>289</v>
      </c>
      <c r="G42" s="211" t="s">
        <v>295</v>
      </c>
      <c r="H42" s="210" t="s">
        <v>493</v>
      </c>
      <c r="I42" s="211" t="s">
        <v>295</v>
      </c>
      <c r="J42" s="210" t="s">
        <v>494</v>
      </c>
      <c r="K42" s="211" t="s">
        <v>295</v>
      </c>
      <c r="L42" s="210" t="s">
        <v>495</v>
      </c>
      <c r="M42" s="211" t="s">
        <v>295</v>
      </c>
      <c r="O42" s="209" t="s">
        <v>372</v>
      </c>
      <c r="P42" s="211"/>
      <c r="Q42" s="209" t="s">
        <v>372</v>
      </c>
      <c r="R42" s="211"/>
      <c r="S42" s="209" t="s">
        <v>373</v>
      </c>
      <c r="T42" s="211"/>
    </row>
    <row r="43" spans="2:20" ht="50.1" customHeight="1" x14ac:dyDescent="0.3">
      <c r="B43" s="229"/>
      <c r="C43" s="225"/>
      <c r="D43" s="197" t="s">
        <v>293</v>
      </c>
      <c r="E43" s="211"/>
      <c r="F43" s="197" t="s">
        <v>294</v>
      </c>
      <c r="G43" s="211"/>
      <c r="H43" s="210" t="s">
        <v>372</v>
      </c>
      <c r="I43" s="211"/>
      <c r="J43" s="210" t="s">
        <v>372</v>
      </c>
      <c r="K43" s="211"/>
      <c r="L43" s="210" t="s">
        <v>373</v>
      </c>
      <c r="M43" s="211"/>
      <c r="O43" s="157" t="s">
        <v>244</v>
      </c>
      <c r="P43" s="212"/>
      <c r="Q43" s="157" t="s">
        <v>244</v>
      </c>
      <c r="R43" s="212"/>
      <c r="S43" s="157" t="s">
        <v>244</v>
      </c>
      <c r="T43" s="212"/>
    </row>
    <row r="44" spans="2:20" ht="21.95" customHeight="1" x14ac:dyDescent="0.3">
      <c r="B44" s="237"/>
      <c r="C44" s="238"/>
      <c r="D44" s="157" t="s">
        <v>490</v>
      </c>
      <c r="E44" s="212"/>
      <c r="F44" s="157" t="s">
        <v>244</v>
      </c>
      <c r="G44" s="212"/>
      <c r="H44" s="157" t="s">
        <v>244</v>
      </c>
      <c r="I44" s="212"/>
      <c r="J44" s="157" t="s">
        <v>244</v>
      </c>
      <c r="K44" s="212"/>
      <c r="L44" s="157" t="s">
        <v>244</v>
      </c>
      <c r="M44" s="212"/>
      <c r="O44" s="209" t="s">
        <v>371</v>
      </c>
      <c r="P44" s="211" t="s">
        <v>295</v>
      </c>
      <c r="Q44" s="209" t="s">
        <v>371</v>
      </c>
      <c r="R44" s="211" t="s">
        <v>295</v>
      </c>
      <c r="S44" s="209" t="s">
        <v>371</v>
      </c>
      <c r="T44" s="211" t="s">
        <v>295</v>
      </c>
    </row>
    <row r="45" spans="2:20" ht="27" customHeight="1" x14ac:dyDescent="0.3">
      <c r="B45" s="227">
        <v>2</v>
      </c>
      <c r="C45" s="224" t="s">
        <v>3</v>
      </c>
      <c r="D45" s="197" t="s">
        <v>289</v>
      </c>
      <c r="E45" s="211" t="s">
        <v>290</v>
      </c>
      <c r="F45" s="197" t="s">
        <v>289</v>
      </c>
      <c r="G45" s="211" t="s">
        <v>295</v>
      </c>
      <c r="H45" s="210" t="s">
        <v>493</v>
      </c>
      <c r="I45" s="211" t="s">
        <v>496</v>
      </c>
      <c r="J45" s="210" t="s">
        <v>493</v>
      </c>
      <c r="K45" s="211" t="s">
        <v>496</v>
      </c>
      <c r="L45" s="210" t="s">
        <v>493</v>
      </c>
      <c r="M45" s="211" t="s">
        <v>295</v>
      </c>
      <c r="O45" s="209" t="s">
        <v>372</v>
      </c>
      <c r="P45" s="211"/>
      <c r="Q45" s="209" t="s">
        <v>372</v>
      </c>
      <c r="R45" s="211"/>
      <c r="S45" s="209" t="s">
        <v>373</v>
      </c>
      <c r="T45" s="211"/>
    </row>
    <row r="46" spans="2:20" ht="50.1" customHeight="1" x14ac:dyDescent="0.3">
      <c r="B46" s="228"/>
      <c r="C46" s="225"/>
      <c r="D46" s="197" t="s">
        <v>293</v>
      </c>
      <c r="E46" s="211"/>
      <c r="F46" s="197" t="s">
        <v>294</v>
      </c>
      <c r="G46" s="211"/>
      <c r="H46" s="210" t="s">
        <v>372</v>
      </c>
      <c r="I46" s="211"/>
      <c r="J46" s="210" t="s">
        <v>372</v>
      </c>
      <c r="K46" s="211"/>
      <c r="L46" s="210" t="s">
        <v>497</v>
      </c>
      <c r="M46" s="211"/>
      <c r="O46" s="157" t="s">
        <v>244</v>
      </c>
      <c r="P46" s="212"/>
      <c r="Q46" s="157" t="s">
        <v>244</v>
      </c>
      <c r="R46" s="212"/>
      <c r="S46" s="157" t="s">
        <v>244</v>
      </c>
      <c r="T46" s="212"/>
    </row>
    <row r="47" spans="2:20" ht="21.95" customHeight="1" x14ac:dyDescent="0.3">
      <c r="B47" s="229"/>
      <c r="C47" s="226"/>
      <c r="D47" s="157" t="s">
        <v>490</v>
      </c>
      <c r="E47" s="212"/>
      <c r="F47" s="157" t="s">
        <v>244</v>
      </c>
      <c r="G47" s="212"/>
      <c r="H47" s="157" t="s">
        <v>244</v>
      </c>
      <c r="I47" s="212"/>
      <c r="J47" s="157" t="s">
        <v>244</v>
      </c>
      <c r="K47" s="212"/>
      <c r="L47" s="157" t="s">
        <v>244</v>
      </c>
      <c r="M47" s="212"/>
      <c r="O47" s="209" t="s">
        <v>371</v>
      </c>
      <c r="P47" s="211" t="s">
        <v>295</v>
      </c>
      <c r="Q47" s="209" t="s">
        <v>371</v>
      </c>
      <c r="R47" s="211" t="s">
        <v>295</v>
      </c>
      <c r="S47" s="209" t="s">
        <v>371</v>
      </c>
      <c r="T47" s="211" t="s">
        <v>295</v>
      </c>
    </row>
    <row r="48" spans="2:20" ht="27" customHeight="1" x14ac:dyDescent="0.3">
      <c r="B48" s="227">
        <v>3</v>
      </c>
      <c r="C48" s="224" t="s">
        <v>4</v>
      </c>
      <c r="D48" s="197" t="s">
        <v>289</v>
      </c>
      <c r="E48" s="211" t="s">
        <v>290</v>
      </c>
      <c r="F48" s="197" t="s">
        <v>289</v>
      </c>
      <c r="G48" s="211" t="s">
        <v>295</v>
      </c>
      <c r="H48" s="210" t="s">
        <v>493</v>
      </c>
      <c r="I48" s="211" t="s">
        <v>295</v>
      </c>
      <c r="J48" s="210" t="s">
        <v>498</v>
      </c>
      <c r="K48" s="211" t="s">
        <v>496</v>
      </c>
      <c r="L48" s="210" t="s">
        <v>493</v>
      </c>
      <c r="M48" s="211" t="s">
        <v>295</v>
      </c>
      <c r="O48" s="209" t="s">
        <v>372</v>
      </c>
      <c r="P48" s="211"/>
      <c r="Q48" s="209" t="s">
        <v>372</v>
      </c>
      <c r="R48" s="211"/>
      <c r="S48" s="209" t="s">
        <v>373</v>
      </c>
      <c r="T48" s="211"/>
    </row>
    <row r="49" spans="2:20" ht="50.1" customHeight="1" x14ac:dyDescent="0.3">
      <c r="B49" s="228"/>
      <c r="C49" s="225"/>
      <c r="D49" s="197" t="s">
        <v>293</v>
      </c>
      <c r="E49" s="211"/>
      <c r="F49" s="197" t="s">
        <v>294</v>
      </c>
      <c r="G49" s="211"/>
      <c r="H49" s="210" t="s">
        <v>372</v>
      </c>
      <c r="I49" s="211"/>
      <c r="J49" s="210" t="s">
        <v>499</v>
      </c>
      <c r="K49" s="211"/>
      <c r="L49" s="210" t="s">
        <v>373</v>
      </c>
      <c r="M49" s="211"/>
      <c r="O49" s="157" t="s">
        <v>244</v>
      </c>
      <c r="P49" s="212"/>
      <c r="Q49" s="157" t="s">
        <v>244</v>
      </c>
      <c r="R49" s="212"/>
      <c r="S49" s="157" t="s">
        <v>244</v>
      </c>
      <c r="T49" s="212"/>
    </row>
    <row r="50" spans="2:20" ht="21.95" customHeight="1" x14ac:dyDescent="0.3">
      <c r="B50" s="229"/>
      <c r="C50" s="226"/>
      <c r="D50" s="157" t="s">
        <v>490</v>
      </c>
      <c r="E50" s="212"/>
      <c r="F50" s="157" t="s">
        <v>244</v>
      </c>
      <c r="G50" s="212"/>
      <c r="H50" s="157" t="s">
        <v>244</v>
      </c>
      <c r="I50" s="212"/>
      <c r="J50" s="157" t="s">
        <v>244</v>
      </c>
      <c r="K50" s="212"/>
      <c r="L50" s="157" t="s">
        <v>244</v>
      </c>
      <c r="M50" s="212"/>
      <c r="O50" s="209" t="s">
        <v>371</v>
      </c>
      <c r="P50" s="211" t="s">
        <v>295</v>
      </c>
      <c r="Q50" s="209" t="s">
        <v>371</v>
      </c>
      <c r="R50" s="211" t="s">
        <v>295</v>
      </c>
      <c r="S50" s="209" t="s">
        <v>371</v>
      </c>
      <c r="T50" s="211" t="s">
        <v>295</v>
      </c>
    </row>
    <row r="51" spans="2:20" ht="27" customHeight="1" x14ac:dyDescent="0.3">
      <c r="B51" s="227">
        <v>4</v>
      </c>
      <c r="C51" s="224" t="s">
        <v>5</v>
      </c>
      <c r="D51" s="197" t="s">
        <v>289</v>
      </c>
      <c r="E51" s="211" t="s">
        <v>290</v>
      </c>
      <c r="F51" s="197" t="s">
        <v>289</v>
      </c>
      <c r="G51" s="211" t="s">
        <v>295</v>
      </c>
      <c r="H51" s="210" t="s">
        <v>493</v>
      </c>
      <c r="I51" s="211" t="s">
        <v>295</v>
      </c>
      <c r="J51" s="210" t="s">
        <v>493</v>
      </c>
      <c r="K51" s="211" t="s">
        <v>295</v>
      </c>
      <c r="L51" s="210" t="s">
        <v>498</v>
      </c>
      <c r="M51" s="211" t="s">
        <v>295</v>
      </c>
      <c r="O51" s="209" t="s">
        <v>372</v>
      </c>
      <c r="P51" s="211"/>
      <c r="Q51" s="209" t="s">
        <v>372</v>
      </c>
      <c r="R51" s="211"/>
      <c r="S51" s="209" t="s">
        <v>373</v>
      </c>
      <c r="T51" s="211"/>
    </row>
    <row r="52" spans="2:20" ht="50.1" customHeight="1" x14ac:dyDescent="0.3">
      <c r="B52" s="228"/>
      <c r="C52" s="225"/>
      <c r="D52" s="197" t="s">
        <v>293</v>
      </c>
      <c r="E52" s="211"/>
      <c r="F52" s="197" t="s">
        <v>294</v>
      </c>
      <c r="G52" s="211"/>
      <c r="H52" s="210" t="s">
        <v>372</v>
      </c>
      <c r="I52" s="211"/>
      <c r="J52" s="210" t="s">
        <v>372</v>
      </c>
      <c r="K52" s="211"/>
      <c r="L52" s="210" t="s">
        <v>373</v>
      </c>
      <c r="M52" s="211"/>
      <c r="O52" s="157" t="s">
        <v>244</v>
      </c>
      <c r="P52" s="212"/>
      <c r="Q52" s="157" t="s">
        <v>244</v>
      </c>
      <c r="R52" s="212"/>
      <c r="S52" s="157" t="s">
        <v>244</v>
      </c>
      <c r="T52" s="212"/>
    </row>
    <row r="53" spans="2:20" ht="21.95" customHeight="1" x14ac:dyDescent="0.3">
      <c r="B53" s="229"/>
      <c r="C53" s="226"/>
      <c r="D53" s="157" t="s">
        <v>490</v>
      </c>
      <c r="E53" s="212"/>
      <c r="F53" s="157" t="s">
        <v>244</v>
      </c>
      <c r="G53" s="212"/>
      <c r="H53" s="157" t="s">
        <v>244</v>
      </c>
      <c r="I53" s="212"/>
      <c r="J53" s="157" t="s">
        <v>244</v>
      </c>
      <c r="K53" s="212"/>
      <c r="L53" s="157" t="s">
        <v>244</v>
      </c>
      <c r="M53" s="212"/>
      <c r="O53" s="209" t="s">
        <v>371</v>
      </c>
      <c r="P53" s="211" t="s">
        <v>295</v>
      </c>
      <c r="Q53" s="209" t="s">
        <v>371</v>
      </c>
      <c r="R53" s="211" t="s">
        <v>295</v>
      </c>
      <c r="S53" s="209" t="s">
        <v>371</v>
      </c>
      <c r="T53" s="211" t="s">
        <v>295</v>
      </c>
    </row>
    <row r="54" spans="2:20" ht="27" customHeight="1" x14ac:dyDescent="0.3">
      <c r="B54" s="227">
        <v>5</v>
      </c>
      <c r="C54" s="224" t="s">
        <v>483</v>
      </c>
      <c r="D54" s="197" t="s">
        <v>289</v>
      </c>
      <c r="E54" s="211" t="s">
        <v>295</v>
      </c>
      <c r="F54" s="197" t="s">
        <v>371</v>
      </c>
      <c r="G54" s="211" t="s">
        <v>457</v>
      </c>
      <c r="H54" s="210" t="s">
        <v>498</v>
      </c>
      <c r="I54" s="211" t="s">
        <v>295</v>
      </c>
      <c r="J54" s="210" t="s">
        <v>493</v>
      </c>
      <c r="K54" s="211" t="s">
        <v>295</v>
      </c>
      <c r="L54" s="210" t="s">
        <v>493</v>
      </c>
      <c r="M54" s="211" t="s">
        <v>496</v>
      </c>
      <c r="O54" s="209" t="s">
        <v>372</v>
      </c>
      <c r="P54" s="211"/>
      <c r="Q54" s="209" t="s">
        <v>373</v>
      </c>
      <c r="R54" s="211"/>
      <c r="S54" s="209" t="s">
        <v>373</v>
      </c>
      <c r="T54" s="211"/>
    </row>
    <row r="55" spans="2:20" ht="50.1" customHeight="1" x14ac:dyDescent="0.3">
      <c r="B55" s="228"/>
      <c r="C55" s="225"/>
      <c r="D55" s="197" t="s">
        <v>294</v>
      </c>
      <c r="E55" s="211"/>
      <c r="F55" s="197" t="s">
        <v>372</v>
      </c>
      <c r="G55" s="211"/>
      <c r="H55" s="210" t="s">
        <v>372</v>
      </c>
      <c r="I55" s="211"/>
      <c r="J55" s="210" t="s">
        <v>497</v>
      </c>
      <c r="K55" s="211"/>
      <c r="L55" s="210" t="s">
        <v>373</v>
      </c>
      <c r="M55" s="211"/>
      <c r="O55" s="157" t="s">
        <v>244</v>
      </c>
      <c r="P55" s="212"/>
      <c r="Q55" s="157" t="s">
        <v>244</v>
      </c>
      <c r="R55" s="212"/>
      <c r="S55" s="157" t="s">
        <v>244</v>
      </c>
      <c r="T55" s="212"/>
    </row>
    <row r="56" spans="2:20" ht="21.95" customHeight="1" x14ac:dyDescent="0.3">
      <c r="B56" s="229"/>
      <c r="C56" s="226"/>
      <c r="D56" s="157" t="s">
        <v>490</v>
      </c>
      <c r="E56" s="212"/>
      <c r="F56" s="157" t="s">
        <v>244</v>
      </c>
      <c r="G56" s="212"/>
      <c r="H56" s="157" t="s">
        <v>244</v>
      </c>
      <c r="I56" s="212"/>
      <c r="J56" s="157" t="s">
        <v>244</v>
      </c>
      <c r="K56" s="212"/>
      <c r="L56" s="157" t="s">
        <v>244</v>
      </c>
      <c r="M56" s="212"/>
      <c r="O56" s="209" t="s">
        <v>371</v>
      </c>
      <c r="P56" s="211" t="s">
        <v>295</v>
      </c>
      <c r="Q56" s="209" t="s">
        <v>371</v>
      </c>
      <c r="R56" s="211" t="s">
        <v>295</v>
      </c>
      <c r="S56" s="209" t="s">
        <v>371</v>
      </c>
      <c r="T56" s="211" t="s">
        <v>295</v>
      </c>
    </row>
    <row r="57" spans="2:20" ht="27" customHeight="1" x14ac:dyDescent="0.3">
      <c r="B57" s="227">
        <v>6</v>
      </c>
      <c r="C57" s="224" t="s">
        <v>484</v>
      </c>
      <c r="D57" s="197" t="s">
        <v>289</v>
      </c>
      <c r="E57" s="211" t="s">
        <v>295</v>
      </c>
      <c r="F57" s="197" t="s">
        <v>371</v>
      </c>
      <c r="G57" s="211" t="s">
        <v>457</v>
      </c>
      <c r="H57" s="210" t="s">
        <v>493</v>
      </c>
      <c r="I57" s="211" t="s">
        <v>496</v>
      </c>
      <c r="J57" s="210" t="s">
        <v>495</v>
      </c>
      <c r="K57" s="211" t="s">
        <v>295</v>
      </c>
      <c r="L57" s="210" t="s">
        <v>498</v>
      </c>
      <c r="M57" s="211" t="s">
        <v>295</v>
      </c>
      <c r="O57" s="209" t="s">
        <v>372</v>
      </c>
      <c r="P57" s="211"/>
      <c r="Q57" s="209" t="s">
        <v>373</v>
      </c>
      <c r="R57" s="211"/>
      <c r="S57" s="209" t="s">
        <v>373</v>
      </c>
      <c r="T57" s="211"/>
    </row>
    <row r="58" spans="2:20" ht="50.1" customHeight="1" x14ac:dyDescent="0.3">
      <c r="B58" s="228"/>
      <c r="C58" s="225"/>
      <c r="D58" s="197" t="s">
        <v>294</v>
      </c>
      <c r="E58" s="211"/>
      <c r="F58" s="197" t="s">
        <v>372</v>
      </c>
      <c r="G58" s="211"/>
      <c r="H58" s="210" t="s">
        <v>499</v>
      </c>
      <c r="I58" s="211"/>
      <c r="J58" s="210" t="s">
        <v>373</v>
      </c>
      <c r="K58" s="211"/>
      <c r="L58" s="210" t="s">
        <v>497</v>
      </c>
      <c r="M58" s="211"/>
      <c r="O58" s="157" t="s">
        <v>244</v>
      </c>
      <c r="P58" s="212"/>
      <c r="Q58" s="157" t="s">
        <v>244</v>
      </c>
      <c r="R58" s="212"/>
      <c r="S58" s="157" t="s">
        <v>244</v>
      </c>
      <c r="T58" s="212"/>
    </row>
    <row r="59" spans="2:20" ht="21.95" customHeight="1" x14ac:dyDescent="0.3">
      <c r="B59" s="229"/>
      <c r="C59" s="226"/>
      <c r="D59" s="157" t="s">
        <v>490</v>
      </c>
      <c r="E59" s="212"/>
      <c r="F59" s="157" t="s">
        <v>244</v>
      </c>
      <c r="G59" s="212"/>
      <c r="H59" s="157" t="s">
        <v>244</v>
      </c>
      <c r="I59" s="212"/>
      <c r="J59" s="157" t="s">
        <v>244</v>
      </c>
      <c r="K59" s="212"/>
      <c r="L59" s="157" t="s">
        <v>244</v>
      </c>
      <c r="M59" s="212"/>
      <c r="O59" s="209" t="s">
        <v>371</v>
      </c>
      <c r="P59" s="211" t="s">
        <v>295</v>
      </c>
      <c r="Q59" s="209" t="s">
        <v>371</v>
      </c>
      <c r="R59" s="211" t="s">
        <v>295</v>
      </c>
      <c r="S59" s="209" t="s">
        <v>371</v>
      </c>
      <c r="T59" s="211" t="s">
        <v>295</v>
      </c>
    </row>
    <row r="60" spans="2:20" ht="27" customHeight="1" x14ac:dyDescent="0.3">
      <c r="B60" s="227">
        <v>7</v>
      </c>
      <c r="C60" s="224" t="s">
        <v>485</v>
      </c>
      <c r="D60" s="197" t="s">
        <v>289</v>
      </c>
      <c r="E60" s="211" t="s">
        <v>295</v>
      </c>
      <c r="F60" s="197" t="s">
        <v>371</v>
      </c>
      <c r="G60" s="211" t="s">
        <v>456</v>
      </c>
      <c r="H60" s="210" t="s">
        <v>493</v>
      </c>
      <c r="I60" s="211" t="s">
        <v>496</v>
      </c>
      <c r="J60" s="210" t="s">
        <v>498</v>
      </c>
      <c r="K60" s="211" t="s">
        <v>496</v>
      </c>
      <c r="L60" s="210" t="s">
        <v>493</v>
      </c>
      <c r="M60" s="211" t="s">
        <v>496</v>
      </c>
      <c r="O60" s="209" t="s">
        <v>372</v>
      </c>
      <c r="P60" s="211"/>
      <c r="Q60" s="209" t="s">
        <v>373</v>
      </c>
      <c r="R60" s="211"/>
      <c r="S60" s="209" t="s">
        <v>373</v>
      </c>
      <c r="T60" s="211"/>
    </row>
    <row r="61" spans="2:20" ht="50.1" customHeight="1" x14ac:dyDescent="0.3">
      <c r="B61" s="228"/>
      <c r="C61" s="225"/>
      <c r="D61" s="197" t="s">
        <v>294</v>
      </c>
      <c r="E61" s="211"/>
      <c r="F61" s="197" t="s">
        <v>372</v>
      </c>
      <c r="G61" s="211"/>
      <c r="H61" s="210" t="s">
        <v>372</v>
      </c>
      <c r="I61" s="211"/>
      <c r="J61" s="210" t="s">
        <v>373</v>
      </c>
      <c r="K61" s="211"/>
      <c r="L61" s="210" t="s">
        <v>373</v>
      </c>
      <c r="M61" s="211"/>
      <c r="O61" s="157" t="s">
        <v>244</v>
      </c>
      <c r="P61" s="212"/>
      <c r="Q61" s="157" t="s">
        <v>244</v>
      </c>
      <c r="R61" s="212"/>
      <c r="S61" s="157" t="s">
        <v>244</v>
      </c>
      <c r="T61" s="212"/>
    </row>
    <row r="62" spans="2:20" ht="21.95" customHeight="1" x14ac:dyDescent="0.3">
      <c r="B62" s="229"/>
      <c r="C62" s="226"/>
      <c r="D62" s="157" t="s">
        <v>490</v>
      </c>
      <c r="E62" s="212"/>
      <c r="F62" s="157" t="s">
        <v>244</v>
      </c>
      <c r="G62" s="212"/>
      <c r="H62" s="157" t="s">
        <v>244</v>
      </c>
      <c r="I62" s="212"/>
      <c r="J62" s="157" t="s">
        <v>244</v>
      </c>
      <c r="K62" s="212"/>
      <c r="L62" s="157" t="s">
        <v>244</v>
      </c>
      <c r="M62" s="212"/>
      <c r="O62" s="209" t="s">
        <v>371</v>
      </c>
      <c r="P62" s="211" t="s">
        <v>295</v>
      </c>
      <c r="Q62" s="209" t="s">
        <v>371</v>
      </c>
      <c r="R62" s="211" t="s">
        <v>295</v>
      </c>
      <c r="S62" s="209" t="s">
        <v>371</v>
      </c>
      <c r="T62" s="211" t="s">
        <v>295</v>
      </c>
    </row>
    <row r="63" spans="2:20" ht="27" customHeight="1" x14ac:dyDescent="0.3">
      <c r="B63" s="227">
        <v>8</v>
      </c>
      <c r="C63" s="224" t="s">
        <v>486</v>
      </c>
      <c r="D63" s="197" t="s">
        <v>289</v>
      </c>
      <c r="E63" s="211" t="s">
        <v>295</v>
      </c>
      <c r="F63" s="197" t="s">
        <v>371</v>
      </c>
      <c r="G63" s="211" t="s">
        <v>457</v>
      </c>
      <c r="H63" s="210" t="s">
        <v>493</v>
      </c>
      <c r="I63" s="211" t="s">
        <v>295</v>
      </c>
      <c r="J63" s="210" t="s">
        <v>498</v>
      </c>
      <c r="K63" s="211" t="s">
        <v>295</v>
      </c>
      <c r="L63" s="210" t="s">
        <v>493</v>
      </c>
      <c r="M63" s="211" t="s">
        <v>295</v>
      </c>
      <c r="O63" s="209" t="s">
        <v>372</v>
      </c>
      <c r="P63" s="211"/>
      <c r="Q63" s="209" t="s">
        <v>373</v>
      </c>
      <c r="R63" s="211"/>
      <c r="S63" s="209" t="s">
        <v>373</v>
      </c>
      <c r="T63" s="211"/>
    </row>
    <row r="64" spans="2:20" ht="50.1" customHeight="1" x14ac:dyDescent="0.3">
      <c r="B64" s="228"/>
      <c r="C64" s="225"/>
      <c r="D64" s="197" t="s">
        <v>294</v>
      </c>
      <c r="E64" s="211"/>
      <c r="F64" s="197" t="s">
        <v>372</v>
      </c>
      <c r="G64" s="211"/>
      <c r="H64" s="210" t="s">
        <v>372</v>
      </c>
      <c r="I64" s="211"/>
      <c r="J64" s="210" t="s">
        <v>373</v>
      </c>
      <c r="K64" s="211"/>
      <c r="L64" s="210" t="s">
        <v>373</v>
      </c>
      <c r="M64" s="211"/>
      <c r="O64" s="157" t="s">
        <v>244</v>
      </c>
      <c r="P64" s="212"/>
      <c r="Q64" s="157" t="s">
        <v>244</v>
      </c>
      <c r="R64" s="212"/>
      <c r="S64" s="157" t="s">
        <v>244</v>
      </c>
      <c r="T64" s="212"/>
    </row>
    <row r="65" spans="2:22" ht="21.95" customHeight="1" x14ac:dyDescent="0.3">
      <c r="B65" s="229"/>
      <c r="C65" s="226"/>
      <c r="D65" s="157" t="s">
        <v>490</v>
      </c>
      <c r="E65" s="212"/>
      <c r="F65" s="157" t="s">
        <v>244</v>
      </c>
      <c r="G65" s="212"/>
      <c r="H65" s="157" t="s">
        <v>244</v>
      </c>
      <c r="I65" s="212"/>
      <c r="J65" s="157" t="s">
        <v>244</v>
      </c>
      <c r="K65" s="212"/>
      <c r="L65" s="157" t="s">
        <v>244</v>
      </c>
      <c r="M65" s="212"/>
    </row>
    <row r="66" spans="2:22" ht="17.100000000000001" customHeight="1" x14ac:dyDescent="0.3">
      <c r="B66" s="150"/>
      <c r="C66" s="159"/>
      <c r="D66" s="190"/>
      <c r="E66" s="190"/>
      <c r="F66" s="190"/>
      <c r="G66" s="190"/>
      <c r="H66" s="190"/>
      <c r="I66" s="190"/>
      <c r="J66" s="190"/>
      <c r="K66" s="190"/>
      <c r="L66" s="190"/>
      <c r="M66" s="190"/>
    </row>
    <row r="67" spans="2:22" ht="17.100000000000001" customHeight="1" x14ac:dyDescent="0.3">
      <c r="B67" s="150"/>
      <c r="C67" s="159"/>
      <c r="D67" s="190"/>
      <c r="E67" s="190"/>
      <c r="F67" s="190"/>
      <c r="G67" s="190"/>
      <c r="H67" s="190"/>
      <c r="I67" s="190"/>
      <c r="J67" s="190"/>
      <c r="K67" s="190"/>
      <c r="L67" s="190"/>
      <c r="M67" s="190"/>
    </row>
    <row r="68" spans="2:22" ht="17.100000000000001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"/>
    </row>
    <row r="69" spans="2:22" ht="27" customHeight="1" x14ac:dyDescent="0.3">
      <c r="B69" s="2"/>
      <c r="C69" s="230">
        <f>L74</f>
        <v>43595</v>
      </c>
      <c r="D69" s="230"/>
      <c r="E69" s="230"/>
      <c r="F69" s="230"/>
      <c r="G69" s="230"/>
      <c r="H69" s="220">
        <f>IF(DAY(L74)&gt;=28,5,IF(DAY(L74)&gt;=21,4,IF(DAY(L74)&gt;=14,3,IF(DAY(L74)&gt;=7,2,1))))</f>
        <v>2</v>
      </c>
      <c r="I69" s="220"/>
      <c r="J69" s="220"/>
      <c r="K69" s="220"/>
      <c r="L69" s="220"/>
      <c r="M69" s="6"/>
    </row>
    <row r="70" spans="2:22" ht="26.25" customHeight="1" x14ac:dyDescent="0.3">
      <c r="B70" s="221"/>
      <c r="C70" s="222"/>
      <c r="D70" s="184"/>
      <c r="E70" s="7"/>
      <c r="F70" s="191"/>
      <c r="G70" s="218"/>
      <c r="H70" s="219"/>
      <c r="I70" s="219"/>
      <c r="J70" s="192"/>
      <c r="K70" s="8"/>
      <c r="L70" s="192"/>
      <c r="M70" s="6"/>
    </row>
    <row r="71" spans="2:22" ht="18" customHeight="1" x14ac:dyDescent="0.3">
      <c r="B71" s="223" t="s">
        <v>229</v>
      </c>
      <c r="C71" s="223"/>
      <c r="D71" s="223" t="s">
        <v>241</v>
      </c>
      <c r="E71" s="223"/>
      <c r="F71" s="11"/>
      <c r="G71" s="221" t="s">
        <v>231</v>
      </c>
      <c r="H71" s="222"/>
      <c r="I71" s="222"/>
      <c r="J71" s="6"/>
      <c r="K71" s="6"/>
      <c r="L71" s="6"/>
      <c r="M71" s="6"/>
    </row>
    <row r="72" spans="2:22" ht="17.100000000000001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"/>
    </row>
    <row r="73" spans="2:22" ht="17.100000000000001" customHeight="1" x14ac:dyDescent="0.3">
      <c r="B73" s="239" t="s">
        <v>0</v>
      </c>
      <c r="C73" s="239" t="s">
        <v>1</v>
      </c>
      <c r="D73" s="215">
        <f>D74</f>
        <v>43591</v>
      </c>
      <c r="E73" s="216"/>
      <c r="F73" s="215">
        <f>F74</f>
        <v>43592</v>
      </c>
      <c r="G73" s="216"/>
      <c r="H73" s="215">
        <f>H74</f>
        <v>43593</v>
      </c>
      <c r="I73" s="216"/>
      <c r="J73" s="215">
        <f>J74</f>
        <v>43594</v>
      </c>
      <c r="K73" s="216"/>
      <c r="L73" s="215">
        <f>L74</f>
        <v>43595</v>
      </c>
      <c r="M73" s="216"/>
    </row>
    <row r="74" spans="2:22" ht="17.100000000000001" customHeight="1" thickBot="1" x14ac:dyDescent="0.35">
      <c r="B74" s="240"/>
      <c r="C74" s="240"/>
      <c r="D74" s="213">
        <f>D41+7</f>
        <v>43591</v>
      </c>
      <c r="E74" s="214"/>
      <c r="F74" s="213">
        <f>D74+1</f>
        <v>43592</v>
      </c>
      <c r="G74" s="214"/>
      <c r="H74" s="213">
        <f>F74+1</f>
        <v>43593</v>
      </c>
      <c r="I74" s="214"/>
      <c r="J74" s="213">
        <f>H74+1</f>
        <v>43594</v>
      </c>
      <c r="K74" s="214"/>
      <c r="L74" s="213">
        <f>J74+1</f>
        <v>43595</v>
      </c>
      <c r="M74" s="214"/>
    </row>
    <row r="75" spans="2:22" ht="27" customHeight="1" thickTop="1" x14ac:dyDescent="0.3">
      <c r="B75" s="229">
        <v>1</v>
      </c>
      <c r="C75" s="225" t="s">
        <v>2</v>
      </c>
      <c r="D75" s="231" t="s">
        <v>469</v>
      </c>
      <c r="E75" s="232"/>
      <c r="F75" s="210" t="s">
        <v>493</v>
      </c>
      <c r="G75" s="211" t="s">
        <v>295</v>
      </c>
      <c r="H75" s="210" t="s">
        <v>493</v>
      </c>
      <c r="I75" s="211" t="s">
        <v>295</v>
      </c>
      <c r="J75" s="210" t="s">
        <v>504</v>
      </c>
      <c r="K75" s="211" t="s">
        <v>496</v>
      </c>
      <c r="L75" s="210" t="s">
        <v>491</v>
      </c>
      <c r="M75" s="211" t="s">
        <v>496</v>
      </c>
      <c r="O75" s="209" t="s">
        <v>371</v>
      </c>
      <c r="P75" s="211" t="s">
        <v>295</v>
      </c>
      <c r="Q75" s="209" t="s">
        <v>371</v>
      </c>
      <c r="R75" s="211" t="s">
        <v>295</v>
      </c>
      <c r="S75" s="209" t="s">
        <v>371</v>
      </c>
      <c r="T75" s="211" t="s">
        <v>295</v>
      </c>
      <c r="U75" s="209" t="s">
        <v>371</v>
      </c>
      <c r="V75" s="211" t="s">
        <v>295</v>
      </c>
    </row>
    <row r="76" spans="2:22" ht="50.1" customHeight="1" x14ac:dyDescent="0.3">
      <c r="B76" s="229"/>
      <c r="C76" s="225"/>
      <c r="D76" s="233"/>
      <c r="E76" s="234"/>
      <c r="F76" s="210" t="s">
        <v>374</v>
      </c>
      <c r="G76" s="211"/>
      <c r="H76" s="210" t="s">
        <v>500</v>
      </c>
      <c r="I76" s="211"/>
      <c r="J76" s="210" t="s">
        <v>492</v>
      </c>
      <c r="K76" s="211"/>
      <c r="L76" s="210" t="s">
        <v>510</v>
      </c>
      <c r="M76" s="211"/>
      <c r="O76" s="209" t="s">
        <v>374</v>
      </c>
      <c r="P76" s="211"/>
      <c r="Q76" s="209" t="s">
        <v>374</v>
      </c>
      <c r="R76" s="211"/>
      <c r="S76" s="209" t="s">
        <v>374</v>
      </c>
      <c r="T76" s="211"/>
      <c r="U76" s="209" t="s">
        <v>374</v>
      </c>
      <c r="V76" s="211"/>
    </row>
    <row r="77" spans="2:22" ht="21.95" customHeight="1" x14ac:dyDescent="0.3">
      <c r="B77" s="237"/>
      <c r="C77" s="238"/>
      <c r="D77" s="233"/>
      <c r="E77" s="234"/>
      <c r="F77" s="157" t="s">
        <v>244</v>
      </c>
      <c r="G77" s="212"/>
      <c r="H77" s="157" t="s">
        <v>244</v>
      </c>
      <c r="I77" s="212"/>
      <c r="J77" s="157" t="s">
        <v>244</v>
      </c>
      <c r="K77" s="212"/>
      <c r="L77" s="157" t="s">
        <v>244</v>
      </c>
      <c r="M77" s="212"/>
      <c r="O77" s="157" t="s">
        <v>244</v>
      </c>
      <c r="P77" s="212"/>
      <c r="Q77" s="157" t="s">
        <v>244</v>
      </c>
      <c r="R77" s="212"/>
      <c r="S77" s="157" t="s">
        <v>244</v>
      </c>
      <c r="T77" s="212"/>
      <c r="U77" s="157" t="s">
        <v>244</v>
      </c>
      <c r="V77" s="212"/>
    </row>
    <row r="78" spans="2:22" ht="27" customHeight="1" x14ac:dyDescent="0.3">
      <c r="B78" s="227">
        <v>2</v>
      </c>
      <c r="C78" s="224" t="s">
        <v>3</v>
      </c>
      <c r="D78" s="233"/>
      <c r="E78" s="234"/>
      <c r="F78" s="210" t="s">
        <v>493</v>
      </c>
      <c r="G78" s="211" t="s">
        <v>501</v>
      </c>
      <c r="H78" s="210" t="s">
        <v>493</v>
      </c>
      <c r="I78" s="211" t="s">
        <v>295</v>
      </c>
      <c r="J78" s="210" t="s">
        <v>504</v>
      </c>
      <c r="K78" s="211" t="s">
        <v>505</v>
      </c>
      <c r="L78" s="210" t="s">
        <v>491</v>
      </c>
      <c r="M78" s="211" t="s">
        <v>496</v>
      </c>
      <c r="O78" s="209" t="s">
        <v>371</v>
      </c>
      <c r="P78" s="211" t="s">
        <v>295</v>
      </c>
      <c r="Q78" s="209" t="s">
        <v>371</v>
      </c>
      <c r="R78" s="211" t="s">
        <v>295</v>
      </c>
      <c r="S78" s="209" t="s">
        <v>371</v>
      </c>
      <c r="T78" s="211" t="s">
        <v>295</v>
      </c>
      <c r="U78" s="209" t="s">
        <v>371</v>
      </c>
      <c r="V78" s="211" t="s">
        <v>295</v>
      </c>
    </row>
    <row r="79" spans="2:22" ht="50.1" customHeight="1" x14ac:dyDescent="0.3">
      <c r="B79" s="228"/>
      <c r="C79" s="225"/>
      <c r="D79" s="233"/>
      <c r="E79" s="234"/>
      <c r="F79" s="210" t="s">
        <v>374</v>
      </c>
      <c r="G79" s="211"/>
      <c r="H79" s="210" t="s">
        <v>374</v>
      </c>
      <c r="I79" s="211"/>
      <c r="J79" s="210" t="s">
        <v>506</v>
      </c>
      <c r="K79" s="211"/>
      <c r="L79" s="210" t="s">
        <v>511</v>
      </c>
      <c r="M79" s="211"/>
      <c r="O79" s="209" t="s">
        <v>374</v>
      </c>
      <c r="P79" s="211"/>
      <c r="Q79" s="209" t="s">
        <v>374</v>
      </c>
      <c r="R79" s="211"/>
      <c r="S79" s="209" t="s">
        <v>374</v>
      </c>
      <c r="T79" s="211"/>
      <c r="U79" s="209" t="s">
        <v>374</v>
      </c>
      <c r="V79" s="211"/>
    </row>
    <row r="80" spans="2:22" ht="21.95" customHeight="1" x14ac:dyDescent="0.3">
      <c r="B80" s="229"/>
      <c r="C80" s="226"/>
      <c r="D80" s="233"/>
      <c r="E80" s="234"/>
      <c r="F80" s="157" t="s">
        <v>244</v>
      </c>
      <c r="G80" s="212"/>
      <c r="H80" s="157" t="s">
        <v>244</v>
      </c>
      <c r="I80" s="212"/>
      <c r="J80" s="157" t="s">
        <v>244</v>
      </c>
      <c r="K80" s="212"/>
      <c r="L80" s="157" t="s">
        <v>244</v>
      </c>
      <c r="M80" s="212"/>
      <c r="O80" s="157" t="s">
        <v>244</v>
      </c>
      <c r="P80" s="212"/>
      <c r="Q80" s="157" t="s">
        <v>244</v>
      </c>
      <c r="R80" s="212"/>
      <c r="S80" s="157" t="s">
        <v>244</v>
      </c>
      <c r="T80" s="212"/>
      <c r="U80" s="157" t="s">
        <v>244</v>
      </c>
      <c r="V80" s="212"/>
    </row>
    <row r="81" spans="2:22" ht="27" customHeight="1" x14ac:dyDescent="0.3">
      <c r="B81" s="227">
        <v>3</v>
      </c>
      <c r="C81" s="224" t="s">
        <v>4</v>
      </c>
      <c r="D81" s="233"/>
      <c r="E81" s="234"/>
      <c r="F81" s="210" t="s">
        <v>493</v>
      </c>
      <c r="G81" s="211" t="s">
        <v>295</v>
      </c>
      <c r="H81" s="210" t="s">
        <v>493</v>
      </c>
      <c r="I81" s="211" t="s">
        <v>501</v>
      </c>
      <c r="J81" s="210" t="s">
        <v>491</v>
      </c>
      <c r="K81" s="211" t="s">
        <v>507</v>
      </c>
      <c r="L81" s="210" t="s">
        <v>512</v>
      </c>
      <c r="M81" s="211" t="s">
        <v>501</v>
      </c>
      <c r="O81" s="209" t="s">
        <v>371</v>
      </c>
      <c r="P81" s="211" t="s">
        <v>295</v>
      </c>
      <c r="Q81" s="209" t="s">
        <v>371</v>
      </c>
      <c r="R81" s="211" t="s">
        <v>295</v>
      </c>
      <c r="S81" s="209" t="s">
        <v>371</v>
      </c>
      <c r="T81" s="211" t="s">
        <v>295</v>
      </c>
      <c r="U81" s="209" t="s">
        <v>371</v>
      </c>
      <c r="V81" s="211" t="s">
        <v>295</v>
      </c>
    </row>
    <row r="82" spans="2:22" ht="50.1" customHeight="1" x14ac:dyDescent="0.3">
      <c r="B82" s="228"/>
      <c r="C82" s="225"/>
      <c r="D82" s="233"/>
      <c r="E82" s="234"/>
      <c r="F82" s="210" t="s">
        <v>374</v>
      </c>
      <c r="G82" s="211"/>
      <c r="H82" s="210" t="s">
        <v>374</v>
      </c>
      <c r="I82" s="211"/>
      <c r="J82" s="210" t="s">
        <v>492</v>
      </c>
      <c r="K82" s="211"/>
      <c r="L82" s="210" t="s">
        <v>511</v>
      </c>
      <c r="M82" s="211"/>
      <c r="O82" s="209" t="s">
        <v>374</v>
      </c>
      <c r="P82" s="211"/>
      <c r="Q82" s="209" t="s">
        <v>374</v>
      </c>
      <c r="R82" s="211"/>
      <c r="S82" s="209" t="s">
        <v>374</v>
      </c>
      <c r="T82" s="211"/>
      <c r="U82" s="209" t="s">
        <v>374</v>
      </c>
      <c r="V82" s="211"/>
    </row>
    <row r="83" spans="2:22" ht="21.95" customHeight="1" x14ac:dyDescent="0.3">
      <c r="B83" s="229"/>
      <c r="C83" s="226"/>
      <c r="D83" s="233"/>
      <c r="E83" s="234"/>
      <c r="F83" s="157" t="s">
        <v>244</v>
      </c>
      <c r="G83" s="212"/>
      <c r="H83" s="157" t="s">
        <v>244</v>
      </c>
      <c r="I83" s="212"/>
      <c r="J83" s="157" t="s">
        <v>244</v>
      </c>
      <c r="K83" s="212"/>
      <c r="L83" s="157" t="s">
        <v>244</v>
      </c>
      <c r="M83" s="212"/>
      <c r="O83" s="157" t="s">
        <v>244</v>
      </c>
      <c r="P83" s="212"/>
      <c r="Q83" s="157" t="s">
        <v>244</v>
      </c>
      <c r="R83" s="212"/>
      <c r="S83" s="157" t="s">
        <v>244</v>
      </c>
      <c r="T83" s="212"/>
      <c r="U83" s="157" t="s">
        <v>244</v>
      </c>
      <c r="V83" s="212"/>
    </row>
    <row r="84" spans="2:22" ht="27" customHeight="1" x14ac:dyDescent="0.3">
      <c r="B84" s="227">
        <v>4</v>
      </c>
      <c r="C84" s="224" t="s">
        <v>5</v>
      </c>
      <c r="D84" s="233"/>
      <c r="E84" s="234"/>
      <c r="F84" s="210" t="s">
        <v>493</v>
      </c>
      <c r="G84" s="211" t="s">
        <v>295</v>
      </c>
      <c r="H84" s="210" t="s">
        <v>493</v>
      </c>
      <c r="I84" s="211" t="s">
        <v>501</v>
      </c>
      <c r="J84" s="210" t="s">
        <v>491</v>
      </c>
      <c r="K84" s="211" t="s">
        <v>507</v>
      </c>
      <c r="L84" s="210" t="s">
        <v>512</v>
      </c>
      <c r="M84" s="211" t="s">
        <v>496</v>
      </c>
      <c r="O84" s="209" t="s">
        <v>371</v>
      </c>
      <c r="P84" s="211" t="s">
        <v>295</v>
      </c>
      <c r="Q84" s="209" t="s">
        <v>371</v>
      </c>
      <c r="R84" s="211" t="s">
        <v>295</v>
      </c>
      <c r="S84" s="209" t="s">
        <v>371</v>
      </c>
      <c r="T84" s="211" t="s">
        <v>295</v>
      </c>
      <c r="U84" s="209" t="s">
        <v>371</v>
      </c>
      <c r="V84" s="211" t="s">
        <v>295</v>
      </c>
    </row>
    <row r="85" spans="2:22" ht="50.1" customHeight="1" x14ac:dyDescent="0.3">
      <c r="B85" s="228"/>
      <c r="C85" s="225"/>
      <c r="D85" s="233"/>
      <c r="E85" s="234"/>
      <c r="F85" s="210" t="s">
        <v>374</v>
      </c>
      <c r="G85" s="211"/>
      <c r="H85" s="210" t="s">
        <v>374</v>
      </c>
      <c r="I85" s="211"/>
      <c r="J85" s="210" t="s">
        <v>508</v>
      </c>
      <c r="K85" s="211"/>
      <c r="L85" s="210" t="s">
        <v>513</v>
      </c>
      <c r="M85" s="211"/>
      <c r="O85" s="209" t="s">
        <v>374</v>
      </c>
      <c r="P85" s="211"/>
      <c r="Q85" s="209" t="s">
        <v>374</v>
      </c>
      <c r="R85" s="211"/>
      <c r="S85" s="209" t="s">
        <v>374</v>
      </c>
      <c r="T85" s="211"/>
      <c r="U85" s="209" t="s">
        <v>374</v>
      </c>
      <c r="V85" s="211"/>
    </row>
    <row r="86" spans="2:22" ht="21.95" customHeight="1" x14ac:dyDescent="0.3">
      <c r="B86" s="229"/>
      <c r="C86" s="226"/>
      <c r="D86" s="233"/>
      <c r="E86" s="234"/>
      <c r="F86" s="157" t="s">
        <v>244</v>
      </c>
      <c r="G86" s="212"/>
      <c r="H86" s="157" t="s">
        <v>244</v>
      </c>
      <c r="I86" s="212"/>
      <c r="J86" s="157" t="s">
        <v>244</v>
      </c>
      <c r="K86" s="212"/>
      <c r="L86" s="157" t="s">
        <v>244</v>
      </c>
      <c r="M86" s="212"/>
      <c r="O86" s="157" t="s">
        <v>244</v>
      </c>
      <c r="P86" s="212"/>
      <c r="Q86" s="157" t="s">
        <v>244</v>
      </c>
      <c r="R86" s="212"/>
      <c r="S86" s="157" t="s">
        <v>244</v>
      </c>
      <c r="T86" s="212"/>
      <c r="U86" s="157" t="s">
        <v>244</v>
      </c>
      <c r="V86" s="212"/>
    </row>
    <row r="87" spans="2:22" ht="27" customHeight="1" x14ac:dyDescent="0.3">
      <c r="B87" s="227">
        <v>5</v>
      </c>
      <c r="C87" s="224" t="s">
        <v>483</v>
      </c>
      <c r="D87" s="233"/>
      <c r="E87" s="234"/>
      <c r="F87" s="210" t="s">
        <v>493</v>
      </c>
      <c r="G87" s="211" t="s">
        <v>295</v>
      </c>
      <c r="H87" s="210" t="s">
        <v>493</v>
      </c>
      <c r="I87" s="211" t="s">
        <v>501</v>
      </c>
      <c r="J87" s="210" t="s">
        <v>509</v>
      </c>
      <c r="K87" s="211" t="s">
        <v>295</v>
      </c>
      <c r="L87" s="210" t="s">
        <v>504</v>
      </c>
      <c r="M87" s="211" t="s">
        <v>295</v>
      </c>
      <c r="O87" s="209" t="s">
        <v>371</v>
      </c>
      <c r="P87" s="211" t="s">
        <v>295</v>
      </c>
      <c r="Q87" s="209" t="s">
        <v>371</v>
      </c>
      <c r="R87" s="211" t="s">
        <v>295</v>
      </c>
      <c r="S87" s="209" t="s">
        <v>371</v>
      </c>
      <c r="T87" s="211" t="s">
        <v>295</v>
      </c>
      <c r="U87" s="209" t="s">
        <v>371</v>
      </c>
      <c r="V87" s="211" t="s">
        <v>295</v>
      </c>
    </row>
    <row r="88" spans="2:22" ht="50.1" customHeight="1" x14ac:dyDescent="0.3">
      <c r="B88" s="228"/>
      <c r="C88" s="225"/>
      <c r="D88" s="233"/>
      <c r="E88" s="234"/>
      <c r="F88" s="210" t="s">
        <v>502</v>
      </c>
      <c r="G88" s="211"/>
      <c r="H88" s="210" t="s">
        <v>374</v>
      </c>
      <c r="I88" s="211"/>
      <c r="J88" s="210" t="s">
        <v>492</v>
      </c>
      <c r="K88" s="211"/>
      <c r="L88" s="210" t="s">
        <v>513</v>
      </c>
      <c r="M88" s="211"/>
      <c r="O88" s="209" t="s">
        <v>374</v>
      </c>
      <c r="P88" s="211"/>
      <c r="Q88" s="209" t="s">
        <v>374</v>
      </c>
      <c r="R88" s="211"/>
      <c r="S88" s="209" t="s">
        <v>374</v>
      </c>
      <c r="T88" s="211"/>
      <c r="U88" s="209" t="s">
        <v>374</v>
      </c>
      <c r="V88" s="211"/>
    </row>
    <row r="89" spans="2:22" ht="21.95" customHeight="1" x14ac:dyDescent="0.3">
      <c r="B89" s="229"/>
      <c r="C89" s="226"/>
      <c r="D89" s="233"/>
      <c r="E89" s="234"/>
      <c r="F89" s="157" t="s">
        <v>244</v>
      </c>
      <c r="G89" s="212"/>
      <c r="H89" s="157" t="s">
        <v>244</v>
      </c>
      <c r="I89" s="212"/>
      <c r="J89" s="157" t="s">
        <v>244</v>
      </c>
      <c r="K89" s="212"/>
      <c r="L89" s="157" t="s">
        <v>244</v>
      </c>
      <c r="M89" s="212"/>
      <c r="O89" s="157" t="s">
        <v>244</v>
      </c>
      <c r="P89" s="212"/>
      <c r="Q89" s="157" t="s">
        <v>244</v>
      </c>
      <c r="R89" s="212"/>
      <c r="S89" s="157" t="s">
        <v>244</v>
      </c>
      <c r="T89" s="212"/>
      <c r="U89" s="157" t="s">
        <v>244</v>
      </c>
      <c r="V89" s="212"/>
    </row>
    <row r="90" spans="2:22" ht="27" customHeight="1" x14ac:dyDescent="0.3">
      <c r="B90" s="227">
        <v>6</v>
      </c>
      <c r="C90" s="224" t="s">
        <v>484</v>
      </c>
      <c r="D90" s="233"/>
      <c r="E90" s="234"/>
      <c r="F90" s="210" t="s">
        <v>493</v>
      </c>
      <c r="G90" s="211" t="s">
        <v>295</v>
      </c>
      <c r="H90" s="210" t="s">
        <v>503</v>
      </c>
      <c r="I90" s="211" t="s">
        <v>295</v>
      </c>
      <c r="J90" s="210" t="s">
        <v>491</v>
      </c>
      <c r="K90" s="211" t="s">
        <v>295</v>
      </c>
      <c r="L90" s="210" t="s">
        <v>512</v>
      </c>
      <c r="M90" s="211" t="s">
        <v>501</v>
      </c>
      <c r="O90" s="209" t="s">
        <v>371</v>
      </c>
      <c r="P90" s="211" t="s">
        <v>295</v>
      </c>
      <c r="Q90" s="209" t="s">
        <v>371</v>
      </c>
      <c r="R90" s="211" t="s">
        <v>295</v>
      </c>
      <c r="S90" s="209" t="s">
        <v>371</v>
      </c>
      <c r="T90" s="211" t="s">
        <v>295</v>
      </c>
      <c r="U90" s="209" t="s">
        <v>371</v>
      </c>
      <c r="V90" s="211" t="s">
        <v>295</v>
      </c>
    </row>
    <row r="91" spans="2:22" ht="50.1" customHeight="1" x14ac:dyDescent="0.3">
      <c r="B91" s="228"/>
      <c r="C91" s="225"/>
      <c r="D91" s="233"/>
      <c r="E91" s="234"/>
      <c r="F91" s="210" t="s">
        <v>374</v>
      </c>
      <c r="G91" s="211"/>
      <c r="H91" s="210" t="s">
        <v>374</v>
      </c>
      <c r="I91" s="211"/>
      <c r="J91" s="210" t="s">
        <v>492</v>
      </c>
      <c r="K91" s="211"/>
      <c r="L91" s="210" t="s">
        <v>510</v>
      </c>
      <c r="M91" s="211"/>
      <c r="O91" s="209" t="s">
        <v>374</v>
      </c>
      <c r="P91" s="211"/>
      <c r="Q91" s="209" t="s">
        <v>374</v>
      </c>
      <c r="R91" s="211"/>
      <c r="S91" s="209" t="s">
        <v>374</v>
      </c>
      <c r="T91" s="211"/>
      <c r="U91" s="209" t="s">
        <v>374</v>
      </c>
      <c r="V91" s="211"/>
    </row>
    <row r="92" spans="2:22" ht="21.95" customHeight="1" x14ac:dyDescent="0.3">
      <c r="B92" s="229"/>
      <c r="C92" s="226"/>
      <c r="D92" s="233"/>
      <c r="E92" s="234"/>
      <c r="F92" s="157" t="s">
        <v>244</v>
      </c>
      <c r="G92" s="212"/>
      <c r="H92" s="157" t="s">
        <v>244</v>
      </c>
      <c r="I92" s="212"/>
      <c r="J92" s="157" t="s">
        <v>244</v>
      </c>
      <c r="K92" s="212"/>
      <c r="L92" s="157" t="s">
        <v>244</v>
      </c>
      <c r="M92" s="212"/>
      <c r="O92" s="157" t="s">
        <v>244</v>
      </c>
      <c r="P92" s="212"/>
      <c r="Q92" s="157" t="s">
        <v>244</v>
      </c>
      <c r="R92" s="212"/>
      <c r="S92" s="157" t="s">
        <v>244</v>
      </c>
      <c r="T92" s="212"/>
      <c r="U92" s="157" t="s">
        <v>244</v>
      </c>
      <c r="V92" s="212"/>
    </row>
    <row r="93" spans="2:22" ht="27" customHeight="1" x14ac:dyDescent="0.3">
      <c r="B93" s="227">
        <v>7</v>
      </c>
      <c r="C93" s="224" t="s">
        <v>485</v>
      </c>
      <c r="D93" s="233"/>
      <c r="E93" s="234"/>
      <c r="F93" s="210" t="s">
        <v>503</v>
      </c>
      <c r="G93" s="211" t="s">
        <v>295</v>
      </c>
      <c r="H93" s="210" t="s">
        <v>493</v>
      </c>
      <c r="I93" s="211" t="s">
        <v>295</v>
      </c>
      <c r="J93" s="210" t="s">
        <v>509</v>
      </c>
      <c r="K93" s="211" t="s">
        <v>295</v>
      </c>
      <c r="L93" s="210" t="s">
        <v>504</v>
      </c>
      <c r="M93" s="211" t="s">
        <v>501</v>
      </c>
      <c r="O93" s="209" t="s">
        <v>371</v>
      </c>
      <c r="P93" s="211" t="s">
        <v>295</v>
      </c>
      <c r="Q93" s="209" t="s">
        <v>371</v>
      </c>
      <c r="R93" s="211" t="s">
        <v>295</v>
      </c>
      <c r="S93" s="209" t="s">
        <v>371</v>
      </c>
      <c r="T93" s="211" t="s">
        <v>295</v>
      </c>
      <c r="U93" s="209" t="s">
        <v>371</v>
      </c>
      <c r="V93" s="211" t="s">
        <v>295</v>
      </c>
    </row>
    <row r="94" spans="2:22" ht="50.1" customHeight="1" x14ac:dyDescent="0.3">
      <c r="B94" s="228"/>
      <c r="C94" s="225"/>
      <c r="D94" s="233"/>
      <c r="E94" s="234"/>
      <c r="F94" s="210" t="s">
        <v>374</v>
      </c>
      <c r="G94" s="211"/>
      <c r="H94" s="210" t="s">
        <v>374</v>
      </c>
      <c r="I94" s="211"/>
      <c r="J94" s="210" t="s">
        <v>508</v>
      </c>
      <c r="K94" s="211"/>
      <c r="L94" s="210" t="s">
        <v>511</v>
      </c>
      <c r="M94" s="211"/>
      <c r="O94" s="209" t="s">
        <v>374</v>
      </c>
      <c r="P94" s="211"/>
      <c r="Q94" s="209" t="s">
        <v>374</v>
      </c>
      <c r="R94" s="211"/>
      <c r="S94" s="209" t="s">
        <v>374</v>
      </c>
      <c r="T94" s="211"/>
      <c r="U94" s="209" t="s">
        <v>374</v>
      </c>
      <c r="V94" s="211"/>
    </row>
    <row r="95" spans="2:22" ht="21.95" customHeight="1" x14ac:dyDescent="0.3">
      <c r="B95" s="229"/>
      <c r="C95" s="226"/>
      <c r="D95" s="233"/>
      <c r="E95" s="234"/>
      <c r="F95" s="157" t="s">
        <v>244</v>
      </c>
      <c r="G95" s="212"/>
      <c r="H95" s="157" t="s">
        <v>244</v>
      </c>
      <c r="I95" s="212"/>
      <c r="J95" s="157" t="s">
        <v>244</v>
      </c>
      <c r="K95" s="212"/>
      <c r="L95" s="157" t="s">
        <v>244</v>
      </c>
      <c r="M95" s="212"/>
      <c r="O95" s="157" t="s">
        <v>244</v>
      </c>
      <c r="P95" s="212"/>
      <c r="Q95" s="157" t="s">
        <v>244</v>
      </c>
      <c r="R95" s="212"/>
      <c r="S95" s="157" t="s">
        <v>244</v>
      </c>
      <c r="T95" s="212"/>
      <c r="U95" s="157" t="s">
        <v>244</v>
      </c>
      <c r="V95" s="212"/>
    </row>
    <row r="96" spans="2:22" ht="27" customHeight="1" x14ac:dyDescent="0.3">
      <c r="B96" s="227">
        <v>8</v>
      </c>
      <c r="C96" s="224" t="s">
        <v>486</v>
      </c>
      <c r="D96" s="233"/>
      <c r="E96" s="234"/>
      <c r="F96" s="210" t="s">
        <v>493</v>
      </c>
      <c r="G96" s="211" t="s">
        <v>295</v>
      </c>
      <c r="H96" s="210" t="s">
        <v>493</v>
      </c>
      <c r="I96" s="211" t="s">
        <v>295</v>
      </c>
      <c r="J96" s="210" t="s">
        <v>509</v>
      </c>
      <c r="K96" s="211" t="s">
        <v>295</v>
      </c>
      <c r="L96" s="210" t="s">
        <v>512</v>
      </c>
      <c r="M96" s="211" t="s">
        <v>501</v>
      </c>
      <c r="O96" s="209" t="s">
        <v>371</v>
      </c>
      <c r="P96" s="211" t="s">
        <v>295</v>
      </c>
      <c r="Q96" s="209" t="s">
        <v>371</v>
      </c>
      <c r="R96" s="211" t="s">
        <v>295</v>
      </c>
      <c r="S96" s="209" t="s">
        <v>371</v>
      </c>
      <c r="T96" s="211" t="s">
        <v>295</v>
      </c>
      <c r="U96" s="209" t="s">
        <v>371</v>
      </c>
      <c r="V96" s="211" t="s">
        <v>295</v>
      </c>
    </row>
    <row r="97" spans="2:22" ht="49.5" customHeight="1" x14ac:dyDescent="0.3">
      <c r="B97" s="228"/>
      <c r="C97" s="225"/>
      <c r="D97" s="233"/>
      <c r="E97" s="234"/>
      <c r="F97" s="210" t="s">
        <v>374</v>
      </c>
      <c r="G97" s="211"/>
      <c r="H97" s="210" t="s">
        <v>374</v>
      </c>
      <c r="I97" s="211"/>
      <c r="J97" s="210" t="s">
        <v>492</v>
      </c>
      <c r="K97" s="211"/>
      <c r="L97" s="210" t="s">
        <v>510</v>
      </c>
      <c r="M97" s="211"/>
      <c r="O97" s="209" t="s">
        <v>374</v>
      </c>
      <c r="P97" s="211"/>
      <c r="Q97" s="209" t="s">
        <v>374</v>
      </c>
      <c r="R97" s="211"/>
      <c r="S97" s="209" t="s">
        <v>374</v>
      </c>
      <c r="T97" s="211"/>
      <c r="U97" s="209" t="s">
        <v>374</v>
      </c>
      <c r="V97" s="211"/>
    </row>
    <row r="98" spans="2:22" ht="21.95" customHeight="1" x14ac:dyDescent="0.3">
      <c r="B98" s="229"/>
      <c r="C98" s="226"/>
      <c r="D98" s="235"/>
      <c r="E98" s="236"/>
      <c r="F98" s="157" t="s">
        <v>244</v>
      </c>
      <c r="G98" s="212"/>
      <c r="H98" s="157" t="s">
        <v>244</v>
      </c>
      <c r="I98" s="212"/>
      <c r="J98" s="157" t="s">
        <v>244</v>
      </c>
      <c r="K98" s="212"/>
      <c r="L98" s="157" t="s">
        <v>244</v>
      </c>
      <c r="M98" s="212"/>
      <c r="O98" s="157" t="s">
        <v>244</v>
      </c>
      <c r="P98" s="212"/>
      <c r="Q98" s="157" t="s">
        <v>244</v>
      </c>
      <c r="R98" s="212"/>
      <c r="S98" s="157" t="s">
        <v>244</v>
      </c>
      <c r="T98" s="212"/>
      <c r="U98" s="157" t="s">
        <v>244</v>
      </c>
      <c r="V98" s="212"/>
    </row>
    <row r="99" spans="2:22" ht="17.100000000000001" customHeight="1" x14ac:dyDescent="0.3">
      <c r="B99" s="150"/>
      <c r="C99" s="159"/>
      <c r="D99" s="190"/>
      <c r="E99" s="190"/>
      <c r="F99" s="190"/>
      <c r="G99" s="190"/>
      <c r="H99" s="190"/>
      <c r="I99" s="190"/>
      <c r="J99" s="190"/>
      <c r="K99" s="190"/>
      <c r="L99" s="190"/>
      <c r="M99" s="190"/>
    </row>
    <row r="100" spans="2:22" ht="17.100000000000001" customHeight="1" x14ac:dyDescent="0.3">
      <c r="B100" s="150"/>
      <c r="C100" s="159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</row>
    <row r="101" spans="2:22" ht="17.100000000000001" customHeigh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6"/>
    </row>
    <row r="102" spans="2:22" ht="27" customHeight="1" x14ac:dyDescent="0.3">
      <c r="B102" s="2"/>
      <c r="C102" s="230">
        <f>L107</f>
        <v>43602</v>
      </c>
      <c r="D102" s="230"/>
      <c r="E102" s="230"/>
      <c r="F102" s="230"/>
      <c r="G102" s="230"/>
      <c r="H102" s="220">
        <f>IF(DAY(L107)&gt;=28,5,IF(DAY(L107)&gt;=21,4,IF(DAY(L107)&gt;=14,3,IF(DAY(L107)&gt;=7,2,1))))</f>
        <v>3</v>
      </c>
      <c r="I102" s="220"/>
      <c r="J102" s="220"/>
      <c r="K102" s="220"/>
      <c r="L102" s="220"/>
      <c r="M102" s="6"/>
    </row>
    <row r="103" spans="2:22" ht="26.25" customHeight="1" x14ac:dyDescent="0.3">
      <c r="B103" s="221"/>
      <c r="C103" s="222"/>
      <c r="D103" s="184"/>
      <c r="E103" s="7"/>
      <c r="F103" s="191"/>
      <c r="G103" s="218"/>
      <c r="H103" s="219"/>
      <c r="I103" s="219"/>
      <c r="J103" s="192"/>
      <c r="K103" s="8"/>
      <c r="L103" s="192"/>
      <c r="M103" s="6"/>
    </row>
    <row r="104" spans="2:22" ht="18" customHeight="1" x14ac:dyDescent="0.3">
      <c r="B104" s="223" t="s">
        <v>229</v>
      </c>
      <c r="C104" s="223"/>
      <c r="D104" s="223" t="s">
        <v>241</v>
      </c>
      <c r="E104" s="223"/>
      <c r="F104" s="11"/>
      <c r="G104" s="221" t="s">
        <v>231</v>
      </c>
      <c r="H104" s="222"/>
      <c r="I104" s="222"/>
      <c r="J104" s="6"/>
      <c r="K104" s="6"/>
      <c r="L104" s="6"/>
      <c r="M104" s="6"/>
    </row>
    <row r="105" spans="2:22" ht="17.100000000000001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6"/>
    </row>
    <row r="106" spans="2:22" x14ac:dyDescent="0.3">
      <c r="B106" s="239" t="s">
        <v>0</v>
      </c>
      <c r="C106" s="239" t="s">
        <v>1</v>
      </c>
      <c r="D106" s="215">
        <f>D107</f>
        <v>43598</v>
      </c>
      <c r="E106" s="216"/>
      <c r="F106" s="215">
        <f>F107</f>
        <v>43599</v>
      </c>
      <c r="G106" s="216"/>
      <c r="H106" s="215">
        <f>H107</f>
        <v>43600</v>
      </c>
      <c r="I106" s="216"/>
      <c r="J106" s="215">
        <f>J107</f>
        <v>43601</v>
      </c>
      <c r="K106" s="216"/>
      <c r="L106" s="215">
        <f>L107</f>
        <v>43602</v>
      </c>
      <c r="M106" s="216"/>
    </row>
    <row r="107" spans="2:22" ht="17.25" thickBot="1" x14ac:dyDescent="0.35">
      <c r="B107" s="240"/>
      <c r="C107" s="240"/>
      <c r="D107" s="213">
        <f>D74+7</f>
        <v>43598</v>
      </c>
      <c r="E107" s="214"/>
      <c r="F107" s="213">
        <f>D107+1</f>
        <v>43599</v>
      </c>
      <c r="G107" s="214"/>
      <c r="H107" s="213">
        <f>F107+1</f>
        <v>43600</v>
      </c>
      <c r="I107" s="214"/>
      <c r="J107" s="213">
        <f>H107+1</f>
        <v>43601</v>
      </c>
      <c r="K107" s="214"/>
      <c r="L107" s="213">
        <f>J107+1</f>
        <v>43602</v>
      </c>
      <c r="M107" s="214"/>
    </row>
    <row r="108" spans="2:22" ht="27" customHeight="1" thickTop="1" x14ac:dyDescent="0.3">
      <c r="B108" s="229">
        <v>1</v>
      </c>
      <c r="C108" s="225" t="s">
        <v>2</v>
      </c>
      <c r="D108" s="210" t="s">
        <v>514</v>
      </c>
      <c r="E108" s="211" t="s">
        <v>515</v>
      </c>
      <c r="F108" s="210" t="s">
        <v>491</v>
      </c>
      <c r="G108" s="211" t="s">
        <v>295</v>
      </c>
      <c r="H108" s="210" t="s">
        <v>504</v>
      </c>
      <c r="I108" s="211" t="s">
        <v>496</v>
      </c>
      <c r="J108" s="210" t="s">
        <v>376</v>
      </c>
      <c r="K108" s="211" t="s">
        <v>295</v>
      </c>
      <c r="L108" s="210" t="s">
        <v>526</v>
      </c>
      <c r="M108" s="211" t="s">
        <v>496</v>
      </c>
    </row>
    <row r="109" spans="2:22" ht="50.1" customHeight="1" x14ac:dyDescent="0.3">
      <c r="B109" s="229"/>
      <c r="C109" s="225"/>
      <c r="D109" s="210" t="s">
        <v>510</v>
      </c>
      <c r="E109" s="211"/>
      <c r="F109" s="210" t="s">
        <v>516</v>
      </c>
      <c r="G109" s="211"/>
      <c r="H109" s="210" t="s">
        <v>519</v>
      </c>
      <c r="I109" s="211"/>
      <c r="J109" s="210" t="s">
        <v>377</v>
      </c>
      <c r="K109" s="211"/>
      <c r="L109" s="210" t="s">
        <v>527</v>
      </c>
      <c r="M109" s="211"/>
    </row>
    <row r="110" spans="2:22" ht="21.95" customHeight="1" x14ac:dyDescent="0.3">
      <c r="B110" s="237"/>
      <c r="C110" s="238"/>
      <c r="D110" s="157" t="s">
        <v>244</v>
      </c>
      <c r="E110" s="212"/>
      <c r="F110" s="157" t="s">
        <v>244</v>
      </c>
      <c r="G110" s="212"/>
      <c r="H110" s="157" t="s">
        <v>244</v>
      </c>
      <c r="I110" s="212"/>
      <c r="J110" s="157" t="s">
        <v>333</v>
      </c>
      <c r="K110" s="212"/>
      <c r="L110" s="157" t="s">
        <v>528</v>
      </c>
      <c r="M110" s="212"/>
    </row>
    <row r="111" spans="2:22" ht="27" customHeight="1" x14ac:dyDescent="0.3">
      <c r="B111" s="227">
        <v>2</v>
      </c>
      <c r="C111" s="224" t="s">
        <v>3</v>
      </c>
      <c r="D111" s="210" t="s">
        <v>491</v>
      </c>
      <c r="E111" s="211" t="s">
        <v>501</v>
      </c>
      <c r="F111" s="210" t="s">
        <v>491</v>
      </c>
      <c r="G111" s="211" t="s">
        <v>295</v>
      </c>
      <c r="H111" s="210" t="s">
        <v>491</v>
      </c>
      <c r="I111" s="211" t="s">
        <v>295</v>
      </c>
      <c r="J111" s="210" t="s">
        <v>520</v>
      </c>
      <c r="K111" s="211" t="s">
        <v>295</v>
      </c>
      <c r="L111" s="210" t="s">
        <v>376</v>
      </c>
      <c r="M111" s="211" t="s">
        <v>295</v>
      </c>
    </row>
    <row r="112" spans="2:22" ht="50.1" customHeight="1" x14ac:dyDescent="0.3">
      <c r="B112" s="228"/>
      <c r="C112" s="225"/>
      <c r="D112" s="210" t="s">
        <v>513</v>
      </c>
      <c r="E112" s="211"/>
      <c r="F112" s="210" t="s">
        <v>516</v>
      </c>
      <c r="G112" s="211"/>
      <c r="H112" s="210" t="s">
        <v>519</v>
      </c>
      <c r="I112" s="211"/>
      <c r="J112" s="210" t="s">
        <v>521</v>
      </c>
      <c r="K112" s="211"/>
      <c r="L112" s="210" t="s">
        <v>527</v>
      </c>
      <c r="M112" s="211"/>
    </row>
    <row r="113" spans="2:13" ht="21.95" customHeight="1" x14ac:dyDescent="0.3">
      <c r="B113" s="229"/>
      <c r="C113" s="226"/>
      <c r="D113" s="157" t="s">
        <v>244</v>
      </c>
      <c r="E113" s="212"/>
      <c r="F113" s="157" t="s">
        <v>244</v>
      </c>
      <c r="G113" s="212"/>
      <c r="H113" s="157" t="s">
        <v>244</v>
      </c>
      <c r="I113" s="212"/>
      <c r="J113" s="157" t="s">
        <v>333</v>
      </c>
      <c r="K113" s="212"/>
      <c r="L113" s="157" t="s">
        <v>528</v>
      </c>
      <c r="M113" s="212"/>
    </row>
    <row r="114" spans="2:13" ht="27" customHeight="1" x14ac:dyDescent="0.3">
      <c r="B114" s="227">
        <v>3</v>
      </c>
      <c r="C114" s="224" t="s">
        <v>4</v>
      </c>
      <c r="D114" s="210" t="s">
        <v>491</v>
      </c>
      <c r="E114" s="211" t="s">
        <v>295</v>
      </c>
      <c r="F114" s="210" t="s">
        <v>504</v>
      </c>
      <c r="G114" s="211" t="s">
        <v>507</v>
      </c>
      <c r="H114" s="210" t="s">
        <v>491</v>
      </c>
      <c r="I114" s="211" t="s">
        <v>295</v>
      </c>
      <c r="J114" s="210" t="s">
        <v>376</v>
      </c>
      <c r="K114" s="211" t="s">
        <v>295</v>
      </c>
      <c r="L114" s="210" t="s">
        <v>526</v>
      </c>
      <c r="M114" s="211" t="s">
        <v>496</v>
      </c>
    </row>
    <row r="115" spans="2:13" ht="50.1" customHeight="1" x14ac:dyDescent="0.3">
      <c r="B115" s="228"/>
      <c r="C115" s="225"/>
      <c r="D115" s="210" t="s">
        <v>510</v>
      </c>
      <c r="E115" s="211"/>
      <c r="F115" s="210" t="s">
        <v>516</v>
      </c>
      <c r="G115" s="211"/>
      <c r="H115" s="210" t="s">
        <v>519</v>
      </c>
      <c r="I115" s="211"/>
      <c r="J115" s="210" t="s">
        <v>377</v>
      </c>
      <c r="K115" s="211"/>
      <c r="L115" s="210" t="s">
        <v>377</v>
      </c>
      <c r="M115" s="211"/>
    </row>
    <row r="116" spans="2:13" ht="21.95" customHeight="1" x14ac:dyDescent="0.3">
      <c r="B116" s="229"/>
      <c r="C116" s="226"/>
      <c r="D116" s="157" t="s">
        <v>244</v>
      </c>
      <c r="E116" s="212"/>
      <c r="F116" s="157" t="s">
        <v>244</v>
      </c>
      <c r="G116" s="212"/>
      <c r="H116" s="157" t="s">
        <v>244</v>
      </c>
      <c r="I116" s="212"/>
      <c r="J116" s="157" t="s">
        <v>333</v>
      </c>
      <c r="K116" s="212"/>
      <c r="L116" s="157" t="s">
        <v>333</v>
      </c>
      <c r="M116" s="212"/>
    </row>
    <row r="117" spans="2:13" ht="27" customHeight="1" x14ac:dyDescent="0.3">
      <c r="B117" s="227">
        <v>4</v>
      </c>
      <c r="C117" s="224" t="s">
        <v>5</v>
      </c>
      <c r="D117" s="210" t="s">
        <v>491</v>
      </c>
      <c r="E117" s="211" t="s">
        <v>295</v>
      </c>
      <c r="F117" s="210" t="s">
        <v>491</v>
      </c>
      <c r="G117" s="211" t="s">
        <v>496</v>
      </c>
      <c r="H117" s="210" t="s">
        <v>491</v>
      </c>
      <c r="I117" s="211" t="s">
        <v>295</v>
      </c>
      <c r="J117" s="210" t="s">
        <v>376</v>
      </c>
      <c r="K117" s="211" t="s">
        <v>522</v>
      </c>
      <c r="L117" s="210" t="s">
        <v>376</v>
      </c>
      <c r="M117" s="211" t="s">
        <v>496</v>
      </c>
    </row>
    <row r="118" spans="2:13" ht="50.1" customHeight="1" x14ac:dyDescent="0.3">
      <c r="B118" s="228"/>
      <c r="C118" s="225"/>
      <c r="D118" s="210" t="s">
        <v>510</v>
      </c>
      <c r="E118" s="211"/>
      <c r="F118" s="210" t="s">
        <v>516</v>
      </c>
      <c r="G118" s="211"/>
      <c r="H118" s="210" t="s">
        <v>519</v>
      </c>
      <c r="I118" s="211"/>
      <c r="J118" s="210" t="s">
        <v>523</v>
      </c>
      <c r="K118" s="211"/>
      <c r="L118" s="210" t="s">
        <v>377</v>
      </c>
      <c r="M118" s="211"/>
    </row>
    <row r="119" spans="2:13" ht="21.95" customHeight="1" x14ac:dyDescent="0.3">
      <c r="B119" s="229"/>
      <c r="C119" s="226"/>
      <c r="D119" s="157" t="s">
        <v>244</v>
      </c>
      <c r="E119" s="212"/>
      <c r="F119" s="157" t="s">
        <v>244</v>
      </c>
      <c r="G119" s="212"/>
      <c r="H119" s="157" t="s">
        <v>244</v>
      </c>
      <c r="I119" s="212"/>
      <c r="J119" s="157" t="s">
        <v>524</v>
      </c>
      <c r="K119" s="212"/>
      <c r="L119" s="157" t="s">
        <v>333</v>
      </c>
      <c r="M119" s="212"/>
    </row>
    <row r="120" spans="2:13" ht="27" customHeight="1" x14ac:dyDescent="0.3">
      <c r="B120" s="227">
        <v>5</v>
      </c>
      <c r="C120" s="224" t="s">
        <v>483</v>
      </c>
      <c r="D120" s="210" t="s">
        <v>491</v>
      </c>
      <c r="E120" s="211" t="s">
        <v>501</v>
      </c>
      <c r="F120" s="210" t="s">
        <v>491</v>
      </c>
      <c r="G120" s="211" t="s">
        <v>507</v>
      </c>
      <c r="H120" s="210" t="s">
        <v>491</v>
      </c>
      <c r="I120" s="211" t="s">
        <v>295</v>
      </c>
      <c r="J120" s="210" t="s">
        <v>525</v>
      </c>
      <c r="K120" s="211" t="s">
        <v>295</v>
      </c>
      <c r="L120" s="210" t="s">
        <v>529</v>
      </c>
      <c r="M120" s="211" t="s">
        <v>496</v>
      </c>
    </row>
    <row r="121" spans="2:13" ht="50.1" customHeight="1" x14ac:dyDescent="0.3">
      <c r="B121" s="228"/>
      <c r="C121" s="225"/>
      <c r="D121" s="210" t="s">
        <v>510</v>
      </c>
      <c r="E121" s="211"/>
      <c r="F121" s="210" t="s">
        <v>516</v>
      </c>
      <c r="G121" s="211"/>
      <c r="H121" s="210" t="s">
        <v>519</v>
      </c>
      <c r="I121" s="211"/>
      <c r="J121" s="210" t="s">
        <v>523</v>
      </c>
      <c r="K121" s="211"/>
      <c r="L121" s="210" t="s">
        <v>530</v>
      </c>
      <c r="M121" s="211"/>
    </row>
    <row r="122" spans="2:13" ht="21.95" customHeight="1" x14ac:dyDescent="0.3">
      <c r="B122" s="229"/>
      <c r="C122" s="226"/>
      <c r="D122" s="157" t="s">
        <v>244</v>
      </c>
      <c r="E122" s="212"/>
      <c r="F122" s="157" t="s">
        <v>244</v>
      </c>
      <c r="G122" s="212"/>
      <c r="H122" s="157" t="s">
        <v>244</v>
      </c>
      <c r="I122" s="212"/>
      <c r="J122" s="157" t="s">
        <v>333</v>
      </c>
      <c r="K122" s="212"/>
      <c r="L122" s="157" t="s">
        <v>333</v>
      </c>
      <c r="M122" s="212"/>
    </row>
    <row r="123" spans="2:13" ht="27" customHeight="1" x14ac:dyDescent="0.3">
      <c r="B123" s="227">
        <v>6</v>
      </c>
      <c r="C123" s="224" t="s">
        <v>484</v>
      </c>
      <c r="D123" s="210" t="s">
        <v>491</v>
      </c>
      <c r="E123" s="211" t="s">
        <v>501</v>
      </c>
      <c r="F123" s="210" t="s">
        <v>509</v>
      </c>
      <c r="G123" s="211" t="s">
        <v>507</v>
      </c>
      <c r="H123" s="210" t="s">
        <v>491</v>
      </c>
      <c r="I123" s="211" t="s">
        <v>295</v>
      </c>
      <c r="J123" s="210" t="s">
        <v>520</v>
      </c>
      <c r="K123" s="211" t="s">
        <v>522</v>
      </c>
      <c r="L123" s="210" t="s">
        <v>526</v>
      </c>
      <c r="M123" s="211" t="s">
        <v>295</v>
      </c>
    </row>
    <row r="124" spans="2:13" ht="50.1" customHeight="1" x14ac:dyDescent="0.3">
      <c r="B124" s="228"/>
      <c r="C124" s="225"/>
      <c r="D124" s="210" t="s">
        <v>510</v>
      </c>
      <c r="E124" s="211"/>
      <c r="F124" s="210" t="s">
        <v>516</v>
      </c>
      <c r="G124" s="211"/>
      <c r="H124" s="210" t="s">
        <v>519</v>
      </c>
      <c r="I124" s="211"/>
      <c r="J124" s="210" t="s">
        <v>523</v>
      </c>
      <c r="K124" s="211"/>
      <c r="L124" s="210" t="s">
        <v>378</v>
      </c>
      <c r="M124" s="211"/>
    </row>
    <row r="125" spans="2:13" ht="21.95" customHeight="1" x14ac:dyDescent="0.3">
      <c r="B125" s="229"/>
      <c r="C125" s="226"/>
      <c r="D125" s="157" t="s">
        <v>244</v>
      </c>
      <c r="E125" s="212"/>
      <c r="F125" s="157" t="s">
        <v>244</v>
      </c>
      <c r="G125" s="212"/>
      <c r="H125" s="157" t="s">
        <v>244</v>
      </c>
      <c r="I125" s="212"/>
      <c r="J125" s="157" t="s">
        <v>333</v>
      </c>
      <c r="K125" s="212"/>
      <c r="L125" s="157" t="s">
        <v>333</v>
      </c>
      <c r="M125" s="212"/>
    </row>
    <row r="126" spans="2:13" ht="27" customHeight="1" x14ac:dyDescent="0.3">
      <c r="B126" s="227">
        <v>7</v>
      </c>
      <c r="C126" s="224" t="s">
        <v>485</v>
      </c>
      <c r="D126" s="210" t="s">
        <v>491</v>
      </c>
      <c r="E126" s="211" t="s">
        <v>295</v>
      </c>
      <c r="F126" s="210" t="s">
        <v>504</v>
      </c>
      <c r="G126" s="211" t="s">
        <v>295</v>
      </c>
      <c r="H126" s="210" t="s">
        <v>491</v>
      </c>
      <c r="I126" s="211" t="s">
        <v>295</v>
      </c>
      <c r="J126" s="210" t="s">
        <v>376</v>
      </c>
      <c r="K126" s="211" t="s">
        <v>295</v>
      </c>
      <c r="L126" s="210" t="s">
        <v>376</v>
      </c>
      <c r="M126" s="211" t="s">
        <v>295</v>
      </c>
    </row>
    <row r="127" spans="2:13" ht="50.1" customHeight="1" x14ac:dyDescent="0.3">
      <c r="B127" s="228"/>
      <c r="C127" s="225"/>
      <c r="D127" s="210" t="s">
        <v>510</v>
      </c>
      <c r="E127" s="211"/>
      <c r="F127" s="210" t="s">
        <v>517</v>
      </c>
      <c r="G127" s="211"/>
      <c r="H127" s="210" t="s">
        <v>519</v>
      </c>
      <c r="I127" s="211"/>
      <c r="J127" s="210" t="s">
        <v>377</v>
      </c>
      <c r="K127" s="211"/>
      <c r="L127" s="210" t="s">
        <v>378</v>
      </c>
      <c r="M127" s="211"/>
    </row>
    <row r="128" spans="2:13" ht="21.95" customHeight="1" x14ac:dyDescent="0.3">
      <c r="B128" s="229"/>
      <c r="C128" s="226"/>
      <c r="D128" s="157" t="s">
        <v>244</v>
      </c>
      <c r="E128" s="212"/>
      <c r="F128" s="157" t="s">
        <v>244</v>
      </c>
      <c r="G128" s="212"/>
      <c r="H128" s="157" t="s">
        <v>244</v>
      </c>
      <c r="I128" s="212"/>
      <c r="J128" s="157" t="s">
        <v>333</v>
      </c>
      <c r="K128" s="212"/>
      <c r="L128" s="157" t="s">
        <v>333</v>
      </c>
      <c r="M128" s="212"/>
    </row>
    <row r="129" spans="2:13" ht="27" customHeight="1" x14ac:dyDescent="0.3">
      <c r="B129" s="227">
        <v>8</v>
      </c>
      <c r="C129" s="224" t="s">
        <v>486</v>
      </c>
      <c r="D129" s="210" t="s">
        <v>491</v>
      </c>
      <c r="E129" s="211" t="s">
        <v>295</v>
      </c>
      <c r="F129" s="210" t="s">
        <v>509</v>
      </c>
      <c r="G129" s="211" t="s">
        <v>507</v>
      </c>
      <c r="H129" s="210" t="s">
        <v>491</v>
      </c>
      <c r="I129" s="211" t="s">
        <v>295</v>
      </c>
      <c r="J129" s="210" t="s">
        <v>376</v>
      </c>
      <c r="K129" s="211" t="s">
        <v>295</v>
      </c>
      <c r="L129" s="210" t="s">
        <v>376</v>
      </c>
      <c r="M129" s="211" t="s">
        <v>295</v>
      </c>
    </row>
    <row r="130" spans="2:13" ht="50.1" customHeight="1" x14ac:dyDescent="0.3">
      <c r="B130" s="228"/>
      <c r="C130" s="225"/>
      <c r="D130" s="210" t="s">
        <v>513</v>
      </c>
      <c r="E130" s="211"/>
      <c r="F130" s="210" t="s">
        <v>518</v>
      </c>
      <c r="G130" s="211"/>
      <c r="H130" s="210" t="s">
        <v>519</v>
      </c>
      <c r="I130" s="211"/>
      <c r="J130" s="210" t="s">
        <v>377</v>
      </c>
      <c r="K130" s="211"/>
      <c r="L130" s="210" t="s">
        <v>378</v>
      </c>
      <c r="M130" s="211"/>
    </row>
    <row r="131" spans="2:13" ht="21.95" customHeight="1" x14ac:dyDescent="0.3">
      <c r="B131" s="229"/>
      <c r="C131" s="226"/>
      <c r="D131" s="157" t="s">
        <v>244</v>
      </c>
      <c r="E131" s="212"/>
      <c r="F131" s="157" t="s">
        <v>244</v>
      </c>
      <c r="G131" s="212"/>
      <c r="H131" s="157" t="s">
        <v>244</v>
      </c>
      <c r="I131" s="212"/>
      <c r="J131" s="157" t="s">
        <v>333</v>
      </c>
      <c r="K131" s="212"/>
      <c r="L131" s="157" t="s">
        <v>333</v>
      </c>
      <c r="M131" s="212"/>
    </row>
    <row r="132" spans="2:13" x14ac:dyDescent="0.3">
      <c r="B132" s="150"/>
      <c r="C132" s="159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</row>
    <row r="133" spans="2:13" x14ac:dyDescent="0.3">
      <c r="B133" s="150"/>
      <c r="C133" s="159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</row>
    <row r="134" spans="2:13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6"/>
    </row>
    <row r="135" spans="2:13" ht="26.25" x14ac:dyDescent="0.3">
      <c r="B135" s="2"/>
      <c r="C135" s="230">
        <f>L140</f>
        <v>43609</v>
      </c>
      <c r="D135" s="230"/>
      <c r="E135" s="230"/>
      <c r="F135" s="230"/>
      <c r="G135" s="230"/>
      <c r="H135" s="220">
        <f>IF(DAY(L140)&gt;=28,5,IF(DAY(L140)&gt;=21,4,IF(DAY(L140)&gt;=14,3,IF(DAY(L140)&gt;=7,2,1))))</f>
        <v>4</v>
      </c>
      <c r="I135" s="220"/>
      <c r="J135" s="220"/>
      <c r="K135" s="220"/>
      <c r="L135" s="220"/>
      <c r="M135" s="6"/>
    </row>
    <row r="136" spans="2:13" ht="26.25" x14ac:dyDescent="0.3">
      <c r="B136" s="221"/>
      <c r="C136" s="222"/>
      <c r="D136" s="184"/>
      <c r="E136" s="7"/>
      <c r="F136" s="191"/>
      <c r="G136" s="218"/>
      <c r="H136" s="219"/>
      <c r="I136" s="219"/>
      <c r="J136" s="192"/>
      <c r="K136" s="8"/>
      <c r="L136" s="192"/>
      <c r="M136" s="6"/>
    </row>
    <row r="137" spans="2:13" x14ac:dyDescent="0.3">
      <c r="B137" s="223" t="s">
        <v>229</v>
      </c>
      <c r="C137" s="223"/>
      <c r="D137" s="223" t="s">
        <v>241</v>
      </c>
      <c r="E137" s="223"/>
      <c r="F137" s="11"/>
      <c r="G137" s="221" t="s">
        <v>231</v>
      </c>
      <c r="H137" s="222"/>
      <c r="I137" s="222"/>
      <c r="J137" s="6"/>
      <c r="K137" s="6"/>
      <c r="L137" s="6"/>
      <c r="M137" s="6"/>
    </row>
    <row r="138" spans="2:1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6"/>
    </row>
    <row r="139" spans="2:13" ht="16.5" customHeight="1" x14ac:dyDescent="0.3">
      <c r="B139" s="239" t="s">
        <v>0</v>
      </c>
      <c r="C139" s="239" t="s">
        <v>1</v>
      </c>
      <c r="D139" s="215">
        <f>D140</f>
        <v>43605</v>
      </c>
      <c r="E139" s="216"/>
      <c r="F139" s="215">
        <f>F140</f>
        <v>43606</v>
      </c>
      <c r="G139" s="216"/>
      <c r="H139" s="215">
        <f>H140</f>
        <v>43607</v>
      </c>
      <c r="I139" s="216"/>
      <c r="J139" s="215">
        <f>J140</f>
        <v>43608</v>
      </c>
      <c r="K139" s="216"/>
      <c r="L139" s="215">
        <f>L140</f>
        <v>43609</v>
      </c>
      <c r="M139" s="216"/>
    </row>
    <row r="140" spans="2:13" ht="16.5" customHeight="1" thickBot="1" x14ac:dyDescent="0.35">
      <c r="B140" s="240"/>
      <c r="C140" s="240"/>
      <c r="D140" s="213">
        <f>D107+7</f>
        <v>43605</v>
      </c>
      <c r="E140" s="214"/>
      <c r="F140" s="213">
        <f>D140+1</f>
        <v>43606</v>
      </c>
      <c r="G140" s="214"/>
      <c r="H140" s="213">
        <f>F140+1</f>
        <v>43607</v>
      </c>
      <c r="I140" s="214"/>
      <c r="J140" s="213">
        <f>H140+1</f>
        <v>43608</v>
      </c>
      <c r="K140" s="214"/>
      <c r="L140" s="213">
        <f>J140+1</f>
        <v>43609</v>
      </c>
      <c r="M140" s="214"/>
    </row>
    <row r="141" spans="2:13" ht="27" customHeight="1" thickTop="1" x14ac:dyDescent="0.3">
      <c r="B141" s="229">
        <v>1</v>
      </c>
      <c r="C141" s="225" t="s">
        <v>2</v>
      </c>
      <c r="D141" s="210" t="s">
        <v>376</v>
      </c>
      <c r="E141" s="211" t="s">
        <v>496</v>
      </c>
      <c r="F141" s="210" t="s">
        <v>376</v>
      </c>
      <c r="G141" s="211" t="s">
        <v>531</v>
      </c>
      <c r="H141" s="210" t="s">
        <v>376</v>
      </c>
      <c r="I141" s="211" t="s">
        <v>295</v>
      </c>
      <c r="J141" s="210" t="s">
        <v>310</v>
      </c>
      <c r="K141" s="217" t="s">
        <v>575</v>
      </c>
      <c r="L141" s="210" t="s">
        <v>537</v>
      </c>
      <c r="M141" s="217" t="s">
        <v>575</v>
      </c>
    </row>
    <row r="142" spans="2:13" ht="50.1" customHeight="1" x14ac:dyDescent="0.3">
      <c r="B142" s="229"/>
      <c r="C142" s="225"/>
      <c r="D142" s="210" t="s">
        <v>378</v>
      </c>
      <c r="E142" s="211"/>
      <c r="F142" s="210" t="s">
        <v>532</v>
      </c>
      <c r="G142" s="211"/>
      <c r="H142" s="210" t="s">
        <v>378</v>
      </c>
      <c r="I142" s="211"/>
      <c r="J142" s="210" t="s">
        <v>538</v>
      </c>
      <c r="K142" s="211"/>
      <c r="L142" s="210" t="s">
        <v>311</v>
      </c>
      <c r="M142" s="211"/>
    </row>
    <row r="143" spans="2:13" ht="21.95" customHeight="1" thickBot="1" x14ac:dyDescent="0.35">
      <c r="B143" s="237"/>
      <c r="C143" s="238"/>
      <c r="D143" s="157" t="s">
        <v>333</v>
      </c>
      <c r="E143" s="212"/>
      <c r="F143" s="157" t="s">
        <v>333</v>
      </c>
      <c r="G143" s="212"/>
      <c r="H143" s="157" t="s">
        <v>534</v>
      </c>
      <c r="I143" s="212"/>
      <c r="J143" s="157" t="s">
        <v>244</v>
      </c>
      <c r="K143" s="212"/>
      <c r="L143" s="157" t="s">
        <v>244</v>
      </c>
      <c r="M143" s="212"/>
    </row>
    <row r="144" spans="2:13" ht="27" customHeight="1" thickTop="1" x14ac:dyDescent="0.3">
      <c r="B144" s="227">
        <v>2</v>
      </c>
      <c r="C144" s="224" t="s">
        <v>3</v>
      </c>
      <c r="D144" s="210" t="s">
        <v>526</v>
      </c>
      <c r="E144" s="211" t="s">
        <v>496</v>
      </c>
      <c r="F144" s="210" t="s">
        <v>376</v>
      </c>
      <c r="G144" s="211" t="s">
        <v>531</v>
      </c>
      <c r="H144" s="210" t="s">
        <v>376</v>
      </c>
      <c r="I144" s="211" t="s">
        <v>295</v>
      </c>
      <c r="J144" s="210" t="s">
        <v>537</v>
      </c>
      <c r="K144" s="217" t="s">
        <v>575</v>
      </c>
      <c r="L144" s="210" t="s">
        <v>537</v>
      </c>
      <c r="M144" s="217" t="s">
        <v>575</v>
      </c>
    </row>
    <row r="145" spans="2:13" ht="50.1" customHeight="1" x14ac:dyDescent="0.3">
      <c r="B145" s="228"/>
      <c r="C145" s="225"/>
      <c r="D145" s="210" t="s">
        <v>378</v>
      </c>
      <c r="E145" s="211"/>
      <c r="F145" s="210" t="s">
        <v>532</v>
      </c>
      <c r="G145" s="211"/>
      <c r="H145" s="210" t="s">
        <v>378</v>
      </c>
      <c r="I145" s="211"/>
      <c r="J145" s="210" t="s">
        <v>311</v>
      </c>
      <c r="K145" s="211"/>
      <c r="L145" s="210" t="s">
        <v>311</v>
      </c>
      <c r="M145" s="211"/>
    </row>
    <row r="146" spans="2:13" ht="21.95" customHeight="1" thickBot="1" x14ac:dyDescent="0.35">
      <c r="B146" s="229"/>
      <c r="C146" s="226"/>
      <c r="D146" s="157" t="s">
        <v>333</v>
      </c>
      <c r="E146" s="212"/>
      <c r="F146" s="157" t="s">
        <v>524</v>
      </c>
      <c r="G146" s="212"/>
      <c r="H146" s="157" t="s">
        <v>333</v>
      </c>
      <c r="I146" s="212"/>
      <c r="J146" s="157" t="s">
        <v>244</v>
      </c>
      <c r="K146" s="212"/>
      <c r="L146" s="157" t="s">
        <v>244</v>
      </c>
      <c r="M146" s="212"/>
    </row>
    <row r="147" spans="2:13" ht="27" customHeight="1" thickTop="1" x14ac:dyDescent="0.3">
      <c r="B147" s="227">
        <v>3</v>
      </c>
      <c r="C147" s="224" t="s">
        <v>4</v>
      </c>
      <c r="D147" s="210" t="s">
        <v>376</v>
      </c>
      <c r="E147" s="211" t="s">
        <v>295</v>
      </c>
      <c r="F147" s="210" t="s">
        <v>376</v>
      </c>
      <c r="G147" s="211" t="s">
        <v>295</v>
      </c>
      <c r="H147" s="210" t="s">
        <v>376</v>
      </c>
      <c r="I147" s="211" t="s">
        <v>295</v>
      </c>
      <c r="J147" s="210" t="s">
        <v>310</v>
      </c>
      <c r="K147" s="217" t="s">
        <v>575</v>
      </c>
      <c r="L147" s="210" t="s">
        <v>310</v>
      </c>
      <c r="M147" s="217" t="s">
        <v>575</v>
      </c>
    </row>
    <row r="148" spans="2:13" ht="50.1" customHeight="1" x14ac:dyDescent="0.3">
      <c r="B148" s="228"/>
      <c r="C148" s="225"/>
      <c r="D148" s="210" t="s">
        <v>530</v>
      </c>
      <c r="E148" s="211"/>
      <c r="F148" s="210" t="s">
        <v>378</v>
      </c>
      <c r="G148" s="211"/>
      <c r="H148" s="210" t="s">
        <v>378</v>
      </c>
      <c r="I148" s="211"/>
      <c r="J148" s="210" t="s">
        <v>538</v>
      </c>
      <c r="K148" s="211"/>
      <c r="L148" s="210" t="s">
        <v>311</v>
      </c>
      <c r="M148" s="211"/>
    </row>
    <row r="149" spans="2:13" ht="21.95" customHeight="1" thickBot="1" x14ac:dyDescent="0.35">
      <c r="B149" s="229"/>
      <c r="C149" s="226"/>
      <c r="D149" s="157" t="s">
        <v>333</v>
      </c>
      <c r="E149" s="212"/>
      <c r="F149" s="157" t="s">
        <v>333</v>
      </c>
      <c r="G149" s="212"/>
      <c r="H149" s="157" t="s">
        <v>535</v>
      </c>
      <c r="I149" s="212"/>
      <c r="J149" s="157" t="s">
        <v>244</v>
      </c>
      <c r="K149" s="212"/>
      <c r="L149" s="157" t="s">
        <v>244</v>
      </c>
      <c r="M149" s="212"/>
    </row>
    <row r="150" spans="2:13" ht="27" customHeight="1" thickTop="1" x14ac:dyDescent="0.3">
      <c r="B150" s="227">
        <v>4</v>
      </c>
      <c r="C150" s="224" t="s">
        <v>5</v>
      </c>
      <c r="D150" s="210" t="s">
        <v>376</v>
      </c>
      <c r="E150" s="211" t="s">
        <v>496</v>
      </c>
      <c r="F150" s="210" t="s">
        <v>520</v>
      </c>
      <c r="G150" s="211" t="s">
        <v>295</v>
      </c>
      <c r="H150" s="210" t="s">
        <v>376</v>
      </c>
      <c r="I150" s="211" t="s">
        <v>295</v>
      </c>
      <c r="J150" s="210" t="s">
        <v>537</v>
      </c>
      <c r="K150" s="217" t="s">
        <v>575</v>
      </c>
      <c r="L150" s="210" t="s">
        <v>310</v>
      </c>
      <c r="M150" s="217" t="s">
        <v>575</v>
      </c>
    </row>
    <row r="151" spans="2:13" ht="50.1" customHeight="1" x14ac:dyDescent="0.3">
      <c r="B151" s="228"/>
      <c r="C151" s="225"/>
      <c r="D151" s="210" t="s">
        <v>530</v>
      </c>
      <c r="E151" s="211"/>
      <c r="F151" s="210" t="s">
        <v>378</v>
      </c>
      <c r="G151" s="211"/>
      <c r="H151" s="210" t="s">
        <v>378</v>
      </c>
      <c r="I151" s="211"/>
      <c r="J151" s="210" t="s">
        <v>538</v>
      </c>
      <c r="K151" s="211"/>
      <c r="L151" s="210" t="s">
        <v>311</v>
      </c>
      <c r="M151" s="211"/>
    </row>
    <row r="152" spans="2:13" ht="21.95" customHeight="1" thickBot="1" x14ac:dyDescent="0.35">
      <c r="B152" s="229"/>
      <c r="C152" s="226"/>
      <c r="D152" s="157" t="s">
        <v>528</v>
      </c>
      <c r="E152" s="212"/>
      <c r="F152" s="157" t="s">
        <v>524</v>
      </c>
      <c r="G152" s="212"/>
      <c r="H152" s="157" t="s">
        <v>333</v>
      </c>
      <c r="I152" s="212"/>
      <c r="J152" s="157" t="s">
        <v>244</v>
      </c>
      <c r="K152" s="212"/>
      <c r="L152" s="157" t="s">
        <v>244</v>
      </c>
      <c r="M152" s="212"/>
    </row>
    <row r="153" spans="2:13" ht="27" customHeight="1" thickTop="1" x14ac:dyDescent="0.3">
      <c r="B153" s="227">
        <v>5</v>
      </c>
      <c r="C153" s="224" t="s">
        <v>483</v>
      </c>
      <c r="D153" s="210" t="s">
        <v>526</v>
      </c>
      <c r="E153" s="211" t="s">
        <v>496</v>
      </c>
      <c r="F153" s="210" t="s">
        <v>376</v>
      </c>
      <c r="G153" s="211" t="s">
        <v>295</v>
      </c>
      <c r="H153" s="210" t="s">
        <v>376</v>
      </c>
      <c r="I153" s="211" t="s">
        <v>295</v>
      </c>
      <c r="J153" s="210" t="s">
        <v>310</v>
      </c>
      <c r="K153" s="217" t="s">
        <v>575</v>
      </c>
      <c r="L153" s="210" t="s">
        <v>310</v>
      </c>
      <c r="M153" s="217" t="s">
        <v>575</v>
      </c>
    </row>
    <row r="154" spans="2:13" ht="50.1" customHeight="1" x14ac:dyDescent="0.3">
      <c r="B154" s="228"/>
      <c r="C154" s="225"/>
      <c r="D154" s="210" t="s">
        <v>530</v>
      </c>
      <c r="E154" s="211"/>
      <c r="F154" s="210" t="s">
        <v>532</v>
      </c>
      <c r="G154" s="211"/>
      <c r="H154" s="210" t="s">
        <v>378</v>
      </c>
      <c r="I154" s="211"/>
      <c r="J154" s="210" t="s">
        <v>538</v>
      </c>
      <c r="K154" s="211"/>
      <c r="L154" s="210" t="s">
        <v>311</v>
      </c>
      <c r="M154" s="211"/>
    </row>
    <row r="155" spans="2:13" ht="21.95" customHeight="1" thickBot="1" x14ac:dyDescent="0.35">
      <c r="B155" s="229"/>
      <c r="C155" s="226"/>
      <c r="D155" s="157" t="s">
        <v>333</v>
      </c>
      <c r="E155" s="212"/>
      <c r="F155" s="157" t="s">
        <v>524</v>
      </c>
      <c r="G155" s="212"/>
      <c r="H155" s="157" t="s">
        <v>333</v>
      </c>
      <c r="I155" s="212"/>
      <c r="J155" s="157" t="s">
        <v>244</v>
      </c>
      <c r="K155" s="212"/>
      <c r="L155" s="157" t="s">
        <v>244</v>
      </c>
      <c r="M155" s="212"/>
    </row>
    <row r="156" spans="2:13" ht="27" customHeight="1" thickTop="1" x14ac:dyDescent="0.3">
      <c r="B156" s="227">
        <v>6</v>
      </c>
      <c r="C156" s="224" t="s">
        <v>484</v>
      </c>
      <c r="D156" s="210" t="s">
        <v>526</v>
      </c>
      <c r="E156" s="211" t="s">
        <v>295</v>
      </c>
      <c r="F156" s="210" t="s">
        <v>526</v>
      </c>
      <c r="G156" s="211" t="s">
        <v>531</v>
      </c>
      <c r="H156" s="210" t="s">
        <v>376</v>
      </c>
      <c r="I156" s="211" t="s">
        <v>295</v>
      </c>
      <c r="J156" s="210" t="s">
        <v>310</v>
      </c>
      <c r="K156" s="217" t="s">
        <v>575</v>
      </c>
      <c r="L156" s="210" t="s">
        <v>310</v>
      </c>
      <c r="M156" s="217" t="s">
        <v>575</v>
      </c>
    </row>
    <row r="157" spans="2:13" ht="50.1" customHeight="1" x14ac:dyDescent="0.3">
      <c r="B157" s="228"/>
      <c r="C157" s="225"/>
      <c r="D157" s="210" t="s">
        <v>530</v>
      </c>
      <c r="E157" s="211"/>
      <c r="F157" s="210" t="s">
        <v>378</v>
      </c>
      <c r="G157" s="211"/>
      <c r="H157" s="210" t="s">
        <v>378</v>
      </c>
      <c r="I157" s="211"/>
      <c r="J157" s="210" t="s">
        <v>311</v>
      </c>
      <c r="K157" s="211"/>
      <c r="L157" s="210" t="s">
        <v>311</v>
      </c>
      <c r="M157" s="211"/>
    </row>
    <row r="158" spans="2:13" ht="21.95" customHeight="1" thickBot="1" x14ac:dyDescent="0.35">
      <c r="B158" s="229"/>
      <c r="C158" s="226"/>
      <c r="D158" s="157" t="s">
        <v>333</v>
      </c>
      <c r="E158" s="212"/>
      <c r="F158" s="157" t="s">
        <v>333</v>
      </c>
      <c r="G158" s="212"/>
      <c r="H158" s="157" t="s">
        <v>333</v>
      </c>
      <c r="I158" s="212"/>
      <c r="J158" s="157" t="s">
        <v>244</v>
      </c>
      <c r="K158" s="212"/>
      <c r="L158" s="157" t="s">
        <v>244</v>
      </c>
      <c r="M158" s="212"/>
    </row>
    <row r="159" spans="2:13" ht="27" customHeight="1" thickTop="1" x14ac:dyDescent="0.3">
      <c r="B159" s="227">
        <v>7</v>
      </c>
      <c r="C159" s="224" t="s">
        <v>485</v>
      </c>
      <c r="D159" s="210" t="s">
        <v>526</v>
      </c>
      <c r="E159" s="211" t="s">
        <v>295</v>
      </c>
      <c r="F159" s="210" t="s">
        <v>526</v>
      </c>
      <c r="G159" s="211" t="s">
        <v>496</v>
      </c>
      <c r="H159" s="210" t="s">
        <v>526</v>
      </c>
      <c r="I159" s="211" t="s">
        <v>496</v>
      </c>
      <c r="J159" s="210" t="s">
        <v>310</v>
      </c>
      <c r="K159" s="217" t="s">
        <v>575</v>
      </c>
      <c r="L159" s="210" t="s">
        <v>310</v>
      </c>
      <c r="M159" s="217" t="s">
        <v>575</v>
      </c>
    </row>
    <row r="160" spans="2:13" ht="50.1" customHeight="1" x14ac:dyDescent="0.3">
      <c r="B160" s="228"/>
      <c r="C160" s="225"/>
      <c r="D160" s="210" t="s">
        <v>378</v>
      </c>
      <c r="E160" s="211"/>
      <c r="F160" s="210" t="s">
        <v>530</v>
      </c>
      <c r="G160" s="211"/>
      <c r="H160" s="210" t="s">
        <v>536</v>
      </c>
      <c r="I160" s="211"/>
      <c r="J160" s="210" t="s">
        <v>311</v>
      </c>
      <c r="K160" s="211"/>
      <c r="L160" s="210" t="s">
        <v>311</v>
      </c>
      <c r="M160" s="211"/>
    </row>
    <row r="161" spans="2:13" ht="21.95" customHeight="1" thickBot="1" x14ac:dyDescent="0.35">
      <c r="B161" s="229"/>
      <c r="C161" s="226"/>
      <c r="D161" s="157" t="s">
        <v>333</v>
      </c>
      <c r="E161" s="212"/>
      <c r="F161" s="157" t="s">
        <v>533</v>
      </c>
      <c r="G161" s="212"/>
      <c r="H161" s="157" t="s">
        <v>528</v>
      </c>
      <c r="I161" s="212"/>
      <c r="J161" s="157" t="s">
        <v>244</v>
      </c>
      <c r="K161" s="212"/>
      <c r="L161" s="157" t="s">
        <v>244</v>
      </c>
      <c r="M161" s="212"/>
    </row>
    <row r="162" spans="2:13" ht="27" customHeight="1" thickTop="1" x14ac:dyDescent="0.3">
      <c r="B162" s="227">
        <v>8</v>
      </c>
      <c r="C162" s="224" t="s">
        <v>486</v>
      </c>
      <c r="D162" s="210" t="s">
        <v>376</v>
      </c>
      <c r="E162" s="211" t="s">
        <v>295</v>
      </c>
      <c r="F162" s="210" t="s">
        <v>376</v>
      </c>
      <c r="G162" s="211" t="s">
        <v>501</v>
      </c>
      <c r="H162" s="210" t="s">
        <v>526</v>
      </c>
      <c r="I162" s="211" t="s">
        <v>295</v>
      </c>
      <c r="J162" s="210" t="s">
        <v>310</v>
      </c>
      <c r="K162" s="217" t="s">
        <v>575</v>
      </c>
      <c r="L162" s="210" t="s">
        <v>310</v>
      </c>
      <c r="M162" s="217" t="s">
        <v>575</v>
      </c>
    </row>
    <row r="163" spans="2:13" ht="50.1" customHeight="1" x14ac:dyDescent="0.3">
      <c r="B163" s="228"/>
      <c r="C163" s="225"/>
      <c r="D163" s="210" t="s">
        <v>378</v>
      </c>
      <c r="E163" s="211"/>
      <c r="F163" s="210" t="s">
        <v>530</v>
      </c>
      <c r="G163" s="211"/>
      <c r="H163" s="210" t="s">
        <v>530</v>
      </c>
      <c r="I163" s="211"/>
      <c r="J163" s="210" t="s">
        <v>311</v>
      </c>
      <c r="K163" s="211"/>
      <c r="L163" s="210" t="s">
        <v>538</v>
      </c>
      <c r="M163" s="211"/>
    </row>
    <row r="164" spans="2:13" ht="21.95" customHeight="1" x14ac:dyDescent="0.3">
      <c r="B164" s="229"/>
      <c r="C164" s="226"/>
      <c r="D164" s="157" t="s">
        <v>528</v>
      </c>
      <c r="E164" s="212"/>
      <c r="F164" s="157" t="s">
        <v>533</v>
      </c>
      <c r="G164" s="212"/>
      <c r="H164" s="157" t="s">
        <v>528</v>
      </c>
      <c r="I164" s="212"/>
      <c r="J164" s="157" t="s">
        <v>244</v>
      </c>
      <c r="K164" s="212"/>
      <c r="L164" s="157" t="s">
        <v>244</v>
      </c>
      <c r="M164" s="212"/>
    </row>
    <row r="165" spans="2:13" ht="17.100000000000001" customHeight="1" x14ac:dyDescent="0.3">
      <c r="B165" s="150"/>
      <c r="C165" s="159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</row>
    <row r="166" spans="2:13" ht="17.100000000000001" customHeight="1" x14ac:dyDescent="0.3">
      <c r="B166" s="150"/>
      <c r="C166" s="159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</row>
    <row r="167" spans="2:13" ht="17.100000000000001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</row>
    <row r="168" spans="2:13" ht="27" customHeight="1" x14ac:dyDescent="0.3">
      <c r="B168" s="2"/>
      <c r="C168" s="230">
        <f>L173</f>
        <v>43616</v>
      </c>
      <c r="D168" s="230"/>
      <c r="E168" s="230"/>
      <c r="F168" s="230"/>
      <c r="G168" s="230"/>
      <c r="H168" s="220">
        <f>IF(DAY(L173)&gt;=28,5,IF(DAY(L173)&gt;=21,4,IF(DAY(L173)&gt;=14,3,IF(DAY(L173)&gt;=7,2,1))))</f>
        <v>5</v>
      </c>
      <c r="I168" s="220"/>
      <c r="J168" s="220"/>
      <c r="K168" s="220"/>
      <c r="L168" s="220"/>
      <c r="M168" s="6"/>
    </row>
    <row r="169" spans="2:13" ht="26.25" customHeight="1" x14ac:dyDescent="0.3">
      <c r="B169" s="221"/>
      <c r="C169" s="222"/>
      <c r="D169" s="184"/>
      <c r="E169" s="7"/>
      <c r="F169" s="191"/>
      <c r="G169" s="218"/>
      <c r="H169" s="219"/>
      <c r="I169" s="219"/>
      <c r="J169" s="192"/>
      <c r="K169" s="8"/>
      <c r="L169" s="192"/>
      <c r="M169" s="6"/>
    </row>
    <row r="170" spans="2:13" ht="17.100000000000001" customHeight="1" x14ac:dyDescent="0.3">
      <c r="B170" s="223" t="s">
        <v>229</v>
      </c>
      <c r="C170" s="223"/>
      <c r="D170" s="223" t="s">
        <v>241</v>
      </c>
      <c r="E170" s="223"/>
      <c r="F170" s="11"/>
      <c r="G170" s="221" t="s">
        <v>231</v>
      </c>
      <c r="H170" s="222"/>
      <c r="I170" s="222"/>
      <c r="J170" s="6"/>
      <c r="K170" s="6"/>
      <c r="L170" s="6"/>
      <c r="M170" s="6"/>
    </row>
    <row r="171" spans="2:13" ht="17.100000000000001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6"/>
    </row>
    <row r="172" spans="2:13" ht="17.100000000000001" customHeight="1" x14ac:dyDescent="0.3">
      <c r="B172" s="239" t="s">
        <v>0</v>
      </c>
      <c r="C172" s="239" t="s">
        <v>1</v>
      </c>
      <c r="D172" s="215">
        <f>D173</f>
        <v>43612</v>
      </c>
      <c r="E172" s="216"/>
      <c r="F172" s="215">
        <f>F173</f>
        <v>43613</v>
      </c>
      <c r="G172" s="216"/>
      <c r="H172" s="215">
        <f>H173</f>
        <v>43614</v>
      </c>
      <c r="I172" s="216"/>
      <c r="J172" s="215">
        <f>J173</f>
        <v>43615</v>
      </c>
      <c r="K172" s="216"/>
      <c r="L172" s="215">
        <f>L173</f>
        <v>43616</v>
      </c>
      <c r="M172" s="216"/>
    </row>
    <row r="173" spans="2:13" ht="17.100000000000001" customHeight="1" thickBot="1" x14ac:dyDescent="0.35">
      <c r="B173" s="240"/>
      <c r="C173" s="240"/>
      <c r="D173" s="213">
        <f>D140+7</f>
        <v>43612</v>
      </c>
      <c r="E173" s="214"/>
      <c r="F173" s="213">
        <f>D173+1</f>
        <v>43613</v>
      </c>
      <c r="G173" s="214"/>
      <c r="H173" s="213">
        <f>F173+1</f>
        <v>43614</v>
      </c>
      <c r="I173" s="214"/>
      <c r="J173" s="213">
        <f>H173+1</f>
        <v>43615</v>
      </c>
      <c r="K173" s="214"/>
      <c r="L173" s="213">
        <f>J173+1</f>
        <v>43616</v>
      </c>
      <c r="M173" s="214"/>
    </row>
    <row r="174" spans="2:13" ht="27" customHeight="1" thickTop="1" x14ac:dyDescent="0.3">
      <c r="B174" s="229">
        <v>1</v>
      </c>
      <c r="C174" s="225" t="s">
        <v>2</v>
      </c>
      <c r="D174" s="210" t="s">
        <v>539</v>
      </c>
      <c r="E174" s="217" t="s">
        <v>575</v>
      </c>
      <c r="F174" s="210" t="s">
        <v>539</v>
      </c>
      <c r="G174" s="217" t="s">
        <v>575</v>
      </c>
      <c r="H174" s="210" t="s">
        <v>539</v>
      </c>
      <c r="I174" s="217" t="s">
        <v>575</v>
      </c>
      <c r="J174" s="210" t="s">
        <v>310</v>
      </c>
      <c r="K174" s="217" t="s">
        <v>575</v>
      </c>
      <c r="L174" s="210" t="s">
        <v>310</v>
      </c>
      <c r="M174" s="217" t="s">
        <v>575</v>
      </c>
    </row>
    <row r="175" spans="2:13" ht="50.1" customHeight="1" x14ac:dyDescent="0.3">
      <c r="B175" s="229"/>
      <c r="C175" s="225"/>
      <c r="D175" s="210" t="s">
        <v>311</v>
      </c>
      <c r="E175" s="211"/>
      <c r="F175" s="210" t="s">
        <v>311</v>
      </c>
      <c r="G175" s="211"/>
      <c r="H175" s="210" t="s">
        <v>311</v>
      </c>
      <c r="I175" s="211"/>
      <c r="J175" s="210" t="s">
        <v>311</v>
      </c>
      <c r="K175" s="211"/>
      <c r="L175" s="210" t="s">
        <v>312</v>
      </c>
      <c r="M175" s="211"/>
    </row>
    <row r="176" spans="2:13" ht="21.95" customHeight="1" thickBot="1" x14ac:dyDescent="0.35">
      <c r="B176" s="237"/>
      <c r="C176" s="238"/>
      <c r="D176" s="157" t="s">
        <v>244</v>
      </c>
      <c r="E176" s="212"/>
      <c r="F176" s="157" t="s">
        <v>244</v>
      </c>
      <c r="G176" s="212"/>
      <c r="H176" s="157" t="s">
        <v>244</v>
      </c>
      <c r="I176" s="212"/>
      <c r="J176" s="157" t="s">
        <v>244</v>
      </c>
      <c r="K176" s="212"/>
      <c r="L176" s="157" t="s">
        <v>244</v>
      </c>
      <c r="M176" s="212"/>
    </row>
    <row r="177" spans="2:13" ht="27" customHeight="1" thickTop="1" x14ac:dyDescent="0.3">
      <c r="B177" s="227">
        <v>2</v>
      </c>
      <c r="C177" s="224" t="s">
        <v>3</v>
      </c>
      <c r="D177" s="210" t="s">
        <v>310</v>
      </c>
      <c r="E177" s="217" t="s">
        <v>575</v>
      </c>
      <c r="F177" s="210" t="s">
        <v>310</v>
      </c>
      <c r="G177" s="217" t="s">
        <v>575</v>
      </c>
      <c r="H177" s="210" t="s">
        <v>310</v>
      </c>
      <c r="I177" s="217" t="s">
        <v>575</v>
      </c>
      <c r="J177" s="210" t="s">
        <v>310</v>
      </c>
      <c r="K177" s="217" t="s">
        <v>575</v>
      </c>
      <c r="L177" s="210" t="s">
        <v>310</v>
      </c>
      <c r="M177" s="217" t="s">
        <v>575</v>
      </c>
    </row>
    <row r="178" spans="2:13" ht="50.1" customHeight="1" x14ac:dyDescent="0.3">
      <c r="B178" s="228"/>
      <c r="C178" s="225"/>
      <c r="D178" s="210" t="s">
        <v>311</v>
      </c>
      <c r="E178" s="211"/>
      <c r="F178" s="210" t="s">
        <v>540</v>
      </c>
      <c r="G178" s="211"/>
      <c r="H178" s="210" t="s">
        <v>311</v>
      </c>
      <c r="I178" s="211"/>
      <c r="J178" s="210" t="s">
        <v>311</v>
      </c>
      <c r="K178" s="211"/>
      <c r="L178" s="210" t="s">
        <v>312</v>
      </c>
      <c r="M178" s="211"/>
    </row>
    <row r="179" spans="2:13" ht="21.95" customHeight="1" thickBot="1" x14ac:dyDescent="0.35">
      <c r="B179" s="229"/>
      <c r="C179" s="226"/>
      <c r="D179" s="157" t="s">
        <v>244</v>
      </c>
      <c r="E179" s="212"/>
      <c r="F179" s="157" t="s">
        <v>244</v>
      </c>
      <c r="G179" s="212"/>
      <c r="H179" s="157" t="s">
        <v>244</v>
      </c>
      <c r="I179" s="212"/>
      <c r="J179" s="157" t="s">
        <v>244</v>
      </c>
      <c r="K179" s="212"/>
      <c r="L179" s="157" t="s">
        <v>244</v>
      </c>
      <c r="M179" s="212"/>
    </row>
    <row r="180" spans="2:13" ht="27" customHeight="1" thickTop="1" x14ac:dyDescent="0.3">
      <c r="B180" s="227">
        <v>3</v>
      </c>
      <c r="C180" s="224" t="s">
        <v>4</v>
      </c>
      <c r="D180" s="210" t="s">
        <v>310</v>
      </c>
      <c r="E180" s="217" t="s">
        <v>575</v>
      </c>
      <c r="F180" s="210" t="s">
        <v>310</v>
      </c>
      <c r="G180" s="217" t="s">
        <v>575</v>
      </c>
      <c r="H180" s="210" t="s">
        <v>310</v>
      </c>
      <c r="I180" s="217" t="s">
        <v>575</v>
      </c>
      <c r="J180" s="210" t="s">
        <v>310</v>
      </c>
      <c r="K180" s="217" t="s">
        <v>575</v>
      </c>
      <c r="L180" s="210" t="s">
        <v>310</v>
      </c>
      <c r="M180" s="217" t="s">
        <v>575</v>
      </c>
    </row>
    <row r="181" spans="2:13" ht="50.1" customHeight="1" x14ac:dyDescent="0.3">
      <c r="B181" s="228"/>
      <c r="C181" s="225"/>
      <c r="D181" s="210" t="s">
        <v>311</v>
      </c>
      <c r="E181" s="211"/>
      <c r="F181" s="210" t="s">
        <v>311</v>
      </c>
      <c r="G181" s="211"/>
      <c r="H181" s="210" t="s">
        <v>540</v>
      </c>
      <c r="I181" s="211"/>
      <c r="J181" s="210" t="s">
        <v>542</v>
      </c>
      <c r="K181" s="211"/>
      <c r="L181" s="210" t="s">
        <v>312</v>
      </c>
      <c r="M181" s="211"/>
    </row>
    <row r="182" spans="2:13" ht="21.95" customHeight="1" thickBot="1" x14ac:dyDescent="0.35">
      <c r="B182" s="229"/>
      <c r="C182" s="226"/>
      <c r="D182" s="157" t="s">
        <v>244</v>
      </c>
      <c r="E182" s="212"/>
      <c r="F182" s="157" t="s">
        <v>244</v>
      </c>
      <c r="G182" s="212"/>
      <c r="H182" s="157" t="s">
        <v>244</v>
      </c>
      <c r="I182" s="212"/>
      <c r="J182" s="157" t="s">
        <v>244</v>
      </c>
      <c r="K182" s="212"/>
      <c r="L182" s="157" t="s">
        <v>244</v>
      </c>
      <c r="M182" s="212"/>
    </row>
    <row r="183" spans="2:13" ht="27" customHeight="1" thickTop="1" x14ac:dyDescent="0.3">
      <c r="B183" s="227">
        <v>4</v>
      </c>
      <c r="C183" s="224" t="s">
        <v>5</v>
      </c>
      <c r="D183" s="210" t="s">
        <v>310</v>
      </c>
      <c r="E183" s="217" t="s">
        <v>575</v>
      </c>
      <c r="F183" s="210" t="s">
        <v>310</v>
      </c>
      <c r="G183" s="217" t="s">
        <v>575</v>
      </c>
      <c r="H183" s="210" t="s">
        <v>310</v>
      </c>
      <c r="I183" s="217" t="s">
        <v>575</v>
      </c>
      <c r="J183" s="210" t="s">
        <v>310</v>
      </c>
      <c r="K183" s="217" t="s">
        <v>575</v>
      </c>
      <c r="L183" s="210" t="s">
        <v>310</v>
      </c>
      <c r="M183" s="217" t="s">
        <v>575</v>
      </c>
    </row>
    <row r="184" spans="2:13" ht="50.1" customHeight="1" x14ac:dyDescent="0.3">
      <c r="B184" s="228"/>
      <c r="C184" s="225"/>
      <c r="D184" s="210" t="s">
        <v>311</v>
      </c>
      <c r="E184" s="211"/>
      <c r="F184" s="210" t="s">
        <v>311</v>
      </c>
      <c r="G184" s="211"/>
      <c r="H184" s="210" t="s">
        <v>311</v>
      </c>
      <c r="I184" s="211"/>
      <c r="J184" s="210" t="s">
        <v>311</v>
      </c>
      <c r="K184" s="211"/>
      <c r="L184" s="210" t="s">
        <v>312</v>
      </c>
      <c r="M184" s="211"/>
    </row>
    <row r="185" spans="2:13" ht="21.95" customHeight="1" thickBot="1" x14ac:dyDescent="0.35">
      <c r="B185" s="229"/>
      <c r="C185" s="226"/>
      <c r="D185" s="157" t="s">
        <v>244</v>
      </c>
      <c r="E185" s="212"/>
      <c r="F185" s="157" t="s">
        <v>244</v>
      </c>
      <c r="G185" s="212"/>
      <c r="H185" s="157" t="s">
        <v>244</v>
      </c>
      <c r="I185" s="212"/>
      <c r="J185" s="157" t="s">
        <v>244</v>
      </c>
      <c r="K185" s="212"/>
      <c r="L185" s="157" t="s">
        <v>244</v>
      </c>
      <c r="M185" s="212"/>
    </row>
    <row r="186" spans="2:13" ht="27" customHeight="1" thickTop="1" x14ac:dyDescent="0.3">
      <c r="B186" s="227">
        <v>5</v>
      </c>
      <c r="C186" s="224" t="s">
        <v>483</v>
      </c>
      <c r="D186" s="210" t="s">
        <v>310</v>
      </c>
      <c r="E186" s="217" t="s">
        <v>575</v>
      </c>
      <c r="F186" s="210" t="s">
        <v>539</v>
      </c>
      <c r="G186" s="217" t="s">
        <v>575</v>
      </c>
      <c r="H186" s="210" t="s">
        <v>310</v>
      </c>
      <c r="I186" s="217" t="s">
        <v>575</v>
      </c>
      <c r="J186" s="210" t="s">
        <v>310</v>
      </c>
      <c r="K186" s="217" t="s">
        <v>575</v>
      </c>
      <c r="L186" s="210" t="s">
        <v>310</v>
      </c>
      <c r="M186" s="217" t="s">
        <v>575</v>
      </c>
    </row>
    <row r="187" spans="2:13" ht="50.1" customHeight="1" x14ac:dyDescent="0.3">
      <c r="B187" s="228"/>
      <c r="C187" s="225"/>
      <c r="D187" s="210" t="s">
        <v>311</v>
      </c>
      <c r="E187" s="211"/>
      <c r="F187" s="210" t="s">
        <v>311</v>
      </c>
      <c r="G187" s="211"/>
      <c r="H187" s="210" t="s">
        <v>311</v>
      </c>
      <c r="I187" s="211"/>
      <c r="J187" s="210" t="s">
        <v>311</v>
      </c>
      <c r="K187" s="211"/>
      <c r="L187" s="210" t="s">
        <v>312</v>
      </c>
      <c r="M187" s="211"/>
    </row>
    <row r="188" spans="2:13" ht="21.95" customHeight="1" thickBot="1" x14ac:dyDescent="0.35">
      <c r="B188" s="229"/>
      <c r="C188" s="226"/>
      <c r="D188" s="157" t="s">
        <v>244</v>
      </c>
      <c r="E188" s="212"/>
      <c r="F188" s="157" t="s">
        <v>244</v>
      </c>
      <c r="G188" s="212"/>
      <c r="H188" s="157" t="s">
        <v>244</v>
      </c>
      <c r="I188" s="212"/>
      <c r="J188" s="157" t="s">
        <v>244</v>
      </c>
      <c r="K188" s="212"/>
      <c r="L188" s="157" t="s">
        <v>244</v>
      </c>
      <c r="M188" s="212"/>
    </row>
    <row r="189" spans="2:13" ht="27" customHeight="1" thickTop="1" x14ac:dyDescent="0.3">
      <c r="B189" s="227">
        <v>6</v>
      </c>
      <c r="C189" s="224" t="s">
        <v>484</v>
      </c>
      <c r="D189" s="210" t="s">
        <v>310</v>
      </c>
      <c r="E189" s="217" t="s">
        <v>575</v>
      </c>
      <c r="F189" s="210" t="s">
        <v>310</v>
      </c>
      <c r="G189" s="217" t="s">
        <v>575</v>
      </c>
      <c r="H189" s="210" t="s">
        <v>310</v>
      </c>
      <c r="I189" s="217" t="s">
        <v>575</v>
      </c>
      <c r="J189" s="210" t="s">
        <v>310</v>
      </c>
      <c r="K189" s="217" t="s">
        <v>575</v>
      </c>
      <c r="L189" s="210" t="s">
        <v>310</v>
      </c>
      <c r="M189" s="217" t="s">
        <v>575</v>
      </c>
    </row>
    <row r="190" spans="2:13" ht="50.1" customHeight="1" x14ac:dyDescent="0.3">
      <c r="B190" s="228"/>
      <c r="C190" s="225"/>
      <c r="D190" s="210" t="s">
        <v>311</v>
      </c>
      <c r="E190" s="211"/>
      <c r="F190" s="210" t="s">
        <v>311</v>
      </c>
      <c r="G190" s="211"/>
      <c r="H190" s="210" t="s">
        <v>311</v>
      </c>
      <c r="I190" s="211"/>
      <c r="J190" s="210" t="s">
        <v>542</v>
      </c>
      <c r="K190" s="211"/>
      <c r="L190" s="210" t="s">
        <v>312</v>
      </c>
      <c r="M190" s="211"/>
    </row>
    <row r="191" spans="2:13" ht="21.95" customHeight="1" thickBot="1" x14ac:dyDescent="0.35">
      <c r="B191" s="229"/>
      <c r="C191" s="226"/>
      <c r="D191" s="157" t="s">
        <v>244</v>
      </c>
      <c r="E191" s="212"/>
      <c r="F191" s="157" t="s">
        <v>244</v>
      </c>
      <c r="G191" s="212"/>
      <c r="H191" s="157" t="s">
        <v>244</v>
      </c>
      <c r="I191" s="212"/>
      <c r="J191" s="157" t="s">
        <v>244</v>
      </c>
      <c r="K191" s="212"/>
      <c r="L191" s="157" t="s">
        <v>244</v>
      </c>
      <c r="M191" s="212"/>
    </row>
    <row r="192" spans="2:13" ht="27" customHeight="1" thickTop="1" x14ac:dyDescent="0.3">
      <c r="B192" s="227">
        <v>7</v>
      </c>
      <c r="C192" s="224" t="s">
        <v>485</v>
      </c>
      <c r="D192" s="210" t="s">
        <v>541</v>
      </c>
      <c r="E192" s="217" t="s">
        <v>575</v>
      </c>
      <c r="F192" s="210" t="s">
        <v>310</v>
      </c>
      <c r="G192" s="217" t="s">
        <v>575</v>
      </c>
      <c r="H192" s="210" t="s">
        <v>310</v>
      </c>
      <c r="I192" s="217" t="s">
        <v>575</v>
      </c>
      <c r="J192" s="210" t="s">
        <v>310</v>
      </c>
      <c r="K192" s="217" t="s">
        <v>575</v>
      </c>
      <c r="L192" s="210" t="s">
        <v>310</v>
      </c>
      <c r="M192" s="217" t="s">
        <v>575</v>
      </c>
    </row>
    <row r="193" spans="2:13" ht="50.1" customHeight="1" x14ac:dyDescent="0.3">
      <c r="B193" s="228"/>
      <c r="C193" s="225"/>
      <c r="D193" s="210" t="s">
        <v>311</v>
      </c>
      <c r="E193" s="211"/>
      <c r="F193" s="210" t="s">
        <v>311</v>
      </c>
      <c r="G193" s="211"/>
      <c r="H193" s="210" t="s">
        <v>311</v>
      </c>
      <c r="I193" s="211"/>
      <c r="J193" s="210" t="s">
        <v>311</v>
      </c>
      <c r="K193" s="211"/>
      <c r="L193" s="210" t="s">
        <v>312</v>
      </c>
      <c r="M193" s="211"/>
    </row>
    <row r="194" spans="2:13" ht="21.95" customHeight="1" thickBot="1" x14ac:dyDescent="0.35">
      <c r="B194" s="229"/>
      <c r="C194" s="226"/>
      <c r="D194" s="157" t="s">
        <v>244</v>
      </c>
      <c r="E194" s="212"/>
      <c r="F194" s="157" t="s">
        <v>244</v>
      </c>
      <c r="G194" s="212"/>
      <c r="H194" s="157" t="s">
        <v>244</v>
      </c>
      <c r="I194" s="212"/>
      <c r="J194" s="157" t="s">
        <v>244</v>
      </c>
      <c r="K194" s="212"/>
      <c r="L194" s="157" t="s">
        <v>244</v>
      </c>
      <c r="M194" s="212"/>
    </row>
    <row r="195" spans="2:13" ht="27" customHeight="1" thickTop="1" x14ac:dyDescent="0.3">
      <c r="B195" s="227">
        <v>8</v>
      </c>
      <c r="C195" s="224" t="s">
        <v>486</v>
      </c>
      <c r="D195" s="210" t="s">
        <v>310</v>
      </c>
      <c r="E195" s="217" t="s">
        <v>575</v>
      </c>
      <c r="F195" s="210" t="s">
        <v>310</v>
      </c>
      <c r="G195" s="217" t="s">
        <v>575</v>
      </c>
      <c r="H195" s="210" t="s">
        <v>310</v>
      </c>
      <c r="I195" s="217" t="s">
        <v>575</v>
      </c>
      <c r="J195" s="210" t="s">
        <v>310</v>
      </c>
      <c r="K195" s="217" t="s">
        <v>575</v>
      </c>
      <c r="L195" s="210" t="s">
        <v>310</v>
      </c>
      <c r="M195" s="217" t="s">
        <v>575</v>
      </c>
    </row>
    <row r="196" spans="2:13" ht="50.1" customHeight="1" x14ac:dyDescent="0.3">
      <c r="B196" s="228"/>
      <c r="C196" s="225"/>
      <c r="D196" s="210" t="s">
        <v>311</v>
      </c>
      <c r="E196" s="211"/>
      <c r="F196" s="210" t="s">
        <v>311</v>
      </c>
      <c r="G196" s="211"/>
      <c r="H196" s="210" t="s">
        <v>311</v>
      </c>
      <c r="I196" s="211"/>
      <c r="J196" s="210" t="s">
        <v>311</v>
      </c>
      <c r="K196" s="211"/>
      <c r="L196" s="210" t="s">
        <v>312</v>
      </c>
      <c r="M196" s="211"/>
    </row>
    <row r="197" spans="2:13" ht="21.95" customHeight="1" x14ac:dyDescent="0.3">
      <c r="B197" s="229"/>
      <c r="C197" s="226"/>
      <c r="D197" s="157" t="s">
        <v>244</v>
      </c>
      <c r="E197" s="212"/>
      <c r="F197" s="157" t="s">
        <v>244</v>
      </c>
      <c r="G197" s="212"/>
      <c r="H197" s="157" t="s">
        <v>244</v>
      </c>
      <c r="I197" s="212"/>
      <c r="J197" s="157" t="s">
        <v>244</v>
      </c>
      <c r="K197" s="212"/>
      <c r="L197" s="157" t="s">
        <v>244</v>
      </c>
      <c r="M197" s="212"/>
    </row>
    <row r="198" spans="2:13" ht="17.100000000000001" customHeight="1" x14ac:dyDescent="0.3">
      <c r="B198" s="150"/>
      <c r="C198" s="159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</row>
    <row r="199" spans="2:13" ht="17.100000000000001" customHeight="1" x14ac:dyDescent="0.3">
      <c r="B199" s="150"/>
      <c r="C199" s="159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</row>
    <row r="200" spans="2:13" ht="17.100000000000001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6"/>
    </row>
    <row r="201" spans="2:13" ht="27" customHeight="1" x14ac:dyDescent="0.3">
      <c r="B201" s="2"/>
      <c r="C201" s="230">
        <f>L206</f>
        <v>43623</v>
      </c>
      <c r="D201" s="230"/>
      <c r="E201" s="230"/>
      <c r="F201" s="230"/>
      <c r="G201" s="230"/>
      <c r="H201" s="220">
        <f>IF(DAY(L206)&gt;=28,5,IF(DAY(L206)&gt;=21,4,IF(DAY(L206)&gt;=14,3,IF(DAY(L206)&gt;=7,2,1))))</f>
        <v>2</v>
      </c>
      <c r="I201" s="220"/>
      <c r="J201" s="220"/>
      <c r="K201" s="220"/>
      <c r="L201" s="220"/>
      <c r="M201" s="6"/>
    </row>
    <row r="202" spans="2:13" ht="26.25" customHeight="1" x14ac:dyDescent="0.3">
      <c r="B202" s="221"/>
      <c r="C202" s="222"/>
      <c r="D202" s="184"/>
      <c r="E202" s="7"/>
      <c r="F202" s="191"/>
      <c r="G202" s="218"/>
      <c r="H202" s="219"/>
      <c r="I202" s="219"/>
      <c r="J202" s="192"/>
      <c r="K202" s="8"/>
      <c r="L202" s="192"/>
      <c r="M202" s="6"/>
    </row>
    <row r="203" spans="2:13" ht="17.100000000000001" customHeight="1" x14ac:dyDescent="0.3">
      <c r="B203" s="223" t="s">
        <v>229</v>
      </c>
      <c r="C203" s="223"/>
      <c r="D203" s="223" t="s">
        <v>241</v>
      </c>
      <c r="E203" s="223"/>
      <c r="F203" s="11"/>
      <c r="G203" s="221" t="s">
        <v>231</v>
      </c>
      <c r="H203" s="222"/>
      <c r="I203" s="222"/>
      <c r="J203" s="6"/>
      <c r="K203" s="6"/>
      <c r="L203" s="6"/>
      <c r="M203" s="6"/>
    </row>
    <row r="204" spans="2:13" ht="17.100000000000001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6"/>
    </row>
    <row r="205" spans="2:13" ht="17.100000000000001" customHeight="1" x14ac:dyDescent="0.3">
      <c r="B205" s="239" t="s">
        <v>0</v>
      </c>
      <c r="C205" s="239" t="s">
        <v>1</v>
      </c>
      <c r="D205" s="215">
        <f>D206</f>
        <v>43619</v>
      </c>
      <c r="E205" s="216"/>
      <c r="F205" s="215">
        <f>F206</f>
        <v>43620</v>
      </c>
      <c r="G205" s="216"/>
      <c r="H205" s="215">
        <f>H206</f>
        <v>43621</v>
      </c>
      <c r="I205" s="216"/>
      <c r="J205" s="215">
        <f>J206</f>
        <v>43622</v>
      </c>
      <c r="K205" s="216"/>
      <c r="L205" s="215">
        <f>L206</f>
        <v>43623</v>
      </c>
      <c r="M205" s="216"/>
    </row>
    <row r="206" spans="2:13" ht="17.100000000000001" customHeight="1" thickBot="1" x14ac:dyDescent="0.35">
      <c r="B206" s="240"/>
      <c r="C206" s="240"/>
      <c r="D206" s="213">
        <f>D173+7</f>
        <v>43619</v>
      </c>
      <c r="E206" s="214"/>
      <c r="F206" s="213">
        <f>D206+1</f>
        <v>43620</v>
      </c>
      <c r="G206" s="214"/>
      <c r="H206" s="213">
        <f>F206+1</f>
        <v>43621</v>
      </c>
      <c r="I206" s="214"/>
      <c r="J206" s="213">
        <f>H206+1</f>
        <v>43622</v>
      </c>
      <c r="K206" s="214"/>
      <c r="L206" s="213">
        <f>J206+1</f>
        <v>43623</v>
      </c>
      <c r="M206" s="214"/>
    </row>
    <row r="207" spans="2:13" ht="27" customHeight="1" thickTop="1" x14ac:dyDescent="0.3">
      <c r="B207" s="229">
        <v>1</v>
      </c>
      <c r="C207" s="225" t="s">
        <v>2</v>
      </c>
      <c r="D207" s="210" t="s">
        <v>310</v>
      </c>
      <c r="E207" s="217" t="s">
        <v>575</v>
      </c>
      <c r="F207" s="210" t="s">
        <v>543</v>
      </c>
      <c r="G207" s="217" t="s">
        <v>575</v>
      </c>
      <c r="H207" s="210" t="s">
        <v>310</v>
      </c>
      <c r="I207" s="217" t="s">
        <v>575</v>
      </c>
      <c r="J207" s="231"/>
      <c r="K207" s="232"/>
      <c r="L207" s="210" t="s">
        <v>545</v>
      </c>
      <c r="M207" s="217" t="s">
        <v>575</v>
      </c>
    </row>
    <row r="208" spans="2:13" ht="50.1" customHeight="1" x14ac:dyDescent="0.3">
      <c r="B208" s="229"/>
      <c r="C208" s="225"/>
      <c r="D208" s="210" t="s">
        <v>312</v>
      </c>
      <c r="E208" s="211"/>
      <c r="F208" s="210" t="s">
        <v>312</v>
      </c>
      <c r="G208" s="211"/>
      <c r="H208" s="210" t="s">
        <v>544</v>
      </c>
      <c r="I208" s="211"/>
      <c r="J208" s="233"/>
      <c r="K208" s="234"/>
      <c r="L208" s="210" t="s">
        <v>312</v>
      </c>
      <c r="M208" s="211"/>
    </row>
    <row r="209" spans="2:13" ht="21.95" customHeight="1" thickBot="1" x14ac:dyDescent="0.35">
      <c r="B209" s="237"/>
      <c r="C209" s="238"/>
      <c r="D209" s="157" t="s">
        <v>244</v>
      </c>
      <c r="E209" s="212"/>
      <c r="F209" s="157" t="s">
        <v>244</v>
      </c>
      <c r="G209" s="212"/>
      <c r="H209" s="157" t="s">
        <v>244</v>
      </c>
      <c r="I209" s="212"/>
      <c r="J209" s="233"/>
      <c r="K209" s="234"/>
      <c r="L209" s="157" t="s">
        <v>244</v>
      </c>
      <c r="M209" s="212"/>
    </row>
    <row r="210" spans="2:13" ht="27" customHeight="1" thickTop="1" x14ac:dyDescent="0.3">
      <c r="B210" s="227">
        <v>2</v>
      </c>
      <c r="C210" s="224" t="s">
        <v>3</v>
      </c>
      <c r="D210" s="210" t="s">
        <v>310</v>
      </c>
      <c r="E210" s="217" t="s">
        <v>575</v>
      </c>
      <c r="F210" s="210" t="s">
        <v>310</v>
      </c>
      <c r="G210" s="217" t="s">
        <v>575</v>
      </c>
      <c r="H210" s="210" t="s">
        <v>310</v>
      </c>
      <c r="I210" s="217" t="s">
        <v>575</v>
      </c>
      <c r="J210" s="233"/>
      <c r="K210" s="234"/>
      <c r="L210" s="210" t="s">
        <v>310</v>
      </c>
      <c r="M210" s="217" t="s">
        <v>575</v>
      </c>
    </row>
    <row r="211" spans="2:13" ht="50.1" customHeight="1" x14ac:dyDescent="0.3">
      <c r="B211" s="228"/>
      <c r="C211" s="225"/>
      <c r="D211" s="210" t="s">
        <v>312</v>
      </c>
      <c r="E211" s="211"/>
      <c r="F211" s="210" t="s">
        <v>312</v>
      </c>
      <c r="G211" s="211"/>
      <c r="H211" s="210" t="s">
        <v>544</v>
      </c>
      <c r="I211" s="211"/>
      <c r="J211" s="233"/>
      <c r="K211" s="234"/>
      <c r="L211" s="210" t="s">
        <v>312</v>
      </c>
      <c r="M211" s="211"/>
    </row>
    <row r="212" spans="2:13" ht="21.95" customHeight="1" thickBot="1" x14ac:dyDescent="0.35">
      <c r="B212" s="229"/>
      <c r="C212" s="226"/>
      <c r="D212" s="157" t="s">
        <v>244</v>
      </c>
      <c r="E212" s="212"/>
      <c r="F212" s="157" t="s">
        <v>244</v>
      </c>
      <c r="G212" s="212"/>
      <c r="H212" s="157" t="s">
        <v>244</v>
      </c>
      <c r="I212" s="212"/>
      <c r="J212" s="233"/>
      <c r="K212" s="234"/>
      <c r="L212" s="157" t="s">
        <v>244</v>
      </c>
      <c r="M212" s="212"/>
    </row>
    <row r="213" spans="2:13" ht="27" customHeight="1" thickTop="1" x14ac:dyDescent="0.3">
      <c r="B213" s="227">
        <v>3</v>
      </c>
      <c r="C213" s="224" t="s">
        <v>4</v>
      </c>
      <c r="D213" s="210" t="s">
        <v>310</v>
      </c>
      <c r="E213" s="217" t="s">
        <v>575</v>
      </c>
      <c r="F213" s="210" t="s">
        <v>310</v>
      </c>
      <c r="G213" s="217" t="s">
        <v>575</v>
      </c>
      <c r="H213" s="210" t="s">
        <v>310</v>
      </c>
      <c r="I213" s="217" t="s">
        <v>575</v>
      </c>
      <c r="J213" s="233"/>
      <c r="K213" s="234"/>
      <c r="L213" s="210" t="s">
        <v>310</v>
      </c>
      <c r="M213" s="217" t="s">
        <v>575</v>
      </c>
    </row>
    <row r="214" spans="2:13" ht="50.1" customHeight="1" x14ac:dyDescent="0.3">
      <c r="B214" s="228"/>
      <c r="C214" s="225"/>
      <c r="D214" s="210" t="s">
        <v>312</v>
      </c>
      <c r="E214" s="211"/>
      <c r="F214" s="210" t="s">
        <v>312</v>
      </c>
      <c r="G214" s="211"/>
      <c r="H214" s="210" t="s">
        <v>312</v>
      </c>
      <c r="I214" s="211"/>
      <c r="J214" s="233"/>
      <c r="K214" s="234"/>
      <c r="L214" s="210" t="s">
        <v>546</v>
      </c>
      <c r="M214" s="211"/>
    </row>
    <row r="215" spans="2:13" ht="21.95" customHeight="1" thickBot="1" x14ac:dyDescent="0.35">
      <c r="B215" s="229"/>
      <c r="C215" s="226"/>
      <c r="D215" s="157" t="s">
        <v>244</v>
      </c>
      <c r="E215" s="212"/>
      <c r="F215" s="157" t="s">
        <v>244</v>
      </c>
      <c r="G215" s="212"/>
      <c r="H215" s="157" t="s">
        <v>244</v>
      </c>
      <c r="I215" s="212"/>
      <c r="J215" s="233"/>
      <c r="K215" s="234"/>
      <c r="L215" s="157" t="s">
        <v>244</v>
      </c>
      <c r="M215" s="212"/>
    </row>
    <row r="216" spans="2:13" ht="27" customHeight="1" thickTop="1" x14ac:dyDescent="0.3">
      <c r="B216" s="227">
        <v>4</v>
      </c>
      <c r="C216" s="224" t="s">
        <v>5</v>
      </c>
      <c r="D216" s="210" t="s">
        <v>310</v>
      </c>
      <c r="E216" s="217" t="s">
        <v>575</v>
      </c>
      <c r="F216" s="210" t="s">
        <v>310</v>
      </c>
      <c r="G216" s="217" t="s">
        <v>575</v>
      </c>
      <c r="H216" s="210" t="s">
        <v>310</v>
      </c>
      <c r="I216" s="217" t="s">
        <v>575</v>
      </c>
      <c r="J216" s="233"/>
      <c r="K216" s="234"/>
      <c r="L216" s="210" t="s">
        <v>547</v>
      </c>
      <c r="M216" s="217" t="s">
        <v>575</v>
      </c>
    </row>
    <row r="217" spans="2:13" ht="50.1" customHeight="1" x14ac:dyDescent="0.3">
      <c r="B217" s="228"/>
      <c r="C217" s="225"/>
      <c r="D217" s="210" t="s">
        <v>312</v>
      </c>
      <c r="E217" s="211"/>
      <c r="F217" s="210" t="s">
        <v>312</v>
      </c>
      <c r="G217" s="211"/>
      <c r="H217" s="210" t="s">
        <v>312</v>
      </c>
      <c r="I217" s="211"/>
      <c r="J217" s="233"/>
      <c r="K217" s="234"/>
      <c r="L217" s="210" t="s">
        <v>313</v>
      </c>
      <c r="M217" s="211"/>
    </row>
    <row r="218" spans="2:13" ht="21.95" customHeight="1" thickBot="1" x14ac:dyDescent="0.35">
      <c r="B218" s="229"/>
      <c r="C218" s="226"/>
      <c r="D218" s="157" t="s">
        <v>244</v>
      </c>
      <c r="E218" s="212"/>
      <c r="F218" s="157" t="s">
        <v>244</v>
      </c>
      <c r="G218" s="212"/>
      <c r="H218" s="157" t="s">
        <v>244</v>
      </c>
      <c r="I218" s="212"/>
      <c r="J218" s="233"/>
      <c r="K218" s="234"/>
      <c r="L218" s="157" t="s">
        <v>244</v>
      </c>
      <c r="M218" s="212"/>
    </row>
    <row r="219" spans="2:13" ht="27" customHeight="1" thickTop="1" x14ac:dyDescent="0.3">
      <c r="B219" s="227">
        <v>5</v>
      </c>
      <c r="C219" s="224" t="s">
        <v>483</v>
      </c>
      <c r="D219" s="210" t="s">
        <v>310</v>
      </c>
      <c r="E219" s="217" t="s">
        <v>575</v>
      </c>
      <c r="F219" s="210" t="s">
        <v>310</v>
      </c>
      <c r="G219" s="217" t="s">
        <v>575</v>
      </c>
      <c r="H219" s="210" t="s">
        <v>310</v>
      </c>
      <c r="I219" s="217" t="s">
        <v>575</v>
      </c>
      <c r="J219" s="233"/>
      <c r="K219" s="234"/>
      <c r="L219" s="210" t="s">
        <v>547</v>
      </c>
      <c r="M219" s="217" t="s">
        <v>575</v>
      </c>
    </row>
    <row r="220" spans="2:13" ht="50.1" customHeight="1" x14ac:dyDescent="0.3">
      <c r="B220" s="228"/>
      <c r="C220" s="225"/>
      <c r="D220" s="210" t="s">
        <v>312</v>
      </c>
      <c r="E220" s="211"/>
      <c r="F220" s="210" t="s">
        <v>312</v>
      </c>
      <c r="G220" s="211"/>
      <c r="H220" s="210" t="s">
        <v>312</v>
      </c>
      <c r="I220" s="211"/>
      <c r="J220" s="233"/>
      <c r="K220" s="234"/>
      <c r="L220" s="210" t="s">
        <v>313</v>
      </c>
      <c r="M220" s="211"/>
    </row>
    <row r="221" spans="2:13" ht="21.95" customHeight="1" thickBot="1" x14ac:dyDescent="0.35">
      <c r="B221" s="229"/>
      <c r="C221" s="226"/>
      <c r="D221" s="157" t="s">
        <v>244</v>
      </c>
      <c r="E221" s="212"/>
      <c r="F221" s="157" t="s">
        <v>244</v>
      </c>
      <c r="G221" s="212"/>
      <c r="H221" s="157" t="s">
        <v>244</v>
      </c>
      <c r="I221" s="212"/>
      <c r="J221" s="233"/>
      <c r="K221" s="234"/>
      <c r="L221" s="157" t="s">
        <v>244</v>
      </c>
      <c r="M221" s="212"/>
    </row>
    <row r="222" spans="2:13" ht="27" customHeight="1" thickTop="1" x14ac:dyDescent="0.3">
      <c r="B222" s="227">
        <v>6</v>
      </c>
      <c r="C222" s="224" t="s">
        <v>484</v>
      </c>
      <c r="D222" s="210" t="s">
        <v>310</v>
      </c>
      <c r="E222" s="217" t="s">
        <v>575</v>
      </c>
      <c r="F222" s="210" t="s">
        <v>543</v>
      </c>
      <c r="G222" s="217" t="s">
        <v>575</v>
      </c>
      <c r="H222" s="210" t="s">
        <v>310</v>
      </c>
      <c r="I222" s="217" t="s">
        <v>575</v>
      </c>
      <c r="J222" s="233"/>
      <c r="K222" s="234"/>
      <c r="L222" s="210" t="s">
        <v>310</v>
      </c>
      <c r="M222" s="217" t="s">
        <v>575</v>
      </c>
    </row>
    <row r="223" spans="2:13" ht="50.1" customHeight="1" x14ac:dyDescent="0.3">
      <c r="B223" s="228"/>
      <c r="C223" s="225"/>
      <c r="D223" s="210" t="s">
        <v>312</v>
      </c>
      <c r="E223" s="211"/>
      <c r="F223" s="210" t="s">
        <v>312</v>
      </c>
      <c r="G223" s="211"/>
      <c r="H223" s="210" t="s">
        <v>312</v>
      </c>
      <c r="I223" s="211"/>
      <c r="J223" s="233"/>
      <c r="K223" s="234"/>
      <c r="L223" s="210" t="s">
        <v>548</v>
      </c>
      <c r="M223" s="211"/>
    </row>
    <row r="224" spans="2:13" ht="21.95" customHeight="1" thickBot="1" x14ac:dyDescent="0.35">
      <c r="B224" s="229"/>
      <c r="C224" s="226"/>
      <c r="D224" s="157" t="s">
        <v>244</v>
      </c>
      <c r="E224" s="212"/>
      <c r="F224" s="157" t="s">
        <v>244</v>
      </c>
      <c r="G224" s="212"/>
      <c r="H224" s="157" t="s">
        <v>244</v>
      </c>
      <c r="I224" s="212"/>
      <c r="J224" s="233"/>
      <c r="K224" s="234"/>
      <c r="L224" s="157" t="s">
        <v>244</v>
      </c>
      <c r="M224" s="212"/>
    </row>
    <row r="225" spans="2:13" ht="27" customHeight="1" thickTop="1" x14ac:dyDescent="0.3">
      <c r="B225" s="227">
        <v>7</v>
      </c>
      <c r="C225" s="224" t="s">
        <v>485</v>
      </c>
      <c r="D225" s="210" t="s">
        <v>310</v>
      </c>
      <c r="E225" s="217" t="s">
        <v>575</v>
      </c>
      <c r="F225" s="210" t="s">
        <v>310</v>
      </c>
      <c r="G225" s="217" t="s">
        <v>575</v>
      </c>
      <c r="H225" s="210" t="s">
        <v>310</v>
      </c>
      <c r="I225" s="217" t="s">
        <v>575</v>
      </c>
      <c r="J225" s="233"/>
      <c r="K225" s="234"/>
      <c r="L225" s="210" t="s">
        <v>310</v>
      </c>
      <c r="M225" s="217" t="s">
        <v>575</v>
      </c>
    </row>
    <row r="226" spans="2:13" ht="50.1" customHeight="1" x14ac:dyDescent="0.3">
      <c r="B226" s="228"/>
      <c r="C226" s="225"/>
      <c r="D226" s="210" t="s">
        <v>312</v>
      </c>
      <c r="E226" s="211"/>
      <c r="F226" s="210" t="s">
        <v>312</v>
      </c>
      <c r="G226" s="211"/>
      <c r="H226" s="210" t="s">
        <v>312</v>
      </c>
      <c r="I226" s="211"/>
      <c r="J226" s="233"/>
      <c r="K226" s="234"/>
      <c r="L226" s="210" t="s">
        <v>313</v>
      </c>
      <c r="M226" s="211"/>
    </row>
    <row r="227" spans="2:13" ht="21.95" customHeight="1" thickBot="1" x14ac:dyDescent="0.35">
      <c r="B227" s="229"/>
      <c r="C227" s="226"/>
      <c r="D227" s="157" t="s">
        <v>244</v>
      </c>
      <c r="E227" s="212"/>
      <c r="F227" s="157" t="s">
        <v>244</v>
      </c>
      <c r="G227" s="212"/>
      <c r="H227" s="157" t="s">
        <v>244</v>
      </c>
      <c r="I227" s="212"/>
      <c r="J227" s="233"/>
      <c r="K227" s="234"/>
      <c r="L227" s="157" t="s">
        <v>244</v>
      </c>
      <c r="M227" s="212"/>
    </row>
    <row r="228" spans="2:13" ht="27" customHeight="1" thickTop="1" x14ac:dyDescent="0.3">
      <c r="B228" s="227">
        <v>8</v>
      </c>
      <c r="C228" s="224" t="s">
        <v>486</v>
      </c>
      <c r="D228" s="210" t="s">
        <v>543</v>
      </c>
      <c r="E228" s="217" t="s">
        <v>575</v>
      </c>
      <c r="F228" s="210" t="s">
        <v>543</v>
      </c>
      <c r="G228" s="217" t="s">
        <v>575</v>
      </c>
      <c r="H228" s="210" t="s">
        <v>310</v>
      </c>
      <c r="I228" s="217" t="s">
        <v>575</v>
      </c>
      <c r="J228" s="233"/>
      <c r="K228" s="234"/>
      <c r="L228" s="210" t="s">
        <v>310</v>
      </c>
      <c r="M228" s="217" t="s">
        <v>575</v>
      </c>
    </row>
    <row r="229" spans="2:13" ht="50.1" customHeight="1" x14ac:dyDescent="0.3">
      <c r="B229" s="228"/>
      <c r="C229" s="225"/>
      <c r="D229" s="210" t="s">
        <v>544</v>
      </c>
      <c r="E229" s="211"/>
      <c r="F229" s="210" t="s">
        <v>312</v>
      </c>
      <c r="G229" s="211"/>
      <c r="H229" s="210" t="s">
        <v>312</v>
      </c>
      <c r="I229" s="211"/>
      <c r="J229" s="233"/>
      <c r="K229" s="234"/>
      <c r="L229" s="210" t="s">
        <v>313</v>
      </c>
      <c r="M229" s="211"/>
    </row>
    <row r="230" spans="2:13" ht="21.95" customHeight="1" x14ac:dyDescent="0.3">
      <c r="B230" s="229"/>
      <c r="C230" s="226"/>
      <c r="D230" s="157" t="s">
        <v>244</v>
      </c>
      <c r="E230" s="212"/>
      <c r="F230" s="157" t="s">
        <v>244</v>
      </c>
      <c r="G230" s="212"/>
      <c r="H230" s="157" t="s">
        <v>244</v>
      </c>
      <c r="I230" s="212"/>
      <c r="J230" s="235"/>
      <c r="K230" s="236"/>
      <c r="L230" s="157" t="s">
        <v>244</v>
      </c>
      <c r="M230" s="212"/>
    </row>
    <row r="231" spans="2:13" ht="17.100000000000001" customHeight="1" x14ac:dyDescent="0.3">
      <c r="B231" s="150"/>
      <c r="C231" s="159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</row>
    <row r="232" spans="2:13" ht="17.100000000000001" customHeight="1" x14ac:dyDescent="0.3">
      <c r="B232" s="150"/>
      <c r="C232" s="159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</row>
    <row r="233" spans="2:13" ht="17.100000000000001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6"/>
    </row>
    <row r="234" spans="2:13" ht="27" customHeight="1" x14ac:dyDescent="0.3">
      <c r="B234" s="2"/>
      <c r="C234" s="230">
        <f>L239</f>
        <v>43630</v>
      </c>
      <c r="D234" s="230"/>
      <c r="E234" s="230"/>
      <c r="F234" s="230"/>
      <c r="G234" s="230"/>
      <c r="H234" s="220">
        <f>IF(DAY(L239)&gt;=28,5,IF(DAY(L239)&gt;=21,4,IF(DAY(L239)&gt;=14,3,IF(DAY(L239)&gt;=7,2,1))))</f>
        <v>3</v>
      </c>
      <c r="I234" s="220"/>
      <c r="J234" s="220"/>
      <c r="K234" s="220"/>
      <c r="L234" s="220"/>
      <c r="M234" s="6"/>
    </row>
    <row r="235" spans="2:13" ht="26.25" customHeight="1" x14ac:dyDescent="0.3">
      <c r="B235" s="221"/>
      <c r="C235" s="222"/>
      <c r="D235" s="184"/>
      <c r="E235" s="7"/>
      <c r="F235" s="191"/>
      <c r="G235" s="218"/>
      <c r="H235" s="219"/>
      <c r="I235" s="219"/>
      <c r="J235" s="192"/>
      <c r="K235" s="8"/>
      <c r="L235" s="192"/>
      <c r="M235" s="6"/>
    </row>
    <row r="236" spans="2:13" ht="17.100000000000001" customHeight="1" x14ac:dyDescent="0.3">
      <c r="B236" s="223" t="s">
        <v>229</v>
      </c>
      <c r="C236" s="223"/>
      <c r="D236" s="9" t="s">
        <v>296</v>
      </c>
      <c r="E236" s="10"/>
      <c r="F236" s="11"/>
      <c r="G236" s="221" t="s">
        <v>231</v>
      </c>
      <c r="H236" s="222"/>
      <c r="I236" s="222"/>
      <c r="J236" s="6"/>
      <c r="K236" s="6"/>
      <c r="L236" s="6"/>
      <c r="M236" s="6"/>
    </row>
    <row r="237" spans="2:13" ht="17.100000000000001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6"/>
    </row>
    <row r="238" spans="2:13" ht="17.100000000000001" customHeight="1" x14ac:dyDescent="0.3">
      <c r="B238" s="239" t="s">
        <v>0</v>
      </c>
      <c r="C238" s="239" t="s">
        <v>1</v>
      </c>
      <c r="D238" s="215">
        <f>D239</f>
        <v>43626</v>
      </c>
      <c r="E238" s="216"/>
      <c r="F238" s="215">
        <f>F239</f>
        <v>43627</v>
      </c>
      <c r="G238" s="216"/>
      <c r="H238" s="215">
        <f>H239</f>
        <v>43628</v>
      </c>
      <c r="I238" s="216"/>
      <c r="J238" s="215">
        <f>J239</f>
        <v>43629</v>
      </c>
      <c r="K238" s="216"/>
      <c r="L238" s="215">
        <f>L239</f>
        <v>43630</v>
      </c>
      <c r="M238" s="216"/>
    </row>
    <row r="239" spans="2:13" ht="17.100000000000001" customHeight="1" thickBot="1" x14ac:dyDescent="0.35">
      <c r="B239" s="240"/>
      <c r="C239" s="240"/>
      <c r="D239" s="213">
        <f>D206+7</f>
        <v>43626</v>
      </c>
      <c r="E239" s="214"/>
      <c r="F239" s="213">
        <f>D239+1</f>
        <v>43627</v>
      </c>
      <c r="G239" s="214"/>
      <c r="H239" s="213">
        <f>F239+1</f>
        <v>43628</v>
      </c>
      <c r="I239" s="214"/>
      <c r="J239" s="213">
        <f>H239+1</f>
        <v>43629</v>
      </c>
      <c r="K239" s="214"/>
      <c r="L239" s="213">
        <f>J239+1</f>
        <v>43630</v>
      </c>
      <c r="M239" s="214"/>
    </row>
    <row r="240" spans="2:13" ht="27" customHeight="1" thickTop="1" x14ac:dyDescent="0.3">
      <c r="B240" s="229">
        <v>1</v>
      </c>
      <c r="C240" s="225" t="s">
        <v>2</v>
      </c>
      <c r="D240" s="210" t="s">
        <v>310</v>
      </c>
      <c r="E240" s="217" t="s">
        <v>754</v>
      </c>
      <c r="F240" s="210" t="s">
        <v>310</v>
      </c>
      <c r="G240" s="217" t="s">
        <v>575</v>
      </c>
      <c r="H240" s="210" t="s">
        <v>549</v>
      </c>
      <c r="I240" s="217" t="s">
        <v>575</v>
      </c>
      <c r="J240" s="210" t="s">
        <v>310</v>
      </c>
      <c r="K240" s="217" t="s">
        <v>295</v>
      </c>
      <c r="L240" s="210" t="s">
        <v>557</v>
      </c>
      <c r="M240" s="211" t="s">
        <v>558</v>
      </c>
    </row>
    <row r="241" spans="2:13" ht="50.1" customHeight="1" x14ac:dyDescent="0.3">
      <c r="B241" s="229"/>
      <c r="C241" s="225"/>
      <c r="D241" s="210" t="s">
        <v>313</v>
      </c>
      <c r="E241" s="211"/>
      <c r="F241" s="210" t="s">
        <v>313</v>
      </c>
      <c r="G241" s="211"/>
      <c r="H241" s="210" t="s">
        <v>313</v>
      </c>
      <c r="I241" s="211"/>
      <c r="J241" s="210" t="s">
        <v>313</v>
      </c>
      <c r="K241" s="211"/>
      <c r="L241" s="210" t="s">
        <v>374</v>
      </c>
      <c r="M241" s="211"/>
    </row>
    <row r="242" spans="2:13" ht="21.95" customHeight="1" thickBot="1" x14ac:dyDescent="0.35">
      <c r="B242" s="237"/>
      <c r="C242" s="238"/>
      <c r="D242" s="157" t="s">
        <v>244</v>
      </c>
      <c r="E242" s="212"/>
      <c r="F242" s="157" t="s">
        <v>244</v>
      </c>
      <c r="G242" s="212"/>
      <c r="H242" s="157" t="s">
        <v>244</v>
      </c>
      <c r="I242" s="212"/>
      <c r="J242" s="157" t="s">
        <v>244</v>
      </c>
      <c r="K242" s="212"/>
      <c r="L242" s="157" t="s">
        <v>244</v>
      </c>
      <c r="M242" s="212"/>
    </row>
    <row r="243" spans="2:13" ht="27" customHeight="1" thickTop="1" x14ac:dyDescent="0.3">
      <c r="B243" s="227">
        <v>2</v>
      </c>
      <c r="C243" s="224" t="s">
        <v>3</v>
      </c>
      <c r="D243" s="210" t="s">
        <v>310</v>
      </c>
      <c r="E243" s="217" t="s">
        <v>754</v>
      </c>
      <c r="F243" s="210" t="s">
        <v>549</v>
      </c>
      <c r="G243" s="217" t="s">
        <v>575</v>
      </c>
      <c r="H243" s="210" t="s">
        <v>549</v>
      </c>
      <c r="I243" s="217" t="s">
        <v>575</v>
      </c>
      <c r="J243" s="210" t="s">
        <v>310</v>
      </c>
      <c r="K243" s="217" t="s">
        <v>295</v>
      </c>
      <c r="L243" s="210" t="s">
        <v>493</v>
      </c>
      <c r="M243" s="211" t="s">
        <v>558</v>
      </c>
    </row>
    <row r="244" spans="2:13" ht="50.1" customHeight="1" x14ac:dyDescent="0.3">
      <c r="B244" s="228"/>
      <c r="C244" s="225"/>
      <c r="D244" s="210" t="s">
        <v>313</v>
      </c>
      <c r="E244" s="211"/>
      <c r="F244" s="210" t="s">
        <v>313</v>
      </c>
      <c r="G244" s="211"/>
      <c r="H244" s="210" t="s">
        <v>313</v>
      </c>
      <c r="I244" s="211"/>
      <c r="J244" s="210" t="s">
        <v>551</v>
      </c>
      <c r="K244" s="211"/>
      <c r="L244" s="210" t="s">
        <v>374</v>
      </c>
      <c r="M244" s="211"/>
    </row>
    <row r="245" spans="2:13" ht="21.95" customHeight="1" thickBot="1" x14ac:dyDescent="0.35">
      <c r="B245" s="229"/>
      <c r="C245" s="226"/>
      <c r="D245" s="157" t="s">
        <v>244</v>
      </c>
      <c r="E245" s="212"/>
      <c r="F245" s="157" t="s">
        <v>244</v>
      </c>
      <c r="G245" s="212"/>
      <c r="H245" s="157" t="s">
        <v>244</v>
      </c>
      <c r="I245" s="212"/>
      <c r="J245" s="157" t="s">
        <v>244</v>
      </c>
      <c r="K245" s="212"/>
      <c r="L245" s="157" t="s">
        <v>244</v>
      </c>
      <c r="M245" s="212"/>
    </row>
    <row r="246" spans="2:13" ht="27" customHeight="1" thickTop="1" x14ac:dyDescent="0.3">
      <c r="B246" s="227">
        <v>3</v>
      </c>
      <c r="C246" s="224" t="s">
        <v>4</v>
      </c>
      <c r="D246" s="210" t="s">
        <v>310</v>
      </c>
      <c r="E246" s="217" t="s">
        <v>754</v>
      </c>
      <c r="F246" s="210" t="s">
        <v>310</v>
      </c>
      <c r="G246" s="217" t="s">
        <v>575</v>
      </c>
      <c r="H246" s="210" t="s">
        <v>310</v>
      </c>
      <c r="I246" s="217" t="s">
        <v>575</v>
      </c>
      <c r="J246" s="210" t="s">
        <v>310</v>
      </c>
      <c r="K246" s="217" t="s">
        <v>295</v>
      </c>
      <c r="L246" s="210" t="s">
        <v>493</v>
      </c>
      <c r="M246" s="211" t="s">
        <v>295</v>
      </c>
    </row>
    <row r="247" spans="2:13" ht="50.1" customHeight="1" x14ac:dyDescent="0.3">
      <c r="B247" s="228"/>
      <c r="C247" s="225"/>
      <c r="D247" s="210" t="s">
        <v>313</v>
      </c>
      <c r="E247" s="211"/>
      <c r="F247" s="210" t="s">
        <v>550</v>
      </c>
      <c r="G247" s="211"/>
      <c r="H247" s="210" t="s">
        <v>313</v>
      </c>
      <c r="I247" s="211"/>
      <c r="J247" s="210" t="s">
        <v>313</v>
      </c>
      <c r="K247" s="211"/>
      <c r="L247" s="210" t="s">
        <v>374</v>
      </c>
      <c r="M247" s="211"/>
    </row>
    <row r="248" spans="2:13" ht="21.95" customHeight="1" thickBot="1" x14ac:dyDescent="0.35">
      <c r="B248" s="229"/>
      <c r="C248" s="226"/>
      <c r="D248" s="157" t="s">
        <v>244</v>
      </c>
      <c r="E248" s="212"/>
      <c r="F248" s="157" t="s">
        <v>244</v>
      </c>
      <c r="G248" s="212"/>
      <c r="H248" s="157" t="s">
        <v>244</v>
      </c>
      <c r="I248" s="212"/>
      <c r="J248" s="157" t="s">
        <v>244</v>
      </c>
      <c r="K248" s="212"/>
      <c r="L248" s="157" t="s">
        <v>244</v>
      </c>
      <c r="M248" s="212"/>
    </row>
    <row r="249" spans="2:13" ht="27" customHeight="1" thickTop="1" x14ac:dyDescent="0.3">
      <c r="B249" s="227">
        <v>4</v>
      </c>
      <c r="C249" s="224" t="s">
        <v>5</v>
      </c>
      <c r="D249" s="210" t="s">
        <v>310</v>
      </c>
      <c r="E249" s="217" t="s">
        <v>754</v>
      </c>
      <c r="F249" s="210" t="s">
        <v>549</v>
      </c>
      <c r="G249" s="217" t="s">
        <v>575</v>
      </c>
      <c r="H249" s="210" t="s">
        <v>310</v>
      </c>
      <c r="I249" s="217" t="s">
        <v>575</v>
      </c>
      <c r="J249" s="210" t="s">
        <v>310</v>
      </c>
      <c r="K249" s="217" t="s">
        <v>295</v>
      </c>
      <c r="L249" s="210" t="s">
        <v>493</v>
      </c>
      <c r="M249" s="211" t="s">
        <v>295</v>
      </c>
    </row>
    <row r="250" spans="2:13" ht="50.1" customHeight="1" x14ac:dyDescent="0.3">
      <c r="B250" s="228"/>
      <c r="C250" s="225"/>
      <c r="D250" s="210" t="s">
        <v>313</v>
      </c>
      <c r="E250" s="211"/>
      <c r="F250" s="210" t="s">
        <v>550</v>
      </c>
      <c r="G250" s="211"/>
      <c r="H250" s="210" t="s">
        <v>313</v>
      </c>
      <c r="I250" s="211"/>
      <c r="J250" s="210" t="s">
        <v>552</v>
      </c>
      <c r="K250" s="211"/>
      <c r="L250" s="210" t="s">
        <v>374</v>
      </c>
      <c r="M250" s="211"/>
    </row>
    <row r="251" spans="2:13" ht="21.95" customHeight="1" thickBot="1" x14ac:dyDescent="0.35">
      <c r="B251" s="229"/>
      <c r="C251" s="226"/>
      <c r="D251" s="157" t="s">
        <v>244</v>
      </c>
      <c r="E251" s="212"/>
      <c r="F251" s="157" t="s">
        <v>244</v>
      </c>
      <c r="G251" s="212"/>
      <c r="H251" s="157" t="s">
        <v>244</v>
      </c>
      <c r="I251" s="212"/>
      <c r="J251" s="157" t="s">
        <v>244</v>
      </c>
      <c r="K251" s="212"/>
      <c r="L251" s="157" t="s">
        <v>244</v>
      </c>
      <c r="M251" s="212"/>
    </row>
    <row r="252" spans="2:13" ht="27" customHeight="1" thickTop="1" x14ac:dyDescent="0.3">
      <c r="B252" s="227">
        <v>5</v>
      </c>
      <c r="C252" s="224" t="s">
        <v>483</v>
      </c>
      <c r="D252" s="210" t="s">
        <v>310</v>
      </c>
      <c r="E252" s="217" t="s">
        <v>754</v>
      </c>
      <c r="F252" s="210" t="s">
        <v>549</v>
      </c>
      <c r="G252" s="217" t="s">
        <v>575</v>
      </c>
      <c r="H252" s="210" t="s">
        <v>310</v>
      </c>
      <c r="I252" s="217" t="s">
        <v>575</v>
      </c>
      <c r="J252" s="210" t="s">
        <v>541</v>
      </c>
      <c r="K252" s="217" t="s">
        <v>295</v>
      </c>
      <c r="L252" s="210" t="s">
        <v>493</v>
      </c>
      <c r="M252" s="211" t="s">
        <v>295</v>
      </c>
    </row>
    <row r="253" spans="2:13" ht="50.1" customHeight="1" x14ac:dyDescent="0.3">
      <c r="B253" s="228"/>
      <c r="C253" s="225"/>
      <c r="D253" s="210" t="s">
        <v>313</v>
      </c>
      <c r="E253" s="211"/>
      <c r="F253" s="210" t="s">
        <v>313</v>
      </c>
      <c r="G253" s="211"/>
      <c r="H253" s="210" t="s">
        <v>313</v>
      </c>
      <c r="I253" s="211"/>
      <c r="J253" s="210" t="s">
        <v>313</v>
      </c>
      <c r="K253" s="211"/>
      <c r="L253" s="210" t="s">
        <v>559</v>
      </c>
      <c r="M253" s="211"/>
    </row>
    <row r="254" spans="2:13" ht="21.95" customHeight="1" thickBot="1" x14ac:dyDescent="0.35">
      <c r="B254" s="229"/>
      <c r="C254" s="226"/>
      <c r="D254" s="157" t="s">
        <v>244</v>
      </c>
      <c r="E254" s="212"/>
      <c r="F254" s="157" t="s">
        <v>244</v>
      </c>
      <c r="G254" s="212"/>
      <c r="H254" s="157" t="s">
        <v>244</v>
      </c>
      <c r="I254" s="212"/>
      <c r="J254" s="157" t="s">
        <v>244</v>
      </c>
      <c r="K254" s="212"/>
      <c r="L254" s="157" t="s">
        <v>244</v>
      </c>
      <c r="M254" s="212"/>
    </row>
    <row r="255" spans="2:13" ht="27" customHeight="1" thickTop="1" x14ac:dyDescent="0.3">
      <c r="B255" s="227">
        <v>6</v>
      </c>
      <c r="C255" s="224" t="s">
        <v>484</v>
      </c>
      <c r="D255" s="210" t="s">
        <v>310</v>
      </c>
      <c r="E255" s="217" t="s">
        <v>754</v>
      </c>
      <c r="F255" s="210" t="s">
        <v>310</v>
      </c>
      <c r="G255" s="217" t="s">
        <v>575</v>
      </c>
      <c r="H255" s="210" t="s">
        <v>310</v>
      </c>
      <c r="I255" s="217" t="s">
        <v>575</v>
      </c>
      <c r="J255" s="210" t="s">
        <v>310</v>
      </c>
      <c r="K255" s="217" t="s">
        <v>295</v>
      </c>
      <c r="L255" s="210" t="s">
        <v>493</v>
      </c>
      <c r="M255" s="211" t="s">
        <v>558</v>
      </c>
    </row>
    <row r="256" spans="2:13" ht="50.1" customHeight="1" x14ac:dyDescent="0.3">
      <c r="B256" s="228"/>
      <c r="C256" s="225"/>
      <c r="D256" s="210" t="s">
        <v>313</v>
      </c>
      <c r="E256" s="211"/>
      <c r="F256" s="210" t="s">
        <v>313</v>
      </c>
      <c r="G256" s="211"/>
      <c r="H256" s="210" t="s">
        <v>313</v>
      </c>
      <c r="I256" s="211"/>
      <c r="J256" s="210" t="s">
        <v>313</v>
      </c>
      <c r="K256" s="211"/>
      <c r="L256" s="210" t="s">
        <v>374</v>
      </c>
      <c r="M256" s="211"/>
    </row>
    <row r="257" spans="2:13" ht="21.95" customHeight="1" thickBot="1" x14ac:dyDescent="0.35">
      <c r="B257" s="229"/>
      <c r="C257" s="226"/>
      <c r="D257" s="157" t="s">
        <v>244</v>
      </c>
      <c r="E257" s="212"/>
      <c r="F257" s="157" t="s">
        <v>244</v>
      </c>
      <c r="G257" s="212"/>
      <c r="H257" s="157" t="s">
        <v>244</v>
      </c>
      <c r="I257" s="212"/>
      <c r="J257" s="157" t="s">
        <v>244</v>
      </c>
      <c r="K257" s="212"/>
      <c r="L257" s="157" t="s">
        <v>244</v>
      </c>
      <c r="M257" s="212"/>
    </row>
    <row r="258" spans="2:13" ht="27" customHeight="1" thickTop="1" x14ac:dyDescent="0.3">
      <c r="B258" s="227">
        <v>7</v>
      </c>
      <c r="C258" s="224" t="s">
        <v>485</v>
      </c>
      <c r="D258" s="210" t="s">
        <v>310</v>
      </c>
      <c r="E258" s="217" t="s">
        <v>754</v>
      </c>
      <c r="F258" s="210" t="s">
        <v>310</v>
      </c>
      <c r="G258" s="217" t="s">
        <v>575</v>
      </c>
      <c r="H258" s="210" t="s">
        <v>310</v>
      </c>
      <c r="I258" s="217" t="s">
        <v>575</v>
      </c>
      <c r="J258" s="210" t="s">
        <v>553</v>
      </c>
      <c r="K258" s="217" t="s">
        <v>295</v>
      </c>
      <c r="L258" s="210" t="s">
        <v>498</v>
      </c>
      <c r="M258" s="211" t="s">
        <v>496</v>
      </c>
    </row>
    <row r="259" spans="2:13" ht="50.1" customHeight="1" x14ac:dyDescent="0.3">
      <c r="B259" s="228"/>
      <c r="C259" s="225"/>
      <c r="D259" s="210" t="s">
        <v>313</v>
      </c>
      <c r="E259" s="211"/>
      <c r="F259" s="210" t="s">
        <v>550</v>
      </c>
      <c r="G259" s="211"/>
      <c r="H259" s="210" t="s">
        <v>313</v>
      </c>
      <c r="I259" s="211"/>
      <c r="J259" s="210" t="s">
        <v>554</v>
      </c>
      <c r="K259" s="211"/>
      <c r="L259" s="210" t="s">
        <v>560</v>
      </c>
      <c r="M259" s="211"/>
    </row>
    <row r="260" spans="2:13" ht="21.95" customHeight="1" thickBot="1" x14ac:dyDescent="0.35">
      <c r="B260" s="229"/>
      <c r="C260" s="226"/>
      <c r="D260" s="157" t="s">
        <v>244</v>
      </c>
      <c r="E260" s="212"/>
      <c r="F260" s="157" t="s">
        <v>244</v>
      </c>
      <c r="G260" s="212"/>
      <c r="H260" s="157" t="s">
        <v>244</v>
      </c>
      <c r="I260" s="212"/>
      <c r="J260" s="157" t="s">
        <v>244</v>
      </c>
      <c r="K260" s="212"/>
      <c r="L260" s="157" t="s">
        <v>244</v>
      </c>
      <c r="M260" s="212"/>
    </row>
    <row r="261" spans="2:13" ht="27" customHeight="1" thickTop="1" x14ac:dyDescent="0.3">
      <c r="B261" s="227">
        <v>8</v>
      </c>
      <c r="C261" s="224" t="s">
        <v>486</v>
      </c>
      <c r="D261" s="210" t="s">
        <v>310</v>
      </c>
      <c r="E261" s="217" t="s">
        <v>754</v>
      </c>
      <c r="F261" s="210" t="s">
        <v>310</v>
      </c>
      <c r="G261" s="217" t="s">
        <v>575</v>
      </c>
      <c r="H261" s="210" t="s">
        <v>310</v>
      </c>
      <c r="I261" s="217" t="s">
        <v>575</v>
      </c>
      <c r="J261" s="210" t="s">
        <v>555</v>
      </c>
      <c r="K261" s="217" t="s">
        <v>295</v>
      </c>
      <c r="L261" s="210" t="s">
        <v>561</v>
      </c>
      <c r="M261" s="211" t="s">
        <v>505</v>
      </c>
    </row>
    <row r="262" spans="2:13" ht="50.1" customHeight="1" x14ac:dyDescent="0.3">
      <c r="B262" s="228"/>
      <c r="C262" s="225"/>
      <c r="D262" s="210" t="s">
        <v>313</v>
      </c>
      <c r="E262" s="211"/>
      <c r="F262" s="210" t="s">
        <v>313</v>
      </c>
      <c r="G262" s="211"/>
      <c r="H262" s="210" t="s">
        <v>313</v>
      </c>
      <c r="I262" s="211"/>
      <c r="J262" s="210" t="s">
        <v>556</v>
      </c>
      <c r="K262" s="211"/>
      <c r="L262" s="210" t="s">
        <v>560</v>
      </c>
      <c r="M262" s="211"/>
    </row>
    <row r="263" spans="2:13" ht="21.95" customHeight="1" x14ac:dyDescent="0.3">
      <c r="B263" s="229"/>
      <c r="C263" s="226"/>
      <c r="D263" s="157" t="s">
        <v>244</v>
      </c>
      <c r="E263" s="212"/>
      <c r="F263" s="157" t="s">
        <v>244</v>
      </c>
      <c r="G263" s="212"/>
      <c r="H263" s="157" t="s">
        <v>244</v>
      </c>
      <c r="I263" s="212"/>
      <c r="J263" s="157" t="s">
        <v>244</v>
      </c>
      <c r="K263" s="212"/>
      <c r="L263" s="157" t="s">
        <v>244</v>
      </c>
      <c r="M263" s="212"/>
    </row>
    <row r="264" spans="2:13" ht="17.100000000000001" customHeight="1" x14ac:dyDescent="0.3">
      <c r="B264" s="150"/>
      <c r="C264" s="159"/>
      <c r="D264" s="190"/>
      <c r="E264" s="190"/>
      <c r="F264" s="190"/>
      <c r="G264" s="190"/>
      <c r="H264" s="190"/>
      <c r="I264" s="190"/>
      <c r="J264" s="190"/>
      <c r="K264" s="190"/>
      <c r="L264" s="190"/>
      <c r="M264" s="190"/>
    </row>
    <row r="265" spans="2:13" ht="17.100000000000001" customHeight="1" x14ac:dyDescent="0.3">
      <c r="B265" s="150"/>
      <c r="C265" s="159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</row>
    <row r="266" spans="2:13" ht="17.100000000000001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6"/>
    </row>
    <row r="267" spans="2:13" ht="27" customHeight="1" x14ac:dyDescent="0.3">
      <c r="B267" s="2"/>
      <c r="C267" s="230">
        <f>L272</f>
        <v>43637</v>
      </c>
      <c r="D267" s="230"/>
      <c r="E267" s="230"/>
      <c r="F267" s="230"/>
      <c r="G267" s="230"/>
      <c r="H267" s="220">
        <f>IF(DAY(L272)&gt;=28,5,IF(DAY(L272)&gt;=21,4,IF(DAY(L272)&gt;=14,3,IF(DAY(L272)&gt;=7,2,1))))</f>
        <v>4</v>
      </c>
      <c r="I267" s="220"/>
      <c r="J267" s="220"/>
      <c r="K267" s="220"/>
      <c r="L267" s="220"/>
      <c r="M267" s="6"/>
    </row>
    <row r="268" spans="2:13" ht="26.25" customHeight="1" x14ac:dyDescent="0.3">
      <c r="B268" s="221"/>
      <c r="C268" s="222"/>
      <c r="D268" s="184"/>
      <c r="E268" s="7"/>
      <c r="F268" s="191"/>
      <c r="G268" s="218"/>
      <c r="H268" s="219"/>
      <c r="I268" s="219"/>
      <c r="J268" s="192"/>
      <c r="K268" s="8"/>
      <c r="L268" s="192"/>
      <c r="M268" s="6"/>
    </row>
    <row r="269" spans="2:13" ht="17.100000000000001" customHeight="1" x14ac:dyDescent="0.3">
      <c r="B269" s="223" t="s">
        <v>229</v>
      </c>
      <c r="C269" s="223"/>
      <c r="D269" s="9" t="s">
        <v>447</v>
      </c>
      <c r="E269" s="10"/>
      <c r="F269" s="11"/>
      <c r="G269" s="221" t="s">
        <v>231</v>
      </c>
      <c r="H269" s="222"/>
      <c r="I269" s="222"/>
      <c r="J269" s="6"/>
      <c r="K269" s="6"/>
      <c r="L269" s="6"/>
      <c r="M269" s="6"/>
    </row>
    <row r="270" spans="2:13" ht="17.100000000000001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6"/>
    </row>
    <row r="271" spans="2:13" ht="17.100000000000001" customHeight="1" x14ac:dyDescent="0.3">
      <c r="B271" s="239" t="s">
        <v>0</v>
      </c>
      <c r="C271" s="239" t="s">
        <v>1</v>
      </c>
      <c r="D271" s="215">
        <f>D272</f>
        <v>43633</v>
      </c>
      <c r="E271" s="216"/>
      <c r="F271" s="215">
        <f>F272</f>
        <v>43634</v>
      </c>
      <c r="G271" s="216"/>
      <c r="H271" s="215">
        <f>H272</f>
        <v>43635</v>
      </c>
      <c r="I271" s="216"/>
      <c r="J271" s="215">
        <f>J272</f>
        <v>43636</v>
      </c>
      <c r="K271" s="216"/>
      <c r="L271" s="215">
        <f>L272</f>
        <v>43637</v>
      </c>
      <c r="M271" s="216"/>
    </row>
    <row r="272" spans="2:13" ht="17.100000000000001" customHeight="1" thickBot="1" x14ac:dyDescent="0.35">
      <c r="B272" s="240"/>
      <c r="C272" s="240"/>
      <c r="D272" s="213">
        <f>D239+7</f>
        <v>43633</v>
      </c>
      <c r="E272" s="214"/>
      <c r="F272" s="213">
        <f>D272+1</f>
        <v>43634</v>
      </c>
      <c r="G272" s="214"/>
      <c r="H272" s="213">
        <f>F272+1</f>
        <v>43635</v>
      </c>
      <c r="I272" s="214"/>
      <c r="J272" s="213">
        <f>H272+1</f>
        <v>43636</v>
      </c>
      <c r="K272" s="214"/>
      <c r="L272" s="213">
        <f>J272+1</f>
        <v>43637</v>
      </c>
      <c r="M272" s="214"/>
    </row>
    <row r="273" spans="2:13" ht="27" customHeight="1" thickTop="1" x14ac:dyDescent="0.3">
      <c r="B273" s="229">
        <v>1</v>
      </c>
      <c r="C273" s="225" t="s">
        <v>2</v>
      </c>
      <c r="D273" s="210" t="s">
        <v>493</v>
      </c>
      <c r="E273" s="211" t="s">
        <v>562</v>
      </c>
      <c r="F273" s="210" t="s">
        <v>504</v>
      </c>
      <c r="G273" s="211" t="s">
        <v>295</v>
      </c>
      <c r="H273" s="210" t="s">
        <v>504</v>
      </c>
      <c r="I273" s="211" t="s">
        <v>496</v>
      </c>
      <c r="J273" s="210" t="s">
        <v>512</v>
      </c>
      <c r="K273" s="211" t="s">
        <v>501</v>
      </c>
      <c r="L273" s="210" t="s">
        <v>376</v>
      </c>
      <c r="M273" s="211" t="s">
        <v>295</v>
      </c>
    </row>
    <row r="274" spans="2:13" ht="50.1" customHeight="1" x14ac:dyDescent="0.3">
      <c r="B274" s="229"/>
      <c r="C274" s="225"/>
      <c r="D274" s="210" t="s">
        <v>374</v>
      </c>
      <c r="E274" s="211"/>
      <c r="F274" s="210" t="s">
        <v>519</v>
      </c>
      <c r="G274" s="211"/>
      <c r="H274" s="210" t="s">
        <v>519</v>
      </c>
      <c r="I274" s="211"/>
      <c r="J274" s="210" t="s">
        <v>519</v>
      </c>
      <c r="K274" s="211"/>
      <c r="L274" s="210" t="s">
        <v>379</v>
      </c>
      <c r="M274" s="211"/>
    </row>
    <row r="275" spans="2:13" ht="21.95" customHeight="1" x14ac:dyDescent="0.3">
      <c r="B275" s="237"/>
      <c r="C275" s="238"/>
      <c r="D275" s="157" t="s">
        <v>244</v>
      </c>
      <c r="E275" s="212"/>
      <c r="F275" s="157" t="s">
        <v>244</v>
      </c>
      <c r="G275" s="212"/>
      <c r="H275" s="157" t="s">
        <v>244</v>
      </c>
      <c r="I275" s="212"/>
      <c r="J275" s="157" t="s">
        <v>244</v>
      </c>
      <c r="K275" s="212"/>
      <c r="L275" s="157" t="s">
        <v>533</v>
      </c>
      <c r="M275" s="212"/>
    </row>
    <row r="276" spans="2:13" ht="27" customHeight="1" x14ac:dyDescent="0.3">
      <c r="B276" s="227">
        <v>2</v>
      </c>
      <c r="C276" s="224" t="s">
        <v>3</v>
      </c>
      <c r="D276" s="210" t="s">
        <v>493</v>
      </c>
      <c r="E276" s="211" t="s">
        <v>295</v>
      </c>
      <c r="F276" s="210" t="s">
        <v>564</v>
      </c>
      <c r="G276" s="211" t="s">
        <v>295</v>
      </c>
      <c r="H276" s="210" t="s">
        <v>491</v>
      </c>
      <c r="I276" s="211" t="s">
        <v>295</v>
      </c>
      <c r="J276" s="210" t="s">
        <v>491</v>
      </c>
      <c r="K276" s="211" t="s">
        <v>295</v>
      </c>
      <c r="L276" s="210" t="s">
        <v>376</v>
      </c>
      <c r="M276" s="211" t="s">
        <v>295</v>
      </c>
    </row>
    <row r="277" spans="2:13" ht="50.1" customHeight="1" x14ac:dyDescent="0.3">
      <c r="B277" s="228"/>
      <c r="C277" s="225"/>
      <c r="D277" s="210" t="s">
        <v>374</v>
      </c>
      <c r="E277" s="211"/>
      <c r="F277" s="210" t="s">
        <v>519</v>
      </c>
      <c r="G277" s="211"/>
      <c r="H277" s="210" t="s">
        <v>565</v>
      </c>
      <c r="I277" s="211"/>
      <c r="J277" s="210" t="s">
        <v>519</v>
      </c>
      <c r="K277" s="211"/>
      <c r="L277" s="210" t="s">
        <v>379</v>
      </c>
      <c r="M277" s="211"/>
    </row>
    <row r="278" spans="2:13" ht="21.95" customHeight="1" x14ac:dyDescent="0.3">
      <c r="B278" s="229"/>
      <c r="C278" s="226"/>
      <c r="D278" s="157" t="s">
        <v>244</v>
      </c>
      <c r="E278" s="212"/>
      <c r="F278" s="157" t="s">
        <v>244</v>
      </c>
      <c r="G278" s="212"/>
      <c r="H278" s="157" t="s">
        <v>244</v>
      </c>
      <c r="I278" s="212"/>
      <c r="J278" s="157" t="s">
        <v>244</v>
      </c>
      <c r="K278" s="212"/>
      <c r="L278" s="157" t="s">
        <v>333</v>
      </c>
      <c r="M278" s="212"/>
    </row>
    <row r="279" spans="2:13" ht="27" customHeight="1" x14ac:dyDescent="0.3">
      <c r="B279" s="227">
        <v>3</v>
      </c>
      <c r="C279" s="224" t="s">
        <v>4</v>
      </c>
      <c r="D279" s="210" t="s">
        <v>493</v>
      </c>
      <c r="E279" s="211" t="s">
        <v>295</v>
      </c>
      <c r="F279" s="210" t="s">
        <v>491</v>
      </c>
      <c r="G279" s="211" t="s">
        <v>295</v>
      </c>
      <c r="H279" s="210" t="s">
        <v>491</v>
      </c>
      <c r="I279" s="211" t="s">
        <v>295</v>
      </c>
      <c r="J279" s="210" t="s">
        <v>376</v>
      </c>
      <c r="K279" s="211" t="s">
        <v>295</v>
      </c>
      <c r="L279" s="210" t="s">
        <v>376</v>
      </c>
      <c r="M279" s="211" t="s">
        <v>501</v>
      </c>
    </row>
    <row r="280" spans="2:13" ht="50.1" customHeight="1" x14ac:dyDescent="0.3">
      <c r="B280" s="228"/>
      <c r="C280" s="225"/>
      <c r="D280" s="210" t="s">
        <v>374</v>
      </c>
      <c r="E280" s="211"/>
      <c r="F280" s="210" t="s">
        <v>519</v>
      </c>
      <c r="G280" s="211"/>
      <c r="H280" s="210" t="s">
        <v>519</v>
      </c>
      <c r="I280" s="211"/>
      <c r="J280" s="210" t="s">
        <v>566</v>
      </c>
      <c r="K280" s="211"/>
      <c r="L280" s="210" t="s">
        <v>570</v>
      </c>
      <c r="M280" s="211"/>
    </row>
    <row r="281" spans="2:13" ht="21.95" customHeight="1" x14ac:dyDescent="0.3">
      <c r="B281" s="229"/>
      <c r="C281" s="226"/>
      <c r="D281" s="157" t="s">
        <v>244</v>
      </c>
      <c r="E281" s="212"/>
      <c r="F281" s="157" t="s">
        <v>244</v>
      </c>
      <c r="G281" s="212"/>
      <c r="H281" s="157" t="s">
        <v>244</v>
      </c>
      <c r="I281" s="212"/>
      <c r="J281" s="157" t="s">
        <v>333</v>
      </c>
      <c r="K281" s="212"/>
      <c r="L281" s="157" t="s">
        <v>533</v>
      </c>
      <c r="M281" s="212"/>
    </row>
    <row r="282" spans="2:13" ht="27" customHeight="1" x14ac:dyDescent="0.3">
      <c r="B282" s="227">
        <v>4</v>
      </c>
      <c r="C282" s="224" t="s">
        <v>5</v>
      </c>
      <c r="D282" s="210" t="s">
        <v>493</v>
      </c>
      <c r="E282" s="211" t="s">
        <v>295</v>
      </c>
      <c r="F282" s="210" t="s">
        <v>491</v>
      </c>
      <c r="G282" s="211" t="s">
        <v>295</v>
      </c>
      <c r="H282" s="210" t="s">
        <v>491</v>
      </c>
      <c r="I282" s="211" t="s">
        <v>295</v>
      </c>
      <c r="J282" s="210" t="s">
        <v>376</v>
      </c>
      <c r="K282" s="211" t="s">
        <v>295</v>
      </c>
      <c r="L282" s="210" t="s">
        <v>571</v>
      </c>
      <c r="M282" s="211" t="s">
        <v>295</v>
      </c>
    </row>
    <row r="283" spans="2:13" ht="50.1" customHeight="1" x14ac:dyDescent="0.3">
      <c r="B283" s="228"/>
      <c r="C283" s="225"/>
      <c r="D283" s="210" t="s">
        <v>374</v>
      </c>
      <c r="E283" s="211"/>
      <c r="F283" s="210" t="s">
        <v>565</v>
      </c>
      <c r="G283" s="211"/>
      <c r="H283" s="210" t="s">
        <v>519</v>
      </c>
      <c r="I283" s="211"/>
      <c r="J283" s="210" t="s">
        <v>378</v>
      </c>
      <c r="K283" s="211"/>
      <c r="L283" s="210" t="s">
        <v>379</v>
      </c>
      <c r="M283" s="211"/>
    </row>
    <row r="284" spans="2:13" ht="21.95" customHeight="1" x14ac:dyDescent="0.3">
      <c r="B284" s="229"/>
      <c r="C284" s="226"/>
      <c r="D284" s="157" t="s">
        <v>244</v>
      </c>
      <c r="E284" s="212"/>
      <c r="F284" s="157" t="s">
        <v>244</v>
      </c>
      <c r="G284" s="212"/>
      <c r="H284" s="157" t="s">
        <v>244</v>
      </c>
      <c r="I284" s="212"/>
      <c r="J284" s="157" t="s">
        <v>333</v>
      </c>
      <c r="K284" s="212"/>
      <c r="L284" s="157" t="s">
        <v>333</v>
      </c>
      <c r="M284" s="212"/>
    </row>
    <row r="285" spans="2:13" ht="27" customHeight="1" x14ac:dyDescent="0.3">
      <c r="B285" s="227">
        <v>5</v>
      </c>
      <c r="C285" s="224" t="s">
        <v>483</v>
      </c>
      <c r="D285" s="210" t="s">
        <v>493</v>
      </c>
      <c r="E285" s="211" t="s">
        <v>295</v>
      </c>
      <c r="F285" s="210" t="s">
        <v>491</v>
      </c>
      <c r="G285" s="211" t="s">
        <v>295</v>
      </c>
      <c r="H285" s="210" t="s">
        <v>491</v>
      </c>
      <c r="I285" s="211" t="s">
        <v>295</v>
      </c>
      <c r="J285" s="210" t="s">
        <v>376</v>
      </c>
      <c r="K285" s="211" t="s">
        <v>567</v>
      </c>
      <c r="L285" s="210" t="s">
        <v>376</v>
      </c>
      <c r="M285" s="211" t="s">
        <v>295</v>
      </c>
    </row>
    <row r="286" spans="2:13" ht="50.1" customHeight="1" x14ac:dyDescent="0.3">
      <c r="B286" s="228"/>
      <c r="C286" s="225"/>
      <c r="D286" s="210" t="s">
        <v>374</v>
      </c>
      <c r="E286" s="211"/>
      <c r="F286" s="210" t="s">
        <v>519</v>
      </c>
      <c r="G286" s="211"/>
      <c r="H286" s="210" t="s">
        <v>519</v>
      </c>
      <c r="I286" s="211"/>
      <c r="J286" s="210" t="s">
        <v>378</v>
      </c>
      <c r="K286" s="211"/>
      <c r="L286" s="210" t="s">
        <v>379</v>
      </c>
      <c r="M286" s="211"/>
    </row>
    <row r="287" spans="2:13" ht="21.95" customHeight="1" x14ac:dyDescent="0.3">
      <c r="B287" s="229"/>
      <c r="C287" s="226"/>
      <c r="D287" s="157" t="s">
        <v>244</v>
      </c>
      <c r="E287" s="212"/>
      <c r="F287" s="157" t="s">
        <v>244</v>
      </c>
      <c r="G287" s="212"/>
      <c r="H287" s="157" t="s">
        <v>244</v>
      </c>
      <c r="I287" s="212"/>
      <c r="J287" s="157" t="s">
        <v>333</v>
      </c>
      <c r="K287" s="212"/>
      <c r="L287" s="157" t="s">
        <v>533</v>
      </c>
      <c r="M287" s="212"/>
    </row>
    <row r="288" spans="2:13" ht="27" customHeight="1" x14ac:dyDescent="0.3">
      <c r="B288" s="227">
        <v>6</v>
      </c>
      <c r="C288" s="224" t="s">
        <v>484</v>
      </c>
      <c r="D288" s="210" t="s">
        <v>493</v>
      </c>
      <c r="E288" s="211" t="s">
        <v>295</v>
      </c>
      <c r="F288" s="210" t="s">
        <v>491</v>
      </c>
      <c r="G288" s="211" t="s">
        <v>295</v>
      </c>
      <c r="H288" s="210" t="s">
        <v>491</v>
      </c>
      <c r="I288" s="211" t="s">
        <v>295</v>
      </c>
      <c r="J288" s="210" t="s">
        <v>526</v>
      </c>
      <c r="K288" s="211" t="s">
        <v>567</v>
      </c>
      <c r="L288" s="210" t="s">
        <v>376</v>
      </c>
      <c r="M288" s="211" t="s">
        <v>295</v>
      </c>
    </row>
    <row r="289" spans="2:13" ht="50.1" customHeight="1" x14ac:dyDescent="0.3">
      <c r="B289" s="228"/>
      <c r="C289" s="225"/>
      <c r="D289" s="210" t="s">
        <v>374</v>
      </c>
      <c r="E289" s="211"/>
      <c r="F289" s="210" t="s">
        <v>519</v>
      </c>
      <c r="G289" s="211"/>
      <c r="H289" s="210" t="s">
        <v>519</v>
      </c>
      <c r="I289" s="211"/>
      <c r="J289" s="210" t="s">
        <v>378</v>
      </c>
      <c r="K289" s="211"/>
      <c r="L289" s="210" t="s">
        <v>379</v>
      </c>
      <c r="M289" s="211"/>
    </row>
    <row r="290" spans="2:13" ht="21.95" customHeight="1" x14ac:dyDescent="0.3">
      <c r="B290" s="229"/>
      <c r="C290" s="226"/>
      <c r="D290" s="157" t="s">
        <v>244</v>
      </c>
      <c r="E290" s="212"/>
      <c r="F290" s="157" t="s">
        <v>244</v>
      </c>
      <c r="G290" s="212"/>
      <c r="H290" s="157" t="s">
        <v>244</v>
      </c>
      <c r="I290" s="212"/>
      <c r="J290" s="157" t="s">
        <v>333</v>
      </c>
      <c r="K290" s="212"/>
      <c r="L290" s="157" t="s">
        <v>333</v>
      </c>
      <c r="M290" s="212"/>
    </row>
    <row r="291" spans="2:13" ht="27" customHeight="1" x14ac:dyDescent="0.3">
      <c r="B291" s="227">
        <v>7</v>
      </c>
      <c r="C291" s="224" t="s">
        <v>485</v>
      </c>
      <c r="D291" s="210" t="s">
        <v>491</v>
      </c>
      <c r="E291" s="211" t="s">
        <v>295</v>
      </c>
      <c r="F291" s="210" t="s">
        <v>564</v>
      </c>
      <c r="G291" s="211" t="s">
        <v>295</v>
      </c>
      <c r="H291" s="210" t="s">
        <v>491</v>
      </c>
      <c r="I291" s="211" t="s">
        <v>295</v>
      </c>
      <c r="J291" s="210" t="s">
        <v>568</v>
      </c>
      <c r="K291" s="211" t="s">
        <v>295</v>
      </c>
      <c r="L291" s="210" t="s">
        <v>571</v>
      </c>
      <c r="M291" s="211" t="s">
        <v>295</v>
      </c>
    </row>
    <row r="292" spans="2:13" ht="50.1" customHeight="1" x14ac:dyDescent="0.3">
      <c r="B292" s="228"/>
      <c r="C292" s="225"/>
      <c r="D292" s="210" t="s">
        <v>519</v>
      </c>
      <c r="E292" s="211"/>
      <c r="F292" s="210" t="s">
        <v>565</v>
      </c>
      <c r="G292" s="211"/>
      <c r="H292" s="210" t="s">
        <v>519</v>
      </c>
      <c r="I292" s="211"/>
      <c r="J292" s="210" t="s">
        <v>379</v>
      </c>
      <c r="K292" s="211"/>
      <c r="L292" s="210" t="s">
        <v>379</v>
      </c>
      <c r="M292" s="211"/>
    </row>
    <row r="293" spans="2:13" ht="21.95" customHeight="1" x14ac:dyDescent="0.3">
      <c r="B293" s="229"/>
      <c r="C293" s="226"/>
      <c r="D293" s="157" t="s">
        <v>244</v>
      </c>
      <c r="E293" s="212"/>
      <c r="F293" s="157" t="s">
        <v>244</v>
      </c>
      <c r="G293" s="212"/>
      <c r="H293" s="157" t="s">
        <v>244</v>
      </c>
      <c r="I293" s="212"/>
      <c r="J293" s="157" t="s">
        <v>333</v>
      </c>
      <c r="K293" s="212"/>
      <c r="L293" s="157" t="s">
        <v>535</v>
      </c>
      <c r="M293" s="212"/>
    </row>
    <row r="294" spans="2:13" ht="27" customHeight="1" x14ac:dyDescent="0.3">
      <c r="B294" s="227">
        <v>8</v>
      </c>
      <c r="C294" s="224" t="s">
        <v>486</v>
      </c>
      <c r="D294" s="210" t="s">
        <v>563</v>
      </c>
      <c r="E294" s="211" t="s">
        <v>295</v>
      </c>
      <c r="F294" s="210" t="s">
        <v>491</v>
      </c>
      <c r="G294" s="211" t="s">
        <v>531</v>
      </c>
      <c r="H294" s="210" t="s">
        <v>491</v>
      </c>
      <c r="I294" s="211" t="s">
        <v>295</v>
      </c>
      <c r="J294" s="210" t="s">
        <v>568</v>
      </c>
      <c r="K294" s="211" t="s">
        <v>295</v>
      </c>
      <c r="L294" s="210" t="s">
        <v>571</v>
      </c>
      <c r="M294" s="211" t="s">
        <v>501</v>
      </c>
    </row>
    <row r="295" spans="2:13" ht="50.1" customHeight="1" x14ac:dyDescent="0.3">
      <c r="B295" s="228"/>
      <c r="C295" s="225"/>
      <c r="D295" s="210" t="s">
        <v>519</v>
      </c>
      <c r="E295" s="211"/>
      <c r="F295" s="210" t="s">
        <v>519</v>
      </c>
      <c r="G295" s="211"/>
      <c r="H295" s="210" t="s">
        <v>519</v>
      </c>
      <c r="I295" s="211"/>
      <c r="J295" s="210" t="s">
        <v>379</v>
      </c>
      <c r="K295" s="211"/>
      <c r="L295" s="210" t="s">
        <v>572</v>
      </c>
      <c r="M295" s="211"/>
    </row>
    <row r="296" spans="2:13" ht="21.95" customHeight="1" x14ac:dyDescent="0.3">
      <c r="B296" s="229"/>
      <c r="C296" s="226"/>
      <c r="D296" s="157" t="s">
        <v>244</v>
      </c>
      <c r="E296" s="212"/>
      <c r="F296" s="157" t="s">
        <v>244</v>
      </c>
      <c r="G296" s="212"/>
      <c r="H296" s="157" t="s">
        <v>244</v>
      </c>
      <c r="I296" s="212"/>
      <c r="J296" s="157" t="s">
        <v>569</v>
      </c>
      <c r="K296" s="212"/>
      <c r="L296" s="157" t="s">
        <v>333</v>
      </c>
      <c r="M296" s="212"/>
    </row>
    <row r="297" spans="2:13" ht="17.100000000000001" customHeight="1" x14ac:dyDescent="0.3">
      <c r="B297" s="150"/>
      <c r="C297" s="159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</row>
    <row r="298" spans="2:13" ht="17.100000000000001" customHeight="1" x14ac:dyDescent="0.3">
      <c r="B298" s="150"/>
      <c r="C298" s="159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</row>
    <row r="299" spans="2:13" ht="17.100000000000001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6"/>
    </row>
    <row r="300" spans="2:13" ht="27" customHeight="1" x14ac:dyDescent="0.3">
      <c r="B300" s="2"/>
      <c r="C300" s="230">
        <f>L305</f>
        <v>43644</v>
      </c>
      <c r="D300" s="230"/>
      <c r="E300" s="230"/>
      <c r="F300" s="230"/>
      <c r="G300" s="230"/>
      <c r="H300" s="220">
        <f>IF(DAY(L305)&gt;=28,5,IF(DAY(L305)&gt;=21,4,IF(DAY(L305)&gt;=14,3,IF(DAY(L305)&gt;=7,2,1))))</f>
        <v>5</v>
      </c>
      <c r="I300" s="220"/>
      <c r="J300" s="220"/>
      <c r="K300" s="220"/>
      <c r="L300" s="220"/>
      <c r="M300" s="6"/>
    </row>
    <row r="301" spans="2:13" ht="26.25" customHeight="1" x14ac:dyDescent="0.3">
      <c r="B301" s="221"/>
      <c r="C301" s="222"/>
      <c r="D301" s="184"/>
      <c r="E301" s="7"/>
      <c r="F301" s="191"/>
      <c r="G301" s="218"/>
      <c r="H301" s="219"/>
      <c r="I301" s="219"/>
      <c r="J301" s="192"/>
      <c r="K301" s="8"/>
      <c r="L301" s="192"/>
      <c r="M301" s="6"/>
    </row>
    <row r="302" spans="2:13" ht="17.100000000000001" customHeight="1" x14ac:dyDescent="0.3">
      <c r="B302" s="223" t="s">
        <v>229</v>
      </c>
      <c r="C302" s="223"/>
      <c r="D302" s="9" t="s">
        <v>448</v>
      </c>
      <c r="E302" s="10"/>
      <c r="F302" s="11"/>
      <c r="G302" s="221" t="s">
        <v>231</v>
      </c>
      <c r="H302" s="222"/>
      <c r="I302" s="222"/>
      <c r="J302" s="6"/>
      <c r="K302" s="6"/>
      <c r="L302" s="6"/>
      <c r="M302" s="6"/>
    </row>
    <row r="303" spans="2:13" ht="17.100000000000001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6"/>
    </row>
    <row r="304" spans="2:13" ht="17.100000000000001" customHeight="1" x14ac:dyDescent="0.3">
      <c r="B304" s="239" t="s">
        <v>0</v>
      </c>
      <c r="C304" s="239" t="s">
        <v>1</v>
      </c>
      <c r="D304" s="215">
        <f>D305</f>
        <v>43640</v>
      </c>
      <c r="E304" s="216"/>
      <c r="F304" s="215">
        <f>F305</f>
        <v>43641</v>
      </c>
      <c r="G304" s="216"/>
      <c r="H304" s="215">
        <f>H305</f>
        <v>43642</v>
      </c>
      <c r="I304" s="216"/>
      <c r="J304" s="215">
        <f>J305</f>
        <v>43643</v>
      </c>
      <c r="K304" s="216"/>
      <c r="L304" s="215">
        <f>L305</f>
        <v>43644</v>
      </c>
      <c r="M304" s="216"/>
    </row>
    <row r="305" spans="2:13" ht="17.100000000000001" customHeight="1" thickBot="1" x14ac:dyDescent="0.35">
      <c r="B305" s="240"/>
      <c r="C305" s="240"/>
      <c r="D305" s="213">
        <f>D272+7</f>
        <v>43640</v>
      </c>
      <c r="E305" s="214"/>
      <c r="F305" s="213">
        <f>D305+1</f>
        <v>43641</v>
      </c>
      <c r="G305" s="214"/>
      <c r="H305" s="213">
        <f>F305+1</f>
        <v>43642</v>
      </c>
      <c r="I305" s="214"/>
      <c r="J305" s="213">
        <f>H305+1</f>
        <v>43643</v>
      </c>
      <c r="K305" s="214"/>
      <c r="L305" s="213">
        <f>J305+1</f>
        <v>43644</v>
      </c>
      <c r="M305" s="214"/>
    </row>
    <row r="306" spans="2:13" ht="27" customHeight="1" thickTop="1" x14ac:dyDescent="0.3">
      <c r="B306" s="229">
        <v>1</v>
      </c>
      <c r="C306" s="225" t="s">
        <v>2</v>
      </c>
      <c r="D306" s="197" t="s">
        <v>376</v>
      </c>
      <c r="E306" s="211" t="s">
        <v>457</v>
      </c>
      <c r="F306" s="210" t="s">
        <v>407</v>
      </c>
      <c r="G306" s="211" t="s">
        <v>295</v>
      </c>
      <c r="H306" s="210" t="s">
        <v>573</v>
      </c>
      <c r="I306" s="211" t="s">
        <v>575</v>
      </c>
      <c r="J306" s="210" t="s">
        <v>407</v>
      </c>
      <c r="K306" s="211" t="s">
        <v>583</v>
      </c>
      <c r="L306" s="210" t="s">
        <v>407</v>
      </c>
      <c r="M306" s="211" t="s">
        <v>591</v>
      </c>
    </row>
    <row r="307" spans="2:13" ht="50.1" customHeight="1" x14ac:dyDescent="0.3">
      <c r="B307" s="229"/>
      <c r="C307" s="225"/>
      <c r="D307" s="197" t="s">
        <v>379</v>
      </c>
      <c r="E307" s="211"/>
      <c r="F307" s="210" t="s">
        <v>576</v>
      </c>
      <c r="G307" s="211"/>
      <c r="H307" s="210" t="s">
        <v>580</v>
      </c>
      <c r="I307" s="211"/>
      <c r="J307" s="210" t="s">
        <v>584</v>
      </c>
      <c r="K307" s="211"/>
      <c r="L307" s="210" t="s">
        <v>582</v>
      </c>
      <c r="M307" s="211"/>
    </row>
    <row r="308" spans="2:13" ht="21.95" customHeight="1" x14ac:dyDescent="0.3">
      <c r="B308" s="237"/>
      <c r="C308" s="238"/>
      <c r="D308" s="157" t="s">
        <v>368</v>
      </c>
      <c r="E308" s="212"/>
      <c r="F308" s="157" t="s">
        <v>333</v>
      </c>
      <c r="G308" s="212"/>
      <c r="H308" s="157" t="s">
        <v>528</v>
      </c>
      <c r="I308" s="212"/>
      <c r="J308" s="157" t="s">
        <v>333</v>
      </c>
      <c r="K308" s="212"/>
      <c r="L308" s="157" t="s">
        <v>592</v>
      </c>
      <c r="M308" s="212"/>
    </row>
    <row r="309" spans="2:13" ht="27" customHeight="1" x14ac:dyDescent="0.3">
      <c r="B309" s="227">
        <v>2</v>
      </c>
      <c r="C309" s="224" t="s">
        <v>3</v>
      </c>
      <c r="D309" s="197" t="s">
        <v>376</v>
      </c>
      <c r="E309" s="211" t="s">
        <v>457</v>
      </c>
      <c r="F309" s="210" t="s">
        <v>407</v>
      </c>
      <c r="G309" s="211" t="s">
        <v>295</v>
      </c>
      <c r="H309" s="210" t="s">
        <v>573</v>
      </c>
      <c r="I309" s="211" t="s">
        <v>579</v>
      </c>
      <c r="J309" s="210" t="s">
        <v>407</v>
      </c>
      <c r="K309" s="211" t="s">
        <v>575</v>
      </c>
      <c r="L309" s="210" t="s">
        <v>573</v>
      </c>
      <c r="M309" s="211" t="s">
        <v>575</v>
      </c>
    </row>
    <row r="310" spans="2:13" ht="50.1" customHeight="1" x14ac:dyDescent="0.3">
      <c r="B310" s="228"/>
      <c r="C310" s="225"/>
      <c r="D310" s="197" t="s">
        <v>379</v>
      </c>
      <c r="E310" s="211"/>
      <c r="F310" s="210" t="s">
        <v>408</v>
      </c>
      <c r="G310" s="211"/>
      <c r="H310" s="210" t="s">
        <v>576</v>
      </c>
      <c r="I310" s="211"/>
      <c r="J310" s="210" t="s">
        <v>409</v>
      </c>
      <c r="K310" s="211"/>
      <c r="L310" s="210" t="s">
        <v>582</v>
      </c>
      <c r="M310" s="211"/>
    </row>
    <row r="311" spans="2:13" ht="21.95" customHeight="1" x14ac:dyDescent="0.3">
      <c r="B311" s="229"/>
      <c r="C311" s="226"/>
      <c r="D311" s="157" t="s">
        <v>368</v>
      </c>
      <c r="E311" s="212"/>
      <c r="F311" s="157" t="s">
        <v>528</v>
      </c>
      <c r="G311" s="212"/>
      <c r="H311" s="157" t="s">
        <v>528</v>
      </c>
      <c r="I311" s="212"/>
      <c r="J311" s="157" t="s">
        <v>534</v>
      </c>
      <c r="K311" s="212"/>
      <c r="L311" s="157" t="s">
        <v>333</v>
      </c>
      <c r="M311" s="212"/>
    </row>
    <row r="312" spans="2:13" ht="27" customHeight="1" x14ac:dyDescent="0.3">
      <c r="B312" s="227">
        <v>3</v>
      </c>
      <c r="C312" s="224" t="s">
        <v>4</v>
      </c>
      <c r="D312" s="197" t="s">
        <v>376</v>
      </c>
      <c r="E312" s="211" t="s">
        <v>457</v>
      </c>
      <c r="F312" s="210" t="s">
        <v>577</v>
      </c>
      <c r="G312" s="211" t="s">
        <v>496</v>
      </c>
      <c r="H312" s="210" t="s">
        <v>573</v>
      </c>
      <c r="I312" s="211" t="s">
        <v>575</v>
      </c>
      <c r="J312" s="210" t="s">
        <v>407</v>
      </c>
      <c r="K312" s="211" t="s">
        <v>583</v>
      </c>
      <c r="L312" s="210" t="s">
        <v>407</v>
      </c>
      <c r="M312" s="211" t="s">
        <v>581</v>
      </c>
    </row>
    <row r="313" spans="2:13" ht="50.1" customHeight="1" x14ac:dyDescent="0.3">
      <c r="B313" s="228"/>
      <c r="C313" s="225"/>
      <c r="D313" s="197" t="s">
        <v>379</v>
      </c>
      <c r="E313" s="211"/>
      <c r="F313" s="210" t="s">
        <v>408</v>
      </c>
      <c r="G313" s="211"/>
      <c r="H313" s="210" t="s">
        <v>574</v>
      </c>
      <c r="I313" s="211"/>
      <c r="J313" s="210" t="s">
        <v>409</v>
      </c>
      <c r="K313" s="211"/>
      <c r="L313" s="210" t="s">
        <v>410</v>
      </c>
      <c r="M313" s="211"/>
    </row>
    <row r="314" spans="2:13" ht="21.95" customHeight="1" x14ac:dyDescent="0.3">
      <c r="B314" s="229"/>
      <c r="C314" s="226"/>
      <c r="D314" s="157" t="s">
        <v>368</v>
      </c>
      <c r="E314" s="212"/>
      <c r="F314" s="157" t="s">
        <v>333</v>
      </c>
      <c r="G314" s="212"/>
      <c r="H314" s="157" t="s">
        <v>333</v>
      </c>
      <c r="I314" s="212"/>
      <c r="J314" s="157" t="s">
        <v>534</v>
      </c>
      <c r="K314" s="212"/>
      <c r="L314" s="157" t="s">
        <v>333</v>
      </c>
      <c r="M314" s="212"/>
    </row>
    <row r="315" spans="2:13" ht="27" customHeight="1" x14ac:dyDescent="0.3">
      <c r="B315" s="227">
        <v>4</v>
      </c>
      <c r="C315" s="224" t="s">
        <v>5</v>
      </c>
      <c r="D315" s="197" t="s">
        <v>376</v>
      </c>
      <c r="E315" s="211" t="s">
        <v>456</v>
      </c>
      <c r="F315" s="210" t="s">
        <v>407</v>
      </c>
      <c r="G315" s="211" t="s">
        <v>295</v>
      </c>
      <c r="H315" s="210" t="s">
        <v>407</v>
      </c>
      <c r="I315" s="211" t="s">
        <v>579</v>
      </c>
      <c r="J315" s="210" t="s">
        <v>407</v>
      </c>
      <c r="K315" s="211" t="s">
        <v>583</v>
      </c>
      <c r="L315" s="210" t="s">
        <v>407</v>
      </c>
      <c r="M315" s="211" t="s">
        <v>581</v>
      </c>
    </row>
    <row r="316" spans="2:13" ht="50.1" customHeight="1" x14ac:dyDescent="0.3">
      <c r="B316" s="228"/>
      <c r="C316" s="225"/>
      <c r="D316" s="197" t="s">
        <v>379</v>
      </c>
      <c r="E316" s="211"/>
      <c r="F316" s="210" t="s">
        <v>576</v>
      </c>
      <c r="G316" s="211"/>
      <c r="H316" s="210" t="s">
        <v>576</v>
      </c>
      <c r="I316" s="211"/>
      <c r="J316" s="210" t="s">
        <v>584</v>
      </c>
      <c r="K316" s="211"/>
      <c r="L316" s="210" t="s">
        <v>593</v>
      </c>
      <c r="M316" s="211"/>
    </row>
    <row r="317" spans="2:13" ht="21.95" customHeight="1" x14ac:dyDescent="0.3">
      <c r="B317" s="229"/>
      <c r="C317" s="226"/>
      <c r="D317" s="157" t="s">
        <v>368</v>
      </c>
      <c r="E317" s="212"/>
      <c r="F317" s="157" t="s">
        <v>528</v>
      </c>
      <c r="G317" s="212"/>
      <c r="H317" s="157" t="s">
        <v>528</v>
      </c>
      <c r="I317" s="212"/>
      <c r="J317" s="157" t="s">
        <v>333</v>
      </c>
      <c r="K317" s="212"/>
      <c r="L317" s="157" t="s">
        <v>528</v>
      </c>
      <c r="M317" s="212"/>
    </row>
    <row r="318" spans="2:13" ht="27" customHeight="1" x14ac:dyDescent="0.3">
      <c r="B318" s="227">
        <v>5</v>
      </c>
      <c r="C318" s="224" t="s">
        <v>483</v>
      </c>
      <c r="D318" s="197" t="s">
        <v>376</v>
      </c>
      <c r="E318" s="211" t="s">
        <v>457</v>
      </c>
      <c r="F318" s="210" t="s">
        <v>407</v>
      </c>
      <c r="G318" s="211" t="s">
        <v>575</v>
      </c>
      <c r="H318" s="210" t="s">
        <v>573</v>
      </c>
      <c r="I318" s="211" t="s">
        <v>579</v>
      </c>
      <c r="J318" s="210" t="s">
        <v>585</v>
      </c>
      <c r="K318" s="211" t="s">
        <v>586</v>
      </c>
      <c r="L318" s="210" t="s">
        <v>594</v>
      </c>
      <c r="M318" s="211" t="s">
        <v>575</v>
      </c>
    </row>
    <row r="319" spans="2:13" ht="50.1" customHeight="1" x14ac:dyDescent="0.3">
      <c r="B319" s="228"/>
      <c r="C319" s="225"/>
      <c r="D319" s="197" t="s">
        <v>379</v>
      </c>
      <c r="E319" s="211"/>
      <c r="F319" s="210" t="s">
        <v>578</v>
      </c>
      <c r="G319" s="211"/>
      <c r="H319" s="210" t="s">
        <v>576</v>
      </c>
      <c r="I319" s="211"/>
      <c r="J319" s="210" t="s">
        <v>409</v>
      </c>
      <c r="K319" s="211"/>
      <c r="L319" s="210" t="s">
        <v>595</v>
      </c>
      <c r="M319" s="211"/>
    </row>
    <row r="320" spans="2:13" ht="21.95" customHeight="1" x14ac:dyDescent="0.3">
      <c r="B320" s="229"/>
      <c r="C320" s="226"/>
      <c r="D320" s="157" t="s">
        <v>368</v>
      </c>
      <c r="E320" s="212"/>
      <c r="F320" s="157" t="s">
        <v>333</v>
      </c>
      <c r="G320" s="212"/>
      <c r="H320" s="157" t="s">
        <v>528</v>
      </c>
      <c r="I320" s="212"/>
      <c r="J320" s="157" t="s">
        <v>587</v>
      </c>
      <c r="K320" s="212"/>
      <c r="L320" s="157" t="s">
        <v>533</v>
      </c>
      <c r="M320" s="212"/>
    </row>
    <row r="321" spans="2:14" ht="27" customHeight="1" x14ac:dyDescent="0.3">
      <c r="B321" s="227">
        <v>6</v>
      </c>
      <c r="C321" s="224" t="s">
        <v>484</v>
      </c>
      <c r="D321" s="197" t="s">
        <v>376</v>
      </c>
      <c r="E321" s="211" t="s">
        <v>457</v>
      </c>
      <c r="F321" s="210" t="s">
        <v>407</v>
      </c>
      <c r="G321" s="211" t="s">
        <v>575</v>
      </c>
      <c r="H321" s="210" t="s">
        <v>573</v>
      </c>
      <c r="I321" s="211" t="s">
        <v>581</v>
      </c>
      <c r="J321" s="210" t="s">
        <v>588</v>
      </c>
      <c r="K321" s="211" t="s">
        <v>586</v>
      </c>
      <c r="L321" s="210" t="s">
        <v>407</v>
      </c>
      <c r="M321" s="211" t="s">
        <v>575</v>
      </c>
    </row>
    <row r="322" spans="2:14" ht="50.1" customHeight="1" x14ac:dyDescent="0.3">
      <c r="B322" s="228"/>
      <c r="C322" s="225"/>
      <c r="D322" s="197" t="s">
        <v>379</v>
      </c>
      <c r="E322" s="211"/>
      <c r="F322" s="210" t="s">
        <v>408</v>
      </c>
      <c r="G322" s="211"/>
      <c r="H322" s="210" t="s">
        <v>576</v>
      </c>
      <c r="I322" s="211"/>
      <c r="J322" s="210" t="s">
        <v>589</v>
      </c>
      <c r="K322" s="211"/>
      <c r="L322" s="210" t="s">
        <v>410</v>
      </c>
      <c r="M322" s="211"/>
    </row>
    <row r="323" spans="2:14" ht="21.95" customHeight="1" x14ac:dyDescent="0.3">
      <c r="B323" s="229"/>
      <c r="C323" s="226"/>
      <c r="D323" s="157" t="s">
        <v>368</v>
      </c>
      <c r="E323" s="212"/>
      <c r="F323" s="157" t="s">
        <v>534</v>
      </c>
      <c r="G323" s="212"/>
      <c r="H323" s="157" t="s">
        <v>528</v>
      </c>
      <c r="I323" s="212"/>
      <c r="J323" s="157" t="s">
        <v>590</v>
      </c>
      <c r="K323" s="212"/>
      <c r="L323" s="157" t="s">
        <v>333</v>
      </c>
      <c r="M323" s="212"/>
    </row>
    <row r="324" spans="2:14" ht="27" customHeight="1" x14ac:dyDescent="0.3">
      <c r="B324" s="227">
        <v>7</v>
      </c>
      <c r="C324" s="224" t="s">
        <v>485</v>
      </c>
      <c r="D324" s="210" t="s">
        <v>573</v>
      </c>
      <c r="E324" s="211" t="s">
        <v>501</v>
      </c>
      <c r="F324" s="210" t="s">
        <v>407</v>
      </c>
      <c r="G324" s="211" t="s">
        <v>575</v>
      </c>
      <c r="H324" s="210" t="s">
        <v>573</v>
      </c>
      <c r="I324" s="211" t="s">
        <v>579</v>
      </c>
      <c r="J324" s="210" t="s">
        <v>585</v>
      </c>
      <c r="K324" s="211" t="s">
        <v>581</v>
      </c>
      <c r="L324" s="210" t="s">
        <v>594</v>
      </c>
      <c r="M324" s="211" t="s">
        <v>596</v>
      </c>
    </row>
    <row r="325" spans="2:14" ht="49.5" customHeight="1" x14ac:dyDescent="0.3">
      <c r="B325" s="228"/>
      <c r="C325" s="225"/>
      <c r="D325" s="210" t="s">
        <v>574</v>
      </c>
      <c r="E325" s="211"/>
      <c r="F325" s="210" t="s">
        <v>578</v>
      </c>
      <c r="G325" s="211"/>
      <c r="H325" s="210" t="s">
        <v>582</v>
      </c>
      <c r="I325" s="211"/>
      <c r="J325" s="210" t="s">
        <v>589</v>
      </c>
      <c r="K325" s="211"/>
      <c r="L325" s="210" t="s">
        <v>597</v>
      </c>
      <c r="M325" s="211"/>
      <c r="N325" t="s">
        <v>225</v>
      </c>
    </row>
    <row r="326" spans="2:14" ht="21.95" customHeight="1" x14ac:dyDescent="0.3">
      <c r="B326" s="229"/>
      <c r="C326" s="226"/>
      <c r="D326" s="157" t="s">
        <v>333</v>
      </c>
      <c r="E326" s="212"/>
      <c r="F326" s="157" t="s">
        <v>333</v>
      </c>
      <c r="G326" s="212"/>
      <c r="H326" s="157" t="s">
        <v>528</v>
      </c>
      <c r="I326" s="212"/>
      <c r="J326" s="157" t="s">
        <v>333</v>
      </c>
      <c r="K326" s="212"/>
      <c r="L326" s="157" t="s">
        <v>598</v>
      </c>
      <c r="M326" s="212"/>
    </row>
    <row r="327" spans="2:14" ht="27" customHeight="1" x14ac:dyDescent="0.3">
      <c r="B327" s="227">
        <v>8</v>
      </c>
      <c r="C327" s="224" t="s">
        <v>486</v>
      </c>
      <c r="D327" s="210" t="s">
        <v>407</v>
      </c>
      <c r="E327" s="211" t="s">
        <v>295</v>
      </c>
      <c r="F327" s="210" t="s">
        <v>407</v>
      </c>
      <c r="G327" s="211" t="s">
        <v>579</v>
      </c>
      <c r="H327" s="210" t="s">
        <v>573</v>
      </c>
      <c r="I327" s="211" t="s">
        <v>579</v>
      </c>
      <c r="J327" s="210" t="s">
        <v>585</v>
      </c>
      <c r="K327" s="211" t="s">
        <v>575</v>
      </c>
      <c r="L327" s="210" t="s">
        <v>407</v>
      </c>
      <c r="M327" s="211" t="s">
        <v>575</v>
      </c>
    </row>
    <row r="328" spans="2:14" ht="50.1" customHeight="1" x14ac:dyDescent="0.3">
      <c r="B328" s="228"/>
      <c r="C328" s="225"/>
      <c r="D328" s="210" t="s">
        <v>408</v>
      </c>
      <c r="E328" s="211"/>
      <c r="F328" s="210" t="s">
        <v>578</v>
      </c>
      <c r="G328" s="211"/>
      <c r="H328" s="210" t="s">
        <v>582</v>
      </c>
      <c r="I328" s="211"/>
      <c r="J328" s="210" t="s">
        <v>409</v>
      </c>
      <c r="K328" s="211"/>
      <c r="L328" s="210" t="s">
        <v>597</v>
      </c>
      <c r="M328" s="211"/>
    </row>
    <row r="329" spans="2:14" ht="21.95" customHeight="1" x14ac:dyDescent="0.3">
      <c r="B329" s="229"/>
      <c r="C329" s="226"/>
      <c r="D329" s="157" t="s">
        <v>333</v>
      </c>
      <c r="E329" s="212"/>
      <c r="F329" s="157" t="s">
        <v>333</v>
      </c>
      <c r="G329" s="212"/>
      <c r="H329" s="157" t="s">
        <v>528</v>
      </c>
      <c r="I329" s="212"/>
      <c r="J329" s="157" t="s">
        <v>333</v>
      </c>
      <c r="K329" s="212"/>
      <c r="L329" s="157" t="s">
        <v>533</v>
      </c>
      <c r="M329" s="212"/>
    </row>
    <row r="330" spans="2:14" ht="17.100000000000001" customHeight="1" x14ac:dyDescent="0.3">
      <c r="B330" s="150"/>
      <c r="C330" s="159"/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</row>
    <row r="331" spans="2:14" ht="17.100000000000001" customHeight="1" x14ac:dyDescent="0.3">
      <c r="B331" s="150"/>
      <c r="C331" s="159"/>
      <c r="D331" s="190"/>
      <c r="E331" s="190"/>
      <c r="F331" s="190"/>
      <c r="G331" s="190"/>
      <c r="H331" s="190"/>
      <c r="I331" s="190"/>
      <c r="J331" s="190"/>
      <c r="K331" s="190"/>
      <c r="L331" s="190"/>
      <c r="M331" s="190"/>
    </row>
    <row r="332" spans="2:14" ht="17.100000000000001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6"/>
    </row>
    <row r="333" spans="2:14" ht="27" customHeight="1" x14ac:dyDescent="0.3">
      <c r="B333" s="2"/>
      <c r="C333" s="230">
        <f>L338</f>
        <v>43651</v>
      </c>
      <c r="D333" s="230"/>
      <c r="E333" s="230"/>
      <c r="F333" s="230"/>
      <c r="G333" s="230"/>
      <c r="H333" s="220">
        <f>IF(DAY(L338)&gt;=28,5,IF(DAY(L338)&gt;=21,4,IF(DAY(L338)&gt;=14,3,IF(DAY(L338)&gt;=7,2,1))))</f>
        <v>1</v>
      </c>
      <c r="I333" s="220"/>
      <c r="J333" s="220"/>
      <c r="K333" s="220"/>
      <c r="L333" s="220"/>
      <c r="M333" s="6"/>
    </row>
    <row r="334" spans="2:14" ht="26.25" customHeight="1" x14ac:dyDescent="0.3">
      <c r="B334" s="221"/>
      <c r="C334" s="222"/>
      <c r="D334" s="184"/>
      <c r="E334" s="7"/>
      <c r="F334" s="191"/>
      <c r="G334" s="218"/>
      <c r="H334" s="219"/>
      <c r="I334" s="219"/>
      <c r="J334" s="192"/>
      <c r="K334" s="8"/>
      <c r="L334" s="192"/>
      <c r="M334" s="6"/>
    </row>
    <row r="335" spans="2:14" ht="17.100000000000001" customHeight="1" x14ac:dyDescent="0.3">
      <c r="B335" s="223" t="s">
        <v>229</v>
      </c>
      <c r="C335" s="223"/>
      <c r="D335" s="9" t="s">
        <v>448</v>
      </c>
      <c r="E335" s="10"/>
      <c r="F335" s="11"/>
      <c r="G335" s="221" t="s">
        <v>231</v>
      </c>
      <c r="H335" s="222"/>
      <c r="I335" s="222"/>
      <c r="J335" s="6"/>
      <c r="K335" s="6"/>
      <c r="L335" s="6"/>
      <c r="M335" s="6"/>
    </row>
    <row r="336" spans="2:14" ht="17.100000000000001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6"/>
    </row>
    <row r="337" spans="2:14" ht="17.100000000000001" customHeight="1" x14ac:dyDescent="0.3">
      <c r="B337" s="239" t="s">
        <v>0</v>
      </c>
      <c r="C337" s="239" t="s">
        <v>1</v>
      </c>
      <c r="D337" s="215">
        <f>D338</f>
        <v>43647</v>
      </c>
      <c r="E337" s="216"/>
      <c r="F337" s="215">
        <f>F338</f>
        <v>43648</v>
      </c>
      <c r="G337" s="216"/>
      <c r="H337" s="215">
        <f>H338</f>
        <v>43649</v>
      </c>
      <c r="I337" s="216"/>
      <c r="J337" s="215">
        <f>J338</f>
        <v>43650</v>
      </c>
      <c r="K337" s="216"/>
      <c r="L337" s="215">
        <f>L338</f>
        <v>43651</v>
      </c>
      <c r="M337" s="216"/>
    </row>
    <row r="338" spans="2:14" ht="17.100000000000001" customHeight="1" thickBot="1" x14ac:dyDescent="0.35">
      <c r="B338" s="240"/>
      <c r="C338" s="240"/>
      <c r="D338" s="213">
        <f>D305+7</f>
        <v>43647</v>
      </c>
      <c r="E338" s="214"/>
      <c r="F338" s="213">
        <f>D338+1</f>
        <v>43648</v>
      </c>
      <c r="G338" s="214"/>
      <c r="H338" s="213">
        <f>F338+1</f>
        <v>43649</v>
      </c>
      <c r="I338" s="214"/>
      <c r="J338" s="213">
        <f>H338+1</f>
        <v>43650</v>
      </c>
      <c r="K338" s="214"/>
      <c r="L338" s="213">
        <f>J338+1</f>
        <v>43651</v>
      </c>
      <c r="M338" s="214"/>
    </row>
    <row r="339" spans="2:14" ht="27" customHeight="1" thickTop="1" x14ac:dyDescent="0.3">
      <c r="B339" s="229">
        <v>1</v>
      </c>
      <c r="C339" s="225" t="s">
        <v>2</v>
      </c>
      <c r="D339" s="210" t="s">
        <v>594</v>
      </c>
      <c r="E339" s="211" t="s">
        <v>599</v>
      </c>
      <c r="F339" s="210" t="s">
        <v>299</v>
      </c>
      <c r="G339" s="211" t="s">
        <v>295</v>
      </c>
      <c r="H339" s="210" t="s">
        <v>299</v>
      </c>
      <c r="I339" s="211" t="s">
        <v>295</v>
      </c>
      <c r="J339" s="210" t="s">
        <v>299</v>
      </c>
      <c r="K339" s="211" t="s">
        <v>567</v>
      </c>
      <c r="L339" s="210" t="s">
        <v>299</v>
      </c>
      <c r="M339" s="211" t="s">
        <v>567</v>
      </c>
    </row>
    <row r="340" spans="2:14" ht="50.1" customHeight="1" x14ac:dyDescent="0.3">
      <c r="B340" s="229"/>
      <c r="C340" s="225"/>
      <c r="D340" s="210" t="s">
        <v>595</v>
      </c>
      <c r="E340" s="211"/>
      <c r="F340" s="210" t="s">
        <v>603</v>
      </c>
      <c r="G340" s="211"/>
      <c r="H340" s="210" t="s">
        <v>604</v>
      </c>
      <c r="I340" s="211"/>
      <c r="J340" s="210" t="s">
        <v>609</v>
      </c>
      <c r="K340" s="211"/>
      <c r="L340" s="210" t="s">
        <v>610</v>
      </c>
      <c r="M340" s="211"/>
    </row>
    <row r="341" spans="2:14" ht="21.95" customHeight="1" x14ac:dyDescent="0.3">
      <c r="B341" s="237"/>
      <c r="C341" s="238"/>
      <c r="D341" s="157" t="s">
        <v>598</v>
      </c>
      <c r="E341" s="212"/>
      <c r="F341" s="157" t="s">
        <v>244</v>
      </c>
      <c r="G341" s="212"/>
      <c r="H341" s="157" t="s">
        <v>244</v>
      </c>
      <c r="I341" s="212"/>
      <c r="J341" s="157" t="s">
        <v>244</v>
      </c>
      <c r="K341" s="212"/>
      <c r="L341" s="157" t="s">
        <v>244</v>
      </c>
      <c r="M341" s="212"/>
    </row>
    <row r="342" spans="2:14" ht="27" customHeight="1" x14ac:dyDescent="0.3">
      <c r="B342" s="227">
        <v>2</v>
      </c>
      <c r="C342" s="224" t="s">
        <v>3</v>
      </c>
      <c r="D342" s="210" t="s">
        <v>594</v>
      </c>
      <c r="E342" s="211" t="s">
        <v>599</v>
      </c>
      <c r="F342" s="210" t="s">
        <v>299</v>
      </c>
      <c r="G342" s="211" t="s">
        <v>295</v>
      </c>
      <c r="H342" s="210" t="s">
        <v>605</v>
      </c>
      <c r="I342" s="211" t="s">
        <v>295</v>
      </c>
      <c r="J342" s="210" t="s">
        <v>299</v>
      </c>
      <c r="K342" s="211" t="s">
        <v>567</v>
      </c>
      <c r="L342" s="210" t="s">
        <v>299</v>
      </c>
      <c r="M342" s="211" t="s">
        <v>567</v>
      </c>
    </row>
    <row r="343" spans="2:14" ht="50.1" customHeight="1" x14ac:dyDescent="0.3">
      <c r="B343" s="228"/>
      <c r="C343" s="225"/>
      <c r="D343" s="210" t="s">
        <v>595</v>
      </c>
      <c r="E343" s="211"/>
      <c r="F343" s="210" t="s">
        <v>606</v>
      </c>
      <c r="G343" s="211"/>
      <c r="H343" s="210" t="s">
        <v>604</v>
      </c>
      <c r="I343" s="211"/>
      <c r="J343" s="210" t="s">
        <v>609</v>
      </c>
      <c r="K343" s="211"/>
      <c r="L343" s="210" t="s">
        <v>609</v>
      </c>
      <c r="M343" s="211"/>
    </row>
    <row r="344" spans="2:14" ht="21.95" customHeight="1" x14ac:dyDescent="0.3">
      <c r="B344" s="229"/>
      <c r="C344" s="226"/>
      <c r="D344" s="157" t="s">
        <v>598</v>
      </c>
      <c r="E344" s="212"/>
      <c r="F344" s="157" t="s">
        <v>244</v>
      </c>
      <c r="G344" s="212"/>
      <c r="H344" s="157" t="s">
        <v>244</v>
      </c>
      <c r="I344" s="212"/>
      <c r="J344" s="157" t="s">
        <v>244</v>
      </c>
      <c r="K344" s="212"/>
      <c r="L344" s="157" t="s">
        <v>244</v>
      </c>
      <c r="M344" s="212"/>
    </row>
    <row r="345" spans="2:14" ht="27" customHeight="1" x14ac:dyDescent="0.3">
      <c r="B345" s="227">
        <v>3</v>
      </c>
      <c r="C345" s="224" t="s">
        <v>4</v>
      </c>
      <c r="D345" s="210" t="s">
        <v>594</v>
      </c>
      <c r="E345" s="211" t="s">
        <v>599</v>
      </c>
      <c r="F345" s="210" t="s">
        <v>605</v>
      </c>
      <c r="G345" s="211" t="s">
        <v>295</v>
      </c>
      <c r="H345" s="210" t="s">
        <v>299</v>
      </c>
      <c r="I345" s="211" t="s">
        <v>607</v>
      </c>
      <c r="J345" s="210" t="s">
        <v>299</v>
      </c>
      <c r="K345" s="211" t="s">
        <v>295</v>
      </c>
      <c r="L345" s="210" t="s">
        <v>611</v>
      </c>
      <c r="M345" s="211" t="s">
        <v>567</v>
      </c>
    </row>
    <row r="346" spans="2:14" ht="50.1" customHeight="1" x14ac:dyDescent="0.3">
      <c r="B346" s="228"/>
      <c r="C346" s="225"/>
      <c r="D346" s="210" t="s">
        <v>595</v>
      </c>
      <c r="E346" s="211"/>
      <c r="F346" s="210" t="s">
        <v>603</v>
      </c>
      <c r="G346" s="211"/>
      <c r="H346" s="210" t="s">
        <v>604</v>
      </c>
      <c r="I346" s="211"/>
      <c r="J346" s="210" t="s">
        <v>302</v>
      </c>
      <c r="K346" s="211"/>
      <c r="L346" s="210" t="s">
        <v>612</v>
      </c>
      <c r="M346" s="211"/>
    </row>
    <row r="347" spans="2:14" ht="21.95" customHeight="1" x14ac:dyDescent="0.3">
      <c r="B347" s="229"/>
      <c r="C347" s="226"/>
      <c r="D347" s="157" t="s">
        <v>598</v>
      </c>
      <c r="E347" s="212"/>
      <c r="F347" s="157" t="s">
        <v>244</v>
      </c>
      <c r="G347" s="212"/>
      <c r="H347" s="157" t="s">
        <v>244</v>
      </c>
      <c r="I347" s="212"/>
      <c r="J347" s="157" t="s">
        <v>244</v>
      </c>
      <c r="K347" s="212"/>
      <c r="L347" s="157" t="s">
        <v>244</v>
      </c>
      <c r="M347" s="212"/>
    </row>
    <row r="348" spans="2:14" ht="27" customHeight="1" x14ac:dyDescent="0.3">
      <c r="B348" s="227">
        <v>4</v>
      </c>
      <c r="C348" s="224" t="s">
        <v>5</v>
      </c>
      <c r="D348" s="210" t="s">
        <v>594</v>
      </c>
      <c r="E348" s="211" t="s">
        <v>599</v>
      </c>
      <c r="F348" s="210" t="s">
        <v>605</v>
      </c>
      <c r="G348" s="211" t="s">
        <v>295</v>
      </c>
      <c r="H348" s="210" t="s">
        <v>299</v>
      </c>
      <c r="I348" s="211" t="s">
        <v>295</v>
      </c>
      <c r="J348" s="210" t="s">
        <v>299</v>
      </c>
      <c r="K348" s="211" t="s">
        <v>295</v>
      </c>
      <c r="L348" s="210" t="s">
        <v>299</v>
      </c>
      <c r="M348" s="211" t="s">
        <v>295</v>
      </c>
    </row>
    <row r="349" spans="2:14" ht="50.1" customHeight="1" x14ac:dyDescent="0.3">
      <c r="B349" s="228"/>
      <c r="C349" s="225"/>
      <c r="D349" s="210" t="s">
        <v>595</v>
      </c>
      <c r="E349" s="211"/>
      <c r="F349" s="210" t="s">
        <v>300</v>
      </c>
      <c r="G349" s="211"/>
      <c r="H349" s="210" t="s">
        <v>604</v>
      </c>
      <c r="I349" s="211"/>
      <c r="J349" s="210" t="s">
        <v>610</v>
      </c>
      <c r="K349" s="211"/>
      <c r="L349" s="210" t="s">
        <v>613</v>
      </c>
      <c r="M349" s="211"/>
      <c r="N349" s="2" t="s">
        <v>224</v>
      </c>
    </row>
    <row r="350" spans="2:14" ht="21.95" customHeight="1" x14ac:dyDescent="0.3">
      <c r="B350" s="229"/>
      <c r="C350" s="226"/>
      <c r="D350" s="157" t="s">
        <v>598</v>
      </c>
      <c r="E350" s="212"/>
      <c r="F350" s="157" t="s">
        <v>244</v>
      </c>
      <c r="G350" s="212"/>
      <c r="H350" s="157" t="s">
        <v>244</v>
      </c>
      <c r="I350" s="212"/>
      <c r="J350" s="157" t="s">
        <v>244</v>
      </c>
      <c r="K350" s="212"/>
      <c r="L350" s="157" t="s">
        <v>244</v>
      </c>
      <c r="M350" s="212"/>
      <c r="N350" s="2"/>
    </row>
    <row r="351" spans="2:14" ht="27" customHeight="1" x14ac:dyDescent="0.3">
      <c r="B351" s="227">
        <v>5</v>
      </c>
      <c r="C351" s="224" t="s">
        <v>483</v>
      </c>
      <c r="D351" s="210" t="s">
        <v>407</v>
      </c>
      <c r="E351" s="211" t="s">
        <v>575</v>
      </c>
      <c r="F351" s="210" t="s">
        <v>299</v>
      </c>
      <c r="G351" s="211" t="s">
        <v>607</v>
      </c>
      <c r="H351" s="210" t="s">
        <v>605</v>
      </c>
      <c r="I351" s="211" t="s">
        <v>607</v>
      </c>
      <c r="J351" s="210" t="s">
        <v>611</v>
      </c>
      <c r="K351" s="211" t="s">
        <v>295</v>
      </c>
      <c r="L351" s="210" t="s">
        <v>299</v>
      </c>
      <c r="M351" s="211" t="s">
        <v>295</v>
      </c>
      <c r="N351" s="2"/>
    </row>
    <row r="352" spans="2:14" ht="50.1" customHeight="1" x14ac:dyDescent="0.3">
      <c r="B352" s="228"/>
      <c r="C352" s="225"/>
      <c r="D352" s="210" t="s">
        <v>410</v>
      </c>
      <c r="E352" s="211"/>
      <c r="F352" s="210" t="s">
        <v>603</v>
      </c>
      <c r="G352" s="211"/>
      <c r="H352" s="210" t="s">
        <v>604</v>
      </c>
      <c r="I352" s="211"/>
      <c r="J352" s="210" t="s">
        <v>610</v>
      </c>
      <c r="K352" s="211"/>
      <c r="L352" s="210" t="s">
        <v>303</v>
      </c>
      <c r="M352" s="211"/>
      <c r="N352" s="2"/>
    </row>
    <row r="353" spans="2:14" ht="21.95" customHeight="1" x14ac:dyDescent="0.3">
      <c r="B353" s="229"/>
      <c r="C353" s="226"/>
      <c r="D353" s="157" t="s">
        <v>569</v>
      </c>
      <c r="E353" s="212"/>
      <c r="F353" s="157" t="s">
        <v>244</v>
      </c>
      <c r="G353" s="212"/>
      <c r="H353" s="157" t="s">
        <v>244</v>
      </c>
      <c r="I353" s="212"/>
      <c r="J353" s="157" t="s">
        <v>244</v>
      </c>
      <c r="K353" s="212"/>
      <c r="L353" s="157" t="s">
        <v>244</v>
      </c>
      <c r="M353" s="212"/>
      <c r="N353" s="2"/>
    </row>
    <row r="354" spans="2:14" ht="27" customHeight="1" x14ac:dyDescent="0.3">
      <c r="B354" s="227">
        <v>6</v>
      </c>
      <c r="C354" s="224" t="s">
        <v>484</v>
      </c>
      <c r="D354" s="210" t="s">
        <v>407</v>
      </c>
      <c r="E354" s="211" t="s">
        <v>575</v>
      </c>
      <c r="F354" s="210" t="s">
        <v>605</v>
      </c>
      <c r="G354" s="211" t="s">
        <v>295</v>
      </c>
      <c r="H354" s="210" t="s">
        <v>299</v>
      </c>
      <c r="I354" s="211" t="s">
        <v>607</v>
      </c>
      <c r="J354" s="210" t="s">
        <v>611</v>
      </c>
      <c r="K354" s="211" t="s">
        <v>295</v>
      </c>
      <c r="L354" s="210" t="s">
        <v>299</v>
      </c>
      <c r="M354" s="211" t="s">
        <v>295</v>
      </c>
      <c r="N354" s="2"/>
    </row>
    <row r="355" spans="2:14" ht="50.1" customHeight="1" x14ac:dyDescent="0.3">
      <c r="B355" s="228"/>
      <c r="C355" s="225"/>
      <c r="D355" s="210" t="s">
        <v>600</v>
      </c>
      <c r="E355" s="211"/>
      <c r="F355" s="210" t="s">
        <v>603</v>
      </c>
      <c r="G355" s="211"/>
      <c r="H355" s="210" t="s">
        <v>301</v>
      </c>
      <c r="I355" s="211"/>
      <c r="J355" s="210" t="s">
        <v>609</v>
      </c>
      <c r="K355" s="211"/>
      <c r="L355" s="210" t="s">
        <v>303</v>
      </c>
      <c r="M355" s="211"/>
      <c r="N355" s="2"/>
    </row>
    <row r="356" spans="2:14" ht="21.95" customHeight="1" x14ac:dyDescent="0.3">
      <c r="B356" s="229"/>
      <c r="C356" s="226"/>
      <c r="D356" s="157" t="s">
        <v>333</v>
      </c>
      <c r="E356" s="212"/>
      <c r="F356" s="157" t="s">
        <v>244</v>
      </c>
      <c r="G356" s="212"/>
      <c r="H356" s="157" t="s">
        <v>244</v>
      </c>
      <c r="I356" s="212"/>
      <c r="J356" s="157" t="s">
        <v>244</v>
      </c>
      <c r="K356" s="212"/>
      <c r="L356" s="157" t="s">
        <v>244</v>
      </c>
      <c r="M356" s="212"/>
      <c r="N356" s="2"/>
    </row>
    <row r="357" spans="2:14" ht="27" customHeight="1" x14ac:dyDescent="0.3">
      <c r="B357" s="227">
        <v>7</v>
      </c>
      <c r="C357" s="224" t="s">
        <v>485</v>
      </c>
      <c r="D357" s="210" t="s">
        <v>601</v>
      </c>
      <c r="E357" s="211" t="s">
        <v>496</v>
      </c>
      <c r="F357" s="210" t="s">
        <v>605</v>
      </c>
      <c r="G357" s="211" t="s">
        <v>295</v>
      </c>
      <c r="H357" s="210" t="s">
        <v>299</v>
      </c>
      <c r="I357" s="211" t="s">
        <v>496</v>
      </c>
      <c r="J357" s="210" t="s">
        <v>611</v>
      </c>
      <c r="K357" s="211" t="s">
        <v>614</v>
      </c>
      <c r="L357" s="210" t="s">
        <v>611</v>
      </c>
      <c r="M357" s="211" t="s">
        <v>295</v>
      </c>
      <c r="N357" s="2"/>
    </row>
    <row r="358" spans="2:14" ht="50.1" customHeight="1" x14ac:dyDescent="0.3">
      <c r="B358" s="228"/>
      <c r="C358" s="225"/>
      <c r="D358" s="210" t="s">
        <v>300</v>
      </c>
      <c r="E358" s="211"/>
      <c r="F358" s="210" t="s">
        <v>604</v>
      </c>
      <c r="G358" s="211"/>
      <c r="H358" s="210" t="s">
        <v>302</v>
      </c>
      <c r="I358" s="211"/>
      <c r="J358" s="210" t="s">
        <v>302</v>
      </c>
      <c r="K358" s="211"/>
      <c r="L358" s="210" t="s">
        <v>303</v>
      </c>
      <c r="M358" s="211"/>
      <c r="N358" s="2"/>
    </row>
    <row r="359" spans="2:14" ht="21.95" customHeight="1" x14ac:dyDescent="0.3">
      <c r="B359" s="229"/>
      <c r="C359" s="226"/>
      <c r="D359" s="157" t="s">
        <v>244</v>
      </c>
      <c r="E359" s="212"/>
      <c r="F359" s="157" t="s">
        <v>244</v>
      </c>
      <c r="G359" s="212"/>
      <c r="H359" s="157" t="s">
        <v>244</v>
      </c>
      <c r="I359" s="212"/>
      <c r="J359" s="157" t="s">
        <v>244</v>
      </c>
      <c r="K359" s="212"/>
      <c r="L359" s="157" t="s">
        <v>244</v>
      </c>
      <c r="M359" s="212"/>
      <c r="N359" s="2"/>
    </row>
    <row r="360" spans="2:14" ht="27" customHeight="1" x14ac:dyDescent="0.3">
      <c r="B360" s="227">
        <v>8</v>
      </c>
      <c r="C360" s="224" t="s">
        <v>486</v>
      </c>
      <c r="D360" s="210" t="s">
        <v>601</v>
      </c>
      <c r="E360" s="211" t="s">
        <v>295</v>
      </c>
      <c r="F360" s="210" t="s">
        <v>299</v>
      </c>
      <c r="G360" s="211" t="s">
        <v>607</v>
      </c>
      <c r="H360" s="210" t="s">
        <v>299</v>
      </c>
      <c r="I360" s="211" t="s">
        <v>607</v>
      </c>
      <c r="J360" s="210" t="s">
        <v>611</v>
      </c>
      <c r="K360" s="211" t="s">
        <v>567</v>
      </c>
      <c r="L360" s="210" t="s">
        <v>299</v>
      </c>
      <c r="M360" s="211" t="s">
        <v>567</v>
      </c>
      <c r="N360" s="2"/>
    </row>
    <row r="361" spans="2:14" ht="50.1" customHeight="1" x14ac:dyDescent="0.3">
      <c r="B361" s="228"/>
      <c r="C361" s="225"/>
      <c r="D361" s="210" t="s">
        <v>602</v>
      </c>
      <c r="E361" s="211"/>
      <c r="F361" s="210" t="s">
        <v>301</v>
      </c>
      <c r="G361" s="211"/>
      <c r="H361" s="210" t="s">
        <v>608</v>
      </c>
      <c r="I361" s="211"/>
      <c r="J361" s="210" t="s">
        <v>302</v>
      </c>
      <c r="K361" s="211"/>
      <c r="L361" s="210" t="s">
        <v>303</v>
      </c>
      <c r="M361" s="211"/>
      <c r="N361" s="2"/>
    </row>
    <row r="362" spans="2:14" ht="21.95" customHeight="1" x14ac:dyDescent="0.3">
      <c r="B362" s="229"/>
      <c r="C362" s="226"/>
      <c r="D362" s="157" t="s">
        <v>244</v>
      </c>
      <c r="E362" s="212"/>
      <c r="F362" s="157" t="s">
        <v>244</v>
      </c>
      <c r="G362" s="212"/>
      <c r="H362" s="157" t="s">
        <v>244</v>
      </c>
      <c r="I362" s="212"/>
      <c r="J362" s="157" t="s">
        <v>244</v>
      </c>
      <c r="K362" s="212"/>
      <c r="L362" s="157" t="s">
        <v>244</v>
      </c>
      <c r="M362" s="212"/>
      <c r="N362" s="2"/>
    </row>
    <row r="363" spans="2:14" ht="17.100000000000001" customHeight="1" x14ac:dyDescent="0.3">
      <c r="B363" s="150"/>
      <c r="C363" s="159"/>
      <c r="D363" s="190"/>
      <c r="E363" s="190"/>
      <c r="F363" s="190"/>
      <c r="G363" s="190"/>
      <c r="H363" s="190"/>
      <c r="I363" s="190"/>
      <c r="J363" s="190"/>
      <c r="K363" s="190"/>
      <c r="L363" s="190"/>
      <c r="M363" s="190"/>
      <c r="N363" s="2"/>
    </row>
    <row r="364" spans="2:14" ht="17.100000000000001" customHeight="1" x14ac:dyDescent="0.3">
      <c r="B364" s="150"/>
      <c r="C364" s="159"/>
      <c r="D364" s="190"/>
      <c r="E364" s="190"/>
      <c r="F364" s="190"/>
      <c r="G364" s="190"/>
      <c r="H364" s="190"/>
      <c r="I364" s="190"/>
      <c r="J364" s="190"/>
      <c r="K364" s="190"/>
      <c r="L364" s="190"/>
      <c r="M364" s="190"/>
      <c r="N364" s="2"/>
    </row>
    <row r="365" spans="2:14" ht="17.100000000000001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6"/>
      <c r="N365" s="2"/>
    </row>
    <row r="366" spans="2:14" ht="27" customHeight="1" x14ac:dyDescent="0.3">
      <c r="B366" s="2"/>
      <c r="C366" s="230">
        <f>L371</f>
        <v>43658</v>
      </c>
      <c r="D366" s="230"/>
      <c r="E366" s="230"/>
      <c r="F366" s="230"/>
      <c r="G366" s="230"/>
      <c r="H366" s="220">
        <f>IF(DAY(L371)&gt;=28,5,IF(DAY(L371)&gt;=21,4,IF(DAY(L371)&gt;=14,3,IF(DAY(L371)&gt;=7,2,1))))</f>
        <v>2</v>
      </c>
      <c r="I366" s="220"/>
      <c r="J366" s="220"/>
      <c r="K366" s="220"/>
      <c r="L366" s="220"/>
      <c r="M366" s="6"/>
      <c r="N366" s="2"/>
    </row>
    <row r="367" spans="2:14" ht="26.25" customHeight="1" x14ac:dyDescent="0.3">
      <c r="B367" s="221"/>
      <c r="C367" s="222"/>
      <c r="D367" s="184"/>
      <c r="E367" s="7"/>
      <c r="F367" s="191"/>
      <c r="G367" s="218"/>
      <c r="H367" s="219"/>
      <c r="I367" s="219"/>
      <c r="J367" s="192"/>
      <c r="K367" s="8"/>
      <c r="L367" s="192"/>
      <c r="M367" s="6"/>
      <c r="N367" s="2"/>
    </row>
    <row r="368" spans="2:14" ht="17.100000000000001" customHeight="1" x14ac:dyDescent="0.3">
      <c r="B368" s="223" t="s">
        <v>229</v>
      </c>
      <c r="C368" s="223"/>
      <c r="D368" s="9" t="s">
        <v>448</v>
      </c>
      <c r="E368" s="10"/>
      <c r="F368" s="11"/>
      <c r="G368" s="221" t="s">
        <v>231</v>
      </c>
      <c r="H368" s="222"/>
      <c r="I368" s="222"/>
      <c r="J368" s="6"/>
      <c r="K368" s="6"/>
      <c r="L368" s="6"/>
      <c r="M368" s="6"/>
    </row>
    <row r="369" spans="2:14" ht="17.100000000000001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6"/>
    </row>
    <row r="370" spans="2:14" ht="17.100000000000001" customHeight="1" x14ac:dyDescent="0.3">
      <c r="B370" s="239" t="s">
        <v>0</v>
      </c>
      <c r="C370" s="239" t="s">
        <v>1</v>
      </c>
      <c r="D370" s="215">
        <f>D371</f>
        <v>43654</v>
      </c>
      <c r="E370" s="216"/>
      <c r="F370" s="215">
        <f>F371</f>
        <v>43655</v>
      </c>
      <c r="G370" s="216"/>
      <c r="H370" s="215">
        <f>H371</f>
        <v>43656</v>
      </c>
      <c r="I370" s="216"/>
      <c r="J370" s="215">
        <f>J371</f>
        <v>43657</v>
      </c>
      <c r="K370" s="216"/>
      <c r="L370" s="215">
        <f>L371</f>
        <v>43658</v>
      </c>
      <c r="M370" s="216"/>
    </row>
    <row r="371" spans="2:14" ht="17.100000000000001" customHeight="1" thickBot="1" x14ac:dyDescent="0.35">
      <c r="B371" s="240"/>
      <c r="C371" s="240"/>
      <c r="D371" s="213">
        <f>D338+7</f>
        <v>43654</v>
      </c>
      <c r="E371" s="214"/>
      <c r="F371" s="213">
        <f>D371+1</f>
        <v>43655</v>
      </c>
      <c r="G371" s="214"/>
      <c r="H371" s="213">
        <f>F371+1</f>
        <v>43656</v>
      </c>
      <c r="I371" s="214"/>
      <c r="J371" s="213">
        <f>H371+1</f>
        <v>43657</v>
      </c>
      <c r="K371" s="214"/>
      <c r="L371" s="213">
        <f>J371+1</f>
        <v>43658</v>
      </c>
      <c r="M371" s="214"/>
      <c r="N371" s="2"/>
    </row>
    <row r="372" spans="2:14" ht="27" customHeight="1" thickTop="1" x14ac:dyDescent="0.3">
      <c r="B372" s="229">
        <v>1</v>
      </c>
      <c r="C372" s="225" t="s">
        <v>2</v>
      </c>
      <c r="D372" s="210" t="s">
        <v>611</v>
      </c>
      <c r="E372" s="211" t="s">
        <v>496</v>
      </c>
      <c r="F372" s="210" t="s">
        <v>618</v>
      </c>
      <c r="G372" s="211" t="s">
        <v>496</v>
      </c>
      <c r="H372" s="210" t="s">
        <v>616</v>
      </c>
      <c r="I372" s="211" t="s">
        <v>531</v>
      </c>
      <c r="J372" s="210" t="s">
        <v>304</v>
      </c>
      <c r="K372" s="211" t="s">
        <v>496</v>
      </c>
      <c r="L372" s="210" t="s">
        <v>304</v>
      </c>
      <c r="M372" s="211" t="s">
        <v>295</v>
      </c>
      <c r="N372" s="2"/>
    </row>
    <row r="373" spans="2:14" ht="50.1" customHeight="1" x14ac:dyDescent="0.3">
      <c r="B373" s="229"/>
      <c r="C373" s="225"/>
      <c r="D373" s="210" t="s">
        <v>615</v>
      </c>
      <c r="E373" s="211"/>
      <c r="F373" s="210" t="s">
        <v>305</v>
      </c>
      <c r="G373" s="211"/>
      <c r="H373" s="210" t="s">
        <v>305</v>
      </c>
      <c r="I373" s="211"/>
      <c r="J373" s="210" t="s">
        <v>306</v>
      </c>
      <c r="K373" s="211"/>
      <c r="L373" s="210" t="s">
        <v>306</v>
      </c>
      <c r="M373" s="211"/>
      <c r="N373" s="2"/>
    </row>
    <row r="374" spans="2:14" ht="21.95" customHeight="1" x14ac:dyDescent="0.3">
      <c r="B374" s="237"/>
      <c r="C374" s="238"/>
      <c r="D374" s="157" t="s">
        <v>244</v>
      </c>
      <c r="E374" s="212"/>
      <c r="F374" s="157" t="s">
        <v>244</v>
      </c>
      <c r="G374" s="212"/>
      <c r="H374" s="157" t="s">
        <v>244</v>
      </c>
      <c r="I374" s="212"/>
      <c r="J374" s="157" t="s">
        <v>244</v>
      </c>
      <c r="K374" s="212"/>
      <c r="L374" s="157" t="s">
        <v>244</v>
      </c>
      <c r="M374" s="212"/>
      <c r="N374" s="2" t="s">
        <v>224</v>
      </c>
    </row>
    <row r="375" spans="2:14" ht="27" customHeight="1" x14ac:dyDescent="0.3">
      <c r="B375" s="227">
        <v>2</v>
      </c>
      <c r="C375" s="224" t="s">
        <v>3</v>
      </c>
      <c r="D375" s="210" t="s">
        <v>611</v>
      </c>
      <c r="E375" s="211" t="s">
        <v>567</v>
      </c>
      <c r="F375" s="210" t="s">
        <v>304</v>
      </c>
      <c r="G375" s="211" t="s">
        <v>295</v>
      </c>
      <c r="H375" s="210" t="s">
        <v>616</v>
      </c>
      <c r="I375" s="211" t="s">
        <v>531</v>
      </c>
      <c r="J375" s="210" t="s">
        <v>304</v>
      </c>
      <c r="K375" s="211" t="s">
        <v>531</v>
      </c>
      <c r="L375" s="210" t="s">
        <v>304</v>
      </c>
      <c r="M375" s="211" t="s">
        <v>295</v>
      </c>
      <c r="N375" s="2"/>
    </row>
    <row r="376" spans="2:14" ht="50.1" customHeight="1" x14ac:dyDescent="0.3">
      <c r="B376" s="228"/>
      <c r="C376" s="225"/>
      <c r="D376" s="210" t="s">
        <v>615</v>
      </c>
      <c r="E376" s="211"/>
      <c r="F376" s="210" t="s">
        <v>305</v>
      </c>
      <c r="G376" s="211"/>
      <c r="H376" s="210" t="s">
        <v>305</v>
      </c>
      <c r="I376" s="211"/>
      <c r="J376" s="210" t="s">
        <v>624</v>
      </c>
      <c r="K376" s="211"/>
      <c r="L376" s="210" t="s">
        <v>306</v>
      </c>
      <c r="M376" s="211"/>
      <c r="N376" s="2"/>
    </row>
    <row r="377" spans="2:14" ht="21.95" customHeight="1" x14ac:dyDescent="0.3">
      <c r="B377" s="229"/>
      <c r="C377" s="226"/>
      <c r="D377" s="157" t="s">
        <v>244</v>
      </c>
      <c r="E377" s="212"/>
      <c r="F377" s="157" t="s">
        <v>244</v>
      </c>
      <c r="G377" s="212"/>
      <c r="H377" s="157" t="s">
        <v>244</v>
      </c>
      <c r="I377" s="212"/>
      <c r="J377" s="157" t="s">
        <v>244</v>
      </c>
      <c r="K377" s="212"/>
      <c r="L377" s="157" t="s">
        <v>244</v>
      </c>
      <c r="M377" s="212"/>
      <c r="N377" s="2"/>
    </row>
    <row r="378" spans="2:14" ht="27" customHeight="1" x14ac:dyDescent="0.3">
      <c r="B378" s="227">
        <v>3</v>
      </c>
      <c r="C378" s="224" t="s">
        <v>4</v>
      </c>
      <c r="D378" s="210" t="s">
        <v>299</v>
      </c>
      <c r="E378" s="211" t="s">
        <v>567</v>
      </c>
      <c r="F378" s="210" t="s">
        <v>304</v>
      </c>
      <c r="G378" s="211" t="s">
        <v>295</v>
      </c>
      <c r="H378" s="210" t="s">
        <v>616</v>
      </c>
      <c r="I378" s="211" t="s">
        <v>531</v>
      </c>
      <c r="J378" s="210" t="s">
        <v>618</v>
      </c>
      <c r="K378" s="211" t="s">
        <v>295</v>
      </c>
      <c r="L378" s="210" t="s">
        <v>304</v>
      </c>
      <c r="M378" s="211" t="s">
        <v>295</v>
      </c>
      <c r="N378" s="2"/>
    </row>
    <row r="379" spans="2:14" ht="50.1" customHeight="1" x14ac:dyDescent="0.3">
      <c r="B379" s="228"/>
      <c r="C379" s="225"/>
      <c r="D379" s="210" t="s">
        <v>303</v>
      </c>
      <c r="E379" s="211"/>
      <c r="F379" s="210" t="s">
        <v>305</v>
      </c>
      <c r="G379" s="211"/>
      <c r="H379" s="210" t="s">
        <v>305</v>
      </c>
      <c r="I379" s="211"/>
      <c r="J379" s="210" t="s">
        <v>625</v>
      </c>
      <c r="K379" s="211"/>
      <c r="L379" s="210" t="s">
        <v>626</v>
      </c>
      <c r="M379" s="211"/>
      <c r="N379" s="2"/>
    </row>
    <row r="380" spans="2:14" ht="21.95" customHeight="1" x14ac:dyDescent="0.3">
      <c r="B380" s="229"/>
      <c r="C380" s="226"/>
      <c r="D380" s="157" t="s">
        <v>244</v>
      </c>
      <c r="E380" s="212"/>
      <c r="F380" s="157" t="s">
        <v>244</v>
      </c>
      <c r="G380" s="212"/>
      <c r="H380" s="157" t="s">
        <v>244</v>
      </c>
      <c r="I380" s="212"/>
      <c r="J380" s="157" t="s">
        <v>244</v>
      </c>
      <c r="K380" s="212"/>
      <c r="L380" s="157" t="s">
        <v>244</v>
      </c>
      <c r="M380" s="212"/>
      <c r="N380" s="2"/>
    </row>
    <row r="381" spans="2:14" ht="27" customHeight="1" x14ac:dyDescent="0.3">
      <c r="B381" s="227">
        <v>4</v>
      </c>
      <c r="C381" s="224" t="s">
        <v>5</v>
      </c>
      <c r="D381" s="210" t="s">
        <v>611</v>
      </c>
      <c r="E381" s="211" t="s">
        <v>496</v>
      </c>
      <c r="F381" s="210" t="s">
        <v>304</v>
      </c>
      <c r="G381" s="211" t="s">
        <v>295</v>
      </c>
      <c r="H381" s="210" t="s">
        <v>616</v>
      </c>
      <c r="I381" s="211" t="s">
        <v>531</v>
      </c>
      <c r="J381" s="210" t="s">
        <v>616</v>
      </c>
      <c r="K381" s="211" t="s">
        <v>496</v>
      </c>
      <c r="L381" s="210" t="s">
        <v>304</v>
      </c>
      <c r="M381" s="211" t="s">
        <v>295</v>
      </c>
      <c r="N381" s="2"/>
    </row>
    <row r="382" spans="2:14" ht="50.1" customHeight="1" x14ac:dyDescent="0.3">
      <c r="B382" s="228"/>
      <c r="C382" s="225"/>
      <c r="D382" s="210" t="s">
        <v>612</v>
      </c>
      <c r="E382" s="211"/>
      <c r="F382" s="210" t="s">
        <v>305</v>
      </c>
      <c r="G382" s="211"/>
      <c r="H382" s="210" t="s">
        <v>305</v>
      </c>
      <c r="I382" s="211"/>
      <c r="J382" s="210" t="s">
        <v>625</v>
      </c>
      <c r="K382" s="211"/>
      <c r="L382" s="210" t="s">
        <v>307</v>
      </c>
      <c r="M382" s="211"/>
      <c r="N382" s="2"/>
    </row>
    <row r="383" spans="2:14" ht="21.95" customHeight="1" x14ac:dyDescent="0.3">
      <c r="B383" s="229"/>
      <c r="C383" s="226"/>
      <c r="D383" s="157" t="s">
        <v>244</v>
      </c>
      <c r="E383" s="212"/>
      <c r="F383" s="157" t="s">
        <v>244</v>
      </c>
      <c r="G383" s="212"/>
      <c r="H383" s="157" t="s">
        <v>244</v>
      </c>
      <c r="I383" s="212"/>
      <c r="J383" s="157" t="s">
        <v>244</v>
      </c>
      <c r="K383" s="212"/>
      <c r="L383" s="157" t="s">
        <v>244</v>
      </c>
      <c r="M383" s="212"/>
      <c r="N383" s="2"/>
    </row>
    <row r="384" spans="2:14" ht="27" customHeight="1" x14ac:dyDescent="0.3">
      <c r="B384" s="227">
        <v>5</v>
      </c>
      <c r="C384" s="224" t="s">
        <v>483</v>
      </c>
      <c r="D384" s="210" t="s">
        <v>611</v>
      </c>
      <c r="E384" s="211" t="s">
        <v>295</v>
      </c>
      <c r="F384" s="210" t="s">
        <v>619</v>
      </c>
      <c r="G384" s="211" t="s">
        <v>295</v>
      </c>
      <c r="H384" s="210" t="s">
        <v>621</v>
      </c>
      <c r="I384" s="211" t="s">
        <v>295</v>
      </c>
      <c r="J384" s="210" t="s">
        <v>618</v>
      </c>
      <c r="K384" s="211" t="s">
        <v>496</v>
      </c>
      <c r="L384" s="210" t="s">
        <v>618</v>
      </c>
      <c r="M384" s="211" t="s">
        <v>295</v>
      </c>
      <c r="N384" s="2"/>
    </row>
    <row r="385" spans="2:14" ht="50.1" customHeight="1" x14ac:dyDescent="0.3">
      <c r="B385" s="228"/>
      <c r="C385" s="225"/>
      <c r="D385" s="210" t="s">
        <v>303</v>
      </c>
      <c r="E385" s="211"/>
      <c r="F385" s="210" t="s">
        <v>620</v>
      </c>
      <c r="G385" s="211"/>
      <c r="H385" s="210" t="s">
        <v>305</v>
      </c>
      <c r="I385" s="211"/>
      <c r="J385" s="210" t="s">
        <v>624</v>
      </c>
      <c r="K385" s="211"/>
      <c r="L385" s="210" t="s">
        <v>627</v>
      </c>
      <c r="M385" s="211"/>
      <c r="N385" s="2"/>
    </row>
    <row r="386" spans="2:14" ht="21.95" customHeight="1" x14ac:dyDescent="0.3">
      <c r="B386" s="229"/>
      <c r="C386" s="226"/>
      <c r="D386" s="157" t="s">
        <v>244</v>
      </c>
      <c r="E386" s="212"/>
      <c r="F386" s="157" t="s">
        <v>244</v>
      </c>
      <c r="G386" s="212"/>
      <c r="H386" s="157" t="s">
        <v>244</v>
      </c>
      <c r="I386" s="212"/>
      <c r="J386" s="157" t="s">
        <v>244</v>
      </c>
      <c r="K386" s="212"/>
      <c r="L386" s="157" t="s">
        <v>244</v>
      </c>
      <c r="M386" s="212"/>
      <c r="N386" s="2"/>
    </row>
    <row r="387" spans="2:14" ht="27" customHeight="1" x14ac:dyDescent="0.3">
      <c r="B387" s="227">
        <v>6</v>
      </c>
      <c r="C387" s="224" t="s">
        <v>484</v>
      </c>
      <c r="D387" s="210" t="s">
        <v>299</v>
      </c>
      <c r="E387" s="211" t="s">
        <v>567</v>
      </c>
      <c r="F387" s="210" t="s">
        <v>304</v>
      </c>
      <c r="G387" s="211" t="s">
        <v>562</v>
      </c>
      <c r="H387" s="210" t="s">
        <v>304</v>
      </c>
      <c r="I387" s="211" t="s">
        <v>295</v>
      </c>
      <c r="J387" s="210" t="s">
        <v>618</v>
      </c>
      <c r="K387" s="211" t="s">
        <v>496</v>
      </c>
      <c r="L387" s="210" t="s">
        <v>304</v>
      </c>
      <c r="M387" s="211" t="s">
        <v>628</v>
      </c>
      <c r="N387" s="2"/>
    </row>
    <row r="388" spans="2:14" ht="50.1" customHeight="1" x14ac:dyDescent="0.3">
      <c r="B388" s="228"/>
      <c r="C388" s="225"/>
      <c r="D388" s="210" t="s">
        <v>303</v>
      </c>
      <c r="E388" s="211"/>
      <c r="F388" s="210" t="s">
        <v>305</v>
      </c>
      <c r="G388" s="211"/>
      <c r="H388" s="210" t="s">
        <v>305</v>
      </c>
      <c r="I388" s="211"/>
      <c r="J388" s="210" t="s">
        <v>624</v>
      </c>
      <c r="K388" s="211"/>
      <c r="L388" s="210" t="s">
        <v>307</v>
      </c>
      <c r="M388" s="211"/>
      <c r="N388" s="2"/>
    </row>
    <row r="389" spans="2:14" ht="21.95" customHeight="1" x14ac:dyDescent="0.3">
      <c r="B389" s="229"/>
      <c r="C389" s="226"/>
      <c r="D389" s="157" t="s">
        <v>244</v>
      </c>
      <c r="E389" s="212"/>
      <c r="F389" s="157" t="s">
        <v>244</v>
      </c>
      <c r="G389" s="212"/>
      <c r="H389" s="157" t="s">
        <v>244</v>
      </c>
      <c r="I389" s="212"/>
      <c r="J389" s="157" t="s">
        <v>244</v>
      </c>
      <c r="K389" s="212"/>
      <c r="L389" s="157" t="s">
        <v>244</v>
      </c>
      <c r="M389" s="212"/>
      <c r="N389" s="2"/>
    </row>
    <row r="390" spans="2:14" ht="27" customHeight="1" x14ac:dyDescent="0.3">
      <c r="B390" s="227">
        <v>7</v>
      </c>
      <c r="C390" s="224" t="s">
        <v>485</v>
      </c>
      <c r="D390" s="210" t="s">
        <v>304</v>
      </c>
      <c r="E390" s="211" t="s">
        <v>295</v>
      </c>
      <c r="F390" s="210" t="s">
        <v>619</v>
      </c>
      <c r="G390" s="211" t="s">
        <v>562</v>
      </c>
      <c r="H390" s="210" t="s">
        <v>621</v>
      </c>
      <c r="I390" s="211" t="s">
        <v>622</v>
      </c>
      <c r="J390" s="210" t="s">
        <v>304</v>
      </c>
      <c r="K390" s="211" t="s">
        <v>295</v>
      </c>
      <c r="L390" s="210" t="s">
        <v>304</v>
      </c>
      <c r="M390" s="211" t="s">
        <v>295</v>
      </c>
      <c r="N390" s="2"/>
    </row>
    <row r="391" spans="2:14" ht="49.5" customHeight="1" x14ac:dyDescent="0.3">
      <c r="B391" s="228"/>
      <c r="C391" s="225"/>
      <c r="D391" s="210" t="s">
        <v>305</v>
      </c>
      <c r="E391" s="211"/>
      <c r="F391" s="210" t="s">
        <v>620</v>
      </c>
      <c r="G391" s="211"/>
      <c r="H391" s="210" t="s">
        <v>623</v>
      </c>
      <c r="I391" s="211"/>
      <c r="J391" s="210" t="s">
        <v>306</v>
      </c>
      <c r="K391" s="211"/>
      <c r="L391" s="210" t="s">
        <v>307</v>
      </c>
      <c r="M391" s="211"/>
      <c r="N391" s="2"/>
    </row>
    <row r="392" spans="2:14" ht="21.95" customHeight="1" x14ac:dyDescent="0.3">
      <c r="B392" s="229"/>
      <c r="C392" s="226"/>
      <c r="D392" s="157" t="s">
        <v>244</v>
      </c>
      <c r="E392" s="212"/>
      <c r="F392" s="157" t="s">
        <v>244</v>
      </c>
      <c r="G392" s="212"/>
      <c r="H392" s="157" t="s">
        <v>244</v>
      </c>
      <c r="I392" s="212"/>
      <c r="J392" s="157" t="s">
        <v>244</v>
      </c>
      <c r="K392" s="212"/>
      <c r="L392" s="157" t="s">
        <v>244</v>
      </c>
      <c r="M392" s="212"/>
      <c r="N392" s="2"/>
    </row>
    <row r="393" spans="2:14" ht="27" customHeight="1" x14ac:dyDescent="0.3">
      <c r="B393" s="227">
        <v>8</v>
      </c>
      <c r="C393" s="224" t="s">
        <v>486</v>
      </c>
      <c r="D393" s="210" t="s">
        <v>616</v>
      </c>
      <c r="E393" s="211" t="s">
        <v>531</v>
      </c>
      <c r="F393" s="210" t="s">
        <v>304</v>
      </c>
      <c r="G393" s="211" t="s">
        <v>295</v>
      </c>
      <c r="H393" s="210" t="s">
        <v>621</v>
      </c>
      <c r="I393" s="211" t="s">
        <v>295</v>
      </c>
      <c r="J393" s="210" t="s">
        <v>304</v>
      </c>
      <c r="K393" s="211" t="s">
        <v>295</v>
      </c>
      <c r="L393" s="210" t="s">
        <v>304</v>
      </c>
      <c r="M393" s="211" t="s">
        <v>295</v>
      </c>
    </row>
    <row r="394" spans="2:14" ht="50.1" customHeight="1" x14ac:dyDescent="0.3">
      <c r="B394" s="228"/>
      <c r="C394" s="225"/>
      <c r="D394" s="210" t="s">
        <v>617</v>
      </c>
      <c r="E394" s="211"/>
      <c r="F394" s="210" t="s">
        <v>305</v>
      </c>
      <c r="G394" s="211"/>
      <c r="H394" s="210" t="s">
        <v>306</v>
      </c>
      <c r="I394" s="211"/>
      <c r="J394" s="210" t="s">
        <v>624</v>
      </c>
      <c r="K394" s="211"/>
      <c r="L394" s="210" t="s">
        <v>307</v>
      </c>
      <c r="M394" s="211"/>
    </row>
    <row r="395" spans="2:14" ht="21.95" customHeight="1" x14ac:dyDescent="0.3">
      <c r="B395" s="229"/>
      <c r="C395" s="226"/>
      <c r="D395" s="157" t="s">
        <v>244</v>
      </c>
      <c r="E395" s="212"/>
      <c r="F395" s="157" t="s">
        <v>244</v>
      </c>
      <c r="G395" s="212"/>
      <c r="H395" s="157" t="s">
        <v>244</v>
      </c>
      <c r="I395" s="212"/>
      <c r="J395" s="157" t="s">
        <v>244</v>
      </c>
      <c r="K395" s="212"/>
      <c r="L395" s="157" t="s">
        <v>244</v>
      </c>
      <c r="M395" s="212"/>
    </row>
    <row r="396" spans="2:14" ht="17.100000000000001" customHeight="1" x14ac:dyDescent="0.3">
      <c r="B396" s="150"/>
      <c r="C396" s="159"/>
      <c r="D396" s="190"/>
      <c r="E396" s="190"/>
      <c r="F396" s="190"/>
      <c r="G396" s="190"/>
      <c r="H396" s="190"/>
      <c r="I396" s="190"/>
      <c r="J396" s="190"/>
      <c r="K396" s="190"/>
      <c r="L396" s="190"/>
      <c r="M396" s="190"/>
      <c r="N396" s="2"/>
    </row>
    <row r="397" spans="2:14" ht="17.100000000000001" customHeight="1" x14ac:dyDescent="0.3">
      <c r="B397" s="150"/>
      <c r="C397" s="159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2"/>
    </row>
    <row r="398" spans="2:14" ht="17.100000000000001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6"/>
      <c r="N398" s="2" t="s">
        <v>224</v>
      </c>
    </row>
    <row r="399" spans="2:14" ht="27" customHeight="1" x14ac:dyDescent="0.3">
      <c r="B399" s="2"/>
      <c r="C399" s="230">
        <f>L404</f>
        <v>43665</v>
      </c>
      <c r="D399" s="230"/>
      <c r="E399" s="230"/>
      <c r="F399" s="230"/>
      <c r="G399" s="230"/>
      <c r="H399" s="220">
        <f>IF(DAY(L404)&gt;=28,5,IF(DAY(L404)&gt;=21,4,IF(DAY(L404)&gt;=14,3,IF(DAY(L404)&gt;=7,2,1))))</f>
        <v>3</v>
      </c>
      <c r="I399" s="220"/>
      <c r="J399" s="220"/>
      <c r="K399" s="220"/>
      <c r="L399" s="220"/>
      <c r="M399" s="6"/>
      <c r="N399" s="2"/>
    </row>
    <row r="400" spans="2:14" ht="26.25" customHeight="1" x14ac:dyDescent="0.3">
      <c r="B400" s="221"/>
      <c r="C400" s="222"/>
      <c r="D400" s="184"/>
      <c r="E400" s="7"/>
      <c r="F400" s="191"/>
      <c r="G400" s="218"/>
      <c r="H400" s="219"/>
      <c r="I400" s="219"/>
      <c r="J400" s="192"/>
      <c r="K400" s="8"/>
      <c r="L400" s="192"/>
      <c r="M400" s="6"/>
      <c r="N400" s="2"/>
    </row>
    <row r="401" spans="2:14" ht="17.100000000000001" customHeight="1" x14ac:dyDescent="0.3">
      <c r="B401" s="223" t="s">
        <v>229</v>
      </c>
      <c r="C401" s="223"/>
      <c r="D401" s="9" t="s">
        <v>448</v>
      </c>
      <c r="E401" s="10"/>
      <c r="F401" s="11"/>
      <c r="G401" s="221" t="s">
        <v>231</v>
      </c>
      <c r="H401" s="222"/>
      <c r="I401" s="222"/>
      <c r="J401" s="6"/>
      <c r="K401" s="6"/>
      <c r="L401" s="6"/>
      <c r="M401" s="6"/>
      <c r="N401" s="2"/>
    </row>
    <row r="402" spans="2:14" ht="17.100000000000001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6"/>
      <c r="N402" s="2"/>
    </row>
    <row r="403" spans="2:14" ht="17.100000000000001" customHeight="1" x14ac:dyDescent="0.3">
      <c r="B403" s="239" t="s">
        <v>0</v>
      </c>
      <c r="C403" s="239" t="s">
        <v>1</v>
      </c>
      <c r="D403" s="215">
        <f>D404</f>
        <v>43661</v>
      </c>
      <c r="E403" s="216"/>
      <c r="F403" s="215">
        <f>F404</f>
        <v>43662</v>
      </c>
      <c r="G403" s="216"/>
      <c r="H403" s="215">
        <f>H404</f>
        <v>43663</v>
      </c>
      <c r="I403" s="216"/>
      <c r="J403" s="215">
        <f>J404</f>
        <v>43664</v>
      </c>
      <c r="K403" s="216"/>
      <c r="L403" s="215">
        <f>L404</f>
        <v>43665</v>
      </c>
      <c r="M403" s="216"/>
      <c r="N403" s="2"/>
    </row>
    <row r="404" spans="2:14" ht="17.100000000000001" customHeight="1" thickBot="1" x14ac:dyDescent="0.35">
      <c r="B404" s="240"/>
      <c r="C404" s="240"/>
      <c r="D404" s="213">
        <f>D371+7</f>
        <v>43661</v>
      </c>
      <c r="E404" s="214"/>
      <c r="F404" s="213">
        <f>D404+1</f>
        <v>43662</v>
      </c>
      <c r="G404" s="214"/>
      <c r="H404" s="213">
        <f>F404+1</f>
        <v>43663</v>
      </c>
      <c r="I404" s="214"/>
      <c r="J404" s="213">
        <f>H404+1</f>
        <v>43664</v>
      </c>
      <c r="K404" s="214"/>
      <c r="L404" s="213">
        <f>J404+1</f>
        <v>43665</v>
      </c>
      <c r="M404" s="214"/>
      <c r="N404" s="2"/>
    </row>
    <row r="405" spans="2:14" ht="27" customHeight="1" thickTop="1" x14ac:dyDescent="0.3">
      <c r="B405" s="229">
        <v>1</v>
      </c>
      <c r="C405" s="225" t="s">
        <v>2</v>
      </c>
      <c r="D405" s="210" t="s">
        <v>618</v>
      </c>
      <c r="E405" s="211" t="s">
        <v>501</v>
      </c>
      <c r="F405" s="210" t="s">
        <v>631</v>
      </c>
      <c r="G405" s="211" t="s">
        <v>496</v>
      </c>
      <c r="H405" s="210" t="s">
        <v>635</v>
      </c>
      <c r="I405" s="211" t="s">
        <v>636</v>
      </c>
      <c r="J405" s="210" t="s">
        <v>281</v>
      </c>
      <c r="K405" s="211" t="s">
        <v>295</v>
      </c>
      <c r="L405" s="210" t="s">
        <v>281</v>
      </c>
      <c r="M405" s="211" t="s">
        <v>501</v>
      </c>
      <c r="N405" s="2"/>
    </row>
    <row r="406" spans="2:14" ht="50.1" customHeight="1" x14ac:dyDescent="0.3">
      <c r="B406" s="229"/>
      <c r="C406" s="225"/>
      <c r="D406" s="210" t="s">
        <v>629</v>
      </c>
      <c r="E406" s="211"/>
      <c r="F406" s="210" t="s">
        <v>282</v>
      </c>
      <c r="G406" s="211"/>
      <c r="H406" s="210" t="s">
        <v>282</v>
      </c>
      <c r="I406" s="211"/>
      <c r="J406" s="210" t="s">
        <v>639</v>
      </c>
      <c r="K406" s="211"/>
      <c r="L406" s="210" t="s">
        <v>642</v>
      </c>
      <c r="M406" s="211"/>
      <c r="N406" s="2"/>
    </row>
    <row r="407" spans="2:14" ht="21.95" customHeight="1" x14ac:dyDescent="0.3">
      <c r="B407" s="237"/>
      <c r="C407" s="238"/>
      <c r="D407" s="157" t="s">
        <v>244</v>
      </c>
      <c r="E407" s="212"/>
      <c r="F407" s="157" t="s">
        <v>244</v>
      </c>
      <c r="G407" s="212"/>
      <c r="H407" s="157" t="s">
        <v>244</v>
      </c>
      <c r="I407" s="212"/>
      <c r="J407" s="157" t="s">
        <v>244</v>
      </c>
      <c r="K407" s="212"/>
      <c r="L407" s="157" t="s">
        <v>244</v>
      </c>
      <c r="M407" s="212"/>
      <c r="N407" s="2"/>
    </row>
    <row r="408" spans="2:14" ht="27" customHeight="1" x14ac:dyDescent="0.3">
      <c r="B408" s="227">
        <v>2</v>
      </c>
      <c r="C408" s="224" t="s">
        <v>3</v>
      </c>
      <c r="D408" s="210" t="s">
        <v>630</v>
      </c>
      <c r="E408" s="211" t="s">
        <v>501</v>
      </c>
      <c r="F408" s="210" t="s">
        <v>633</v>
      </c>
      <c r="G408" s="211" t="s">
        <v>295</v>
      </c>
      <c r="H408" s="210" t="s">
        <v>281</v>
      </c>
      <c r="I408" s="211" t="s">
        <v>622</v>
      </c>
      <c r="J408" s="210" t="s">
        <v>281</v>
      </c>
      <c r="K408" s="211" t="s">
        <v>295</v>
      </c>
      <c r="L408" s="210" t="s">
        <v>631</v>
      </c>
      <c r="M408" s="211" t="s">
        <v>295</v>
      </c>
      <c r="N408" s="2"/>
    </row>
    <row r="409" spans="2:14" ht="50.1" customHeight="1" x14ac:dyDescent="0.3">
      <c r="B409" s="228"/>
      <c r="C409" s="225"/>
      <c r="D409" s="210" t="s">
        <v>629</v>
      </c>
      <c r="E409" s="211"/>
      <c r="F409" s="210" t="s">
        <v>634</v>
      </c>
      <c r="G409" s="211"/>
      <c r="H409" s="210" t="s">
        <v>282</v>
      </c>
      <c r="I409" s="211"/>
      <c r="J409" s="210" t="s">
        <v>283</v>
      </c>
      <c r="K409" s="211"/>
      <c r="L409" s="210" t="s">
        <v>642</v>
      </c>
      <c r="M409" s="211"/>
      <c r="N409" s="2"/>
    </row>
    <row r="410" spans="2:14" ht="21.95" customHeight="1" x14ac:dyDescent="0.3">
      <c r="B410" s="229"/>
      <c r="C410" s="226"/>
      <c r="D410" s="157" t="s">
        <v>244</v>
      </c>
      <c r="E410" s="212"/>
      <c r="F410" s="157" t="s">
        <v>244</v>
      </c>
      <c r="G410" s="212"/>
      <c r="H410" s="157" t="s">
        <v>244</v>
      </c>
      <c r="I410" s="212"/>
      <c r="J410" s="157" t="s">
        <v>244</v>
      </c>
      <c r="K410" s="212"/>
      <c r="L410" s="157" t="s">
        <v>244</v>
      </c>
      <c r="M410" s="212"/>
      <c r="N410" s="2"/>
    </row>
    <row r="411" spans="2:14" ht="27" customHeight="1" x14ac:dyDescent="0.3">
      <c r="B411" s="227">
        <v>3</v>
      </c>
      <c r="C411" s="224" t="s">
        <v>4</v>
      </c>
      <c r="D411" s="210" t="s">
        <v>304</v>
      </c>
      <c r="E411" s="211" t="s">
        <v>501</v>
      </c>
      <c r="F411" s="210" t="s">
        <v>633</v>
      </c>
      <c r="G411" s="211" t="s">
        <v>567</v>
      </c>
      <c r="H411" s="210" t="s">
        <v>631</v>
      </c>
      <c r="I411" s="211" t="s">
        <v>295</v>
      </c>
      <c r="J411" s="210" t="s">
        <v>281</v>
      </c>
      <c r="K411" s="211" t="s">
        <v>295</v>
      </c>
      <c r="L411" s="210" t="s">
        <v>631</v>
      </c>
      <c r="M411" s="211" t="s">
        <v>295</v>
      </c>
      <c r="N411" s="2"/>
    </row>
    <row r="412" spans="2:14" ht="50.1" customHeight="1" x14ac:dyDescent="0.3">
      <c r="B412" s="228"/>
      <c r="C412" s="225"/>
      <c r="D412" s="210" t="s">
        <v>629</v>
      </c>
      <c r="E412" s="211"/>
      <c r="F412" s="210" t="s">
        <v>634</v>
      </c>
      <c r="G412" s="211"/>
      <c r="H412" s="210" t="s">
        <v>282</v>
      </c>
      <c r="I412" s="211"/>
      <c r="J412" s="210" t="s">
        <v>283</v>
      </c>
      <c r="K412" s="211"/>
      <c r="L412" s="210" t="s">
        <v>642</v>
      </c>
      <c r="M412" s="211"/>
      <c r="N412" s="2"/>
    </row>
    <row r="413" spans="2:14" ht="21.95" customHeight="1" x14ac:dyDescent="0.3">
      <c r="B413" s="229"/>
      <c r="C413" s="226"/>
      <c r="D413" s="157" t="s">
        <v>244</v>
      </c>
      <c r="E413" s="212"/>
      <c r="F413" s="157" t="s">
        <v>244</v>
      </c>
      <c r="G413" s="212"/>
      <c r="H413" s="157" t="s">
        <v>244</v>
      </c>
      <c r="I413" s="212"/>
      <c r="J413" s="157" t="s">
        <v>244</v>
      </c>
      <c r="K413" s="212"/>
      <c r="L413" s="157" t="s">
        <v>244</v>
      </c>
      <c r="M413" s="212"/>
      <c r="N413" s="2"/>
    </row>
    <row r="414" spans="2:14" ht="27" customHeight="1" x14ac:dyDescent="0.3">
      <c r="B414" s="227">
        <v>4</v>
      </c>
      <c r="C414" s="224" t="s">
        <v>5</v>
      </c>
      <c r="D414" s="210" t="s">
        <v>630</v>
      </c>
      <c r="E414" s="211" t="s">
        <v>501</v>
      </c>
      <c r="F414" s="210" t="s">
        <v>633</v>
      </c>
      <c r="G414" s="211" t="s">
        <v>567</v>
      </c>
      <c r="H414" s="210" t="s">
        <v>281</v>
      </c>
      <c r="I414" s="211" t="s">
        <v>295</v>
      </c>
      <c r="J414" s="210" t="s">
        <v>281</v>
      </c>
      <c r="K414" s="211" t="s">
        <v>295</v>
      </c>
      <c r="L414" s="210" t="s">
        <v>281</v>
      </c>
      <c r="M414" s="211" t="s">
        <v>501</v>
      </c>
      <c r="N414" s="2"/>
    </row>
    <row r="415" spans="2:14" ht="50.1" customHeight="1" x14ac:dyDescent="0.3">
      <c r="B415" s="228"/>
      <c r="C415" s="225"/>
      <c r="D415" s="210" t="s">
        <v>629</v>
      </c>
      <c r="E415" s="211"/>
      <c r="F415" s="210" t="s">
        <v>634</v>
      </c>
      <c r="G415" s="211"/>
      <c r="H415" s="210" t="s">
        <v>282</v>
      </c>
      <c r="I415" s="211"/>
      <c r="J415" s="210" t="s">
        <v>283</v>
      </c>
      <c r="K415" s="211"/>
      <c r="L415" s="210" t="s">
        <v>284</v>
      </c>
      <c r="M415" s="211"/>
      <c r="N415" s="2"/>
    </row>
    <row r="416" spans="2:14" ht="21.95" customHeight="1" x14ac:dyDescent="0.3">
      <c r="B416" s="229"/>
      <c r="C416" s="226"/>
      <c r="D416" s="157" t="s">
        <v>244</v>
      </c>
      <c r="E416" s="212"/>
      <c r="F416" s="157" t="s">
        <v>244</v>
      </c>
      <c r="G416" s="212"/>
      <c r="H416" s="157" t="s">
        <v>244</v>
      </c>
      <c r="I416" s="212"/>
      <c r="J416" s="157" t="s">
        <v>244</v>
      </c>
      <c r="K416" s="212"/>
      <c r="L416" s="157" t="s">
        <v>244</v>
      </c>
      <c r="M416" s="212"/>
      <c r="N416" s="2"/>
    </row>
    <row r="417" spans="2:14" ht="27" customHeight="1" x14ac:dyDescent="0.3">
      <c r="B417" s="227">
        <v>5</v>
      </c>
      <c r="C417" s="224" t="s">
        <v>483</v>
      </c>
      <c r="D417" s="210" t="s">
        <v>304</v>
      </c>
      <c r="E417" s="211" t="s">
        <v>295</v>
      </c>
      <c r="F417" s="210" t="s">
        <v>281</v>
      </c>
      <c r="G417" s="211" t="s">
        <v>567</v>
      </c>
      <c r="H417" s="210" t="s">
        <v>637</v>
      </c>
      <c r="I417" s="211" t="s">
        <v>607</v>
      </c>
      <c r="J417" s="210" t="s">
        <v>631</v>
      </c>
      <c r="K417" s="211" t="s">
        <v>496</v>
      </c>
      <c r="L417" s="210" t="s">
        <v>640</v>
      </c>
      <c r="M417" s="211" t="s">
        <v>628</v>
      </c>
    </row>
    <row r="418" spans="2:14" ht="50.1" customHeight="1" x14ac:dyDescent="0.3">
      <c r="B418" s="228"/>
      <c r="C418" s="225"/>
      <c r="D418" s="210" t="s">
        <v>307</v>
      </c>
      <c r="E418" s="211"/>
      <c r="F418" s="210" t="s">
        <v>634</v>
      </c>
      <c r="G418" s="211"/>
      <c r="H418" s="210" t="s">
        <v>632</v>
      </c>
      <c r="I418" s="211"/>
      <c r="J418" s="210" t="s">
        <v>283</v>
      </c>
      <c r="K418" s="211"/>
      <c r="L418" s="210" t="s">
        <v>284</v>
      </c>
      <c r="M418" s="211"/>
    </row>
    <row r="419" spans="2:14" ht="21.95" customHeight="1" x14ac:dyDescent="0.3">
      <c r="B419" s="229"/>
      <c r="C419" s="226"/>
      <c r="D419" s="157" t="s">
        <v>244</v>
      </c>
      <c r="E419" s="212"/>
      <c r="F419" s="157" t="s">
        <v>244</v>
      </c>
      <c r="G419" s="212"/>
      <c r="H419" s="157" t="s">
        <v>244</v>
      </c>
      <c r="I419" s="212"/>
      <c r="J419" s="157" t="s">
        <v>244</v>
      </c>
      <c r="K419" s="212"/>
      <c r="L419" s="157" t="s">
        <v>244</v>
      </c>
      <c r="M419" s="212"/>
    </row>
    <row r="420" spans="2:14" ht="27" customHeight="1" x14ac:dyDescent="0.3">
      <c r="B420" s="227">
        <v>6</v>
      </c>
      <c r="C420" s="224" t="s">
        <v>484</v>
      </c>
      <c r="D420" s="210" t="s">
        <v>304</v>
      </c>
      <c r="E420" s="211" t="s">
        <v>295</v>
      </c>
      <c r="F420" s="210" t="s">
        <v>633</v>
      </c>
      <c r="G420" s="211" t="s">
        <v>295</v>
      </c>
      <c r="H420" s="210" t="s">
        <v>631</v>
      </c>
      <c r="I420" s="211" t="s">
        <v>295</v>
      </c>
      <c r="J420" s="210" t="s">
        <v>640</v>
      </c>
      <c r="K420" s="211" t="s">
        <v>628</v>
      </c>
      <c r="L420" s="210" t="s">
        <v>281</v>
      </c>
      <c r="M420" s="211" t="s">
        <v>295</v>
      </c>
      <c r="N420" s="2"/>
    </row>
    <row r="421" spans="2:14" ht="50.1" customHeight="1" x14ac:dyDescent="0.3">
      <c r="B421" s="228"/>
      <c r="C421" s="225"/>
      <c r="D421" s="210" t="s">
        <v>307</v>
      </c>
      <c r="E421" s="211"/>
      <c r="F421" s="210" t="s">
        <v>282</v>
      </c>
      <c r="G421" s="211"/>
      <c r="H421" s="210" t="s">
        <v>632</v>
      </c>
      <c r="I421" s="211"/>
      <c r="J421" s="210" t="s">
        <v>283</v>
      </c>
      <c r="K421" s="211"/>
      <c r="L421" s="210" t="s">
        <v>284</v>
      </c>
      <c r="M421" s="211"/>
      <c r="N421" s="2"/>
    </row>
    <row r="422" spans="2:14" ht="21.95" customHeight="1" x14ac:dyDescent="0.3">
      <c r="B422" s="229"/>
      <c r="C422" s="226"/>
      <c r="D422" s="157" t="s">
        <v>244</v>
      </c>
      <c r="E422" s="212"/>
      <c r="F422" s="157" t="s">
        <v>244</v>
      </c>
      <c r="G422" s="212"/>
      <c r="H422" s="157" t="s">
        <v>244</v>
      </c>
      <c r="I422" s="212"/>
      <c r="J422" s="157" t="s">
        <v>244</v>
      </c>
      <c r="K422" s="212"/>
      <c r="L422" s="157" t="s">
        <v>244</v>
      </c>
      <c r="M422" s="212"/>
      <c r="N422" s="2" t="s">
        <v>224</v>
      </c>
    </row>
    <row r="423" spans="2:14" ht="27" customHeight="1" x14ac:dyDescent="0.3">
      <c r="B423" s="227">
        <v>7</v>
      </c>
      <c r="C423" s="224" t="s">
        <v>485</v>
      </c>
      <c r="D423" s="210" t="s">
        <v>281</v>
      </c>
      <c r="E423" s="211" t="s">
        <v>295</v>
      </c>
      <c r="F423" s="210" t="s">
        <v>281</v>
      </c>
      <c r="G423" s="211" t="s">
        <v>295</v>
      </c>
      <c r="H423" s="210" t="s">
        <v>631</v>
      </c>
      <c r="I423" s="211" t="s">
        <v>295</v>
      </c>
      <c r="J423" s="210" t="s">
        <v>640</v>
      </c>
      <c r="K423" s="211" t="s">
        <v>628</v>
      </c>
      <c r="L423" s="210" t="s">
        <v>281</v>
      </c>
      <c r="M423" s="211" t="s">
        <v>628</v>
      </c>
      <c r="N423" s="2"/>
    </row>
    <row r="424" spans="2:14" ht="50.1" customHeight="1" x14ac:dyDescent="0.3">
      <c r="B424" s="228"/>
      <c r="C424" s="225"/>
      <c r="D424" s="210" t="s">
        <v>282</v>
      </c>
      <c r="E424" s="211"/>
      <c r="F424" s="210" t="s">
        <v>282</v>
      </c>
      <c r="G424" s="211"/>
      <c r="H424" s="210" t="s">
        <v>283</v>
      </c>
      <c r="I424" s="211"/>
      <c r="J424" s="210" t="s">
        <v>641</v>
      </c>
      <c r="K424" s="211"/>
      <c r="L424" s="210" t="s">
        <v>643</v>
      </c>
      <c r="M424" s="211"/>
      <c r="N424" s="2"/>
    </row>
    <row r="425" spans="2:14" ht="21.95" customHeight="1" x14ac:dyDescent="0.3">
      <c r="B425" s="229"/>
      <c r="C425" s="226"/>
      <c r="D425" s="157" t="s">
        <v>244</v>
      </c>
      <c r="E425" s="212"/>
      <c r="F425" s="157" t="s">
        <v>244</v>
      </c>
      <c r="G425" s="212"/>
      <c r="H425" s="157" t="s">
        <v>244</v>
      </c>
      <c r="I425" s="212"/>
      <c r="J425" s="157" t="s">
        <v>244</v>
      </c>
      <c r="K425" s="212"/>
      <c r="L425" s="157" t="s">
        <v>244</v>
      </c>
      <c r="M425" s="212"/>
      <c r="N425" s="2"/>
    </row>
    <row r="426" spans="2:14" ht="27" customHeight="1" x14ac:dyDescent="0.3">
      <c r="B426" s="227">
        <v>8</v>
      </c>
      <c r="C426" s="224" t="s">
        <v>486</v>
      </c>
      <c r="D426" s="210" t="s">
        <v>631</v>
      </c>
      <c r="E426" s="211" t="s">
        <v>295</v>
      </c>
      <c r="F426" s="210" t="s">
        <v>281</v>
      </c>
      <c r="G426" s="211" t="s">
        <v>295</v>
      </c>
      <c r="H426" s="210" t="s">
        <v>281</v>
      </c>
      <c r="I426" s="211" t="s">
        <v>295</v>
      </c>
      <c r="J426" s="210" t="s">
        <v>640</v>
      </c>
      <c r="K426" s="211" t="s">
        <v>628</v>
      </c>
      <c r="L426" s="210" t="s">
        <v>640</v>
      </c>
      <c r="M426" s="211" t="s">
        <v>295</v>
      </c>
      <c r="N426" s="2"/>
    </row>
    <row r="427" spans="2:14" ht="50.1" customHeight="1" x14ac:dyDescent="0.3">
      <c r="B427" s="228"/>
      <c r="C427" s="225"/>
      <c r="D427" s="210" t="s">
        <v>632</v>
      </c>
      <c r="E427" s="211"/>
      <c r="F427" s="210" t="s">
        <v>282</v>
      </c>
      <c r="G427" s="211"/>
      <c r="H427" s="210" t="s">
        <v>638</v>
      </c>
      <c r="I427" s="211"/>
      <c r="J427" s="210" t="s">
        <v>641</v>
      </c>
      <c r="K427" s="211"/>
      <c r="L427" s="210" t="s">
        <v>284</v>
      </c>
      <c r="M427" s="211"/>
      <c r="N427" s="2"/>
    </row>
    <row r="428" spans="2:14" ht="21.95" customHeight="1" x14ac:dyDescent="0.3">
      <c r="B428" s="229"/>
      <c r="C428" s="226"/>
      <c r="D428" s="157" t="s">
        <v>244</v>
      </c>
      <c r="E428" s="212"/>
      <c r="F428" s="157" t="s">
        <v>244</v>
      </c>
      <c r="G428" s="212"/>
      <c r="H428" s="157" t="s">
        <v>244</v>
      </c>
      <c r="I428" s="212"/>
      <c r="J428" s="157" t="s">
        <v>244</v>
      </c>
      <c r="K428" s="212"/>
      <c r="L428" s="157" t="s">
        <v>244</v>
      </c>
      <c r="M428" s="212"/>
      <c r="N428" s="2"/>
    </row>
    <row r="429" spans="2:14" ht="17.100000000000001" customHeight="1" x14ac:dyDescent="0.3">
      <c r="B429" s="150"/>
      <c r="C429" s="159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2"/>
    </row>
    <row r="430" spans="2:14" ht="17.100000000000001" customHeight="1" x14ac:dyDescent="0.3">
      <c r="B430" s="150"/>
      <c r="C430" s="159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2"/>
    </row>
    <row r="431" spans="2:14" ht="17.100000000000001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6"/>
      <c r="N431" s="2"/>
    </row>
    <row r="432" spans="2:14" ht="27" customHeight="1" x14ac:dyDescent="0.3">
      <c r="B432" s="2"/>
      <c r="C432" s="230">
        <f>L437</f>
        <v>43672</v>
      </c>
      <c r="D432" s="230"/>
      <c r="E432" s="230"/>
      <c r="F432" s="230"/>
      <c r="G432" s="230"/>
      <c r="H432" s="220">
        <f>IF(DAY(L437)&gt;=28,5,IF(DAY(L437)&gt;=21,4,IF(DAY(L437)&gt;=14,3,IF(DAY(L437)&gt;=7,2,1))))</f>
        <v>4</v>
      </c>
      <c r="I432" s="220"/>
      <c r="J432" s="220"/>
      <c r="K432" s="220"/>
      <c r="L432" s="220"/>
      <c r="M432" s="6"/>
      <c r="N432" s="2"/>
    </row>
    <row r="433" spans="2:14" ht="26.25" customHeight="1" x14ac:dyDescent="0.3">
      <c r="B433" s="221"/>
      <c r="C433" s="222"/>
      <c r="D433" s="184"/>
      <c r="E433" s="7"/>
      <c r="F433" s="191"/>
      <c r="G433" s="218"/>
      <c r="H433" s="219"/>
      <c r="I433" s="219"/>
      <c r="J433" s="192"/>
      <c r="K433" s="8"/>
      <c r="L433" s="192"/>
      <c r="M433" s="6"/>
      <c r="N433" s="2"/>
    </row>
    <row r="434" spans="2:14" ht="17.100000000000001" customHeight="1" x14ac:dyDescent="0.3">
      <c r="B434" s="223" t="s">
        <v>229</v>
      </c>
      <c r="C434" s="223"/>
      <c r="D434" s="9" t="s">
        <v>448</v>
      </c>
      <c r="E434" s="10"/>
      <c r="F434" s="11"/>
      <c r="G434" s="221" t="s">
        <v>231</v>
      </c>
      <c r="H434" s="222"/>
      <c r="I434" s="222"/>
      <c r="J434" s="6"/>
      <c r="K434" s="6"/>
      <c r="L434" s="6"/>
      <c r="M434" s="6"/>
      <c r="N434" s="2"/>
    </row>
    <row r="435" spans="2:14" ht="17.100000000000001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6"/>
      <c r="N435" s="2"/>
    </row>
    <row r="436" spans="2:14" ht="17.100000000000001" customHeight="1" x14ac:dyDescent="0.3">
      <c r="B436" s="239" t="s">
        <v>0</v>
      </c>
      <c r="C436" s="239" t="s">
        <v>1</v>
      </c>
      <c r="D436" s="215">
        <f>D437</f>
        <v>43668</v>
      </c>
      <c r="E436" s="216"/>
      <c r="F436" s="215">
        <f>F437</f>
        <v>43669</v>
      </c>
      <c r="G436" s="216"/>
      <c r="H436" s="215">
        <f>H437</f>
        <v>43670</v>
      </c>
      <c r="I436" s="216"/>
      <c r="J436" s="215">
        <f>J437</f>
        <v>43671</v>
      </c>
      <c r="K436" s="216"/>
      <c r="L436" s="215">
        <f>L437</f>
        <v>43672</v>
      </c>
      <c r="M436" s="216"/>
      <c r="N436" s="2"/>
    </row>
    <row r="437" spans="2:14" ht="17.100000000000001" customHeight="1" thickBot="1" x14ac:dyDescent="0.35">
      <c r="B437" s="240"/>
      <c r="C437" s="240"/>
      <c r="D437" s="213">
        <f>D404+7</f>
        <v>43668</v>
      </c>
      <c r="E437" s="214"/>
      <c r="F437" s="213">
        <f>D437+1</f>
        <v>43669</v>
      </c>
      <c r="G437" s="214"/>
      <c r="H437" s="213">
        <f>F437+1</f>
        <v>43670</v>
      </c>
      <c r="I437" s="214"/>
      <c r="J437" s="213">
        <f>H437+1</f>
        <v>43671</v>
      </c>
      <c r="K437" s="214"/>
      <c r="L437" s="213">
        <f>J437+1</f>
        <v>43672</v>
      </c>
      <c r="M437" s="214"/>
      <c r="N437" s="2"/>
    </row>
    <row r="438" spans="2:14" ht="27" customHeight="1" thickTop="1" x14ac:dyDescent="0.3">
      <c r="B438" s="229">
        <v>1</v>
      </c>
      <c r="C438" s="225" t="s">
        <v>2</v>
      </c>
      <c r="D438" s="210" t="s">
        <v>644</v>
      </c>
      <c r="E438" s="211" t="s">
        <v>645</v>
      </c>
      <c r="F438" s="210" t="s">
        <v>243</v>
      </c>
      <c r="G438" s="211" t="s">
        <v>295</v>
      </c>
      <c r="H438" s="210" t="s">
        <v>243</v>
      </c>
      <c r="I438" s="211" t="s">
        <v>295</v>
      </c>
      <c r="J438" s="210" t="s">
        <v>243</v>
      </c>
      <c r="K438" s="211" t="s">
        <v>295</v>
      </c>
      <c r="L438" s="210" t="s">
        <v>652</v>
      </c>
      <c r="M438" s="211" t="s">
        <v>567</v>
      </c>
      <c r="N438" s="2"/>
    </row>
    <row r="439" spans="2:14" ht="50.1" customHeight="1" x14ac:dyDescent="0.3">
      <c r="B439" s="229"/>
      <c r="C439" s="225"/>
      <c r="D439" s="210" t="s">
        <v>646</v>
      </c>
      <c r="E439" s="211"/>
      <c r="F439" s="210" t="s">
        <v>245</v>
      </c>
      <c r="G439" s="211"/>
      <c r="H439" s="210" t="s">
        <v>248</v>
      </c>
      <c r="I439" s="211"/>
      <c r="J439" s="210" t="s">
        <v>250</v>
      </c>
      <c r="K439" s="211"/>
      <c r="L439" s="210" t="s">
        <v>653</v>
      </c>
      <c r="M439" s="211"/>
      <c r="N439" s="2"/>
    </row>
    <row r="440" spans="2:14" ht="21.95" customHeight="1" x14ac:dyDescent="0.3">
      <c r="B440" s="237"/>
      <c r="C440" s="238"/>
      <c r="D440" s="157" t="s">
        <v>244</v>
      </c>
      <c r="E440" s="212"/>
      <c r="F440" s="157" t="s">
        <v>244</v>
      </c>
      <c r="G440" s="212"/>
      <c r="H440" s="157" t="s">
        <v>244</v>
      </c>
      <c r="I440" s="212"/>
      <c r="J440" s="157" t="s">
        <v>244</v>
      </c>
      <c r="K440" s="212"/>
      <c r="L440" s="157" t="s">
        <v>244</v>
      </c>
      <c r="M440" s="212"/>
      <c r="N440" s="2"/>
    </row>
    <row r="441" spans="2:14" ht="27" customHeight="1" x14ac:dyDescent="0.3">
      <c r="B441" s="227">
        <v>2</v>
      </c>
      <c r="C441" s="224" t="s">
        <v>3</v>
      </c>
      <c r="D441" s="210" t="s">
        <v>644</v>
      </c>
      <c r="E441" s="211" t="s">
        <v>295</v>
      </c>
      <c r="F441" s="210" t="s">
        <v>243</v>
      </c>
      <c r="G441" s="211" t="s">
        <v>295</v>
      </c>
      <c r="H441" s="210" t="s">
        <v>243</v>
      </c>
      <c r="I441" s="211" t="s">
        <v>295</v>
      </c>
      <c r="J441" s="210" t="s">
        <v>243</v>
      </c>
      <c r="K441" s="211" t="s">
        <v>295</v>
      </c>
      <c r="L441" s="210" t="s">
        <v>652</v>
      </c>
      <c r="M441" s="211" t="s">
        <v>295</v>
      </c>
    </row>
    <row r="442" spans="2:14" ht="50.1" customHeight="1" x14ac:dyDescent="0.3">
      <c r="B442" s="228"/>
      <c r="C442" s="225"/>
      <c r="D442" s="210" t="s">
        <v>646</v>
      </c>
      <c r="E442" s="211"/>
      <c r="F442" s="210" t="s">
        <v>245</v>
      </c>
      <c r="G442" s="211"/>
      <c r="H442" s="210" t="s">
        <v>248</v>
      </c>
      <c r="I442" s="211"/>
      <c r="J442" s="210" t="s">
        <v>250</v>
      </c>
      <c r="K442" s="211"/>
      <c r="L442" s="210" t="s">
        <v>653</v>
      </c>
      <c r="M442" s="211"/>
    </row>
    <row r="443" spans="2:14" ht="21.95" customHeight="1" x14ac:dyDescent="0.3">
      <c r="B443" s="229"/>
      <c r="C443" s="226"/>
      <c r="D443" s="157" t="s">
        <v>244</v>
      </c>
      <c r="E443" s="212"/>
      <c r="F443" s="157" t="s">
        <v>244</v>
      </c>
      <c r="G443" s="212"/>
      <c r="H443" s="157" t="s">
        <v>244</v>
      </c>
      <c r="I443" s="212"/>
      <c r="J443" s="157" t="s">
        <v>244</v>
      </c>
      <c r="K443" s="212"/>
      <c r="L443" s="157" t="s">
        <v>244</v>
      </c>
      <c r="M443" s="212"/>
    </row>
    <row r="444" spans="2:14" ht="27" customHeight="1" x14ac:dyDescent="0.3">
      <c r="B444" s="227">
        <v>3</v>
      </c>
      <c r="C444" s="224" t="s">
        <v>4</v>
      </c>
      <c r="D444" s="210" t="s">
        <v>644</v>
      </c>
      <c r="E444" s="211" t="s">
        <v>295</v>
      </c>
      <c r="F444" s="210" t="s">
        <v>243</v>
      </c>
      <c r="G444" s="211" t="s">
        <v>295</v>
      </c>
      <c r="H444" s="210" t="s">
        <v>243</v>
      </c>
      <c r="I444" s="211" t="s">
        <v>295</v>
      </c>
      <c r="J444" s="210" t="s">
        <v>251</v>
      </c>
      <c r="K444" s="211" t="s">
        <v>295</v>
      </c>
      <c r="L444" s="210" t="s">
        <v>652</v>
      </c>
      <c r="M444" s="211" t="s">
        <v>295</v>
      </c>
      <c r="N444" s="2"/>
    </row>
    <row r="445" spans="2:14" ht="50.1" customHeight="1" x14ac:dyDescent="0.3">
      <c r="B445" s="228"/>
      <c r="C445" s="225"/>
      <c r="D445" s="210" t="s">
        <v>284</v>
      </c>
      <c r="E445" s="211"/>
      <c r="F445" s="210" t="s">
        <v>246</v>
      </c>
      <c r="G445" s="211"/>
      <c r="H445" s="210" t="s">
        <v>249</v>
      </c>
      <c r="I445" s="211"/>
      <c r="J445" s="210" t="s">
        <v>252</v>
      </c>
      <c r="K445" s="211"/>
      <c r="L445" s="210" t="s">
        <v>654</v>
      </c>
      <c r="M445" s="211"/>
      <c r="N445" s="2"/>
    </row>
    <row r="446" spans="2:14" ht="21.95" customHeight="1" x14ac:dyDescent="0.3">
      <c r="B446" s="229"/>
      <c r="C446" s="226"/>
      <c r="D446" s="157" t="s">
        <v>244</v>
      </c>
      <c r="E446" s="212"/>
      <c r="F446" s="157" t="s">
        <v>244</v>
      </c>
      <c r="G446" s="212"/>
      <c r="H446" s="157" t="s">
        <v>244</v>
      </c>
      <c r="I446" s="212"/>
      <c r="J446" s="157" t="s">
        <v>244</v>
      </c>
      <c r="K446" s="212"/>
      <c r="L446" s="157" t="s">
        <v>244</v>
      </c>
      <c r="M446" s="212"/>
      <c r="N446" s="2" t="s">
        <v>224</v>
      </c>
    </row>
    <row r="447" spans="2:14" ht="27" customHeight="1" x14ac:dyDescent="0.3">
      <c r="B447" s="227">
        <v>4</v>
      </c>
      <c r="C447" s="224" t="s">
        <v>5</v>
      </c>
      <c r="D447" s="210" t="s">
        <v>644</v>
      </c>
      <c r="E447" s="211" t="s">
        <v>645</v>
      </c>
      <c r="F447" s="210" t="s">
        <v>243</v>
      </c>
      <c r="G447" s="211" t="s">
        <v>295</v>
      </c>
      <c r="H447" s="210" t="s">
        <v>243</v>
      </c>
      <c r="I447" s="211" t="s">
        <v>295</v>
      </c>
      <c r="J447" s="210" t="s">
        <v>251</v>
      </c>
      <c r="K447" s="211" t="s">
        <v>295</v>
      </c>
      <c r="L447" s="210" t="s">
        <v>652</v>
      </c>
      <c r="M447" s="211" t="s">
        <v>295</v>
      </c>
      <c r="N447" s="2"/>
    </row>
    <row r="448" spans="2:14" ht="50.1" customHeight="1" x14ac:dyDescent="0.3">
      <c r="B448" s="228"/>
      <c r="C448" s="225"/>
      <c r="D448" s="210" t="s">
        <v>646</v>
      </c>
      <c r="E448" s="211"/>
      <c r="F448" s="210" t="s">
        <v>246</v>
      </c>
      <c r="G448" s="211"/>
      <c r="H448" s="210" t="s">
        <v>249</v>
      </c>
      <c r="I448" s="211"/>
      <c r="J448" s="210" t="s">
        <v>252</v>
      </c>
      <c r="K448" s="211"/>
      <c r="L448" s="210" t="s">
        <v>654</v>
      </c>
      <c r="M448" s="211"/>
      <c r="N448" s="2"/>
    </row>
    <row r="449" spans="2:14" ht="21.95" customHeight="1" x14ac:dyDescent="0.3">
      <c r="B449" s="229"/>
      <c r="C449" s="226"/>
      <c r="D449" s="157" t="s">
        <v>244</v>
      </c>
      <c r="E449" s="212"/>
      <c r="F449" s="157" t="s">
        <v>244</v>
      </c>
      <c r="G449" s="212"/>
      <c r="H449" s="157" t="s">
        <v>244</v>
      </c>
      <c r="I449" s="212"/>
      <c r="J449" s="157" t="s">
        <v>244</v>
      </c>
      <c r="K449" s="212"/>
      <c r="L449" s="157" t="s">
        <v>244</v>
      </c>
      <c r="M449" s="212"/>
      <c r="N449" s="2"/>
    </row>
    <row r="450" spans="2:14" ht="27" customHeight="1" x14ac:dyDescent="0.3">
      <c r="B450" s="227">
        <v>5</v>
      </c>
      <c r="C450" s="224" t="s">
        <v>483</v>
      </c>
      <c r="D450" s="210" t="s">
        <v>631</v>
      </c>
      <c r="E450" s="211" t="s">
        <v>501</v>
      </c>
      <c r="F450" s="210" t="s">
        <v>243</v>
      </c>
      <c r="G450" s="211" t="s">
        <v>295</v>
      </c>
      <c r="H450" s="210" t="s">
        <v>243</v>
      </c>
      <c r="I450" s="211" t="s">
        <v>295</v>
      </c>
      <c r="J450" s="210" t="s">
        <v>251</v>
      </c>
      <c r="K450" s="211" t="s">
        <v>295</v>
      </c>
      <c r="L450" s="210" t="s">
        <v>652</v>
      </c>
      <c r="M450" s="211" t="s">
        <v>295</v>
      </c>
      <c r="N450" s="2"/>
    </row>
    <row r="451" spans="2:14" ht="50.1" customHeight="1" x14ac:dyDescent="0.3">
      <c r="B451" s="228"/>
      <c r="C451" s="225"/>
      <c r="D451" s="210" t="s">
        <v>642</v>
      </c>
      <c r="E451" s="211"/>
      <c r="F451" s="210" t="s">
        <v>246</v>
      </c>
      <c r="G451" s="211"/>
      <c r="H451" s="210" t="s">
        <v>249</v>
      </c>
      <c r="I451" s="211"/>
      <c r="J451" s="210" t="s">
        <v>252</v>
      </c>
      <c r="K451" s="211"/>
      <c r="L451" s="210" t="s">
        <v>654</v>
      </c>
      <c r="M451" s="211"/>
      <c r="N451" s="2"/>
    </row>
    <row r="452" spans="2:14" ht="21.95" customHeight="1" x14ac:dyDescent="0.3">
      <c r="B452" s="229"/>
      <c r="C452" s="226"/>
      <c r="D452" s="157" t="s">
        <v>244</v>
      </c>
      <c r="E452" s="212"/>
      <c r="F452" s="157" t="s">
        <v>244</v>
      </c>
      <c r="G452" s="212"/>
      <c r="H452" s="157" t="s">
        <v>244</v>
      </c>
      <c r="I452" s="212"/>
      <c r="J452" s="157" t="s">
        <v>244</v>
      </c>
      <c r="K452" s="212"/>
      <c r="L452" s="157" t="s">
        <v>244</v>
      </c>
      <c r="M452" s="212"/>
      <c r="N452" s="2"/>
    </row>
    <row r="453" spans="2:14" ht="27" customHeight="1" x14ac:dyDescent="0.3">
      <c r="B453" s="227">
        <v>6</v>
      </c>
      <c r="C453" s="224" t="s">
        <v>484</v>
      </c>
      <c r="D453" s="210" t="s">
        <v>647</v>
      </c>
      <c r="E453" s="211" t="s">
        <v>295</v>
      </c>
      <c r="F453" s="210" t="s">
        <v>243</v>
      </c>
      <c r="G453" s="211" t="s">
        <v>295</v>
      </c>
      <c r="H453" s="210" t="s">
        <v>243</v>
      </c>
      <c r="I453" s="211" t="s">
        <v>295</v>
      </c>
      <c r="J453" s="210" t="s">
        <v>251</v>
      </c>
      <c r="K453" s="211" t="s">
        <v>295</v>
      </c>
      <c r="L453" s="210" t="s">
        <v>652</v>
      </c>
      <c r="M453" s="211" t="s">
        <v>295</v>
      </c>
      <c r="N453" s="2"/>
    </row>
    <row r="454" spans="2:14" ht="50.1" customHeight="1" x14ac:dyDescent="0.3">
      <c r="B454" s="228"/>
      <c r="C454" s="225"/>
      <c r="D454" s="210" t="s">
        <v>648</v>
      </c>
      <c r="E454" s="211"/>
      <c r="F454" s="210" t="s">
        <v>246</v>
      </c>
      <c r="G454" s="211"/>
      <c r="H454" s="210" t="s">
        <v>249</v>
      </c>
      <c r="I454" s="211"/>
      <c r="J454" s="210" t="s">
        <v>252</v>
      </c>
      <c r="K454" s="211"/>
      <c r="L454" s="210" t="s">
        <v>654</v>
      </c>
      <c r="M454" s="211"/>
      <c r="N454" s="2"/>
    </row>
    <row r="455" spans="2:14" ht="21.95" customHeight="1" x14ac:dyDescent="0.3">
      <c r="B455" s="229"/>
      <c r="C455" s="226"/>
      <c r="D455" s="157" t="s">
        <v>244</v>
      </c>
      <c r="E455" s="212"/>
      <c r="F455" s="157" t="s">
        <v>244</v>
      </c>
      <c r="G455" s="212"/>
      <c r="H455" s="157" t="s">
        <v>244</v>
      </c>
      <c r="I455" s="212"/>
      <c r="J455" s="157" t="s">
        <v>244</v>
      </c>
      <c r="K455" s="212"/>
      <c r="L455" s="157" t="s">
        <v>244</v>
      </c>
      <c r="M455" s="212"/>
      <c r="N455" s="2"/>
    </row>
    <row r="456" spans="2:14" ht="27" customHeight="1" x14ac:dyDescent="0.3">
      <c r="B456" s="227">
        <v>7</v>
      </c>
      <c r="C456" s="224" t="s">
        <v>485</v>
      </c>
      <c r="D456" s="210" t="s">
        <v>243</v>
      </c>
      <c r="E456" s="211" t="s">
        <v>295</v>
      </c>
      <c r="F456" s="210" t="s">
        <v>243</v>
      </c>
      <c r="G456" s="211" t="s">
        <v>295</v>
      </c>
      <c r="H456" s="210" t="s">
        <v>243</v>
      </c>
      <c r="I456" s="211" t="s">
        <v>295</v>
      </c>
      <c r="J456" s="210" t="s">
        <v>652</v>
      </c>
      <c r="K456" s="211" t="s">
        <v>295</v>
      </c>
      <c r="L456" s="210" t="s">
        <v>652</v>
      </c>
      <c r="M456" s="211" t="s">
        <v>295</v>
      </c>
      <c r="N456" s="2"/>
    </row>
    <row r="457" spans="2:14" ht="50.1" customHeight="1" x14ac:dyDescent="0.3">
      <c r="B457" s="228"/>
      <c r="C457" s="225"/>
      <c r="D457" s="210" t="s">
        <v>649</v>
      </c>
      <c r="E457" s="211"/>
      <c r="F457" s="210" t="s">
        <v>247</v>
      </c>
      <c r="G457" s="211"/>
      <c r="H457" s="210" t="s">
        <v>250</v>
      </c>
      <c r="I457" s="211"/>
      <c r="J457" s="210" t="s">
        <v>653</v>
      </c>
      <c r="K457" s="211"/>
      <c r="L457" s="210" t="s">
        <v>654</v>
      </c>
      <c r="M457" s="211"/>
      <c r="N457" s="2"/>
    </row>
    <row r="458" spans="2:14" ht="21.95" customHeight="1" x14ac:dyDescent="0.3">
      <c r="B458" s="229"/>
      <c r="C458" s="226"/>
      <c r="D458" s="157" t="s">
        <v>244</v>
      </c>
      <c r="E458" s="212"/>
      <c r="F458" s="157" t="s">
        <v>244</v>
      </c>
      <c r="G458" s="212"/>
      <c r="H458" s="157" t="s">
        <v>244</v>
      </c>
      <c r="I458" s="212"/>
      <c r="J458" s="157" t="s">
        <v>244</v>
      </c>
      <c r="K458" s="212"/>
      <c r="L458" s="157" t="s">
        <v>244</v>
      </c>
      <c r="M458" s="212"/>
      <c r="N458" s="2"/>
    </row>
    <row r="459" spans="2:14" ht="27" customHeight="1" x14ac:dyDescent="0.3">
      <c r="B459" s="227">
        <v>8</v>
      </c>
      <c r="C459" s="224" t="s">
        <v>486</v>
      </c>
      <c r="D459" s="210" t="s">
        <v>650</v>
      </c>
      <c r="E459" s="211" t="s">
        <v>295</v>
      </c>
      <c r="F459" s="210" t="s">
        <v>243</v>
      </c>
      <c r="G459" s="211" t="s">
        <v>295</v>
      </c>
      <c r="H459" s="210" t="s">
        <v>243</v>
      </c>
      <c r="I459" s="211" t="s">
        <v>295</v>
      </c>
      <c r="J459" s="210" t="s">
        <v>652</v>
      </c>
      <c r="K459" s="211" t="s">
        <v>295</v>
      </c>
      <c r="L459" s="210" t="s">
        <v>652</v>
      </c>
      <c r="M459" s="211" t="s">
        <v>295</v>
      </c>
      <c r="N459" s="2"/>
    </row>
    <row r="460" spans="2:14" ht="50.1" customHeight="1" x14ac:dyDescent="0.3">
      <c r="B460" s="228"/>
      <c r="C460" s="225"/>
      <c r="D460" s="210" t="s">
        <v>651</v>
      </c>
      <c r="E460" s="211"/>
      <c r="F460" s="210" t="s">
        <v>247</v>
      </c>
      <c r="G460" s="211"/>
      <c r="H460" s="210" t="s">
        <v>250</v>
      </c>
      <c r="I460" s="211"/>
      <c r="J460" s="210" t="s">
        <v>653</v>
      </c>
      <c r="K460" s="211"/>
      <c r="L460" s="210" t="s">
        <v>654</v>
      </c>
      <c r="M460" s="211"/>
      <c r="N460" s="2"/>
    </row>
    <row r="461" spans="2:14" ht="21.95" customHeight="1" x14ac:dyDescent="0.3">
      <c r="B461" s="229"/>
      <c r="C461" s="226"/>
      <c r="D461" s="157" t="s">
        <v>244</v>
      </c>
      <c r="E461" s="212"/>
      <c r="F461" s="157" t="s">
        <v>244</v>
      </c>
      <c r="G461" s="212"/>
      <c r="H461" s="157" t="s">
        <v>244</v>
      </c>
      <c r="I461" s="212"/>
      <c r="J461" s="157" t="s">
        <v>244</v>
      </c>
      <c r="K461" s="212"/>
      <c r="L461" s="157" t="s">
        <v>244</v>
      </c>
      <c r="M461" s="212"/>
      <c r="N461" s="2"/>
    </row>
    <row r="462" spans="2:14" ht="17.100000000000001" customHeight="1" x14ac:dyDescent="0.3">
      <c r="B462" s="150"/>
      <c r="C462" s="159"/>
      <c r="D462" s="190"/>
      <c r="E462" s="190"/>
      <c r="F462" s="190"/>
      <c r="G462" s="190"/>
      <c r="H462" s="190"/>
      <c r="I462" s="190"/>
      <c r="J462" s="190"/>
      <c r="K462" s="190"/>
      <c r="L462" s="190"/>
      <c r="M462" s="190"/>
      <c r="N462" s="2"/>
    </row>
    <row r="463" spans="2:14" ht="17.100000000000001" customHeight="1" x14ac:dyDescent="0.3">
      <c r="B463" s="150"/>
      <c r="C463" s="159"/>
      <c r="D463" s="190"/>
      <c r="E463" s="190"/>
      <c r="F463" s="190"/>
      <c r="G463" s="190"/>
      <c r="H463" s="190"/>
      <c r="I463" s="190"/>
      <c r="J463" s="190"/>
      <c r="K463" s="190"/>
      <c r="L463" s="190"/>
      <c r="M463" s="190"/>
      <c r="N463" s="2"/>
    </row>
    <row r="464" spans="2:14" ht="17.100000000000001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6"/>
      <c r="N464" s="2"/>
    </row>
    <row r="465" spans="2:14" ht="27" customHeight="1" x14ac:dyDescent="0.3">
      <c r="B465" s="2"/>
      <c r="C465" s="230">
        <f>L470</f>
        <v>43679</v>
      </c>
      <c r="D465" s="230"/>
      <c r="E465" s="230"/>
      <c r="F465" s="230"/>
      <c r="G465" s="230"/>
      <c r="H465" s="220">
        <f>IF(DAY(L470)&gt;=28,5,IF(DAY(L470)&gt;=21,4,IF(DAY(L470)&gt;=14,3,IF(DAY(L470)&gt;=7,2,1))))</f>
        <v>1</v>
      </c>
      <c r="I465" s="220"/>
      <c r="J465" s="220"/>
      <c r="K465" s="220"/>
      <c r="L465" s="220"/>
      <c r="M465" s="6"/>
    </row>
    <row r="466" spans="2:14" ht="26.25" customHeight="1" x14ac:dyDescent="0.3">
      <c r="B466" s="221"/>
      <c r="C466" s="222"/>
      <c r="D466" s="184"/>
      <c r="E466" s="7"/>
      <c r="F466" s="191"/>
      <c r="G466" s="218"/>
      <c r="H466" s="219"/>
      <c r="I466" s="219"/>
      <c r="J466" s="192"/>
      <c r="K466" s="8"/>
      <c r="L466" s="192"/>
      <c r="M466" s="6"/>
    </row>
    <row r="467" spans="2:14" ht="17.100000000000001" customHeight="1" x14ac:dyDescent="0.3">
      <c r="B467" s="223" t="s">
        <v>229</v>
      </c>
      <c r="C467" s="223"/>
      <c r="D467" s="9" t="s">
        <v>449</v>
      </c>
      <c r="E467" s="10"/>
      <c r="F467" s="11"/>
      <c r="G467" s="221" t="s">
        <v>231</v>
      </c>
      <c r="H467" s="222"/>
      <c r="I467" s="222"/>
      <c r="J467" s="6"/>
      <c r="K467" s="6"/>
      <c r="L467" s="6"/>
      <c r="M467" s="6"/>
    </row>
    <row r="468" spans="2:14" ht="17.100000000000001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6"/>
    </row>
    <row r="469" spans="2:14" ht="17.100000000000001" customHeight="1" x14ac:dyDescent="0.3">
      <c r="B469" s="239" t="s">
        <v>0</v>
      </c>
      <c r="C469" s="239" t="s">
        <v>1</v>
      </c>
      <c r="D469" s="215">
        <f>D470</f>
        <v>43675</v>
      </c>
      <c r="E469" s="216"/>
      <c r="F469" s="215">
        <f>F470</f>
        <v>43676</v>
      </c>
      <c r="G469" s="216"/>
      <c r="H469" s="215">
        <f>H470</f>
        <v>43677</v>
      </c>
      <c r="I469" s="216"/>
      <c r="J469" s="215">
        <f>J470</f>
        <v>43678</v>
      </c>
      <c r="K469" s="216"/>
      <c r="L469" s="215">
        <f>L470</f>
        <v>43679</v>
      </c>
      <c r="M469" s="216"/>
    </row>
    <row r="470" spans="2:14" ht="17.100000000000001" customHeight="1" thickBot="1" x14ac:dyDescent="0.35">
      <c r="B470" s="240"/>
      <c r="C470" s="240"/>
      <c r="D470" s="213">
        <f>D437+7</f>
        <v>43675</v>
      </c>
      <c r="E470" s="214"/>
      <c r="F470" s="213">
        <f>D470+1</f>
        <v>43676</v>
      </c>
      <c r="G470" s="214"/>
      <c r="H470" s="213">
        <f>F470+1</f>
        <v>43677</v>
      </c>
      <c r="I470" s="214"/>
      <c r="J470" s="213">
        <f>H470+1</f>
        <v>43678</v>
      </c>
      <c r="K470" s="214"/>
      <c r="L470" s="213">
        <f>J470+1</f>
        <v>43679</v>
      </c>
      <c r="M470" s="214"/>
      <c r="N470" t="s">
        <v>224</v>
      </c>
    </row>
    <row r="471" spans="2:14" ht="27" customHeight="1" thickTop="1" x14ac:dyDescent="0.3">
      <c r="B471" s="229">
        <v>1</v>
      </c>
      <c r="C471" s="225" t="s">
        <v>2</v>
      </c>
      <c r="D471" s="210" t="s">
        <v>655</v>
      </c>
      <c r="E471" s="211" t="s">
        <v>496</v>
      </c>
      <c r="F471" s="210" t="s">
        <v>652</v>
      </c>
      <c r="G471" s="211" t="s">
        <v>496</v>
      </c>
      <c r="H471" s="210" t="s">
        <v>263</v>
      </c>
      <c r="I471" s="211" t="s">
        <v>496</v>
      </c>
      <c r="J471" s="210" t="s">
        <v>656</v>
      </c>
      <c r="K471" s="211" t="s">
        <v>496</v>
      </c>
      <c r="L471" s="210" t="s">
        <v>657</v>
      </c>
      <c r="M471" s="211" t="s">
        <v>496</v>
      </c>
    </row>
    <row r="472" spans="2:14" ht="50.1" customHeight="1" x14ac:dyDescent="0.3">
      <c r="B472" s="229"/>
      <c r="C472" s="225"/>
      <c r="D472" s="210" t="s">
        <v>654</v>
      </c>
      <c r="E472" s="211"/>
      <c r="F472" s="210" t="s">
        <v>658</v>
      </c>
      <c r="G472" s="211"/>
      <c r="H472" s="210" t="s">
        <v>264</v>
      </c>
      <c r="I472" s="211"/>
      <c r="J472" s="210" t="s">
        <v>265</v>
      </c>
      <c r="K472" s="211"/>
      <c r="L472" s="210" t="s">
        <v>267</v>
      </c>
      <c r="M472" s="211"/>
    </row>
    <row r="473" spans="2:14" ht="21.95" customHeight="1" x14ac:dyDescent="0.3">
      <c r="B473" s="237"/>
      <c r="C473" s="238"/>
      <c r="D473" s="157" t="s">
        <v>244</v>
      </c>
      <c r="E473" s="212"/>
      <c r="F473" s="157" t="s">
        <v>244</v>
      </c>
      <c r="G473" s="212"/>
      <c r="H473" s="157" t="s">
        <v>244</v>
      </c>
      <c r="I473" s="212"/>
      <c r="J473" s="157" t="s">
        <v>244</v>
      </c>
      <c r="K473" s="212"/>
      <c r="L473" s="157" t="s">
        <v>244</v>
      </c>
      <c r="M473" s="212"/>
    </row>
    <row r="474" spans="2:14" ht="27" customHeight="1" x14ac:dyDescent="0.3">
      <c r="B474" s="227">
        <v>2</v>
      </c>
      <c r="C474" s="224" t="s">
        <v>3</v>
      </c>
      <c r="D474" s="210" t="s">
        <v>652</v>
      </c>
      <c r="E474" s="211" t="s">
        <v>628</v>
      </c>
      <c r="F474" s="210" t="s">
        <v>652</v>
      </c>
      <c r="G474" s="211" t="s">
        <v>295</v>
      </c>
      <c r="H474" s="210" t="s">
        <v>659</v>
      </c>
      <c r="I474" s="211" t="s">
        <v>628</v>
      </c>
      <c r="J474" s="210" t="s">
        <v>263</v>
      </c>
      <c r="K474" s="211" t="s">
        <v>628</v>
      </c>
      <c r="L474" s="210" t="s">
        <v>263</v>
      </c>
      <c r="M474" s="211" t="s">
        <v>295</v>
      </c>
    </row>
    <row r="475" spans="2:14" ht="50.1" customHeight="1" x14ac:dyDescent="0.3">
      <c r="B475" s="228"/>
      <c r="C475" s="225"/>
      <c r="D475" s="210" t="s">
        <v>654</v>
      </c>
      <c r="E475" s="211"/>
      <c r="F475" s="210" t="s">
        <v>658</v>
      </c>
      <c r="G475" s="211"/>
      <c r="H475" s="210" t="s">
        <v>660</v>
      </c>
      <c r="I475" s="211"/>
      <c r="J475" s="210" t="s">
        <v>661</v>
      </c>
      <c r="K475" s="211"/>
      <c r="L475" s="210" t="s">
        <v>662</v>
      </c>
      <c r="M475" s="211"/>
    </row>
    <row r="476" spans="2:14" ht="21.95" customHeight="1" x14ac:dyDescent="0.3">
      <c r="B476" s="229"/>
      <c r="C476" s="226"/>
      <c r="D476" s="157" t="s">
        <v>244</v>
      </c>
      <c r="E476" s="212"/>
      <c r="F476" s="157" t="s">
        <v>244</v>
      </c>
      <c r="G476" s="212"/>
      <c r="H476" s="157" t="s">
        <v>244</v>
      </c>
      <c r="I476" s="212"/>
      <c r="J476" s="157" t="s">
        <v>244</v>
      </c>
      <c r="K476" s="212"/>
      <c r="L476" s="157" t="s">
        <v>244</v>
      </c>
      <c r="M476" s="212"/>
    </row>
    <row r="477" spans="2:14" ht="27" customHeight="1" x14ac:dyDescent="0.3">
      <c r="B477" s="227">
        <v>3</v>
      </c>
      <c r="C477" s="224" t="s">
        <v>4</v>
      </c>
      <c r="D477" s="210" t="s">
        <v>652</v>
      </c>
      <c r="E477" s="211" t="s">
        <v>295</v>
      </c>
      <c r="F477" s="210" t="s">
        <v>652</v>
      </c>
      <c r="G477" s="211" t="s">
        <v>295</v>
      </c>
      <c r="H477" s="210" t="s">
        <v>659</v>
      </c>
      <c r="I477" s="211" t="s">
        <v>628</v>
      </c>
      <c r="J477" s="210" t="s">
        <v>263</v>
      </c>
      <c r="K477" s="211" t="s">
        <v>295</v>
      </c>
      <c r="L477" s="210" t="s">
        <v>659</v>
      </c>
      <c r="M477" s="211" t="s">
        <v>628</v>
      </c>
    </row>
    <row r="478" spans="2:14" ht="50.1" customHeight="1" x14ac:dyDescent="0.3">
      <c r="B478" s="228"/>
      <c r="C478" s="225"/>
      <c r="D478" s="210" t="s">
        <v>663</v>
      </c>
      <c r="E478" s="211"/>
      <c r="F478" s="210" t="s">
        <v>664</v>
      </c>
      <c r="G478" s="211"/>
      <c r="H478" s="210" t="s">
        <v>264</v>
      </c>
      <c r="I478" s="211"/>
      <c r="J478" s="210" t="s">
        <v>661</v>
      </c>
      <c r="K478" s="211"/>
      <c r="L478" s="210" t="s">
        <v>662</v>
      </c>
      <c r="M478" s="211"/>
    </row>
    <row r="479" spans="2:14" ht="21.95" customHeight="1" x14ac:dyDescent="0.3">
      <c r="B479" s="229"/>
      <c r="C479" s="226"/>
      <c r="D479" s="157" t="s">
        <v>244</v>
      </c>
      <c r="E479" s="212"/>
      <c r="F479" s="157" t="s">
        <v>244</v>
      </c>
      <c r="G479" s="212"/>
      <c r="H479" s="157" t="s">
        <v>244</v>
      </c>
      <c r="I479" s="212"/>
      <c r="J479" s="157" t="s">
        <v>244</v>
      </c>
      <c r="K479" s="212"/>
      <c r="L479" s="157" t="s">
        <v>244</v>
      </c>
      <c r="M479" s="212"/>
    </row>
    <row r="480" spans="2:14" ht="27" customHeight="1" x14ac:dyDescent="0.3">
      <c r="B480" s="227">
        <v>4</v>
      </c>
      <c r="C480" s="224" t="s">
        <v>5</v>
      </c>
      <c r="D480" s="210" t="s">
        <v>665</v>
      </c>
      <c r="E480" s="211" t="s">
        <v>295</v>
      </c>
      <c r="F480" s="210" t="s">
        <v>652</v>
      </c>
      <c r="G480" s="211" t="s">
        <v>628</v>
      </c>
      <c r="H480" s="210" t="s">
        <v>263</v>
      </c>
      <c r="I480" s="211" t="s">
        <v>295</v>
      </c>
      <c r="J480" s="210" t="s">
        <v>659</v>
      </c>
      <c r="K480" s="211" t="s">
        <v>628</v>
      </c>
      <c r="L480" s="210" t="s">
        <v>263</v>
      </c>
      <c r="M480" s="211" t="s">
        <v>295</v>
      </c>
    </row>
    <row r="481" spans="2:14" ht="50.1" customHeight="1" x14ac:dyDescent="0.3">
      <c r="B481" s="228"/>
      <c r="C481" s="225"/>
      <c r="D481" s="210" t="s">
        <v>658</v>
      </c>
      <c r="E481" s="211"/>
      <c r="F481" s="210" t="s">
        <v>666</v>
      </c>
      <c r="G481" s="211"/>
      <c r="H481" s="210" t="s">
        <v>264</v>
      </c>
      <c r="I481" s="211"/>
      <c r="J481" s="210" t="s">
        <v>265</v>
      </c>
      <c r="K481" s="211"/>
      <c r="L481" s="210" t="s">
        <v>662</v>
      </c>
      <c r="M481" s="211"/>
    </row>
    <row r="482" spans="2:14" ht="21.95" customHeight="1" x14ac:dyDescent="0.3">
      <c r="B482" s="229"/>
      <c r="C482" s="226"/>
      <c r="D482" s="157" t="s">
        <v>244</v>
      </c>
      <c r="E482" s="212"/>
      <c r="F482" s="157" t="s">
        <v>244</v>
      </c>
      <c r="G482" s="212"/>
      <c r="H482" s="157" t="s">
        <v>244</v>
      </c>
      <c r="I482" s="212"/>
      <c r="J482" s="157" t="s">
        <v>244</v>
      </c>
      <c r="K482" s="212"/>
      <c r="L482" s="157" t="s">
        <v>244</v>
      </c>
      <c r="M482" s="212"/>
    </row>
    <row r="483" spans="2:14" ht="27" customHeight="1" x14ac:dyDescent="0.3">
      <c r="B483" s="227">
        <v>5</v>
      </c>
      <c r="C483" s="224" t="s">
        <v>483</v>
      </c>
      <c r="D483" s="210" t="s">
        <v>652</v>
      </c>
      <c r="E483" s="211" t="s">
        <v>628</v>
      </c>
      <c r="F483" s="210" t="s">
        <v>665</v>
      </c>
      <c r="G483" s="211" t="s">
        <v>295</v>
      </c>
      <c r="H483" s="210" t="s">
        <v>263</v>
      </c>
      <c r="I483" s="211" t="s">
        <v>295</v>
      </c>
      <c r="J483" s="210" t="s">
        <v>263</v>
      </c>
      <c r="K483" s="211" t="s">
        <v>295</v>
      </c>
      <c r="L483" s="210" t="s">
        <v>269</v>
      </c>
      <c r="M483" s="211" t="s">
        <v>295</v>
      </c>
    </row>
    <row r="484" spans="2:14" ht="50.1" customHeight="1" x14ac:dyDescent="0.3">
      <c r="B484" s="228"/>
      <c r="C484" s="225"/>
      <c r="D484" s="210" t="s">
        <v>663</v>
      </c>
      <c r="E484" s="211"/>
      <c r="F484" s="210" t="s">
        <v>666</v>
      </c>
      <c r="G484" s="211"/>
      <c r="H484" s="210" t="s">
        <v>265</v>
      </c>
      <c r="I484" s="211"/>
      <c r="J484" s="210" t="s">
        <v>266</v>
      </c>
      <c r="K484" s="211"/>
      <c r="L484" s="210" t="s">
        <v>270</v>
      </c>
      <c r="M484" s="211"/>
    </row>
    <row r="485" spans="2:14" ht="21.95" customHeight="1" x14ac:dyDescent="0.3">
      <c r="B485" s="229"/>
      <c r="C485" s="226"/>
      <c r="D485" s="157" t="s">
        <v>244</v>
      </c>
      <c r="E485" s="212"/>
      <c r="F485" s="157" t="s">
        <v>244</v>
      </c>
      <c r="G485" s="212"/>
      <c r="H485" s="157" t="s">
        <v>244</v>
      </c>
      <c r="I485" s="212"/>
      <c r="J485" s="157" t="s">
        <v>244</v>
      </c>
      <c r="K485" s="212"/>
      <c r="L485" s="157" t="s">
        <v>244</v>
      </c>
      <c r="M485" s="212"/>
    </row>
    <row r="486" spans="2:14" ht="27" customHeight="1" x14ac:dyDescent="0.3">
      <c r="B486" s="227">
        <v>6</v>
      </c>
      <c r="C486" s="224" t="s">
        <v>484</v>
      </c>
      <c r="D486" s="210" t="s">
        <v>652</v>
      </c>
      <c r="E486" s="211" t="s">
        <v>295</v>
      </c>
      <c r="F486" s="210" t="s">
        <v>665</v>
      </c>
      <c r="G486" s="211" t="s">
        <v>295</v>
      </c>
      <c r="H486" s="210" t="s">
        <v>263</v>
      </c>
      <c r="I486" s="211" t="s">
        <v>295</v>
      </c>
      <c r="J486" s="210" t="s">
        <v>659</v>
      </c>
      <c r="K486" s="211" t="s">
        <v>628</v>
      </c>
      <c r="L486" s="210" t="s">
        <v>269</v>
      </c>
      <c r="M486" s="211" t="s">
        <v>295</v>
      </c>
    </row>
    <row r="487" spans="2:14" ht="50.1" customHeight="1" x14ac:dyDescent="0.3">
      <c r="B487" s="228"/>
      <c r="C487" s="225"/>
      <c r="D487" s="210" t="s">
        <v>663</v>
      </c>
      <c r="E487" s="211"/>
      <c r="F487" s="210" t="s">
        <v>664</v>
      </c>
      <c r="G487" s="211"/>
      <c r="H487" s="210" t="s">
        <v>661</v>
      </c>
      <c r="I487" s="211"/>
      <c r="J487" s="210" t="s">
        <v>266</v>
      </c>
      <c r="K487" s="211"/>
      <c r="L487" s="210" t="s">
        <v>667</v>
      </c>
      <c r="M487" s="211"/>
    </row>
    <row r="488" spans="2:14" ht="21.95" customHeight="1" x14ac:dyDescent="0.3">
      <c r="B488" s="229"/>
      <c r="C488" s="226"/>
      <c r="D488" s="157" t="s">
        <v>244</v>
      </c>
      <c r="E488" s="212"/>
      <c r="F488" s="157" t="s">
        <v>244</v>
      </c>
      <c r="G488" s="212"/>
      <c r="H488" s="157" t="s">
        <v>244</v>
      </c>
      <c r="I488" s="212"/>
      <c r="J488" s="157" t="s">
        <v>244</v>
      </c>
      <c r="K488" s="212"/>
      <c r="L488" s="157" t="s">
        <v>244</v>
      </c>
      <c r="M488" s="212"/>
    </row>
    <row r="489" spans="2:14" ht="27" customHeight="1" x14ac:dyDescent="0.3">
      <c r="B489" s="227">
        <v>7</v>
      </c>
      <c r="C489" s="224" t="s">
        <v>485</v>
      </c>
      <c r="D489" s="210" t="s">
        <v>665</v>
      </c>
      <c r="E489" s="211" t="s">
        <v>295</v>
      </c>
      <c r="F489" s="210" t="s">
        <v>665</v>
      </c>
      <c r="G489" s="211" t="s">
        <v>295</v>
      </c>
      <c r="H489" s="210" t="s">
        <v>659</v>
      </c>
      <c r="I489" s="211" t="s">
        <v>628</v>
      </c>
      <c r="J489" s="210" t="s">
        <v>659</v>
      </c>
      <c r="K489" s="211" t="s">
        <v>295</v>
      </c>
      <c r="L489" s="210" t="s">
        <v>668</v>
      </c>
      <c r="M489" s="211" t="s">
        <v>628</v>
      </c>
    </row>
    <row r="490" spans="2:14" ht="50.1" customHeight="1" x14ac:dyDescent="0.3">
      <c r="B490" s="228"/>
      <c r="C490" s="225"/>
      <c r="D490" s="210" t="s">
        <v>663</v>
      </c>
      <c r="E490" s="211"/>
      <c r="F490" s="210" t="s">
        <v>664</v>
      </c>
      <c r="G490" s="211"/>
      <c r="H490" s="210" t="s">
        <v>265</v>
      </c>
      <c r="I490" s="211"/>
      <c r="J490" s="210" t="s">
        <v>266</v>
      </c>
      <c r="K490" s="211"/>
      <c r="L490" s="210" t="s">
        <v>270</v>
      </c>
      <c r="M490" s="211"/>
    </row>
    <row r="491" spans="2:14" ht="21.95" customHeight="1" x14ac:dyDescent="0.3">
      <c r="B491" s="229"/>
      <c r="C491" s="226"/>
      <c r="D491" s="157" t="s">
        <v>244</v>
      </c>
      <c r="E491" s="212"/>
      <c r="F491" s="157" t="s">
        <v>244</v>
      </c>
      <c r="G491" s="212"/>
      <c r="H491" s="157" t="s">
        <v>244</v>
      </c>
      <c r="I491" s="212"/>
      <c r="J491" s="157" t="s">
        <v>244</v>
      </c>
      <c r="K491" s="212"/>
      <c r="L491" s="157" t="s">
        <v>244</v>
      </c>
      <c r="M491" s="212"/>
    </row>
    <row r="492" spans="2:14" ht="27" customHeight="1" x14ac:dyDescent="0.3">
      <c r="B492" s="227">
        <v>8</v>
      </c>
      <c r="C492" s="224" t="s">
        <v>486</v>
      </c>
      <c r="D492" s="210" t="s">
        <v>652</v>
      </c>
      <c r="E492" s="211" t="s">
        <v>295</v>
      </c>
      <c r="F492" s="210" t="s">
        <v>652</v>
      </c>
      <c r="G492" s="211" t="s">
        <v>295</v>
      </c>
      <c r="H492" s="210" t="s">
        <v>659</v>
      </c>
      <c r="I492" s="211" t="s">
        <v>295</v>
      </c>
      <c r="J492" s="210" t="s">
        <v>263</v>
      </c>
      <c r="K492" s="211" t="s">
        <v>628</v>
      </c>
      <c r="L492" s="210" t="s">
        <v>269</v>
      </c>
      <c r="M492" s="211" t="s">
        <v>295</v>
      </c>
    </row>
    <row r="493" spans="2:14" ht="50.1" customHeight="1" x14ac:dyDescent="0.3">
      <c r="B493" s="228"/>
      <c r="C493" s="225"/>
      <c r="D493" s="210" t="s">
        <v>658</v>
      </c>
      <c r="E493" s="211"/>
      <c r="F493" s="210" t="s">
        <v>666</v>
      </c>
      <c r="G493" s="211"/>
      <c r="H493" s="210" t="s">
        <v>661</v>
      </c>
      <c r="I493" s="211"/>
      <c r="J493" s="210" t="s">
        <v>669</v>
      </c>
      <c r="K493" s="211"/>
      <c r="L493" s="210" t="s">
        <v>270</v>
      </c>
      <c r="M493" s="211"/>
    </row>
    <row r="494" spans="2:14" ht="21.95" customHeight="1" x14ac:dyDescent="0.3">
      <c r="B494" s="229"/>
      <c r="C494" s="226"/>
      <c r="D494" s="157" t="s">
        <v>244</v>
      </c>
      <c r="E494" s="212"/>
      <c r="F494" s="157" t="s">
        <v>244</v>
      </c>
      <c r="G494" s="212"/>
      <c r="H494" s="157" t="s">
        <v>244</v>
      </c>
      <c r="I494" s="212"/>
      <c r="J494" s="157" t="s">
        <v>244</v>
      </c>
      <c r="K494" s="212"/>
      <c r="L494" s="157" t="s">
        <v>244</v>
      </c>
      <c r="M494" s="212"/>
      <c r="N494" t="s">
        <v>224</v>
      </c>
    </row>
    <row r="495" spans="2:14" ht="17.100000000000001" customHeight="1" x14ac:dyDescent="0.3">
      <c r="B495" s="150"/>
      <c r="C495" s="159"/>
      <c r="D495" s="190"/>
      <c r="E495" s="190"/>
      <c r="F495" s="190"/>
      <c r="G495" s="190"/>
      <c r="H495" s="190"/>
      <c r="I495" s="190"/>
      <c r="J495" s="190"/>
      <c r="K495" s="190"/>
      <c r="L495" s="190"/>
      <c r="M495" s="190"/>
    </row>
    <row r="496" spans="2:14" ht="17.100000000000001" customHeight="1" x14ac:dyDescent="0.3">
      <c r="B496" s="150"/>
      <c r="C496" s="159"/>
      <c r="D496" s="190"/>
      <c r="E496" s="190"/>
      <c r="F496" s="190"/>
      <c r="G496" s="190"/>
      <c r="H496" s="190"/>
      <c r="I496" s="190"/>
      <c r="J496" s="190"/>
      <c r="K496" s="190"/>
      <c r="L496" s="190"/>
      <c r="M496" s="190"/>
    </row>
    <row r="497" spans="2:13" ht="17.100000000000001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6"/>
    </row>
    <row r="498" spans="2:13" ht="27" customHeight="1" x14ac:dyDescent="0.3">
      <c r="B498" s="2"/>
      <c r="C498" s="230">
        <f>L503</f>
        <v>43686</v>
      </c>
      <c r="D498" s="230"/>
      <c r="E498" s="230"/>
      <c r="F498" s="230"/>
      <c r="G498" s="230"/>
      <c r="H498" s="220">
        <f>IF(DAY(L503)&gt;=28,5,IF(DAY(L503)&gt;=21,4,IF(DAY(L503)&gt;=14,3,IF(DAY(L503)&gt;=7,2,1))))</f>
        <v>2</v>
      </c>
      <c r="I498" s="220"/>
      <c r="J498" s="220"/>
      <c r="K498" s="220"/>
      <c r="L498" s="220"/>
      <c r="M498" s="6"/>
    </row>
    <row r="499" spans="2:13" ht="26.25" customHeight="1" x14ac:dyDescent="0.3">
      <c r="B499" s="221"/>
      <c r="C499" s="222"/>
      <c r="D499" s="184"/>
      <c r="E499" s="7"/>
      <c r="F499" s="191"/>
      <c r="G499" s="218"/>
      <c r="H499" s="219"/>
      <c r="I499" s="219"/>
      <c r="J499" s="192"/>
      <c r="K499" s="8"/>
      <c r="L499" s="192"/>
      <c r="M499" s="6"/>
    </row>
    <row r="500" spans="2:13" ht="17.100000000000001" customHeight="1" x14ac:dyDescent="0.3">
      <c r="B500" s="223" t="s">
        <v>229</v>
      </c>
      <c r="C500" s="223"/>
      <c r="D500" s="9" t="s">
        <v>448</v>
      </c>
      <c r="E500" s="10"/>
      <c r="F500" s="11"/>
      <c r="G500" s="221" t="s">
        <v>231</v>
      </c>
      <c r="H500" s="222"/>
      <c r="I500" s="222"/>
      <c r="J500" s="6"/>
      <c r="K500" s="6"/>
      <c r="L500" s="6"/>
      <c r="M500" s="6"/>
    </row>
    <row r="501" spans="2:13" ht="17.100000000000001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6"/>
    </row>
    <row r="502" spans="2:13" ht="17.100000000000001" customHeight="1" x14ac:dyDescent="0.3">
      <c r="B502" s="239" t="s">
        <v>0</v>
      </c>
      <c r="C502" s="239" t="s">
        <v>1</v>
      </c>
      <c r="D502" s="215">
        <f>D503</f>
        <v>43682</v>
      </c>
      <c r="E502" s="216"/>
      <c r="F502" s="215">
        <f>F503</f>
        <v>43683</v>
      </c>
      <c r="G502" s="216"/>
      <c r="H502" s="215">
        <f>H503</f>
        <v>43684</v>
      </c>
      <c r="I502" s="216"/>
      <c r="J502" s="215">
        <f>J503</f>
        <v>43685</v>
      </c>
      <c r="K502" s="216"/>
      <c r="L502" s="215">
        <f>L503</f>
        <v>43686</v>
      </c>
      <c r="M502" s="216"/>
    </row>
    <row r="503" spans="2:13" ht="17.100000000000001" customHeight="1" thickBot="1" x14ac:dyDescent="0.35">
      <c r="B503" s="240"/>
      <c r="C503" s="240"/>
      <c r="D503" s="213">
        <f>D470+7</f>
        <v>43682</v>
      </c>
      <c r="E503" s="214"/>
      <c r="F503" s="213">
        <f>D503+1</f>
        <v>43683</v>
      </c>
      <c r="G503" s="214"/>
      <c r="H503" s="213">
        <f>F503+1</f>
        <v>43684</v>
      </c>
      <c r="I503" s="214"/>
      <c r="J503" s="213">
        <f>H503+1</f>
        <v>43685</v>
      </c>
      <c r="K503" s="214"/>
      <c r="L503" s="213">
        <f>J503+1</f>
        <v>43686</v>
      </c>
      <c r="M503" s="214"/>
    </row>
    <row r="504" spans="2:13" ht="27" customHeight="1" thickTop="1" x14ac:dyDescent="0.3">
      <c r="B504" s="229">
        <v>1</v>
      </c>
      <c r="C504" s="225" t="s">
        <v>2</v>
      </c>
      <c r="D504" s="210" t="s">
        <v>670</v>
      </c>
      <c r="E504" s="211" t="s">
        <v>295</v>
      </c>
      <c r="F504" s="210" t="s">
        <v>670</v>
      </c>
      <c r="G504" s="211" t="s">
        <v>496</v>
      </c>
      <c r="H504" s="210" t="s">
        <v>671</v>
      </c>
      <c r="I504" s="211" t="s">
        <v>295</v>
      </c>
      <c r="J504" s="210" t="s">
        <v>670</v>
      </c>
      <c r="K504" s="211" t="s">
        <v>295</v>
      </c>
      <c r="L504" s="187" t="s">
        <v>386</v>
      </c>
      <c r="M504" s="211" t="s">
        <v>487</v>
      </c>
    </row>
    <row r="505" spans="2:13" ht="50.1" customHeight="1" x14ac:dyDescent="0.3">
      <c r="B505" s="229"/>
      <c r="C505" s="225"/>
      <c r="D505" s="210" t="s">
        <v>271</v>
      </c>
      <c r="E505" s="211"/>
      <c r="F505" s="210" t="s">
        <v>672</v>
      </c>
      <c r="G505" s="211"/>
      <c r="H505" s="210" t="s">
        <v>273</v>
      </c>
      <c r="I505" s="211"/>
      <c r="J505" s="210" t="s">
        <v>673</v>
      </c>
      <c r="K505" s="211"/>
      <c r="L505" s="187" t="s">
        <v>387</v>
      </c>
      <c r="M505" s="211"/>
    </row>
    <row r="506" spans="2:13" ht="21.95" customHeight="1" x14ac:dyDescent="0.3">
      <c r="B506" s="237"/>
      <c r="C506" s="238"/>
      <c r="D506" s="157" t="s">
        <v>244</v>
      </c>
      <c r="E506" s="212"/>
      <c r="F506" s="157" t="s">
        <v>244</v>
      </c>
      <c r="G506" s="212"/>
      <c r="H506" s="157" t="s">
        <v>244</v>
      </c>
      <c r="I506" s="212"/>
      <c r="J506" s="157" t="s">
        <v>244</v>
      </c>
      <c r="K506" s="212"/>
      <c r="L506" s="157" t="s">
        <v>368</v>
      </c>
      <c r="M506" s="212"/>
    </row>
    <row r="507" spans="2:13" ht="27" customHeight="1" x14ac:dyDescent="0.3">
      <c r="B507" s="227">
        <v>2</v>
      </c>
      <c r="C507" s="224" t="s">
        <v>3</v>
      </c>
      <c r="D507" s="210" t="s">
        <v>269</v>
      </c>
      <c r="E507" s="211" t="s">
        <v>295</v>
      </c>
      <c r="F507" s="210" t="s">
        <v>269</v>
      </c>
      <c r="G507" s="211" t="s">
        <v>496</v>
      </c>
      <c r="H507" s="210" t="s">
        <v>269</v>
      </c>
      <c r="I507" s="211" t="s">
        <v>295</v>
      </c>
      <c r="J507" s="210" t="s">
        <v>670</v>
      </c>
      <c r="K507" s="211" t="s">
        <v>496</v>
      </c>
      <c r="L507" s="197" t="s">
        <v>386</v>
      </c>
      <c r="M507" s="211" t="s">
        <v>487</v>
      </c>
    </row>
    <row r="508" spans="2:13" ht="50.1" customHeight="1" x14ac:dyDescent="0.3">
      <c r="B508" s="228"/>
      <c r="C508" s="225"/>
      <c r="D508" s="210" t="s">
        <v>674</v>
      </c>
      <c r="E508" s="211"/>
      <c r="F508" s="210" t="s">
        <v>675</v>
      </c>
      <c r="G508" s="211"/>
      <c r="H508" s="210" t="s">
        <v>273</v>
      </c>
      <c r="I508" s="211"/>
      <c r="J508" s="210" t="s">
        <v>274</v>
      </c>
      <c r="K508" s="211"/>
      <c r="L508" s="197" t="s">
        <v>387</v>
      </c>
      <c r="M508" s="211"/>
    </row>
    <row r="509" spans="2:13" ht="21.95" customHeight="1" x14ac:dyDescent="0.3">
      <c r="B509" s="229"/>
      <c r="C509" s="226"/>
      <c r="D509" s="157" t="s">
        <v>244</v>
      </c>
      <c r="E509" s="212"/>
      <c r="F509" s="157" t="s">
        <v>244</v>
      </c>
      <c r="G509" s="212"/>
      <c r="H509" s="157" t="s">
        <v>244</v>
      </c>
      <c r="I509" s="212"/>
      <c r="J509" s="157" t="s">
        <v>244</v>
      </c>
      <c r="K509" s="212"/>
      <c r="L509" s="157" t="s">
        <v>368</v>
      </c>
      <c r="M509" s="212"/>
    </row>
    <row r="510" spans="2:13" ht="27" customHeight="1" x14ac:dyDescent="0.3">
      <c r="B510" s="227">
        <v>3</v>
      </c>
      <c r="C510" s="224" t="s">
        <v>4</v>
      </c>
      <c r="D510" s="210" t="s">
        <v>671</v>
      </c>
      <c r="E510" s="211" t="s">
        <v>496</v>
      </c>
      <c r="F510" s="210" t="s">
        <v>670</v>
      </c>
      <c r="G510" s="211" t="s">
        <v>496</v>
      </c>
      <c r="H510" s="210" t="s">
        <v>269</v>
      </c>
      <c r="I510" s="211" t="s">
        <v>295</v>
      </c>
      <c r="J510" s="210" t="s">
        <v>269</v>
      </c>
      <c r="K510" s="211" t="s">
        <v>622</v>
      </c>
      <c r="L510" s="197" t="s">
        <v>386</v>
      </c>
      <c r="M510" s="211" t="s">
        <v>487</v>
      </c>
    </row>
    <row r="511" spans="2:13" ht="50.1" customHeight="1" x14ac:dyDescent="0.3">
      <c r="B511" s="228"/>
      <c r="C511" s="225"/>
      <c r="D511" s="210" t="s">
        <v>271</v>
      </c>
      <c r="E511" s="211"/>
      <c r="F511" s="210" t="s">
        <v>675</v>
      </c>
      <c r="G511" s="211"/>
      <c r="H511" s="210" t="s">
        <v>676</v>
      </c>
      <c r="I511" s="211"/>
      <c r="J511" s="210" t="s">
        <v>673</v>
      </c>
      <c r="K511" s="211"/>
      <c r="L511" s="197" t="s">
        <v>387</v>
      </c>
      <c r="M511" s="211"/>
    </row>
    <row r="512" spans="2:13" ht="21.95" customHeight="1" x14ac:dyDescent="0.3">
      <c r="B512" s="229"/>
      <c r="C512" s="226"/>
      <c r="D512" s="157" t="s">
        <v>244</v>
      </c>
      <c r="E512" s="212"/>
      <c r="F512" s="157" t="s">
        <v>244</v>
      </c>
      <c r="G512" s="212"/>
      <c r="H512" s="157" t="s">
        <v>244</v>
      </c>
      <c r="I512" s="212"/>
      <c r="J512" s="157" t="s">
        <v>244</v>
      </c>
      <c r="K512" s="212"/>
      <c r="L512" s="157" t="s">
        <v>368</v>
      </c>
      <c r="M512" s="212"/>
    </row>
    <row r="513" spans="2:14" ht="27" customHeight="1" x14ac:dyDescent="0.3">
      <c r="B513" s="227">
        <v>4</v>
      </c>
      <c r="C513" s="224" t="s">
        <v>5</v>
      </c>
      <c r="D513" s="210" t="s">
        <v>677</v>
      </c>
      <c r="E513" s="211" t="s">
        <v>622</v>
      </c>
      <c r="F513" s="210" t="s">
        <v>269</v>
      </c>
      <c r="G513" s="211" t="s">
        <v>496</v>
      </c>
      <c r="H513" s="210" t="s">
        <v>269</v>
      </c>
      <c r="I513" s="211" t="s">
        <v>496</v>
      </c>
      <c r="J513" s="210" t="s">
        <v>269</v>
      </c>
      <c r="K513" s="211" t="s">
        <v>496</v>
      </c>
      <c r="L513" s="197" t="s">
        <v>386</v>
      </c>
      <c r="M513" s="211" t="s">
        <v>488</v>
      </c>
    </row>
    <row r="514" spans="2:14" ht="50.1" customHeight="1" x14ac:dyDescent="0.3">
      <c r="B514" s="228"/>
      <c r="C514" s="225"/>
      <c r="D514" s="210" t="s">
        <v>271</v>
      </c>
      <c r="E514" s="211"/>
      <c r="F514" s="210" t="s">
        <v>272</v>
      </c>
      <c r="G514" s="211"/>
      <c r="H514" s="210" t="s">
        <v>678</v>
      </c>
      <c r="I514" s="211"/>
      <c r="J514" s="210" t="s">
        <v>274</v>
      </c>
      <c r="K514" s="211"/>
      <c r="L514" s="197" t="s">
        <v>387</v>
      </c>
      <c r="M514" s="211"/>
    </row>
    <row r="515" spans="2:14" ht="21.95" customHeight="1" x14ac:dyDescent="0.3">
      <c r="B515" s="229"/>
      <c r="C515" s="226"/>
      <c r="D515" s="157" t="s">
        <v>244</v>
      </c>
      <c r="E515" s="212"/>
      <c r="F515" s="157" t="s">
        <v>244</v>
      </c>
      <c r="G515" s="212"/>
      <c r="H515" s="157" t="s">
        <v>244</v>
      </c>
      <c r="I515" s="212"/>
      <c r="J515" s="157" t="s">
        <v>244</v>
      </c>
      <c r="K515" s="212"/>
      <c r="L515" s="157" t="s">
        <v>368</v>
      </c>
      <c r="M515" s="212"/>
    </row>
    <row r="516" spans="2:14" ht="27" customHeight="1" x14ac:dyDescent="0.3">
      <c r="B516" s="227">
        <v>5</v>
      </c>
      <c r="C516" s="224" t="s">
        <v>483</v>
      </c>
      <c r="D516" s="210" t="s">
        <v>269</v>
      </c>
      <c r="E516" s="211" t="s">
        <v>295</v>
      </c>
      <c r="F516" s="210" t="s">
        <v>269</v>
      </c>
      <c r="G516" s="211" t="s">
        <v>295</v>
      </c>
      <c r="H516" s="210" t="s">
        <v>269</v>
      </c>
      <c r="I516" s="211" t="s">
        <v>295</v>
      </c>
      <c r="J516" s="210" t="s">
        <v>269</v>
      </c>
      <c r="K516" s="211" t="s">
        <v>295</v>
      </c>
      <c r="L516" s="197" t="s">
        <v>386</v>
      </c>
      <c r="M516" s="211" t="s">
        <v>489</v>
      </c>
    </row>
    <row r="517" spans="2:14" ht="50.1" customHeight="1" x14ac:dyDescent="0.3">
      <c r="B517" s="228"/>
      <c r="C517" s="225"/>
      <c r="D517" s="210" t="s">
        <v>272</v>
      </c>
      <c r="E517" s="211"/>
      <c r="F517" s="210" t="s">
        <v>273</v>
      </c>
      <c r="G517" s="211"/>
      <c r="H517" s="210" t="s">
        <v>274</v>
      </c>
      <c r="I517" s="211"/>
      <c r="J517" s="210" t="s">
        <v>275</v>
      </c>
      <c r="K517" s="211"/>
      <c r="L517" s="197" t="s">
        <v>389</v>
      </c>
      <c r="M517" s="211"/>
    </row>
    <row r="518" spans="2:14" ht="21.95" customHeight="1" x14ac:dyDescent="0.3">
      <c r="B518" s="229"/>
      <c r="C518" s="226"/>
      <c r="D518" s="157" t="s">
        <v>244</v>
      </c>
      <c r="E518" s="212"/>
      <c r="F518" s="157" t="s">
        <v>244</v>
      </c>
      <c r="G518" s="212"/>
      <c r="H518" s="157" t="s">
        <v>244</v>
      </c>
      <c r="I518" s="212"/>
      <c r="J518" s="157" t="s">
        <v>244</v>
      </c>
      <c r="K518" s="212"/>
      <c r="L518" s="157" t="s">
        <v>368</v>
      </c>
      <c r="M518" s="212"/>
      <c r="N518" t="s">
        <v>224</v>
      </c>
    </row>
    <row r="519" spans="2:14" ht="27" customHeight="1" x14ac:dyDescent="0.3">
      <c r="B519" s="227">
        <v>6</v>
      </c>
      <c r="C519" s="224" t="s">
        <v>484</v>
      </c>
      <c r="D519" s="210" t="s">
        <v>269</v>
      </c>
      <c r="E519" s="211" t="s">
        <v>295</v>
      </c>
      <c r="F519" s="210" t="s">
        <v>269</v>
      </c>
      <c r="G519" s="211" t="s">
        <v>295</v>
      </c>
      <c r="H519" s="210" t="s">
        <v>269</v>
      </c>
      <c r="I519" s="211" t="s">
        <v>295</v>
      </c>
      <c r="J519" s="210" t="s">
        <v>269</v>
      </c>
      <c r="K519" s="211" t="s">
        <v>295</v>
      </c>
      <c r="L519" s="197" t="s">
        <v>386</v>
      </c>
      <c r="M519" s="211" t="s">
        <v>488</v>
      </c>
    </row>
    <row r="520" spans="2:14" ht="50.1" customHeight="1" x14ac:dyDescent="0.3">
      <c r="B520" s="228"/>
      <c r="C520" s="225"/>
      <c r="D520" s="210" t="s">
        <v>272</v>
      </c>
      <c r="E520" s="211"/>
      <c r="F520" s="210" t="s">
        <v>273</v>
      </c>
      <c r="G520" s="211"/>
      <c r="H520" s="210" t="s">
        <v>673</v>
      </c>
      <c r="I520" s="211"/>
      <c r="J520" s="210" t="s">
        <v>275</v>
      </c>
      <c r="K520" s="211"/>
      <c r="L520" s="197" t="s">
        <v>389</v>
      </c>
      <c r="M520" s="211"/>
    </row>
    <row r="521" spans="2:14" ht="21.95" customHeight="1" x14ac:dyDescent="0.3">
      <c r="B521" s="229"/>
      <c r="C521" s="226"/>
      <c r="D521" s="157" t="s">
        <v>244</v>
      </c>
      <c r="E521" s="212"/>
      <c r="F521" s="157" t="s">
        <v>244</v>
      </c>
      <c r="G521" s="212"/>
      <c r="H521" s="157" t="s">
        <v>244</v>
      </c>
      <c r="I521" s="212"/>
      <c r="J521" s="157" t="s">
        <v>244</v>
      </c>
      <c r="K521" s="212"/>
      <c r="L521" s="157" t="s">
        <v>368</v>
      </c>
      <c r="M521" s="212"/>
    </row>
    <row r="522" spans="2:14" ht="27" customHeight="1" x14ac:dyDescent="0.3">
      <c r="B522" s="227">
        <v>7</v>
      </c>
      <c r="C522" s="224" t="s">
        <v>485</v>
      </c>
      <c r="D522" s="210" t="s">
        <v>670</v>
      </c>
      <c r="E522" s="211" t="s">
        <v>496</v>
      </c>
      <c r="F522" s="210" t="s">
        <v>670</v>
      </c>
      <c r="G522" s="211" t="s">
        <v>496</v>
      </c>
      <c r="H522" s="210" t="s">
        <v>269</v>
      </c>
      <c r="I522" s="211" t="s">
        <v>295</v>
      </c>
      <c r="J522" s="210" t="s">
        <v>670</v>
      </c>
      <c r="K522" s="211" t="s">
        <v>558</v>
      </c>
      <c r="L522" s="197" t="s">
        <v>386</v>
      </c>
      <c r="M522" s="211" t="s">
        <v>488</v>
      </c>
    </row>
    <row r="523" spans="2:14" ht="50.1" customHeight="1" x14ac:dyDescent="0.3">
      <c r="B523" s="228"/>
      <c r="C523" s="225"/>
      <c r="D523" s="210" t="s">
        <v>675</v>
      </c>
      <c r="E523" s="211"/>
      <c r="F523" s="210" t="s">
        <v>678</v>
      </c>
      <c r="G523" s="211"/>
      <c r="H523" s="210" t="s">
        <v>274</v>
      </c>
      <c r="I523" s="211"/>
      <c r="J523" s="210" t="s">
        <v>679</v>
      </c>
      <c r="K523" s="211"/>
      <c r="L523" s="197" t="s">
        <v>389</v>
      </c>
      <c r="M523" s="211"/>
    </row>
    <row r="524" spans="2:14" ht="21.95" customHeight="1" x14ac:dyDescent="0.3">
      <c r="B524" s="229"/>
      <c r="C524" s="226"/>
      <c r="D524" s="157" t="s">
        <v>244</v>
      </c>
      <c r="E524" s="212"/>
      <c r="F524" s="157" t="s">
        <v>244</v>
      </c>
      <c r="G524" s="212"/>
      <c r="H524" s="157" t="s">
        <v>244</v>
      </c>
      <c r="I524" s="212"/>
      <c r="J524" s="157" t="s">
        <v>244</v>
      </c>
      <c r="K524" s="212"/>
      <c r="L524" s="157" t="s">
        <v>368</v>
      </c>
      <c r="M524" s="212"/>
    </row>
    <row r="525" spans="2:14" ht="27" customHeight="1" x14ac:dyDescent="0.3">
      <c r="B525" s="227">
        <v>8</v>
      </c>
      <c r="C525" s="224" t="s">
        <v>486</v>
      </c>
      <c r="D525" s="210" t="s">
        <v>269</v>
      </c>
      <c r="E525" s="211" t="s">
        <v>622</v>
      </c>
      <c r="F525" s="210" t="s">
        <v>269</v>
      </c>
      <c r="G525" s="211" t="s">
        <v>496</v>
      </c>
      <c r="H525" s="210" t="s">
        <v>269</v>
      </c>
      <c r="I525" s="211" t="s">
        <v>496</v>
      </c>
      <c r="J525" s="210" t="s">
        <v>670</v>
      </c>
      <c r="K525" s="211" t="s">
        <v>558</v>
      </c>
      <c r="L525" s="197" t="s">
        <v>386</v>
      </c>
      <c r="M525" s="211" t="s">
        <v>489</v>
      </c>
    </row>
    <row r="526" spans="2:14" ht="50.1" customHeight="1" x14ac:dyDescent="0.3">
      <c r="B526" s="228"/>
      <c r="C526" s="225"/>
      <c r="D526" s="210" t="s">
        <v>272</v>
      </c>
      <c r="E526" s="211"/>
      <c r="F526" s="210" t="s">
        <v>678</v>
      </c>
      <c r="G526" s="211"/>
      <c r="H526" s="210" t="s">
        <v>274</v>
      </c>
      <c r="I526" s="211"/>
      <c r="J526" s="210" t="s">
        <v>680</v>
      </c>
      <c r="K526" s="211"/>
      <c r="L526" s="197" t="s">
        <v>389</v>
      </c>
      <c r="M526" s="211"/>
    </row>
    <row r="527" spans="2:14" ht="21.95" customHeight="1" x14ac:dyDescent="0.3">
      <c r="B527" s="229"/>
      <c r="C527" s="226"/>
      <c r="D527" s="157" t="s">
        <v>244</v>
      </c>
      <c r="E527" s="212"/>
      <c r="F527" s="157" t="s">
        <v>244</v>
      </c>
      <c r="G527" s="212"/>
      <c r="H527" s="157" t="s">
        <v>244</v>
      </c>
      <c r="I527" s="212"/>
      <c r="J527" s="157" t="s">
        <v>244</v>
      </c>
      <c r="K527" s="212"/>
      <c r="L527" s="157" t="s">
        <v>368</v>
      </c>
      <c r="M527" s="212"/>
    </row>
    <row r="528" spans="2:14" ht="17.100000000000001" customHeight="1" x14ac:dyDescent="0.3">
      <c r="B528" s="150"/>
      <c r="C528" s="159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</row>
    <row r="529" spans="2:14" ht="17.100000000000001" customHeight="1" x14ac:dyDescent="0.3">
      <c r="B529" s="150"/>
      <c r="C529" s="159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</row>
    <row r="530" spans="2:14" ht="17.100000000000001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6"/>
    </row>
    <row r="531" spans="2:14" ht="27" customHeight="1" x14ac:dyDescent="0.3">
      <c r="B531" s="2"/>
      <c r="C531" s="230">
        <f>L536</f>
        <v>43693</v>
      </c>
      <c r="D531" s="230"/>
      <c r="E531" s="230"/>
      <c r="F531" s="230"/>
      <c r="G531" s="230"/>
      <c r="H531" s="220">
        <f>IF(DAY(L536)&gt;=28,5,IF(DAY(L536)&gt;=21,4,IF(DAY(L536)&gt;=14,3,IF(DAY(L536)&gt;=7,2,1))))</f>
        <v>3</v>
      </c>
      <c r="I531" s="220"/>
      <c r="J531" s="220"/>
      <c r="K531" s="220"/>
      <c r="L531" s="220"/>
      <c r="M531" s="6"/>
    </row>
    <row r="532" spans="2:14" ht="26.25" customHeight="1" x14ac:dyDescent="0.3">
      <c r="B532" s="221"/>
      <c r="C532" s="222"/>
      <c r="D532" s="184"/>
      <c r="E532" s="7"/>
      <c r="F532" s="191"/>
      <c r="G532" s="218"/>
      <c r="H532" s="219"/>
      <c r="I532" s="219"/>
      <c r="J532" s="192"/>
      <c r="K532" s="8"/>
      <c r="L532" s="192"/>
      <c r="M532" s="6"/>
    </row>
    <row r="533" spans="2:14" ht="17.100000000000001" customHeight="1" x14ac:dyDescent="0.3">
      <c r="B533" s="223" t="s">
        <v>229</v>
      </c>
      <c r="C533" s="223"/>
      <c r="D533" s="9" t="s">
        <v>448</v>
      </c>
      <c r="E533" s="10"/>
      <c r="F533" s="11"/>
      <c r="G533" s="221" t="s">
        <v>231</v>
      </c>
      <c r="H533" s="222"/>
      <c r="I533" s="222"/>
      <c r="J533" s="6"/>
      <c r="K533" s="6"/>
      <c r="L533" s="6"/>
      <c r="M533" s="6"/>
    </row>
    <row r="534" spans="2:14" ht="17.100000000000001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6"/>
    </row>
    <row r="535" spans="2:14" ht="17.100000000000001" customHeight="1" x14ac:dyDescent="0.3">
      <c r="B535" s="239" t="s">
        <v>0</v>
      </c>
      <c r="C535" s="239" t="s">
        <v>1</v>
      </c>
      <c r="D535" s="215">
        <f>D536</f>
        <v>43689</v>
      </c>
      <c r="E535" s="216"/>
      <c r="F535" s="215">
        <f>F536</f>
        <v>43690</v>
      </c>
      <c r="G535" s="216"/>
      <c r="H535" s="215">
        <f>H536</f>
        <v>43691</v>
      </c>
      <c r="I535" s="216"/>
      <c r="J535" s="215">
        <f>J536</f>
        <v>43692</v>
      </c>
      <c r="K535" s="216"/>
      <c r="L535" s="215">
        <f>L536</f>
        <v>43693</v>
      </c>
      <c r="M535" s="216"/>
    </row>
    <row r="536" spans="2:14" ht="17.100000000000001" customHeight="1" thickBot="1" x14ac:dyDescent="0.35">
      <c r="B536" s="240"/>
      <c r="C536" s="240"/>
      <c r="D536" s="213">
        <f>D503+7</f>
        <v>43689</v>
      </c>
      <c r="E536" s="214"/>
      <c r="F536" s="213">
        <f>D536+1</f>
        <v>43690</v>
      </c>
      <c r="G536" s="214"/>
      <c r="H536" s="213">
        <f>F536+1</f>
        <v>43691</v>
      </c>
      <c r="I536" s="214"/>
      <c r="J536" s="213">
        <f>H536+1</f>
        <v>43692</v>
      </c>
      <c r="K536" s="214"/>
      <c r="L536" s="213">
        <f>J536+1</f>
        <v>43693</v>
      </c>
      <c r="M536" s="214"/>
    </row>
    <row r="537" spans="2:14" ht="27" customHeight="1" thickTop="1" x14ac:dyDescent="0.3">
      <c r="B537" s="229">
        <v>1</v>
      </c>
      <c r="C537" s="225" t="s">
        <v>2</v>
      </c>
      <c r="D537" s="197" t="s">
        <v>386</v>
      </c>
      <c r="E537" s="211" t="s">
        <v>489</v>
      </c>
      <c r="F537" s="197" t="s">
        <v>386</v>
      </c>
      <c r="G537" s="211" t="s">
        <v>489</v>
      </c>
      <c r="H537" s="197" t="s">
        <v>386</v>
      </c>
      <c r="I537" s="211" t="s">
        <v>489</v>
      </c>
      <c r="J537" s="231" t="s">
        <v>470</v>
      </c>
      <c r="K537" s="232"/>
      <c r="L537" s="197" t="s">
        <v>386</v>
      </c>
      <c r="M537" s="211" t="s">
        <v>489</v>
      </c>
    </row>
    <row r="538" spans="2:14" ht="50.1" customHeight="1" x14ac:dyDescent="0.3">
      <c r="B538" s="229"/>
      <c r="C538" s="225"/>
      <c r="D538" s="197" t="s">
        <v>389</v>
      </c>
      <c r="E538" s="211"/>
      <c r="F538" s="197" t="s">
        <v>389</v>
      </c>
      <c r="G538" s="211"/>
      <c r="H538" s="197" t="s">
        <v>389</v>
      </c>
      <c r="I538" s="211"/>
      <c r="J538" s="233"/>
      <c r="K538" s="234"/>
      <c r="L538" s="197" t="s">
        <v>389</v>
      </c>
      <c r="M538" s="211"/>
    </row>
    <row r="539" spans="2:14" ht="21.95" customHeight="1" x14ac:dyDescent="0.3">
      <c r="B539" s="237"/>
      <c r="C539" s="238"/>
      <c r="D539" s="157" t="s">
        <v>368</v>
      </c>
      <c r="E539" s="212"/>
      <c r="F539" s="157" t="s">
        <v>368</v>
      </c>
      <c r="G539" s="212"/>
      <c r="H539" s="157" t="s">
        <v>368</v>
      </c>
      <c r="I539" s="212"/>
      <c r="J539" s="233"/>
      <c r="K539" s="234"/>
      <c r="L539" s="157" t="s">
        <v>368</v>
      </c>
      <c r="M539" s="212"/>
    </row>
    <row r="540" spans="2:14" ht="27" customHeight="1" x14ac:dyDescent="0.3">
      <c r="B540" s="227">
        <v>2</v>
      </c>
      <c r="C540" s="224" t="s">
        <v>3</v>
      </c>
      <c r="D540" s="197" t="s">
        <v>386</v>
      </c>
      <c r="E540" s="211" t="s">
        <v>488</v>
      </c>
      <c r="F540" s="197" t="s">
        <v>386</v>
      </c>
      <c r="G540" s="211" t="s">
        <v>488</v>
      </c>
      <c r="H540" s="197" t="s">
        <v>386</v>
      </c>
      <c r="I540" s="211" t="s">
        <v>488</v>
      </c>
      <c r="J540" s="233"/>
      <c r="K540" s="234"/>
      <c r="L540" s="197" t="s">
        <v>386</v>
      </c>
      <c r="M540" s="211" t="s">
        <v>488</v>
      </c>
    </row>
    <row r="541" spans="2:14" ht="50.1" customHeight="1" x14ac:dyDescent="0.3">
      <c r="B541" s="228"/>
      <c r="C541" s="225"/>
      <c r="D541" s="197" t="s">
        <v>389</v>
      </c>
      <c r="E541" s="211"/>
      <c r="F541" s="197" t="s">
        <v>389</v>
      </c>
      <c r="G541" s="211"/>
      <c r="H541" s="197" t="s">
        <v>389</v>
      </c>
      <c r="I541" s="211"/>
      <c r="J541" s="233"/>
      <c r="K541" s="234"/>
      <c r="L541" s="197" t="s">
        <v>389</v>
      </c>
      <c r="M541" s="211"/>
    </row>
    <row r="542" spans="2:14" ht="21.95" customHeight="1" x14ac:dyDescent="0.3">
      <c r="B542" s="229"/>
      <c r="C542" s="226"/>
      <c r="D542" s="157" t="s">
        <v>368</v>
      </c>
      <c r="E542" s="212"/>
      <c r="F542" s="157" t="s">
        <v>368</v>
      </c>
      <c r="G542" s="212"/>
      <c r="H542" s="157" t="s">
        <v>368</v>
      </c>
      <c r="I542" s="212"/>
      <c r="J542" s="233"/>
      <c r="K542" s="234"/>
      <c r="L542" s="157" t="s">
        <v>368</v>
      </c>
      <c r="M542" s="212"/>
      <c r="N542" t="s">
        <v>224</v>
      </c>
    </row>
    <row r="543" spans="2:14" ht="27" customHeight="1" x14ac:dyDescent="0.3">
      <c r="B543" s="227">
        <v>3</v>
      </c>
      <c r="C543" s="224" t="s">
        <v>4</v>
      </c>
      <c r="D543" s="197" t="s">
        <v>386</v>
      </c>
      <c r="E543" s="211" t="s">
        <v>487</v>
      </c>
      <c r="F543" s="197" t="s">
        <v>386</v>
      </c>
      <c r="G543" s="211" t="s">
        <v>487</v>
      </c>
      <c r="H543" s="197" t="s">
        <v>386</v>
      </c>
      <c r="I543" s="211" t="s">
        <v>487</v>
      </c>
      <c r="J543" s="233"/>
      <c r="K543" s="234"/>
      <c r="L543" s="197" t="s">
        <v>386</v>
      </c>
      <c r="M543" s="211" t="s">
        <v>487</v>
      </c>
    </row>
    <row r="544" spans="2:14" ht="50.1" customHeight="1" x14ac:dyDescent="0.3">
      <c r="B544" s="228"/>
      <c r="C544" s="225"/>
      <c r="D544" s="197" t="s">
        <v>389</v>
      </c>
      <c r="E544" s="211"/>
      <c r="F544" s="197" t="s">
        <v>389</v>
      </c>
      <c r="G544" s="211"/>
      <c r="H544" s="197" t="s">
        <v>389</v>
      </c>
      <c r="I544" s="211"/>
      <c r="J544" s="233"/>
      <c r="K544" s="234"/>
      <c r="L544" s="197" t="s">
        <v>389</v>
      </c>
      <c r="M544" s="211"/>
    </row>
    <row r="545" spans="2:13" ht="21.95" customHeight="1" x14ac:dyDescent="0.3">
      <c r="B545" s="229"/>
      <c r="C545" s="226"/>
      <c r="D545" s="157" t="s">
        <v>368</v>
      </c>
      <c r="E545" s="212"/>
      <c r="F545" s="157" t="s">
        <v>368</v>
      </c>
      <c r="G545" s="212"/>
      <c r="H545" s="157" t="s">
        <v>368</v>
      </c>
      <c r="I545" s="212"/>
      <c r="J545" s="233"/>
      <c r="K545" s="234"/>
      <c r="L545" s="157" t="s">
        <v>368</v>
      </c>
      <c r="M545" s="212"/>
    </row>
    <row r="546" spans="2:13" ht="27" customHeight="1" x14ac:dyDescent="0.3">
      <c r="B546" s="227">
        <v>4</v>
      </c>
      <c r="C546" s="224" t="s">
        <v>5</v>
      </c>
      <c r="D546" s="197" t="s">
        <v>386</v>
      </c>
      <c r="E546" s="211" t="s">
        <v>488</v>
      </c>
      <c r="F546" s="197" t="s">
        <v>386</v>
      </c>
      <c r="G546" s="211" t="s">
        <v>488</v>
      </c>
      <c r="H546" s="197" t="s">
        <v>386</v>
      </c>
      <c r="I546" s="211" t="s">
        <v>488</v>
      </c>
      <c r="J546" s="233"/>
      <c r="K546" s="234"/>
      <c r="L546" s="197" t="s">
        <v>386</v>
      </c>
      <c r="M546" s="211" t="s">
        <v>487</v>
      </c>
    </row>
    <row r="547" spans="2:13" ht="50.1" customHeight="1" x14ac:dyDescent="0.3">
      <c r="B547" s="228"/>
      <c r="C547" s="225"/>
      <c r="D547" s="197" t="s">
        <v>389</v>
      </c>
      <c r="E547" s="211"/>
      <c r="F547" s="197" t="s">
        <v>389</v>
      </c>
      <c r="G547" s="211"/>
      <c r="H547" s="197" t="s">
        <v>389</v>
      </c>
      <c r="I547" s="211"/>
      <c r="J547" s="233"/>
      <c r="K547" s="234"/>
      <c r="L547" s="197" t="s">
        <v>389</v>
      </c>
      <c r="M547" s="211"/>
    </row>
    <row r="548" spans="2:13" ht="21.95" customHeight="1" x14ac:dyDescent="0.3">
      <c r="B548" s="229"/>
      <c r="C548" s="226"/>
      <c r="D548" s="157" t="s">
        <v>368</v>
      </c>
      <c r="E548" s="212"/>
      <c r="F548" s="157" t="s">
        <v>368</v>
      </c>
      <c r="G548" s="212"/>
      <c r="H548" s="157" t="s">
        <v>368</v>
      </c>
      <c r="I548" s="212"/>
      <c r="J548" s="233"/>
      <c r="K548" s="234"/>
      <c r="L548" s="157" t="s">
        <v>368</v>
      </c>
      <c r="M548" s="212"/>
    </row>
    <row r="549" spans="2:13" ht="27" customHeight="1" x14ac:dyDescent="0.3">
      <c r="B549" s="227">
        <v>5</v>
      </c>
      <c r="C549" s="224" t="s">
        <v>483</v>
      </c>
      <c r="D549" s="197" t="s">
        <v>386</v>
      </c>
      <c r="E549" s="211" t="s">
        <v>489</v>
      </c>
      <c r="F549" s="197" t="s">
        <v>386</v>
      </c>
      <c r="G549" s="211" t="s">
        <v>489</v>
      </c>
      <c r="H549" s="197" t="s">
        <v>386</v>
      </c>
      <c r="I549" s="211" t="s">
        <v>489</v>
      </c>
      <c r="J549" s="233"/>
      <c r="K549" s="234"/>
      <c r="L549" s="197" t="s">
        <v>386</v>
      </c>
      <c r="M549" s="211" t="s">
        <v>755</v>
      </c>
    </row>
    <row r="550" spans="2:13" ht="50.1" customHeight="1" x14ac:dyDescent="0.3">
      <c r="B550" s="228"/>
      <c r="C550" s="225"/>
      <c r="D550" s="197" t="s">
        <v>389</v>
      </c>
      <c r="E550" s="211"/>
      <c r="F550" s="197" t="s">
        <v>389</v>
      </c>
      <c r="G550" s="211"/>
      <c r="H550" s="197" t="s">
        <v>389</v>
      </c>
      <c r="I550" s="211"/>
      <c r="J550" s="233"/>
      <c r="K550" s="234"/>
      <c r="L550" s="197" t="s">
        <v>388</v>
      </c>
      <c r="M550" s="211"/>
    </row>
    <row r="551" spans="2:13" ht="21.95" customHeight="1" x14ac:dyDescent="0.3">
      <c r="B551" s="229"/>
      <c r="C551" s="226"/>
      <c r="D551" s="157" t="s">
        <v>368</v>
      </c>
      <c r="E551" s="212"/>
      <c r="F551" s="157" t="s">
        <v>368</v>
      </c>
      <c r="G551" s="212"/>
      <c r="H551" s="157" t="s">
        <v>368</v>
      </c>
      <c r="I551" s="212"/>
      <c r="J551" s="233"/>
      <c r="K551" s="234"/>
      <c r="L551" s="157" t="s">
        <v>368</v>
      </c>
      <c r="M551" s="212"/>
    </row>
    <row r="552" spans="2:13" ht="27" customHeight="1" x14ac:dyDescent="0.3">
      <c r="B552" s="227">
        <v>6</v>
      </c>
      <c r="C552" s="224" t="s">
        <v>484</v>
      </c>
      <c r="D552" s="197" t="s">
        <v>386</v>
      </c>
      <c r="E552" s="211" t="s">
        <v>488</v>
      </c>
      <c r="F552" s="197" t="s">
        <v>386</v>
      </c>
      <c r="G552" s="211" t="s">
        <v>488</v>
      </c>
      <c r="H552" s="197" t="s">
        <v>386</v>
      </c>
      <c r="I552" s="211" t="s">
        <v>488</v>
      </c>
      <c r="J552" s="233"/>
      <c r="K552" s="234"/>
      <c r="L552" s="197" t="s">
        <v>386</v>
      </c>
      <c r="M552" s="211" t="s">
        <v>755</v>
      </c>
    </row>
    <row r="553" spans="2:13" ht="50.1" customHeight="1" x14ac:dyDescent="0.3">
      <c r="B553" s="228"/>
      <c r="C553" s="225"/>
      <c r="D553" s="197" t="s">
        <v>389</v>
      </c>
      <c r="E553" s="211"/>
      <c r="F553" s="197" t="s">
        <v>389</v>
      </c>
      <c r="G553" s="211"/>
      <c r="H553" s="197" t="s">
        <v>389</v>
      </c>
      <c r="I553" s="211"/>
      <c r="J553" s="233"/>
      <c r="K553" s="234"/>
      <c r="L553" s="197" t="s">
        <v>388</v>
      </c>
      <c r="M553" s="211"/>
    </row>
    <row r="554" spans="2:13" ht="21.95" customHeight="1" x14ac:dyDescent="0.3">
      <c r="B554" s="229"/>
      <c r="C554" s="226"/>
      <c r="D554" s="157" t="s">
        <v>368</v>
      </c>
      <c r="E554" s="212"/>
      <c r="F554" s="157" t="s">
        <v>368</v>
      </c>
      <c r="G554" s="212"/>
      <c r="H554" s="157" t="s">
        <v>368</v>
      </c>
      <c r="I554" s="212"/>
      <c r="J554" s="233"/>
      <c r="K554" s="234"/>
      <c r="L554" s="157" t="s">
        <v>368</v>
      </c>
      <c r="M554" s="212"/>
    </row>
    <row r="555" spans="2:13" ht="27" customHeight="1" x14ac:dyDescent="0.3">
      <c r="B555" s="227">
        <v>7</v>
      </c>
      <c r="C555" s="224" t="s">
        <v>485</v>
      </c>
      <c r="D555" s="197" t="s">
        <v>386</v>
      </c>
      <c r="E555" s="211" t="s">
        <v>488</v>
      </c>
      <c r="F555" s="197" t="s">
        <v>386</v>
      </c>
      <c r="G555" s="211" t="s">
        <v>488</v>
      </c>
      <c r="H555" s="197" t="s">
        <v>386</v>
      </c>
      <c r="I555" s="211" t="s">
        <v>488</v>
      </c>
      <c r="J555" s="233"/>
      <c r="K555" s="234"/>
      <c r="L555" s="197" t="s">
        <v>386</v>
      </c>
      <c r="M555" s="211" t="s">
        <v>755</v>
      </c>
    </row>
    <row r="556" spans="2:13" ht="50.1" customHeight="1" x14ac:dyDescent="0.3">
      <c r="B556" s="228"/>
      <c r="C556" s="225"/>
      <c r="D556" s="197" t="s">
        <v>389</v>
      </c>
      <c r="E556" s="211"/>
      <c r="F556" s="197" t="s">
        <v>389</v>
      </c>
      <c r="G556" s="211"/>
      <c r="H556" s="197" t="s">
        <v>389</v>
      </c>
      <c r="I556" s="211"/>
      <c r="J556" s="233"/>
      <c r="K556" s="234"/>
      <c r="L556" s="197" t="s">
        <v>388</v>
      </c>
      <c r="M556" s="211"/>
    </row>
    <row r="557" spans="2:13" ht="21.95" customHeight="1" x14ac:dyDescent="0.3">
      <c r="B557" s="229"/>
      <c r="C557" s="226"/>
      <c r="D557" s="157" t="s">
        <v>368</v>
      </c>
      <c r="E557" s="212"/>
      <c r="F557" s="157" t="s">
        <v>368</v>
      </c>
      <c r="G557" s="212"/>
      <c r="H557" s="157" t="s">
        <v>368</v>
      </c>
      <c r="I557" s="212"/>
      <c r="J557" s="233"/>
      <c r="K557" s="234"/>
      <c r="L557" s="157" t="s">
        <v>368</v>
      </c>
      <c r="M557" s="212"/>
    </row>
    <row r="558" spans="2:13" ht="27" customHeight="1" x14ac:dyDescent="0.3">
      <c r="B558" s="227">
        <v>8</v>
      </c>
      <c r="C558" s="224" t="s">
        <v>486</v>
      </c>
      <c r="D558" s="197" t="s">
        <v>386</v>
      </c>
      <c r="E558" s="211" t="s">
        <v>489</v>
      </c>
      <c r="F558" s="197" t="s">
        <v>386</v>
      </c>
      <c r="G558" s="211" t="s">
        <v>489</v>
      </c>
      <c r="H558" s="197" t="s">
        <v>386</v>
      </c>
      <c r="I558" s="211" t="s">
        <v>489</v>
      </c>
      <c r="J558" s="233"/>
      <c r="K558" s="234"/>
      <c r="L558" s="197" t="s">
        <v>386</v>
      </c>
      <c r="M558" s="211" t="s">
        <v>755</v>
      </c>
    </row>
    <row r="559" spans="2:13" ht="50.1" customHeight="1" x14ac:dyDescent="0.3">
      <c r="B559" s="228"/>
      <c r="C559" s="225"/>
      <c r="D559" s="197" t="s">
        <v>389</v>
      </c>
      <c r="E559" s="211"/>
      <c r="F559" s="197" t="s">
        <v>389</v>
      </c>
      <c r="G559" s="211"/>
      <c r="H559" s="197" t="s">
        <v>389</v>
      </c>
      <c r="I559" s="211"/>
      <c r="J559" s="233"/>
      <c r="K559" s="234"/>
      <c r="L559" s="197" t="s">
        <v>388</v>
      </c>
      <c r="M559" s="211"/>
    </row>
    <row r="560" spans="2:13" ht="21.95" customHeight="1" x14ac:dyDescent="0.3">
      <c r="B560" s="229"/>
      <c r="C560" s="226"/>
      <c r="D560" s="157" t="s">
        <v>368</v>
      </c>
      <c r="E560" s="212"/>
      <c r="F560" s="157" t="s">
        <v>368</v>
      </c>
      <c r="G560" s="212"/>
      <c r="H560" s="157" t="s">
        <v>368</v>
      </c>
      <c r="I560" s="212"/>
      <c r="J560" s="235"/>
      <c r="K560" s="236"/>
      <c r="L560" s="157" t="s">
        <v>368</v>
      </c>
      <c r="M560" s="212"/>
    </row>
    <row r="561" spans="2:14" ht="17.100000000000001" customHeight="1" x14ac:dyDescent="0.3">
      <c r="B561" s="150"/>
      <c r="C561" s="159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</row>
    <row r="562" spans="2:14" ht="17.100000000000001" customHeight="1" x14ac:dyDescent="0.3">
      <c r="B562" s="150"/>
      <c r="C562" s="159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</row>
    <row r="563" spans="2:14" ht="17.100000000000001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6"/>
    </row>
    <row r="564" spans="2:14" ht="27" customHeight="1" x14ac:dyDescent="0.3">
      <c r="B564" s="2"/>
      <c r="C564" s="230">
        <f>L569</f>
        <v>43700</v>
      </c>
      <c r="D564" s="230"/>
      <c r="E564" s="230"/>
      <c r="F564" s="230"/>
      <c r="G564" s="230"/>
      <c r="H564" s="220">
        <f>IF(DAY(L569)&gt;=28,5,IF(DAY(L569)&gt;=21,4,IF(DAY(L569)&gt;=14,3,IF(DAY(L569)&gt;=7,2,1))))</f>
        <v>4</v>
      </c>
      <c r="I564" s="220"/>
      <c r="J564" s="220"/>
      <c r="K564" s="220"/>
      <c r="L564" s="220"/>
      <c r="M564" s="6"/>
    </row>
    <row r="565" spans="2:14" ht="27" customHeight="1" x14ac:dyDescent="0.3">
      <c r="B565" s="221"/>
      <c r="C565" s="222"/>
      <c r="D565" s="184"/>
      <c r="E565" s="7"/>
      <c r="F565" s="191"/>
      <c r="G565" s="218"/>
      <c r="H565" s="219"/>
      <c r="I565" s="219"/>
      <c r="J565" s="192"/>
      <c r="K565" s="8"/>
      <c r="L565" s="192"/>
      <c r="M565" s="6"/>
    </row>
    <row r="566" spans="2:14" ht="17.100000000000001" customHeight="1" x14ac:dyDescent="0.3">
      <c r="B566" s="223" t="s">
        <v>229</v>
      </c>
      <c r="C566" s="223"/>
      <c r="D566" s="9" t="s">
        <v>448</v>
      </c>
      <c r="E566" s="10"/>
      <c r="F566" s="11"/>
      <c r="G566" s="221" t="s">
        <v>231</v>
      </c>
      <c r="H566" s="222"/>
      <c r="I566" s="222"/>
      <c r="J566" s="6"/>
      <c r="K566" s="6"/>
      <c r="L566" s="6"/>
      <c r="M566" s="6"/>
      <c r="N566" t="s">
        <v>224</v>
      </c>
    </row>
    <row r="567" spans="2:14" ht="17.100000000000001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6"/>
    </row>
    <row r="568" spans="2:14" ht="17.100000000000001" customHeight="1" x14ac:dyDescent="0.3">
      <c r="B568" s="239" t="s">
        <v>0</v>
      </c>
      <c r="C568" s="239" t="s">
        <v>1</v>
      </c>
      <c r="D568" s="215">
        <f>D569</f>
        <v>43696</v>
      </c>
      <c r="E568" s="216"/>
      <c r="F568" s="215">
        <f>F569</f>
        <v>43697</v>
      </c>
      <c r="G568" s="216"/>
      <c r="H568" s="215">
        <f>H569</f>
        <v>43698</v>
      </c>
      <c r="I568" s="216"/>
      <c r="J568" s="215">
        <f>J569</f>
        <v>43699</v>
      </c>
      <c r="K568" s="216"/>
      <c r="L568" s="215">
        <f>L569</f>
        <v>43700</v>
      </c>
      <c r="M568" s="216"/>
    </row>
    <row r="569" spans="2:14" ht="17.100000000000001" customHeight="1" thickBot="1" x14ac:dyDescent="0.35">
      <c r="B569" s="240"/>
      <c r="C569" s="240"/>
      <c r="D569" s="213">
        <f>D536+7</f>
        <v>43696</v>
      </c>
      <c r="E569" s="214"/>
      <c r="F569" s="213">
        <f>D569+1</f>
        <v>43697</v>
      </c>
      <c r="G569" s="214"/>
      <c r="H569" s="213">
        <f>F569+1</f>
        <v>43698</v>
      </c>
      <c r="I569" s="214"/>
      <c r="J569" s="213">
        <f>H569+1</f>
        <v>43699</v>
      </c>
      <c r="K569" s="214"/>
      <c r="L569" s="213">
        <f>J569+1</f>
        <v>43700</v>
      </c>
      <c r="M569" s="214"/>
    </row>
    <row r="570" spans="2:14" ht="27" customHeight="1" thickTop="1" x14ac:dyDescent="0.3">
      <c r="B570" s="229">
        <v>1</v>
      </c>
      <c r="C570" s="225" t="s">
        <v>2</v>
      </c>
      <c r="D570" s="197" t="s">
        <v>386</v>
      </c>
      <c r="E570" s="211" t="s">
        <v>756</v>
      </c>
      <c r="F570" s="197" t="s">
        <v>386</v>
      </c>
      <c r="G570" s="211" t="s">
        <v>755</v>
      </c>
      <c r="H570" s="197" t="s">
        <v>386</v>
      </c>
      <c r="I570" s="211" t="s">
        <v>755</v>
      </c>
      <c r="J570" s="197" t="s">
        <v>386</v>
      </c>
      <c r="K570" s="211" t="s">
        <v>755</v>
      </c>
      <c r="L570" s="197" t="s">
        <v>386</v>
      </c>
      <c r="M570" s="211" t="s">
        <v>755</v>
      </c>
    </row>
    <row r="571" spans="2:14" ht="50.1" customHeight="1" x14ac:dyDescent="0.3">
      <c r="B571" s="229"/>
      <c r="C571" s="225"/>
      <c r="D571" s="197" t="s">
        <v>388</v>
      </c>
      <c r="E571" s="211"/>
      <c r="F571" s="197" t="s">
        <v>388</v>
      </c>
      <c r="G571" s="211"/>
      <c r="H571" s="197" t="s">
        <v>388</v>
      </c>
      <c r="I571" s="211"/>
      <c r="J571" s="197" t="s">
        <v>388</v>
      </c>
      <c r="K571" s="211"/>
      <c r="L571" s="197" t="s">
        <v>390</v>
      </c>
      <c r="M571" s="211"/>
    </row>
    <row r="572" spans="2:14" ht="21.95" customHeight="1" x14ac:dyDescent="0.3">
      <c r="B572" s="237"/>
      <c r="C572" s="238"/>
      <c r="D572" s="157" t="s">
        <v>368</v>
      </c>
      <c r="E572" s="212"/>
      <c r="F572" s="157" t="s">
        <v>368</v>
      </c>
      <c r="G572" s="212"/>
      <c r="H572" s="157" t="s">
        <v>368</v>
      </c>
      <c r="I572" s="212"/>
      <c r="J572" s="157" t="s">
        <v>368</v>
      </c>
      <c r="K572" s="212"/>
      <c r="L572" s="157" t="s">
        <v>368</v>
      </c>
      <c r="M572" s="212"/>
    </row>
    <row r="573" spans="2:14" ht="27" customHeight="1" x14ac:dyDescent="0.3">
      <c r="B573" s="227">
        <v>2</v>
      </c>
      <c r="C573" s="224" t="s">
        <v>3</v>
      </c>
      <c r="D573" s="197" t="s">
        <v>386</v>
      </c>
      <c r="E573" s="211" t="s">
        <v>756</v>
      </c>
      <c r="F573" s="197" t="s">
        <v>386</v>
      </c>
      <c r="G573" s="211" t="s">
        <v>755</v>
      </c>
      <c r="H573" s="197" t="s">
        <v>386</v>
      </c>
      <c r="I573" s="211" t="s">
        <v>755</v>
      </c>
      <c r="J573" s="197" t="s">
        <v>386</v>
      </c>
      <c r="K573" s="211" t="s">
        <v>755</v>
      </c>
      <c r="L573" s="197" t="s">
        <v>386</v>
      </c>
      <c r="M573" s="211" t="s">
        <v>755</v>
      </c>
    </row>
    <row r="574" spans="2:14" ht="50.1" customHeight="1" x14ac:dyDescent="0.3">
      <c r="B574" s="228"/>
      <c r="C574" s="225"/>
      <c r="D574" s="197" t="s">
        <v>388</v>
      </c>
      <c r="E574" s="211"/>
      <c r="F574" s="197" t="s">
        <v>388</v>
      </c>
      <c r="G574" s="211"/>
      <c r="H574" s="197" t="s">
        <v>388</v>
      </c>
      <c r="I574" s="211"/>
      <c r="J574" s="197" t="s">
        <v>388</v>
      </c>
      <c r="K574" s="211"/>
      <c r="L574" s="197" t="s">
        <v>390</v>
      </c>
      <c r="M574" s="211"/>
    </row>
    <row r="575" spans="2:14" ht="21.95" customHeight="1" x14ac:dyDescent="0.3">
      <c r="B575" s="229"/>
      <c r="C575" s="226"/>
      <c r="D575" s="157" t="s">
        <v>368</v>
      </c>
      <c r="E575" s="212"/>
      <c r="F575" s="157" t="s">
        <v>368</v>
      </c>
      <c r="G575" s="212"/>
      <c r="H575" s="157" t="s">
        <v>368</v>
      </c>
      <c r="I575" s="212"/>
      <c r="J575" s="157" t="s">
        <v>368</v>
      </c>
      <c r="K575" s="212"/>
      <c r="L575" s="157" t="s">
        <v>368</v>
      </c>
      <c r="M575" s="212"/>
    </row>
    <row r="576" spans="2:14" ht="27" customHeight="1" x14ac:dyDescent="0.3">
      <c r="B576" s="227">
        <v>3</v>
      </c>
      <c r="C576" s="224" t="s">
        <v>4</v>
      </c>
      <c r="D576" s="197" t="s">
        <v>386</v>
      </c>
      <c r="E576" s="211" t="s">
        <v>756</v>
      </c>
      <c r="F576" s="197" t="s">
        <v>386</v>
      </c>
      <c r="G576" s="211" t="s">
        <v>755</v>
      </c>
      <c r="H576" s="197" t="s">
        <v>386</v>
      </c>
      <c r="I576" s="211" t="s">
        <v>755</v>
      </c>
      <c r="J576" s="197" t="s">
        <v>386</v>
      </c>
      <c r="K576" s="211" t="s">
        <v>755</v>
      </c>
      <c r="L576" s="197" t="s">
        <v>386</v>
      </c>
      <c r="M576" s="211" t="s">
        <v>755</v>
      </c>
    </row>
    <row r="577" spans="2:14" ht="50.1" customHeight="1" x14ac:dyDescent="0.3">
      <c r="B577" s="228"/>
      <c r="C577" s="225"/>
      <c r="D577" s="197" t="s">
        <v>388</v>
      </c>
      <c r="E577" s="211"/>
      <c r="F577" s="197" t="s">
        <v>388</v>
      </c>
      <c r="G577" s="211"/>
      <c r="H577" s="197" t="s">
        <v>388</v>
      </c>
      <c r="I577" s="211"/>
      <c r="J577" s="197" t="s">
        <v>388</v>
      </c>
      <c r="K577" s="211"/>
      <c r="L577" s="197" t="s">
        <v>390</v>
      </c>
      <c r="M577" s="211"/>
    </row>
    <row r="578" spans="2:14" ht="21.95" customHeight="1" x14ac:dyDescent="0.3">
      <c r="B578" s="229"/>
      <c r="C578" s="226"/>
      <c r="D578" s="157" t="s">
        <v>368</v>
      </c>
      <c r="E578" s="212"/>
      <c r="F578" s="157" t="s">
        <v>368</v>
      </c>
      <c r="G578" s="212"/>
      <c r="H578" s="157" t="s">
        <v>368</v>
      </c>
      <c r="I578" s="212"/>
      <c r="J578" s="157" t="s">
        <v>368</v>
      </c>
      <c r="K578" s="212"/>
      <c r="L578" s="157" t="s">
        <v>368</v>
      </c>
      <c r="M578" s="212"/>
    </row>
    <row r="579" spans="2:14" ht="27" customHeight="1" x14ac:dyDescent="0.3">
      <c r="B579" s="227">
        <v>4</v>
      </c>
      <c r="C579" s="224" t="s">
        <v>5</v>
      </c>
      <c r="D579" s="197" t="s">
        <v>386</v>
      </c>
      <c r="E579" s="211" t="s">
        <v>756</v>
      </c>
      <c r="F579" s="197" t="s">
        <v>386</v>
      </c>
      <c r="G579" s="211" t="s">
        <v>755</v>
      </c>
      <c r="H579" s="197" t="s">
        <v>386</v>
      </c>
      <c r="I579" s="211" t="s">
        <v>755</v>
      </c>
      <c r="J579" s="197" t="s">
        <v>386</v>
      </c>
      <c r="K579" s="211" t="s">
        <v>755</v>
      </c>
      <c r="L579" s="197" t="s">
        <v>386</v>
      </c>
      <c r="M579" s="211" t="s">
        <v>755</v>
      </c>
    </row>
    <row r="580" spans="2:14" ht="50.1" customHeight="1" x14ac:dyDescent="0.3">
      <c r="B580" s="228"/>
      <c r="C580" s="225"/>
      <c r="D580" s="197" t="s">
        <v>388</v>
      </c>
      <c r="E580" s="211"/>
      <c r="F580" s="197" t="s">
        <v>388</v>
      </c>
      <c r="G580" s="211"/>
      <c r="H580" s="197" t="s">
        <v>388</v>
      </c>
      <c r="I580" s="211"/>
      <c r="J580" s="197" t="s">
        <v>388</v>
      </c>
      <c r="K580" s="211"/>
      <c r="L580" s="197" t="s">
        <v>390</v>
      </c>
      <c r="M580" s="211"/>
    </row>
    <row r="581" spans="2:14" ht="21.95" customHeight="1" x14ac:dyDescent="0.3">
      <c r="B581" s="229"/>
      <c r="C581" s="226"/>
      <c r="D581" s="157" t="s">
        <v>368</v>
      </c>
      <c r="E581" s="212"/>
      <c r="F581" s="157" t="s">
        <v>368</v>
      </c>
      <c r="G581" s="212"/>
      <c r="H581" s="157" t="s">
        <v>368</v>
      </c>
      <c r="I581" s="212"/>
      <c r="J581" s="157" t="s">
        <v>368</v>
      </c>
      <c r="K581" s="212"/>
      <c r="L581" s="157" t="s">
        <v>368</v>
      </c>
      <c r="M581" s="212"/>
    </row>
    <row r="582" spans="2:14" ht="27" customHeight="1" x14ac:dyDescent="0.3">
      <c r="B582" s="227">
        <v>5</v>
      </c>
      <c r="C582" s="224" t="s">
        <v>483</v>
      </c>
      <c r="D582" s="197" t="s">
        <v>386</v>
      </c>
      <c r="E582" s="211" t="s">
        <v>756</v>
      </c>
      <c r="F582" s="197" t="s">
        <v>386</v>
      </c>
      <c r="G582" s="211" t="s">
        <v>755</v>
      </c>
      <c r="H582" s="197" t="s">
        <v>386</v>
      </c>
      <c r="I582" s="211" t="s">
        <v>755</v>
      </c>
      <c r="J582" s="197" t="s">
        <v>386</v>
      </c>
      <c r="K582" s="211" t="s">
        <v>755</v>
      </c>
      <c r="L582" s="197" t="s">
        <v>386</v>
      </c>
      <c r="M582" s="211" t="s">
        <v>755</v>
      </c>
    </row>
    <row r="583" spans="2:14" ht="50.1" customHeight="1" x14ac:dyDescent="0.3">
      <c r="B583" s="228"/>
      <c r="C583" s="225"/>
      <c r="D583" s="197" t="s">
        <v>388</v>
      </c>
      <c r="E583" s="211"/>
      <c r="F583" s="197" t="s">
        <v>388</v>
      </c>
      <c r="G583" s="211"/>
      <c r="H583" s="197" t="s">
        <v>388</v>
      </c>
      <c r="I583" s="211"/>
      <c r="J583" s="197" t="s">
        <v>390</v>
      </c>
      <c r="K583" s="211"/>
      <c r="L583" s="197" t="s">
        <v>390</v>
      </c>
      <c r="M583" s="211"/>
    </row>
    <row r="584" spans="2:14" ht="21.95" customHeight="1" x14ac:dyDescent="0.3">
      <c r="B584" s="229"/>
      <c r="C584" s="226"/>
      <c r="D584" s="157" t="s">
        <v>368</v>
      </c>
      <c r="E584" s="212"/>
      <c r="F584" s="157" t="s">
        <v>368</v>
      </c>
      <c r="G584" s="212"/>
      <c r="H584" s="157" t="s">
        <v>368</v>
      </c>
      <c r="I584" s="212"/>
      <c r="J584" s="157" t="s">
        <v>368</v>
      </c>
      <c r="K584" s="212"/>
      <c r="L584" s="157" t="s">
        <v>368</v>
      </c>
      <c r="M584" s="212"/>
    </row>
    <row r="585" spans="2:14" ht="27" customHeight="1" x14ac:dyDescent="0.3">
      <c r="B585" s="227">
        <v>6</v>
      </c>
      <c r="C585" s="224" t="s">
        <v>484</v>
      </c>
      <c r="D585" s="197" t="s">
        <v>386</v>
      </c>
      <c r="E585" s="211" t="s">
        <v>756</v>
      </c>
      <c r="F585" s="197" t="s">
        <v>386</v>
      </c>
      <c r="G585" s="211" t="s">
        <v>755</v>
      </c>
      <c r="H585" s="197" t="s">
        <v>386</v>
      </c>
      <c r="I585" s="211" t="s">
        <v>755</v>
      </c>
      <c r="J585" s="197" t="s">
        <v>386</v>
      </c>
      <c r="K585" s="211" t="s">
        <v>755</v>
      </c>
      <c r="L585" s="197" t="s">
        <v>386</v>
      </c>
      <c r="M585" s="211" t="s">
        <v>755</v>
      </c>
    </row>
    <row r="586" spans="2:14" ht="50.1" customHeight="1" x14ac:dyDescent="0.3">
      <c r="B586" s="228"/>
      <c r="C586" s="225"/>
      <c r="D586" s="197" t="s">
        <v>388</v>
      </c>
      <c r="E586" s="211"/>
      <c r="F586" s="197" t="s">
        <v>388</v>
      </c>
      <c r="G586" s="211"/>
      <c r="H586" s="197" t="s">
        <v>388</v>
      </c>
      <c r="I586" s="211"/>
      <c r="J586" s="197" t="s">
        <v>390</v>
      </c>
      <c r="K586" s="211"/>
      <c r="L586" s="197" t="s">
        <v>390</v>
      </c>
      <c r="M586" s="211"/>
    </row>
    <row r="587" spans="2:14" ht="21.95" customHeight="1" x14ac:dyDescent="0.3">
      <c r="B587" s="229"/>
      <c r="C587" s="226"/>
      <c r="D587" s="157" t="s">
        <v>368</v>
      </c>
      <c r="E587" s="212"/>
      <c r="F587" s="157" t="s">
        <v>368</v>
      </c>
      <c r="G587" s="212"/>
      <c r="H587" s="157" t="s">
        <v>368</v>
      </c>
      <c r="I587" s="212"/>
      <c r="J587" s="157" t="s">
        <v>368</v>
      </c>
      <c r="K587" s="212"/>
      <c r="L587" s="157" t="s">
        <v>368</v>
      </c>
      <c r="M587" s="212"/>
    </row>
    <row r="588" spans="2:14" ht="27" customHeight="1" x14ac:dyDescent="0.3">
      <c r="B588" s="227">
        <v>7</v>
      </c>
      <c r="C588" s="224" t="s">
        <v>485</v>
      </c>
      <c r="D588" s="197" t="s">
        <v>386</v>
      </c>
      <c r="E588" s="211" t="s">
        <v>756</v>
      </c>
      <c r="F588" s="197" t="s">
        <v>386</v>
      </c>
      <c r="G588" s="211" t="s">
        <v>755</v>
      </c>
      <c r="H588" s="197" t="s">
        <v>386</v>
      </c>
      <c r="I588" s="211" t="s">
        <v>755</v>
      </c>
      <c r="J588" s="197" t="s">
        <v>386</v>
      </c>
      <c r="K588" s="211" t="s">
        <v>755</v>
      </c>
      <c r="L588" s="197" t="s">
        <v>386</v>
      </c>
      <c r="M588" s="211" t="s">
        <v>755</v>
      </c>
    </row>
    <row r="589" spans="2:14" ht="50.1" customHeight="1" x14ac:dyDescent="0.3">
      <c r="B589" s="228"/>
      <c r="C589" s="225"/>
      <c r="D589" s="197" t="s">
        <v>388</v>
      </c>
      <c r="E589" s="211"/>
      <c r="F589" s="197" t="s">
        <v>388</v>
      </c>
      <c r="G589" s="211"/>
      <c r="H589" s="197" t="s">
        <v>388</v>
      </c>
      <c r="I589" s="211"/>
      <c r="J589" s="197" t="s">
        <v>390</v>
      </c>
      <c r="K589" s="211"/>
      <c r="L589" s="197" t="s">
        <v>390</v>
      </c>
      <c r="M589" s="211"/>
    </row>
    <row r="590" spans="2:14" ht="21.95" customHeight="1" x14ac:dyDescent="0.3">
      <c r="B590" s="229"/>
      <c r="C590" s="226"/>
      <c r="D590" s="157" t="s">
        <v>368</v>
      </c>
      <c r="E590" s="212"/>
      <c r="F590" s="157" t="s">
        <v>368</v>
      </c>
      <c r="G590" s="212"/>
      <c r="H590" s="157" t="s">
        <v>368</v>
      </c>
      <c r="I590" s="212"/>
      <c r="J590" s="157" t="s">
        <v>368</v>
      </c>
      <c r="K590" s="212"/>
      <c r="L590" s="157" t="s">
        <v>368</v>
      </c>
      <c r="M590" s="212"/>
      <c r="N590" t="s">
        <v>224</v>
      </c>
    </row>
    <row r="591" spans="2:14" ht="27" customHeight="1" x14ac:dyDescent="0.3">
      <c r="B591" s="227">
        <v>8</v>
      </c>
      <c r="C591" s="224" t="s">
        <v>486</v>
      </c>
      <c r="D591" s="197" t="s">
        <v>386</v>
      </c>
      <c r="E591" s="211" t="s">
        <v>756</v>
      </c>
      <c r="F591" s="197" t="s">
        <v>386</v>
      </c>
      <c r="G591" s="211" t="s">
        <v>755</v>
      </c>
      <c r="H591" s="197" t="s">
        <v>386</v>
      </c>
      <c r="I591" s="211" t="s">
        <v>755</v>
      </c>
      <c r="J591" s="197" t="s">
        <v>386</v>
      </c>
      <c r="K591" s="211" t="s">
        <v>755</v>
      </c>
      <c r="L591" s="197" t="s">
        <v>386</v>
      </c>
      <c r="M591" s="211" t="s">
        <v>755</v>
      </c>
    </row>
    <row r="592" spans="2:14" ht="50.1" customHeight="1" x14ac:dyDescent="0.3">
      <c r="B592" s="228"/>
      <c r="C592" s="225"/>
      <c r="D592" s="197" t="s">
        <v>388</v>
      </c>
      <c r="E592" s="211"/>
      <c r="F592" s="197" t="s">
        <v>388</v>
      </c>
      <c r="G592" s="211"/>
      <c r="H592" s="197" t="s">
        <v>388</v>
      </c>
      <c r="I592" s="211"/>
      <c r="J592" s="197" t="s">
        <v>390</v>
      </c>
      <c r="K592" s="211"/>
      <c r="L592" s="197" t="s">
        <v>390</v>
      </c>
      <c r="M592" s="211"/>
    </row>
    <row r="593" spans="2:13" ht="21.95" customHeight="1" x14ac:dyDescent="0.3">
      <c r="B593" s="229"/>
      <c r="C593" s="226"/>
      <c r="D593" s="157" t="s">
        <v>368</v>
      </c>
      <c r="E593" s="212"/>
      <c r="F593" s="157" t="s">
        <v>368</v>
      </c>
      <c r="G593" s="212"/>
      <c r="H593" s="157" t="s">
        <v>368</v>
      </c>
      <c r="I593" s="212"/>
      <c r="J593" s="157" t="s">
        <v>368</v>
      </c>
      <c r="K593" s="212"/>
      <c r="L593" s="157" t="s">
        <v>368</v>
      </c>
      <c r="M593" s="212"/>
    </row>
    <row r="594" spans="2:13" ht="17.100000000000001" customHeight="1" x14ac:dyDescent="0.3">
      <c r="B594" s="150"/>
      <c r="C594" s="159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</row>
    <row r="595" spans="2:13" ht="17.100000000000001" customHeight="1" x14ac:dyDescent="0.3">
      <c r="B595" s="150"/>
      <c r="C595" s="159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</row>
    <row r="596" spans="2:13" ht="17.100000000000001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6"/>
    </row>
    <row r="597" spans="2:13" ht="27" customHeight="1" x14ac:dyDescent="0.3">
      <c r="B597" s="2"/>
      <c r="C597" s="230">
        <f>L602</f>
        <v>43707</v>
      </c>
      <c r="D597" s="230"/>
      <c r="E597" s="230"/>
      <c r="F597" s="230"/>
      <c r="G597" s="230"/>
      <c r="H597" s="220">
        <f>IF(DAY(L602)&gt;=28,5,IF(DAY(L602)&gt;=21,4,IF(DAY(L602)&gt;=14,3,IF(DAY(L602)&gt;=7,2,1))))</f>
        <v>5</v>
      </c>
      <c r="I597" s="220"/>
      <c r="J597" s="220"/>
      <c r="K597" s="220"/>
      <c r="L597" s="220"/>
      <c r="M597" s="6"/>
    </row>
    <row r="598" spans="2:13" ht="27" customHeight="1" x14ac:dyDescent="0.3">
      <c r="B598" s="221"/>
      <c r="C598" s="222"/>
      <c r="D598" s="184"/>
      <c r="E598" s="7"/>
      <c r="F598" s="191"/>
      <c r="G598" s="218"/>
      <c r="H598" s="219"/>
      <c r="I598" s="219"/>
      <c r="J598" s="192"/>
      <c r="K598" s="8"/>
      <c r="L598" s="192"/>
      <c r="M598" s="6"/>
    </row>
    <row r="599" spans="2:13" ht="17.100000000000001" customHeight="1" x14ac:dyDescent="0.3">
      <c r="B599" s="223" t="s">
        <v>229</v>
      </c>
      <c r="C599" s="223"/>
      <c r="D599" s="9" t="s">
        <v>448</v>
      </c>
      <c r="E599" s="10"/>
      <c r="F599" s="11"/>
      <c r="G599" s="221" t="s">
        <v>231</v>
      </c>
      <c r="H599" s="222"/>
      <c r="I599" s="222"/>
      <c r="J599" s="6"/>
      <c r="K599" s="6"/>
      <c r="L599" s="6"/>
      <c r="M599" s="6"/>
    </row>
    <row r="600" spans="2:13" ht="17.100000000000001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6"/>
    </row>
    <row r="601" spans="2:13" ht="17.100000000000001" customHeight="1" x14ac:dyDescent="0.3">
      <c r="B601" s="239" t="s">
        <v>0</v>
      </c>
      <c r="C601" s="239" t="s">
        <v>1</v>
      </c>
      <c r="D601" s="215">
        <f>D602</f>
        <v>43703</v>
      </c>
      <c r="E601" s="216"/>
      <c r="F601" s="215">
        <f>F602</f>
        <v>43704</v>
      </c>
      <c r="G601" s="216"/>
      <c r="H601" s="215">
        <f>H602</f>
        <v>43705</v>
      </c>
      <c r="I601" s="216"/>
      <c r="J601" s="215">
        <f>J602</f>
        <v>43706</v>
      </c>
      <c r="K601" s="216"/>
      <c r="L601" s="215">
        <f>L602</f>
        <v>43707</v>
      </c>
      <c r="M601" s="216"/>
    </row>
    <row r="602" spans="2:13" ht="17.100000000000001" customHeight="1" thickBot="1" x14ac:dyDescent="0.35">
      <c r="B602" s="240"/>
      <c r="C602" s="240"/>
      <c r="D602" s="213">
        <f>D569+7</f>
        <v>43703</v>
      </c>
      <c r="E602" s="214"/>
      <c r="F602" s="213">
        <f>D602+1</f>
        <v>43704</v>
      </c>
      <c r="G602" s="214"/>
      <c r="H602" s="213">
        <f>F602+1</f>
        <v>43705</v>
      </c>
      <c r="I602" s="214"/>
      <c r="J602" s="213">
        <f>H602+1</f>
        <v>43706</v>
      </c>
      <c r="K602" s="214"/>
      <c r="L602" s="213">
        <f>J602+1</f>
        <v>43707</v>
      </c>
      <c r="M602" s="214"/>
    </row>
    <row r="603" spans="2:13" ht="27" customHeight="1" thickTop="1" x14ac:dyDescent="0.3">
      <c r="B603" s="229">
        <v>1</v>
      </c>
      <c r="C603" s="225" t="s">
        <v>2</v>
      </c>
      <c r="D603" s="197" t="s">
        <v>386</v>
      </c>
      <c r="E603" s="211" t="s">
        <v>755</v>
      </c>
      <c r="F603" s="197" t="s">
        <v>386</v>
      </c>
      <c r="G603" s="211" t="s">
        <v>755</v>
      </c>
      <c r="H603" s="197" t="s">
        <v>386</v>
      </c>
      <c r="I603" s="211" t="s">
        <v>755</v>
      </c>
      <c r="J603" s="197" t="s">
        <v>386</v>
      </c>
      <c r="K603" s="211" t="s">
        <v>755</v>
      </c>
      <c r="L603" s="210" t="s">
        <v>682</v>
      </c>
      <c r="M603" s="211" t="s">
        <v>683</v>
      </c>
    </row>
    <row r="604" spans="2:13" ht="50.1" customHeight="1" x14ac:dyDescent="0.3">
      <c r="B604" s="229"/>
      <c r="C604" s="225"/>
      <c r="D604" s="197" t="s">
        <v>390</v>
      </c>
      <c r="E604" s="211"/>
      <c r="F604" s="197" t="s">
        <v>390</v>
      </c>
      <c r="G604" s="211"/>
      <c r="H604" s="197" t="s">
        <v>390</v>
      </c>
      <c r="I604" s="211"/>
      <c r="J604" s="197" t="s">
        <v>390</v>
      </c>
      <c r="K604" s="211"/>
      <c r="L604" s="210" t="s">
        <v>275</v>
      </c>
      <c r="M604" s="211"/>
    </row>
    <row r="605" spans="2:13" ht="21.95" customHeight="1" x14ac:dyDescent="0.3">
      <c r="B605" s="237"/>
      <c r="C605" s="238"/>
      <c r="D605" s="157" t="s">
        <v>368</v>
      </c>
      <c r="E605" s="212"/>
      <c r="F605" s="157" t="s">
        <v>368</v>
      </c>
      <c r="G605" s="212"/>
      <c r="H605" s="157" t="s">
        <v>368</v>
      </c>
      <c r="I605" s="212"/>
      <c r="J605" s="157" t="s">
        <v>368</v>
      </c>
      <c r="K605" s="212"/>
      <c r="L605" s="157" t="s">
        <v>244</v>
      </c>
      <c r="M605" s="212"/>
    </row>
    <row r="606" spans="2:13" ht="27" customHeight="1" x14ac:dyDescent="0.3">
      <c r="B606" s="227">
        <v>2</v>
      </c>
      <c r="C606" s="224" t="s">
        <v>3</v>
      </c>
      <c r="D606" s="197" t="s">
        <v>386</v>
      </c>
      <c r="E606" s="211" t="s">
        <v>755</v>
      </c>
      <c r="F606" s="197" t="s">
        <v>386</v>
      </c>
      <c r="G606" s="211" t="s">
        <v>755</v>
      </c>
      <c r="H606" s="197" t="s">
        <v>386</v>
      </c>
      <c r="I606" s="211" t="s">
        <v>755</v>
      </c>
      <c r="J606" s="197" t="s">
        <v>386</v>
      </c>
      <c r="K606" s="211" t="s">
        <v>755</v>
      </c>
      <c r="L606" s="210" t="s">
        <v>269</v>
      </c>
      <c r="M606" s="211" t="s">
        <v>295</v>
      </c>
    </row>
    <row r="607" spans="2:13" ht="50.1" customHeight="1" x14ac:dyDescent="0.3">
      <c r="B607" s="228"/>
      <c r="C607" s="225"/>
      <c r="D607" s="197" t="s">
        <v>390</v>
      </c>
      <c r="E607" s="211"/>
      <c r="F607" s="197" t="s">
        <v>390</v>
      </c>
      <c r="G607" s="211"/>
      <c r="H607" s="197" t="s">
        <v>390</v>
      </c>
      <c r="I607" s="211"/>
      <c r="J607" s="197" t="s">
        <v>390</v>
      </c>
      <c r="K607" s="211"/>
      <c r="L607" s="210" t="s">
        <v>275</v>
      </c>
      <c r="M607" s="211"/>
    </row>
    <row r="608" spans="2:13" ht="21.95" customHeight="1" x14ac:dyDescent="0.3">
      <c r="B608" s="229"/>
      <c r="C608" s="226"/>
      <c r="D608" s="157" t="s">
        <v>368</v>
      </c>
      <c r="E608" s="212"/>
      <c r="F608" s="157" t="s">
        <v>368</v>
      </c>
      <c r="G608" s="212"/>
      <c r="H608" s="157" t="s">
        <v>368</v>
      </c>
      <c r="I608" s="212"/>
      <c r="J608" s="157" t="s">
        <v>368</v>
      </c>
      <c r="K608" s="212"/>
      <c r="L608" s="157" t="s">
        <v>244</v>
      </c>
      <c r="M608" s="212"/>
    </row>
    <row r="609" spans="2:14" ht="27" customHeight="1" x14ac:dyDescent="0.3">
      <c r="B609" s="227">
        <v>3</v>
      </c>
      <c r="C609" s="224" t="s">
        <v>4</v>
      </c>
      <c r="D609" s="197" t="s">
        <v>386</v>
      </c>
      <c r="E609" s="211" t="s">
        <v>755</v>
      </c>
      <c r="F609" s="197" t="s">
        <v>386</v>
      </c>
      <c r="G609" s="211" t="s">
        <v>755</v>
      </c>
      <c r="H609" s="197" t="s">
        <v>386</v>
      </c>
      <c r="I609" s="211" t="s">
        <v>755</v>
      </c>
      <c r="J609" s="210" t="s">
        <v>407</v>
      </c>
      <c r="K609" s="211" t="s">
        <v>575</v>
      </c>
      <c r="L609" s="210" t="s">
        <v>269</v>
      </c>
      <c r="M609" s="211" t="s">
        <v>295</v>
      </c>
    </row>
    <row r="610" spans="2:14" ht="50.1" customHeight="1" x14ac:dyDescent="0.3">
      <c r="B610" s="228"/>
      <c r="C610" s="225"/>
      <c r="D610" s="197" t="s">
        <v>390</v>
      </c>
      <c r="E610" s="211"/>
      <c r="F610" s="197" t="s">
        <v>390</v>
      </c>
      <c r="G610" s="211"/>
      <c r="H610" s="197" t="s">
        <v>390</v>
      </c>
      <c r="I610" s="211"/>
      <c r="J610" s="210" t="s">
        <v>411</v>
      </c>
      <c r="K610" s="211"/>
      <c r="L610" s="210" t="s">
        <v>275</v>
      </c>
      <c r="M610" s="211"/>
    </row>
    <row r="611" spans="2:14" ht="21.95" customHeight="1" x14ac:dyDescent="0.3">
      <c r="B611" s="229"/>
      <c r="C611" s="226"/>
      <c r="D611" s="157" t="s">
        <v>368</v>
      </c>
      <c r="E611" s="212"/>
      <c r="F611" s="157" t="s">
        <v>368</v>
      </c>
      <c r="G611" s="212"/>
      <c r="H611" s="157" t="s">
        <v>368</v>
      </c>
      <c r="I611" s="212"/>
      <c r="J611" s="157" t="s">
        <v>333</v>
      </c>
      <c r="K611" s="212"/>
      <c r="L611" s="157" t="s">
        <v>244</v>
      </c>
      <c r="M611" s="212"/>
    </row>
    <row r="612" spans="2:14" ht="27" customHeight="1" x14ac:dyDescent="0.3">
      <c r="B612" s="227">
        <v>4</v>
      </c>
      <c r="C612" s="224" t="s">
        <v>5</v>
      </c>
      <c r="D612" s="197" t="s">
        <v>386</v>
      </c>
      <c r="E612" s="211" t="s">
        <v>755</v>
      </c>
      <c r="F612" s="197" t="s">
        <v>386</v>
      </c>
      <c r="G612" s="211" t="s">
        <v>755</v>
      </c>
      <c r="H612" s="197" t="s">
        <v>386</v>
      </c>
      <c r="I612" s="211" t="s">
        <v>755</v>
      </c>
      <c r="J612" s="210" t="s">
        <v>407</v>
      </c>
      <c r="K612" s="211" t="s">
        <v>575</v>
      </c>
      <c r="L612" s="210" t="s">
        <v>269</v>
      </c>
      <c r="M612" s="211" t="s">
        <v>295</v>
      </c>
    </row>
    <row r="613" spans="2:14" ht="50.1" customHeight="1" x14ac:dyDescent="0.3">
      <c r="B613" s="228"/>
      <c r="C613" s="225"/>
      <c r="D613" s="197" t="s">
        <v>390</v>
      </c>
      <c r="E613" s="211"/>
      <c r="F613" s="197" t="s">
        <v>390</v>
      </c>
      <c r="G613" s="211"/>
      <c r="H613" s="197" t="s">
        <v>390</v>
      </c>
      <c r="I613" s="211"/>
      <c r="J613" s="210" t="s">
        <v>681</v>
      </c>
      <c r="K613" s="211"/>
      <c r="L613" s="210" t="s">
        <v>275</v>
      </c>
      <c r="M613" s="211"/>
    </row>
    <row r="614" spans="2:14" ht="21.95" customHeight="1" x14ac:dyDescent="0.3">
      <c r="B614" s="229"/>
      <c r="C614" s="226"/>
      <c r="D614" s="157" t="s">
        <v>368</v>
      </c>
      <c r="E614" s="212"/>
      <c r="F614" s="157" t="s">
        <v>368</v>
      </c>
      <c r="G614" s="212"/>
      <c r="H614" s="157" t="s">
        <v>368</v>
      </c>
      <c r="I614" s="212"/>
      <c r="J614" s="157" t="s">
        <v>333</v>
      </c>
      <c r="K614" s="212"/>
      <c r="L614" s="157" t="s">
        <v>244</v>
      </c>
      <c r="M614" s="212"/>
      <c r="N614" t="s">
        <v>224</v>
      </c>
    </row>
    <row r="615" spans="2:14" ht="27" customHeight="1" x14ac:dyDescent="0.3">
      <c r="B615" s="227">
        <v>5</v>
      </c>
      <c r="C615" s="224" t="s">
        <v>483</v>
      </c>
      <c r="D615" s="197" t="s">
        <v>459</v>
      </c>
      <c r="E615" s="211" t="s">
        <v>755</v>
      </c>
      <c r="F615" s="197" t="s">
        <v>386</v>
      </c>
      <c r="G615" s="211" t="s">
        <v>755</v>
      </c>
      <c r="H615" s="197" t="s">
        <v>386</v>
      </c>
      <c r="I615" s="211" t="s">
        <v>755</v>
      </c>
      <c r="J615" s="210" t="s">
        <v>573</v>
      </c>
      <c r="K615" s="211" t="s">
        <v>579</v>
      </c>
      <c r="L615" s="210" t="s">
        <v>256</v>
      </c>
      <c r="M615" s="211" t="s">
        <v>295</v>
      </c>
    </row>
    <row r="616" spans="2:14" ht="50.1" customHeight="1" x14ac:dyDescent="0.3">
      <c r="B616" s="228"/>
      <c r="C616" s="225"/>
      <c r="D616" s="197" t="s">
        <v>390</v>
      </c>
      <c r="E616" s="211"/>
      <c r="F616" s="197" t="s">
        <v>390</v>
      </c>
      <c r="G616" s="211"/>
      <c r="H616" s="197" t="s">
        <v>390</v>
      </c>
      <c r="I616" s="211"/>
      <c r="J616" s="210" t="s">
        <v>681</v>
      </c>
      <c r="K616" s="211"/>
      <c r="L616" s="210" t="s">
        <v>257</v>
      </c>
      <c r="M616" s="211"/>
    </row>
    <row r="617" spans="2:14" ht="21.95" customHeight="1" x14ac:dyDescent="0.3">
      <c r="B617" s="229"/>
      <c r="C617" s="226"/>
      <c r="D617" s="157" t="s">
        <v>368</v>
      </c>
      <c r="E617" s="212"/>
      <c r="F617" s="157" t="s">
        <v>368</v>
      </c>
      <c r="G617" s="212"/>
      <c r="H617" s="157" t="s">
        <v>368</v>
      </c>
      <c r="I617" s="212"/>
      <c r="J617" s="157" t="s">
        <v>333</v>
      </c>
      <c r="K617" s="212"/>
      <c r="L617" s="157" t="s">
        <v>244</v>
      </c>
      <c r="M617" s="212"/>
    </row>
    <row r="618" spans="2:14" ht="27" customHeight="1" x14ac:dyDescent="0.3">
      <c r="B618" s="227">
        <v>6</v>
      </c>
      <c r="C618" s="224" t="s">
        <v>484</v>
      </c>
      <c r="D618" s="197" t="s">
        <v>386</v>
      </c>
      <c r="E618" s="211" t="s">
        <v>755</v>
      </c>
      <c r="F618" s="197" t="s">
        <v>386</v>
      </c>
      <c r="G618" s="211" t="s">
        <v>755</v>
      </c>
      <c r="H618" s="197" t="s">
        <v>386</v>
      </c>
      <c r="I618" s="211" t="s">
        <v>755</v>
      </c>
      <c r="J618" s="210" t="s">
        <v>407</v>
      </c>
      <c r="K618" s="211" t="s">
        <v>579</v>
      </c>
      <c r="L618" s="210" t="s">
        <v>256</v>
      </c>
      <c r="M618" s="211" t="s">
        <v>295</v>
      </c>
    </row>
    <row r="619" spans="2:14" ht="50.1" customHeight="1" x14ac:dyDescent="0.3">
      <c r="B619" s="228"/>
      <c r="C619" s="225"/>
      <c r="D619" s="197" t="s">
        <v>390</v>
      </c>
      <c r="E619" s="211"/>
      <c r="F619" s="197" t="s">
        <v>390</v>
      </c>
      <c r="G619" s="211"/>
      <c r="H619" s="197" t="s">
        <v>390</v>
      </c>
      <c r="I619" s="211"/>
      <c r="J619" s="210" t="s">
        <v>681</v>
      </c>
      <c r="K619" s="211"/>
      <c r="L619" s="210" t="s">
        <v>257</v>
      </c>
      <c r="M619" s="211"/>
    </row>
    <row r="620" spans="2:14" ht="21.95" customHeight="1" x14ac:dyDescent="0.3">
      <c r="B620" s="229"/>
      <c r="C620" s="226"/>
      <c r="D620" s="157" t="s">
        <v>368</v>
      </c>
      <c r="E620" s="212"/>
      <c r="F620" s="157" t="s">
        <v>368</v>
      </c>
      <c r="G620" s="212"/>
      <c r="H620" s="157" t="s">
        <v>368</v>
      </c>
      <c r="I620" s="212"/>
      <c r="J620" s="157" t="s">
        <v>528</v>
      </c>
      <c r="K620" s="212"/>
      <c r="L620" s="157" t="s">
        <v>244</v>
      </c>
      <c r="M620" s="212"/>
    </row>
    <row r="621" spans="2:14" ht="27" customHeight="1" x14ac:dyDescent="0.3">
      <c r="B621" s="227">
        <v>7</v>
      </c>
      <c r="C621" s="224" t="s">
        <v>485</v>
      </c>
      <c r="D621" s="197" t="s">
        <v>386</v>
      </c>
      <c r="E621" s="211" t="s">
        <v>755</v>
      </c>
      <c r="F621" s="197" t="s">
        <v>386</v>
      </c>
      <c r="G621" s="211" t="s">
        <v>755</v>
      </c>
      <c r="H621" s="197" t="s">
        <v>386</v>
      </c>
      <c r="I621" s="211" t="s">
        <v>755</v>
      </c>
      <c r="J621" s="210" t="s">
        <v>573</v>
      </c>
      <c r="K621" s="211" t="s">
        <v>575</v>
      </c>
      <c r="L621" s="210" t="s">
        <v>256</v>
      </c>
      <c r="M621" s="211" t="s">
        <v>295</v>
      </c>
    </row>
    <row r="622" spans="2:14" ht="50.1" customHeight="1" x14ac:dyDescent="0.3">
      <c r="B622" s="228"/>
      <c r="C622" s="225"/>
      <c r="D622" s="197" t="s">
        <v>390</v>
      </c>
      <c r="E622" s="211"/>
      <c r="F622" s="197" t="s">
        <v>390</v>
      </c>
      <c r="G622" s="211"/>
      <c r="H622" s="197" t="s">
        <v>390</v>
      </c>
      <c r="I622" s="211"/>
      <c r="J622" s="210" t="s">
        <v>681</v>
      </c>
      <c r="K622" s="211"/>
      <c r="L622" s="210" t="s">
        <v>257</v>
      </c>
      <c r="M622" s="211"/>
    </row>
    <row r="623" spans="2:14" ht="21.95" customHeight="1" x14ac:dyDescent="0.3">
      <c r="B623" s="229"/>
      <c r="C623" s="226"/>
      <c r="D623" s="157" t="s">
        <v>368</v>
      </c>
      <c r="E623" s="212"/>
      <c r="F623" s="157" t="s">
        <v>368</v>
      </c>
      <c r="G623" s="212"/>
      <c r="H623" s="157" t="s">
        <v>368</v>
      </c>
      <c r="I623" s="212"/>
      <c r="J623" s="157" t="s">
        <v>528</v>
      </c>
      <c r="K623" s="212"/>
      <c r="L623" s="157" t="s">
        <v>244</v>
      </c>
      <c r="M623" s="212"/>
    </row>
    <row r="624" spans="2:14" ht="27" customHeight="1" x14ac:dyDescent="0.3">
      <c r="B624" s="227">
        <v>8</v>
      </c>
      <c r="C624" s="224" t="s">
        <v>486</v>
      </c>
      <c r="D624" s="197" t="s">
        <v>386</v>
      </c>
      <c r="E624" s="211" t="s">
        <v>755</v>
      </c>
      <c r="F624" s="197" t="s">
        <v>386</v>
      </c>
      <c r="G624" s="211" t="s">
        <v>755</v>
      </c>
      <c r="H624" s="197" t="s">
        <v>386</v>
      </c>
      <c r="I624" s="211" t="s">
        <v>755</v>
      </c>
      <c r="J624" s="210" t="s">
        <v>407</v>
      </c>
      <c r="K624" s="211" t="s">
        <v>579</v>
      </c>
      <c r="L624" s="210" t="s">
        <v>256</v>
      </c>
      <c r="M624" s="211" t="s">
        <v>295</v>
      </c>
    </row>
    <row r="625" spans="2:14" ht="50.1" customHeight="1" x14ac:dyDescent="0.3">
      <c r="B625" s="228"/>
      <c r="C625" s="225"/>
      <c r="D625" s="197" t="s">
        <v>390</v>
      </c>
      <c r="E625" s="211"/>
      <c r="F625" s="197" t="s">
        <v>390</v>
      </c>
      <c r="G625" s="211"/>
      <c r="H625" s="197" t="s">
        <v>390</v>
      </c>
      <c r="I625" s="211"/>
      <c r="J625" s="210" t="s">
        <v>681</v>
      </c>
      <c r="K625" s="211"/>
      <c r="L625" s="210" t="s">
        <v>257</v>
      </c>
      <c r="M625" s="211"/>
    </row>
    <row r="626" spans="2:14" ht="21.95" customHeight="1" x14ac:dyDescent="0.3">
      <c r="B626" s="229"/>
      <c r="C626" s="226"/>
      <c r="D626" s="157" t="s">
        <v>368</v>
      </c>
      <c r="E626" s="212"/>
      <c r="F626" s="157" t="s">
        <v>368</v>
      </c>
      <c r="G626" s="212"/>
      <c r="H626" s="157" t="s">
        <v>368</v>
      </c>
      <c r="I626" s="212"/>
      <c r="J626" s="157" t="s">
        <v>528</v>
      </c>
      <c r="K626" s="212"/>
      <c r="L626" s="157" t="s">
        <v>244</v>
      </c>
      <c r="M626" s="212"/>
    </row>
    <row r="627" spans="2:14" ht="17.100000000000001" customHeight="1" x14ac:dyDescent="0.3">
      <c r="B627" s="150"/>
      <c r="C627" s="159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</row>
    <row r="628" spans="2:14" ht="17.100000000000001" customHeight="1" x14ac:dyDescent="0.3">
      <c r="B628" s="150"/>
      <c r="C628" s="159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</row>
    <row r="629" spans="2:14" ht="17.100000000000001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6"/>
    </row>
    <row r="630" spans="2:14" ht="27" customHeight="1" x14ac:dyDescent="0.3">
      <c r="B630" s="2"/>
      <c r="C630" s="230">
        <f>L635</f>
        <v>43714</v>
      </c>
      <c r="D630" s="230"/>
      <c r="E630" s="230"/>
      <c r="F630" s="230"/>
      <c r="G630" s="230"/>
      <c r="H630" s="220">
        <f>IF(DAY(L635)&gt;=28,5,IF(DAY(L635)&gt;=21,4,IF(DAY(L635)&gt;=14,3,IF(DAY(L635)&gt;=7,2,1))))</f>
        <v>1</v>
      </c>
      <c r="I630" s="220"/>
      <c r="J630" s="220"/>
      <c r="K630" s="220"/>
      <c r="L630" s="220"/>
      <c r="M630" s="6"/>
    </row>
    <row r="631" spans="2:14" ht="27" customHeight="1" x14ac:dyDescent="0.3">
      <c r="B631" s="221"/>
      <c r="C631" s="222"/>
      <c r="D631" s="184"/>
      <c r="E631" s="7"/>
      <c r="F631" s="191"/>
      <c r="G631" s="218"/>
      <c r="H631" s="219"/>
      <c r="I631" s="219"/>
      <c r="J631" s="192"/>
      <c r="K631" s="8"/>
      <c r="L631" s="192"/>
      <c r="M631" s="6"/>
    </row>
    <row r="632" spans="2:14" ht="17.100000000000001" customHeight="1" x14ac:dyDescent="0.3">
      <c r="B632" s="223" t="s">
        <v>229</v>
      </c>
      <c r="C632" s="223"/>
      <c r="D632" s="9" t="s">
        <v>448</v>
      </c>
      <c r="E632" s="10"/>
      <c r="F632" s="11"/>
      <c r="G632" s="221" t="s">
        <v>231</v>
      </c>
      <c r="H632" s="222"/>
      <c r="I632" s="222"/>
      <c r="J632" s="6"/>
      <c r="K632" s="6"/>
      <c r="L632" s="6"/>
      <c r="M632" s="6"/>
    </row>
    <row r="633" spans="2:14" ht="17.100000000000001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6"/>
    </row>
    <row r="634" spans="2:14" ht="17.100000000000001" customHeight="1" x14ac:dyDescent="0.3">
      <c r="B634" s="239" t="s">
        <v>0</v>
      </c>
      <c r="C634" s="239" t="s">
        <v>1</v>
      </c>
      <c r="D634" s="215">
        <f>D635</f>
        <v>43710</v>
      </c>
      <c r="E634" s="216"/>
      <c r="F634" s="215">
        <f>F635</f>
        <v>43711</v>
      </c>
      <c r="G634" s="216"/>
      <c r="H634" s="215">
        <f>H635</f>
        <v>43712</v>
      </c>
      <c r="I634" s="216"/>
      <c r="J634" s="215">
        <f>J635</f>
        <v>43713</v>
      </c>
      <c r="K634" s="216"/>
      <c r="L634" s="215">
        <f>L635</f>
        <v>43714</v>
      </c>
      <c r="M634" s="216"/>
    </row>
    <row r="635" spans="2:14" ht="17.100000000000001" customHeight="1" thickBot="1" x14ac:dyDescent="0.35">
      <c r="B635" s="240"/>
      <c r="C635" s="240"/>
      <c r="D635" s="213">
        <f>D602+7</f>
        <v>43710</v>
      </c>
      <c r="E635" s="214"/>
      <c r="F635" s="213">
        <f>D635+1</f>
        <v>43711</v>
      </c>
      <c r="G635" s="214"/>
      <c r="H635" s="213">
        <f>F635+1</f>
        <v>43712</v>
      </c>
      <c r="I635" s="214"/>
      <c r="J635" s="213">
        <f>H635+1</f>
        <v>43713</v>
      </c>
      <c r="K635" s="214"/>
      <c r="L635" s="213">
        <f>J635+1</f>
        <v>43714</v>
      </c>
      <c r="M635" s="214"/>
    </row>
    <row r="636" spans="2:14" ht="27" customHeight="1" thickTop="1" x14ac:dyDescent="0.3">
      <c r="B636" s="229">
        <v>1</v>
      </c>
      <c r="C636" s="225" t="s">
        <v>2</v>
      </c>
      <c r="D636" s="231" t="s">
        <v>287</v>
      </c>
      <c r="E636" s="232"/>
      <c r="F636" s="231" t="s">
        <v>287</v>
      </c>
      <c r="G636" s="232"/>
      <c r="H636" s="231" t="s">
        <v>287</v>
      </c>
      <c r="I636" s="232"/>
      <c r="J636" s="231" t="s">
        <v>287</v>
      </c>
      <c r="K636" s="232"/>
      <c r="L636" s="231" t="s">
        <v>287</v>
      </c>
      <c r="M636" s="232"/>
    </row>
    <row r="637" spans="2:14" ht="50.1" customHeight="1" x14ac:dyDescent="0.3">
      <c r="B637" s="229"/>
      <c r="C637" s="225"/>
      <c r="D637" s="233"/>
      <c r="E637" s="234"/>
      <c r="F637" s="233"/>
      <c r="G637" s="234"/>
      <c r="H637" s="233"/>
      <c r="I637" s="234"/>
      <c r="J637" s="233"/>
      <c r="K637" s="234"/>
      <c r="L637" s="233"/>
      <c r="M637" s="234"/>
    </row>
    <row r="638" spans="2:14" ht="21.95" customHeight="1" x14ac:dyDescent="0.3">
      <c r="B638" s="237"/>
      <c r="C638" s="238"/>
      <c r="D638" s="233"/>
      <c r="E638" s="234"/>
      <c r="F638" s="233"/>
      <c r="G638" s="234"/>
      <c r="H638" s="233"/>
      <c r="I638" s="234"/>
      <c r="J638" s="233"/>
      <c r="K638" s="234"/>
      <c r="L638" s="233"/>
      <c r="M638" s="234"/>
      <c r="N638" t="s">
        <v>224</v>
      </c>
    </row>
    <row r="639" spans="2:14" ht="27" customHeight="1" x14ac:dyDescent="0.3">
      <c r="B639" s="227">
        <v>2</v>
      </c>
      <c r="C639" s="224" t="s">
        <v>3</v>
      </c>
      <c r="D639" s="233"/>
      <c r="E639" s="234"/>
      <c r="F639" s="233"/>
      <c r="G639" s="234"/>
      <c r="H639" s="233"/>
      <c r="I639" s="234"/>
      <c r="J639" s="233"/>
      <c r="K639" s="234"/>
      <c r="L639" s="233"/>
      <c r="M639" s="234"/>
    </row>
    <row r="640" spans="2:14" ht="50.1" customHeight="1" x14ac:dyDescent="0.3">
      <c r="B640" s="228"/>
      <c r="C640" s="225"/>
      <c r="D640" s="233"/>
      <c r="E640" s="234"/>
      <c r="F640" s="233"/>
      <c r="G640" s="234"/>
      <c r="H640" s="233"/>
      <c r="I640" s="234"/>
      <c r="J640" s="233"/>
      <c r="K640" s="234"/>
      <c r="L640" s="233"/>
      <c r="M640" s="234"/>
    </row>
    <row r="641" spans="2:13" ht="21.95" customHeight="1" x14ac:dyDescent="0.3">
      <c r="B641" s="229"/>
      <c r="C641" s="226"/>
      <c r="D641" s="233"/>
      <c r="E641" s="234"/>
      <c r="F641" s="233"/>
      <c r="G641" s="234"/>
      <c r="H641" s="233"/>
      <c r="I641" s="234"/>
      <c r="J641" s="233"/>
      <c r="K641" s="234"/>
      <c r="L641" s="233"/>
      <c r="M641" s="234"/>
    </row>
    <row r="642" spans="2:13" ht="27" customHeight="1" x14ac:dyDescent="0.3">
      <c r="B642" s="227">
        <v>3</v>
      </c>
      <c r="C642" s="224" t="s">
        <v>4</v>
      </c>
      <c r="D642" s="233"/>
      <c r="E642" s="234"/>
      <c r="F642" s="233"/>
      <c r="G642" s="234"/>
      <c r="H642" s="233"/>
      <c r="I642" s="234"/>
      <c r="J642" s="233"/>
      <c r="K642" s="234"/>
      <c r="L642" s="233"/>
      <c r="M642" s="234"/>
    </row>
    <row r="643" spans="2:13" ht="50.1" customHeight="1" x14ac:dyDescent="0.3">
      <c r="B643" s="228"/>
      <c r="C643" s="225"/>
      <c r="D643" s="233"/>
      <c r="E643" s="234"/>
      <c r="F643" s="233"/>
      <c r="G643" s="234"/>
      <c r="H643" s="233"/>
      <c r="I643" s="234"/>
      <c r="J643" s="233"/>
      <c r="K643" s="234"/>
      <c r="L643" s="233"/>
      <c r="M643" s="234"/>
    </row>
    <row r="644" spans="2:13" ht="21.95" customHeight="1" x14ac:dyDescent="0.3">
      <c r="B644" s="229"/>
      <c r="C644" s="226"/>
      <c r="D644" s="233"/>
      <c r="E644" s="234"/>
      <c r="F644" s="233"/>
      <c r="G644" s="234"/>
      <c r="H644" s="233"/>
      <c r="I644" s="234"/>
      <c r="J644" s="233"/>
      <c r="K644" s="234"/>
      <c r="L644" s="233"/>
      <c r="M644" s="234"/>
    </row>
    <row r="645" spans="2:13" ht="27" customHeight="1" x14ac:dyDescent="0.3">
      <c r="B645" s="227">
        <v>4</v>
      </c>
      <c r="C645" s="224" t="s">
        <v>5</v>
      </c>
      <c r="D645" s="233"/>
      <c r="E645" s="234"/>
      <c r="F645" s="233"/>
      <c r="G645" s="234"/>
      <c r="H645" s="233"/>
      <c r="I645" s="234"/>
      <c r="J645" s="233"/>
      <c r="K645" s="234"/>
      <c r="L645" s="233"/>
      <c r="M645" s="234"/>
    </row>
    <row r="646" spans="2:13" ht="50.1" customHeight="1" x14ac:dyDescent="0.3">
      <c r="B646" s="228"/>
      <c r="C646" s="225"/>
      <c r="D646" s="233"/>
      <c r="E646" s="234"/>
      <c r="F646" s="233"/>
      <c r="G646" s="234"/>
      <c r="H646" s="233"/>
      <c r="I646" s="234"/>
      <c r="J646" s="233"/>
      <c r="K646" s="234"/>
      <c r="L646" s="233"/>
      <c r="M646" s="234"/>
    </row>
    <row r="647" spans="2:13" ht="21.95" customHeight="1" x14ac:dyDescent="0.3">
      <c r="B647" s="229"/>
      <c r="C647" s="226"/>
      <c r="D647" s="233"/>
      <c r="E647" s="234"/>
      <c r="F647" s="233"/>
      <c r="G647" s="234"/>
      <c r="H647" s="233"/>
      <c r="I647" s="234"/>
      <c r="J647" s="233"/>
      <c r="K647" s="234"/>
      <c r="L647" s="233"/>
      <c r="M647" s="234"/>
    </row>
    <row r="648" spans="2:13" ht="27" customHeight="1" x14ac:dyDescent="0.3">
      <c r="B648" s="227">
        <v>5</v>
      </c>
      <c r="C648" s="224" t="s">
        <v>483</v>
      </c>
      <c r="D648" s="233"/>
      <c r="E648" s="234"/>
      <c r="F648" s="233"/>
      <c r="G648" s="234"/>
      <c r="H648" s="233"/>
      <c r="I648" s="234"/>
      <c r="J648" s="233"/>
      <c r="K648" s="234"/>
      <c r="L648" s="233"/>
      <c r="M648" s="234"/>
    </row>
    <row r="649" spans="2:13" ht="50.1" customHeight="1" x14ac:dyDescent="0.3">
      <c r="B649" s="228"/>
      <c r="C649" s="225"/>
      <c r="D649" s="233"/>
      <c r="E649" s="234"/>
      <c r="F649" s="233"/>
      <c r="G649" s="234"/>
      <c r="H649" s="233"/>
      <c r="I649" s="234"/>
      <c r="J649" s="233"/>
      <c r="K649" s="234"/>
      <c r="L649" s="233"/>
      <c r="M649" s="234"/>
    </row>
    <row r="650" spans="2:13" ht="21.95" customHeight="1" x14ac:dyDescent="0.3">
      <c r="B650" s="229"/>
      <c r="C650" s="226"/>
      <c r="D650" s="233"/>
      <c r="E650" s="234"/>
      <c r="F650" s="233"/>
      <c r="G650" s="234"/>
      <c r="H650" s="233"/>
      <c r="I650" s="234"/>
      <c r="J650" s="233"/>
      <c r="K650" s="234"/>
      <c r="L650" s="233"/>
      <c r="M650" s="234"/>
    </row>
    <row r="651" spans="2:13" ht="27" customHeight="1" x14ac:dyDescent="0.3">
      <c r="B651" s="227">
        <v>6</v>
      </c>
      <c r="C651" s="224" t="s">
        <v>484</v>
      </c>
      <c r="D651" s="233"/>
      <c r="E651" s="234"/>
      <c r="F651" s="233"/>
      <c r="G651" s="234"/>
      <c r="H651" s="233"/>
      <c r="I651" s="234"/>
      <c r="J651" s="233"/>
      <c r="K651" s="234"/>
      <c r="L651" s="233"/>
      <c r="M651" s="234"/>
    </row>
    <row r="652" spans="2:13" ht="50.1" customHeight="1" x14ac:dyDescent="0.3">
      <c r="B652" s="228"/>
      <c r="C652" s="225"/>
      <c r="D652" s="233"/>
      <c r="E652" s="234"/>
      <c r="F652" s="233"/>
      <c r="G652" s="234"/>
      <c r="H652" s="233"/>
      <c r="I652" s="234"/>
      <c r="J652" s="233"/>
      <c r="K652" s="234"/>
      <c r="L652" s="233"/>
      <c r="M652" s="234"/>
    </row>
    <row r="653" spans="2:13" ht="21.95" customHeight="1" x14ac:dyDescent="0.3">
      <c r="B653" s="229"/>
      <c r="C653" s="226"/>
      <c r="D653" s="233"/>
      <c r="E653" s="234"/>
      <c r="F653" s="233"/>
      <c r="G653" s="234"/>
      <c r="H653" s="233"/>
      <c r="I653" s="234"/>
      <c r="J653" s="233"/>
      <c r="K653" s="234"/>
      <c r="L653" s="233"/>
      <c r="M653" s="234"/>
    </row>
    <row r="654" spans="2:13" ht="27" customHeight="1" x14ac:dyDescent="0.3">
      <c r="B654" s="227">
        <v>7</v>
      </c>
      <c r="C654" s="224" t="s">
        <v>485</v>
      </c>
      <c r="D654" s="233"/>
      <c r="E654" s="234"/>
      <c r="F654" s="233"/>
      <c r="G654" s="234"/>
      <c r="H654" s="233"/>
      <c r="I654" s="234"/>
      <c r="J654" s="233"/>
      <c r="K654" s="234"/>
      <c r="L654" s="233"/>
      <c r="M654" s="234"/>
    </row>
    <row r="655" spans="2:13" ht="50.1" customHeight="1" x14ac:dyDescent="0.3">
      <c r="B655" s="228"/>
      <c r="C655" s="225"/>
      <c r="D655" s="233"/>
      <c r="E655" s="234"/>
      <c r="F655" s="233"/>
      <c r="G655" s="234"/>
      <c r="H655" s="233"/>
      <c r="I655" s="234"/>
      <c r="J655" s="233"/>
      <c r="K655" s="234"/>
      <c r="L655" s="233"/>
      <c r="M655" s="234"/>
    </row>
    <row r="656" spans="2:13" ht="21.95" customHeight="1" x14ac:dyDescent="0.3">
      <c r="B656" s="229"/>
      <c r="C656" s="226"/>
      <c r="D656" s="233"/>
      <c r="E656" s="234"/>
      <c r="F656" s="233"/>
      <c r="G656" s="234"/>
      <c r="H656" s="233"/>
      <c r="I656" s="234"/>
      <c r="J656" s="233"/>
      <c r="K656" s="234"/>
      <c r="L656" s="233"/>
      <c r="M656" s="234"/>
    </row>
    <row r="657" spans="2:14" ht="27" customHeight="1" x14ac:dyDescent="0.3">
      <c r="B657" s="227">
        <v>8</v>
      </c>
      <c r="C657" s="224" t="s">
        <v>486</v>
      </c>
      <c r="D657" s="233"/>
      <c r="E657" s="234"/>
      <c r="F657" s="233"/>
      <c r="G657" s="234"/>
      <c r="H657" s="233"/>
      <c r="I657" s="234"/>
      <c r="J657" s="233"/>
      <c r="K657" s="234"/>
      <c r="L657" s="233"/>
      <c r="M657" s="234"/>
    </row>
    <row r="658" spans="2:14" ht="50.1" customHeight="1" x14ac:dyDescent="0.3">
      <c r="B658" s="228"/>
      <c r="C658" s="225"/>
      <c r="D658" s="233"/>
      <c r="E658" s="234"/>
      <c r="F658" s="233"/>
      <c r="G658" s="234"/>
      <c r="H658" s="233"/>
      <c r="I658" s="234"/>
      <c r="J658" s="233"/>
      <c r="K658" s="234"/>
      <c r="L658" s="233"/>
      <c r="M658" s="234"/>
    </row>
    <row r="659" spans="2:14" ht="21.95" customHeight="1" x14ac:dyDescent="0.3">
      <c r="B659" s="229"/>
      <c r="C659" s="226"/>
      <c r="D659" s="235"/>
      <c r="E659" s="236"/>
      <c r="F659" s="235"/>
      <c r="G659" s="236"/>
      <c r="H659" s="235"/>
      <c r="I659" s="236"/>
      <c r="J659" s="235"/>
      <c r="K659" s="236"/>
      <c r="L659" s="235"/>
      <c r="M659" s="236"/>
    </row>
    <row r="660" spans="2:14" ht="17.100000000000001" customHeight="1" x14ac:dyDescent="0.3">
      <c r="B660" s="150"/>
      <c r="C660" s="159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</row>
    <row r="661" spans="2:14" ht="17.100000000000001" customHeight="1" x14ac:dyDescent="0.3">
      <c r="B661" s="150"/>
      <c r="C661" s="159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</row>
    <row r="662" spans="2:14" ht="17.100000000000001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6"/>
      <c r="N662" t="s">
        <v>224</v>
      </c>
    </row>
    <row r="663" spans="2:14" ht="27" customHeight="1" x14ac:dyDescent="0.3">
      <c r="B663" s="2"/>
      <c r="C663" s="230">
        <f>L668</f>
        <v>43721</v>
      </c>
      <c r="D663" s="230"/>
      <c r="E663" s="230"/>
      <c r="F663" s="230"/>
      <c r="G663" s="230"/>
      <c r="H663" s="220">
        <f>IF(DAY(L668)&gt;=28,5,IF(DAY(L668)&gt;=21,4,IF(DAY(L668)&gt;=14,3,IF(DAY(L668)&gt;=7,2,1))))</f>
        <v>2</v>
      </c>
      <c r="I663" s="220"/>
      <c r="J663" s="220"/>
      <c r="K663" s="220"/>
      <c r="L663" s="220"/>
      <c r="M663" s="6"/>
    </row>
    <row r="664" spans="2:14" ht="27" customHeight="1" x14ac:dyDescent="0.3">
      <c r="B664" s="221"/>
      <c r="C664" s="222"/>
      <c r="D664" s="184"/>
      <c r="E664" s="7"/>
      <c r="F664" s="191"/>
      <c r="G664" s="218"/>
      <c r="H664" s="219"/>
      <c r="I664" s="219"/>
      <c r="J664" s="192"/>
      <c r="K664" s="8"/>
      <c r="L664" s="192"/>
      <c r="M664" s="6"/>
    </row>
    <row r="665" spans="2:14" ht="17.100000000000001" customHeight="1" x14ac:dyDescent="0.3">
      <c r="B665" s="223" t="s">
        <v>229</v>
      </c>
      <c r="C665" s="223"/>
      <c r="D665" s="9" t="s">
        <v>448</v>
      </c>
      <c r="E665" s="10"/>
      <c r="F665" s="11"/>
      <c r="G665" s="221" t="s">
        <v>231</v>
      </c>
      <c r="H665" s="222"/>
      <c r="I665" s="222"/>
      <c r="J665" s="6"/>
      <c r="K665" s="6"/>
      <c r="L665" s="6"/>
      <c r="M665" s="6"/>
    </row>
    <row r="666" spans="2:14" ht="17.100000000000001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6"/>
    </row>
    <row r="667" spans="2:14" ht="17.100000000000001" customHeight="1" x14ac:dyDescent="0.3">
      <c r="B667" s="239" t="s">
        <v>0</v>
      </c>
      <c r="C667" s="239" t="s">
        <v>1</v>
      </c>
      <c r="D667" s="215">
        <f>D668</f>
        <v>43717</v>
      </c>
      <c r="E667" s="216"/>
      <c r="F667" s="215">
        <f>F668</f>
        <v>43718</v>
      </c>
      <c r="G667" s="216"/>
      <c r="H667" s="215">
        <f>H668</f>
        <v>43719</v>
      </c>
      <c r="I667" s="216"/>
      <c r="J667" s="215">
        <f>J668</f>
        <v>43720</v>
      </c>
      <c r="K667" s="216"/>
      <c r="L667" s="215">
        <f>L668</f>
        <v>43721</v>
      </c>
      <c r="M667" s="216"/>
    </row>
    <row r="668" spans="2:14" ht="17.100000000000001" customHeight="1" thickBot="1" x14ac:dyDescent="0.35">
      <c r="B668" s="240"/>
      <c r="C668" s="240"/>
      <c r="D668" s="213">
        <f>D635+7</f>
        <v>43717</v>
      </c>
      <c r="E668" s="214"/>
      <c r="F668" s="213">
        <f>D668+1</f>
        <v>43718</v>
      </c>
      <c r="G668" s="214"/>
      <c r="H668" s="213">
        <f>F668+1</f>
        <v>43719</v>
      </c>
      <c r="I668" s="214"/>
      <c r="J668" s="213">
        <f>H668+1</f>
        <v>43720</v>
      </c>
      <c r="K668" s="214"/>
      <c r="L668" s="213">
        <f>J668+1</f>
        <v>43721</v>
      </c>
      <c r="M668" s="214"/>
    </row>
    <row r="669" spans="2:14" ht="27" customHeight="1" thickTop="1" x14ac:dyDescent="0.3">
      <c r="B669" s="229">
        <v>1</v>
      </c>
      <c r="C669" s="225" t="s">
        <v>2</v>
      </c>
      <c r="D669" s="210" t="s">
        <v>684</v>
      </c>
      <c r="E669" s="211" t="s">
        <v>295</v>
      </c>
      <c r="F669" s="210" t="s">
        <v>256</v>
      </c>
      <c r="G669" s="211" t="s">
        <v>295</v>
      </c>
      <c r="H669" s="210" t="s">
        <v>256</v>
      </c>
      <c r="I669" s="211" t="s">
        <v>295</v>
      </c>
      <c r="J669" s="231" t="s">
        <v>471</v>
      </c>
      <c r="K669" s="232"/>
      <c r="L669" s="231" t="s">
        <v>471</v>
      </c>
      <c r="M669" s="232"/>
    </row>
    <row r="670" spans="2:14" ht="50.1" customHeight="1" x14ac:dyDescent="0.3">
      <c r="B670" s="229"/>
      <c r="C670" s="225"/>
      <c r="D670" s="210" t="s">
        <v>685</v>
      </c>
      <c r="E670" s="211"/>
      <c r="F670" s="210" t="s">
        <v>259</v>
      </c>
      <c r="G670" s="211"/>
      <c r="H670" s="210" t="s">
        <v>259</v>
      </c>
      <c r="I670" s="211"/>
      <c r="J670" s="233"/>
      <c r="K670" s="234"/>
      <c r="L670" s="233"/>
      <c r="M670" s="234"/>
    </row>
    <row r="671" spans="2:14" ht="21.95" customHeight="1" x14ac:dyDescent="0.3">
      <c r="B671" s="237"/>
      <c r="C671" s="238"/>
      <c r="D671" s="157" t="s">
        <v>244</v>
      </c>
      <c r="E671" s="212"/>
      <c r="F671" s="157" t="s">
        <v>244</v>
      </c>
      <c r="G671" s="212"/>
      <c r="H671" s="157" t="s">
        <v>244</v>
      </c>
      <c r="I671" s="212"/>
      <c r="J671" s="233"/>
      <c r="K671" s="234"/>
      <c r="L671" s="233"/>
      <c r="M671" s="234"/>
    </row>
    <row r="672" spans="2:14" ht="27" customHeight="1" x14ac:dyDescent="0.3">
      <c r="B672" s="227">
        <v>2</v>
      </c>
      <c r="C672" s="224" t="s">
        <v>3</v>
      </c>
      <c r="D672" s="210" t="s">
        <v>256</v>
      </c>
      <c r="E672" s="211" t="s">
        <v>496</v>
      </c>
      <c r="F672" s="210" t="s">
        <v>686</v>
      </c>
      <c r="G672" s="211" t="s">
        <v>295</v>
      </c>
      <c r="H672" s="210" t="s">
        <v>684</v>
      </c>
      <c r="I672" s="211" t="s">
        <v>496</v>
      </c>
      <c r="J672" s="233"/>
      <c r="K672" s="234"/>
      <c r="L672" s="233"/>
      <c r="M672" s="234"/>
    </row>
    <row r="673" spans="2:15" ht="50.1" customHeight="1" x14ac:dyDescent="0.3">
      <c r="B673" s="228"/>
      <c r="C673" s="225"/>
      <c r="D673" s="210" t="s">
        <v>685</v>
      </c>
      <c r="E673" s="211"/>
      <c r="F673" s="210" t="s">
        <v>259</v>
      </c>
      <c r="G673" s="211"/>
      <c r="H673" s="210" t="s">
        <v>687</v>
      </c>
      <c r="I673" s="211"/>
      <c r="J673" s="233"/>
      <c r="K673" s="234"/>
      <c r="L673" s="233"/>
      <c r="M673" s="234"/>
    </row>
    <row r="674" spans="2:15" ht="21.95" customHeight="1" x14ac:dyDescent="0.3">
      <c r="B674" s="229"/>
      <c r="C674" s="226"/>
      <c r="D674" s="157" t="s">
        <v>244</v>
      </c>
      <c r="E674" s="212"/>
      <c r="F674" s="157" t="s">
        <v>244</v>
      </c>
      <c r="G674" s="212"/>
      <c r="H674" s="157" t="s">
        <v>244</v>
      </c>
      <c r="I674" s="212"/>
      <c r="J674" s="233"/>
      <c r="K674" s="234"/>
      <c r="L674" s="233"/>
      <c r="M674" s="234"/>
    </row>
    <row r="675" spans="2:15" ht="27" customHeight="1" x14ac:dyDescent="0.3">
      <c r="B675" s="227">
        <v>3</v>
      </c>
      <c r="C675" s="224" t="s">
        <v>4</v>
      </c>
      <c r="D675" s="210" t="s">
        <v>256</v>
      </c>
      <c r="E675" s="211" t="s">
        <v>295</v>
      </c>
      <c r="F675" s="210" t="s">
        <v>684</v>
      </c>
      <c r="G675" s="211" t="s">
        <v>295</v>
      </c>
      <c r="H675" s="210" t="s">
        <v>256</v>
      </c>
      <c r="I675" s="211" t="s">
        <v>295</v>
      </c>
      <c r="J675" s="233"/>
      <c r="K675" s="234"/>
      <c r="L675" s="233"/>
      <c r="M675" s="234"/>
    </row>
    <row r="676" spans="2:15" ht="50.1" customHeight="1" x14ac:dyDescent="0.3">
      <c r="B676" s="228"/>
      <c r="C676" s="225"/>
      <c r="D676" s="210" t="s">
        <v>258</v>
      </c>
      <c r="E676" s="211"/>
      <c r="F676" s="210" t="s">
        <v>259</v>
      </c>
      <c r="G676" s="211"/>
      <c r="H676" s="210" t="s">
        <v>260</v>
      </c>
      <c r="I676" s="211"/>
      <c r="J676" s="233"/>
      <c r="K676" s="234"/>
      <c r="L676" s="233"/>
      <c r="M676" s="234"/>
    </row>
    <row r="677" spans="2:15" ht="21.95" customHeight="1" x14ac:dyDescent="0.3">
      <c r="B677" s="229"/>
      <c r="C677" s="226"/>
      <c r="D677" s="157" t="s">
        <v>244</v>
      </c>
      <c r="E677" s="212"/>
      <c r="F677" s="157" t="s">
        <v>244</v>
      </c>
      <c r="G677" s="212"/>
      <c r="H677" s="157" t="s">
        <v>244</v>
      </c>
      <c r="I677" s="212"/>
      <c r="J677" s="233"/>
      <c r="K677" s="234"/>
      <c r="L677" s="233"/>
      <c r="M677" s="234"/>
    </row>
    <row r="678" spans="2:15" ht="27" customHeight="1" x14ac:dyDescent="0.3">
      <c r="B678" s="227">
        <v>4</v>
      </c>
      <c r="C678" s="224" t="s">
        <v>5</v>
      </c>
      <c r="D678" s="210" t="s">
        <v>256</v>
      </c>
      <c r="E678" s="211" t="s">
        <v>295</v>
      </c>
      <c r="F678" s="210" t="s">
        <v>256</v>
      </c>
      <c r="G678" s="211" t="s">
        <v>295</v>
      </c>
      <c r="H678" s="210" t="s">
        <v>256</v>
      </c>
      <c r="I678" s="211" t="s">
        <v>295</v>
      </c>
      <c r="J678" s="233"/>
      <c r="K678" s="234"/>
      <c r="L678" s="233"/>
      <c r="M678" s="234"/>
    </row>
    <row r="679" spans="2:15" ht="50.1" customHeight="1" x14ac:dyDescent="0.3">
      <c r="B679" s="228"/>
      <c r="C679" s="225"/>
      <c r="D679" s="210" t="s">
        <v>258</v>
      </c>
      <c r="E679" s="211"/>
      <c r="F679" s="210" t="s">
        <v>259</v>
      </c>
      <c r="G679" s="211"/>
      <c r="H679" s="210" t="s">
        <v>260</v>
      </c>
      <c r="I679" s="211"/>
      <c r="J679" s="233"/>
      <c r="K679" s="234"/>
      <c r="L679" s="233"/>
      <c r="M679" s="234"/>
    </row>
    <row r="680" spans="2:15" ht="21.95" customHeight="1" x14ac:dyDescent="0.3">
      <c r="B680" s="229"/>
      <c r="C680" s="226"/>
      <c r="D680" s="157" t="s">
        <v>244</v>
      </c>
      <c r="E680" s="212"/>
      <c r="F680" s="157" t="s">
        <v>244</v>
      </c>
      <c r="G680" s="212"/>
      <c r="H680" s="157" t="s">
        <v>244</v>
      </c>
      <c r="I680" s="212"/>
      <c r="J680" s="233"/>
      <c r="K680" s="234"/>
      <c r="L680" s="233"/>
      <c r="M680" s="234"/>
    </row>
    <row r="681" spans="2:15" ht="27" customHeight="1" x14ac:dyDescent="0.3">
      <c r="B681" s="227">
        <v>5</v>
      </c>
      <c r="C681" s="224" t="s">
        <v>483</v>
      </c>
      <c r="D681" s="210" t="s">
        <v>256</v>
      </c>
      <c r="E681" s="211" t="s">
        <v>295</v>
      </c>
      <c r="F681" s="210" t="s">
        <v>256</v>
      </c>
      <c r="G681" s="211" t="s">
        <v>295</v>
      </c>
      <c r="H681" s="210" t="s">
        <v>256</v>
      </c>
      <c r="I681" s="211" t="s">
        <v>295</v>
      </c>
      <c r="J681" s="233"/>
      <c r="K681" s="234"/>
      <c r="L681" s="233"/>
      <c r="M681" s="234"/>
    </row>
    <row r="682" spans="2:15" ht="50.1" customHeight="1" x14ac:dyDescent="0.3">
      <c r="B682" s="228"/>
      <c r="C682" s="225"/>
      <c r="D682" s="210" t="s">
        <v>259</v>
      </c>
      <c r="E682" s="211"/>
      <c r="F682" s="210" t="s">
        <v>259</v>
      </c>
      <c r="G682" s="211"/>
      <c r="H682" s="210" t="s">
        <v>260</v>
      </c>
      <c r="I682" s="211"/>
      <c r="J682" s="233"/>
      <c r="K682" s="234"/>
      <c r="L682" s="233"/>
      <c r="M682" s="234"/>
    </row>
    <row r="683" spans="2:15" ht="21.95" customHeight="1" x14ac:dyDescent="0.3">
      <c r="B683" s="229"/>
      <c r="C683" s="226"/>
      <c r="D683" s="157" t="s">
        <v>244</v>
      </c>
      <c r="E683" s="212"/>
      <c r="F683" s="157" t="s">
        <v>244</v>
      </c>
      <c r="G683" s="212"/>
      <c r="H683" s="157" t="s">
        <v>244</v>
      </c>
      <c r="I683" s="212"/>
      <c r="J683" s="233"/>
      <c r="K683" s="234"/>
      <c r="L683" s="233"/>
      <c r="M683" s="234"/>
    </row>
    <row r="684" spans="2:15" ht="27" customHeight="1" x14ac:dyDescent="0.3">
      <c r="B684" s="227">
        <v>6</v>
      </c>
      <c r="C684" s="224" t="s">
        <v>484</v>
      </c>
      <c r="D684" s="210" t="s">
        <v>256</v>
      </c>
      <c r="E684" s="211" t="s">
        <v>295</v>
      </c>
      <c r="F684" s="210" t="s">
        <v>256</v>
      </c>
      <c r="G684" s="211" t="s">
        <v>295</v>
      </c>
      <c r="H684" s="210" t="s">
        <v>256</v>
      </c>
      <c r="I684" s="211" t="s">
        <v>295</v>
      </c>
      <c r="J684" s="233"/>
      <c r="K684" s="234"/>
      <c r="L684" s="233"/>
      <c r="M684" s="234"/>
      <c r="N684" s="2"/>
      <c r="O684" s="2"/>
    </row>
    <row r="685" spans="2:15" ht="50.1" customHeight="1" x14ac:dyDescent="0.3">
      <c r="B685" s="228"/>
      <c r="C685" s="225"/>
      <c r="D685" s="210" t="s">
        <v>259</v>
      </c>
      <c r="E685" s="211"/>
      <c r="F685" s="210" t="s">
        <v>259</v>
      </c>
      <c r="G685" s="211"/>
      <c r="H685" s="210" t="s">
        <v>260</v>
      </c>
      <c r="I685" s="211"/>
      <c r="J685" s="233"/>
      <c r="K685" s="234"/>
      <c r="L685" s="233"/>
      <c r="M685" s="234"/>
      <c r="N685" s="2"/>
      <c r="O685" s="2"/>
    </row>
    <row r="686" spans="2:15" ht="21.95" customHeight="1" x14ac:dyDescent="0.3">
      <c r="B686" s="229"/>
      <c r="C686" s="226"/>
      <c r="D686" s="157" t="s">
        <v>244</v>
      </c>
      <c r="E686" s="212"/>
      <c r="F686" s="157" t="s">
        <v>244</v>
      </c>
      <c r="G686" s="212"/>
      <c r="H686" s="157" t="s">
        <v>244</v>
      </c>
      <c r="I686" s="212"/>
      <c r="J686" s="233"/>
      <c r="K686" s="234"/>
      <c r="L686" s="233"/>
      <c r="M686" s="234"/>
      <c r="N686" s="2"/>
      <c r="O686" s="2"/>
    </row>
    <row r="687" spans="2:15" ht="27" customHeight="1" x14ac:dyDescent="0.3">
      <c r="B687" s="227">
        <v>7</v>
      </c>
      <c r="C687" s="224" t="s">
        <v>485</v>
      </c>
      <c r="D687" s="210" t="s">
        <v>256</v>
      </c>
      <c r="E687" s="211" t="s">
        <v>295</v>
      </c>
      <c r="F687" s="210" t="s">
        <v>256</v>
      </c>
      <c r="G687" s="211" t="s">
        <v>295</v>
      </c>
      <c r="H687" s="210" t="s">
        <v>256</v>
      </c>
      <c r="I687" s="211" t="s">
        <v>295</v>
      </c>
      <c r="J687" s="233"/>
      <c r="K687" s="234"/>
      <c r="L687" s="233"/>
      <c r="M687" s="234"/>
      <c r="N687" s="2"/>
      <c r="O687" s="2"/>
    </row>
    <row r="688" spans="2:15" ht="50.1" customHeight="1" x14ac:dyDescent="0.3">
      <c r="B688" s="228"/>
      <c r="C688" s="225"/>
      <c r="D688" s="210" t="s">
        <v>259</v>
      </c>
      <c r="E688" s="211"/>
      <c r="F688" s="210" t="s">
        <v>259</v>
      </c>
      <c r="G688" s="211"/>
      <c r="H688" s="210" t="s">
        <v>261</v>
      </c>
      <c r="I688" s="211"/>
      <c r="J688" s="233"/>
      <c r="K688" s="234"/>
      <c r="L688" s="233"/>
      <c r="M688" s="234"/>
      <c r="N688" s="2"/>
      <c r="O688" s="2"/>
    </row>
    <row r="689" spans="2:26" ht="21.95" customHeight="1" x14ac:dyDescent="0.3">
      <c r="B689" s="229"/>
      <c r="C689" s="226"/>
      <c r="D689" s="157" t="s">
        <v>244</v>
      </c>
      <c r="E689" s="212"/>
      <c r="F689" s="157" t="s">
        <v>244</v>
      </c>
      <c r="G689" s="212"/>
      <c r="H689" s="157" t="s">
        <v>244</v>
      </c>
      <c r="I689" s="212"/>
      <c r="J689" s="233"/>
      <c r="K689" s="234"/>
      <c r="L689" s="233"/>
      <c r="M689" s="234"/>
      <c r="N689" s="2"/>
      <c r="O689" s="2"/>
    </row>
    <row r="690" spans="2:26" ht="27" customHeight="1" x14ac:dyDescent="0.3">
      <c r="B690" s="227">
        <v>8</v>
      </c>
      <c r="C690" s="224" t="s">
        <v>486</v>
      </c>
      <c r="D690" s="210" t="s">
        <v>256</v>
      </c>
      <c r="E690" s="211" t="s">
        <v>295</v>
      </c>
      <c r="F690" s="210" t="s">
        <v>256</v>
      </c>
      <c r="G690" s="211" t="s">
        <v>295</v>
      </c>
      <c r="H690" s="210" t="s">
        <v>256</v>
      </c>
      <c r="I690" s="211" t="s">
        <v>295</v>
      </c>
      <c r="J690" s="233"/>
      <c r="K690" s="234"/>
      <c r="L690" s="233"/>
      <c r="M690" s="234"/>
      <c r="N690" s="2"/>
    </row>
    <row r="691" spans="2:26" ht="50.1" customHeight="1" x14ac:dyDescent="0.3">
      <c r="B691" s="228"/>
      <c r="C691" s="225"/>
      <c r="D691" s="210" t="s">
        <v>259</v>
      </c>
      <c r="E691" s="211"/>
      <c r="F691" s="210" t="s">
        <v>259</v>
      </c>
      <c r="G691" s="211"/>
      <c r="H691" s="210" t="s">
        <v>261</v>
      </c>
      <c r="I691" s="211"/>
      <c r="J691" s="233"/>
      <c r="K691" s="234"/>
      <c r="L691" s="233"/>
      <c r="M691" s="234"/>
      <c r="N691" s="2"/>
    </row>
    <row r="692" spans="2:26" ht="21.95" customHeight="1" x14ac:dyDescent="0.3">
      <c r="B692" s="229"/>
      <c r="C692" s="226"/>
      <c r="D692" s="157" t="s">
        <v>244</v>
      </c>
      <c r="E692" s="212"/>
      <c r="F692" s="157" t="s">
        <v>244</v>
      </c>
      <c r="G692" s="212"/>
      <c r="H692" s="157" t="s">
        <v>244</v>
      </c>
      <c r="I692" s="212"/>
      <c r="J692" s="235"/>
      <c r="K692" s="236"/>
      <c r="L692" s="235"/>
      <c r="M692" s="236"/>
      <c r="N692" s="2"/>
    </row>
    <row r="693" spans="2:26" ht="17.100000000000001" customHeight="1" x14ac:dyDescent="0.3">
      <c r="B693" s="150"/>
      <c r="C693" s="159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2"/>
      <c r="Z693" s="2"/>
    </row>
    <row r="694" spans="2:26" ht="17.100000000000001" customHeight="1" x14ac:dyDescent="0.3">
      <c r="B694" s="150"/>
      <c r="C694" s="159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2"/>
      <c r="Z694" s="2"/>
    </row>
    <row r="695" spans="2:26" ht="17.100000000000001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6"/>
      <c r="N695" s="2"/>
      <c r="Z695" s="2"/>
    </row>
    <row r="696" spans="2:26" ht="27" customHeight="1" x14ac:dyDescent="0.3">
      <c r="B696" s="2"/>
      <c r="C696" s="230">
        <f>L701</f>
        <v>43728</v>
      </c>
      <c r="D696" s="230"/>
      <c r="E696" s="230"/>
      <c r="F696" s="230"/>
      <c r="G696" s="230"/>
      <c r="H696" s="220">
        <f>IF(DAY(L701)&gt;=28,5,IF(DAY(L701)&gt;=21,4,IF(DAY(L701)&gt;=14,3,IF(DAY(L701)&gt;=7,2,1))))</f>
        <v>3</v>
      </c>
      <c r="I696" s="220"/>
      <c r="J696" s="220"/>
      <c r="K696" s="220"/>
      <c r="L696" s="220"/>
      <c r="M696" s="6"/>
      <c r="N696" s="2"/>
      <c r="Z696" s="2"/>
    </row>
    <row r="697" spans="2:26" ht="27" customHeight="1" x14ac:dyDescent="0.3">
      <c r="B697" s="221"/>
      <c r="C697" s="222"/>
      <c r="D697" s="184"/>
      <c r="E697" s="7"/>
      <c r="F697" s="191"/>
      <c r="G697" s="218"/>
      <c r="H697" s="219"/>
      <c r="I697" s="219"/>
      <c r="J697" s="192"/>
      <c r="K697" s="8"/>
      <c r="L697" s="192"/>
      <c r="M697" s="6"/>
      <c r="N697" s="2"/>
      <c r="V697" s="2"/>
      <c r="W697" s="2"/>
      <c r="X697" s="2"/>
      <c r="Y697" s="2"/>
      <c r="Z697" s="2"/>
    </row>
    <row r="698" spans="2:26" ht="17.100000000000001" customHeight="1" x14ac:dyDescent="0.3">
      <c r="B698" s="223" t="s">
        <v>229</v>
      </c>
      <c r="C698" s="223"/>
      <c r="D698" s="9" t="s">
        <v>448</v>
      </c>
      <c r="E698" s="10"/>
      <c r="F698" s="11"/>
      <c r="G698" s="221" t="s">
        <v>231</v>
      </c>
      <c r="H698" s="222"/>
      <c r="I698" s="222"/>
      <c r="J698" s="6"/>
      <c r="K698" s="6"/>
      <c r="L698" s="6"/>
      <c r="M698" s="6"/>
      <c r="N698" s="2"/>
      <c r="S698" s="2"/>
      <c r="T698" s="2"/>
      <c r="U698" s="2"/>
      <c r="V698" s="2"/>
      <c r="W698" s="2"/>
      <c r="X698" s="2"/>
      <c r="Y698" s="2"/>
      <c r="Z698" s="2"/>
    </row>
    <row r="699" spans="2:26" ht="17.100000000000001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6"/>
      <c r="N699" s="2"/>
      <c r="V699" s="2"/>
      <c r="W699" s="2"/>
      <c r="X699" s="2"/>
      <c r="Y699" s="2"/>
      <c r="Z699" s="2"/>
    </row>
    <row r="700" spans="2:26" ht="17.100000000000001" customHeight="1" x14ac:dyDescent="0.3">
      <c r="B700" s="239" t="s">
        <v>0</v>
      </c>
      <c r="C700" s="239" t="s">
        <v>1</v>
      </c>
      <c r="D700" s="215">
        <f>D701</f>
        <v>43724</v>
      </c>
      <c r="E700" s="216"/>
      <c r="F700" s="215">
        <f>F701</f>
        <v>43725</v>
      </c>
      <c r="G700" s="216"/>
      <c r="H700" s="215">
        <f>H701</f>
        <v>43726</v>
      </c>
      <c r="I700" s="216"/>
      <c r="J700" s="215">
        <f>J701</f>
        <v>43727</v>
      </c>
      <c r="K700" s="216"/>
      <c r="L700" s="215">
        <f>L701</f>
        <v>43728</v>
      </c>
      <c r="M700" s="216"/>
      <c r="N700" s="2"/>
      <c r="O700" s="2"/>
      <c r="V700" s="2"/>
      <c r="W700" s="2"/>
      <c r="X700" s="2"/>
      <c r="Y700" s="2"/>
      <c r="Z700" s="2"/>
    </row>
    <row r="701" spans="2:26" ht="17.100000000000001" customHeight="1" thickBot="1" x14ac:dyDescent="0.35">
      <c r="B701" s="240"/>
      <c r="C701" s="240"/>
      <c r="D701" s="213">
        <f>D668+7</f>
        <v>43724</v>
      </c>
      <c r="E701" s="214"/>
      <c r="F701" s="213">
        <f>D701+1</f>
        <v>43725</v>
      </c>
      <c r="G701" s="214"/>
      <c r="H701" s="213">
        <f>F701+1</f>
        <v>43726</v>
      </c>
      <c r="I701" s="214"/>
      <c r="J701" s="213">
        <f>H701+1</f>
        <v>43727</v>
      </c>
      <c r="K701" s="214"/>
      <c r="L701" s="213">
        <f>J701+1</f>
        <v>43728</v>
      </c>
      <c r="M701" s="21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27" customHeight="1" thickTop="1" x14ac:dyDescent="0.3">
      <c r="B702" s="229">
        <v>1</v>
      </c>
      <c r="C702" s="225" t="s">
        <v>2</v>
      </c>
      <c r="D702" s="210" t="s">
        <v>686</v>
      </c>
      <c r="E702" s="211" t="s">
        <v>496</v>
      </c>
      <c r="F702" s="210" t="s">
        <v>277</v>
      </c>
      <c r="G702" s="211" t="s">
        <v>496</v>
      </c>
      <c r="H702" s="210" t="s">
        <v>694</v>
      </c>
      <c r="I702" s="211" t="s">
        <v>496</v>
      </c>
      <c r="J702" s="210" t="s">
        <v>694</v>
      </c>
      <c r="K702" s="211" t="s">
        <v>295</v>
      </c>
      <c r="L702" s="210" t="s">
        <v>694</v>
      </c>
      <c r="M702" s="211" t="s">
        <v>295</v>
      </c>
      <c r="N702" s="2"/>
      <c r="O702" s="2"/>
    </row>
    <row r="703" spans="2:26" ht="50.1" customHeight="1" x14ac:dyDescent="0.3">
      <c r="B703" s="229"/>
      <c r="C703" s="225"/>
      <c r="D703" s="210" t="s">
        <v>688</v>
      </c>
      <c r="E703" s="211"/>
      <c r="F703" s="210" t="s">
        <v>689</v>
      </c>
      <c r="G703" s="211"/>
      <c r="H703" s="210" t="s">
        <v>689</v>
      </c>
      <c r="I703" s="211"/>
      <c r="J703" s="210" t="s">
        <v>689</v>
      </c>
      <c r="K703" s="211"/>
      <c r="L703" s="210" t="s">
        <v>689</v>
      </c>
      <c r="M703" s="211"/>
      <c r="N703" s="2"/>
      <c r="O703" s="2"/>
    </row>
    <row r="704" spans="2:26" ht="21.95" customHeight="1" x14ac:dyDescent="0.3">
      <c r="B704" s="237"/>
      <c r="C704" s="238"/>
      <c r="D704" s="157" t="s">
        <v>244</v>
      </c>
      <c r="E704" s="212"/>
      <c r="F704" s="157" t="s">
        <v>244</v>
      </c>
      <c r="G704" s="212"/>
      <c r="H704" s="157" t="s">
        <v>244</v>
      </c>
      <c r="I704" s="212"/>
      <c r="J704" s="157" t="s">
        <v>244</v>
      </c>
      <c r="K704" s="212"/>
      <c r="L704" s="157" t="s">
        <v>244</v>
      </c>
      <c r="M704" s="212"/>
      <c r="N704" s="2"/>
      <c r="O704" s="2"/>
    </row>
    <row r="705" spans="2:15" ht="27" customHeight="1" x14ac:dyDescent="0.3">
      <c r="B705" s="227">
        <v>2</v>
      </c>
      <c r="C705" s="224" t="s">
        <v>3</v>
      </c>
      <c r="D705" s="210" t="s">
        <v>686</v>
      </c>
      <c r="E705" s="211" t="s">
        <v>496</v>
      </c>
      <c r="F705" s="210" t="s">
        <v>690</v>
      </c>
      <c r="G705" s="211" t="s">
        <v>691</v>
      </c>
      <c r="H705" s="210" t="s">
        <v>277</v>
      </c>
      <c r="I705" s="211" t="s">
        <v>295</v>
      </c>
      <c r="J705" s="210" t="s">
        <v>694</v>
      </c>
      <c r="K705" s="211" t="s">
        <v>295</v>
      </c>
      <c r="L705" s="210" t="s">
        <v>694</v>
      </c>
      <c r="M705" s="211" t="s">
        <v>496</v>
      </c>
      <c r="N705" s="2"/>
      <c r="O705" s="2"/>
    </row>
    <row r="706" spans="2:15" ht="50.1" customHeight="1" x14ac:dyDescent="0.3">
      <c r="B706" s="228"/>
      <c r="C706" s="225"/>
      <c r="D706" s="210" t="s">
        <v>692</v>
      </c>
      <c r="E706" s="211"/>
      <c r="F706" s="210" t="s">
        <v>693</v>
      </c>
      <c r="G706" s="211"/>
      <c r="H706" s="210" t="s">
        <v>689</v>
      </c>
      <c r="I706" s="211"/>
      <c r="J706" s="210" t="s">
        <v>689</v>
      </c>
      <c r="K706" s="211"/>
      <c r="L706" s="210" t="s">
        <v>689</v>
      </c>
      <c r="M706" s="211"/>
      <c r="N706" s="2"/>
      <c r="O706" s="2"/>
    </row>
    <row r="707" spans="2:15" ht="21.95" customHeight="1" x14ac:dyDescent="0.3">
      <c r="B707" s="229"/>
      <c r="C707" s="226"/>
      <c r="D707" s="157" t="s">
        <v>244</v>
      </c>
      <c r="E707" s="212"/>
      <c r="F707" s="157" t="s">
        <v>244</v>
      </c>
      <c r="G707" s="212"/>
      <c r="H707" s="157" t="s">
        <v>244</v>
      </c>
      <c r="I707" s="212"/>
      <c r="J707" s="157" t="s">
        <v>244</v>
      </c>
      <c r="K707" s="212"/>
      <c r="L707" s="157" t="s">
        <v>244</v>
      </c>
      <c r="M707" s="212"/>
      <c r="N707" s="2" t="s">
        <v>223</v>
      </c>
      <c r="O707" s="2"/>
    </row>
    <row r="708" spans="2:15" ht="27" customHeight="1" x14ac:dyDescent="0.3">
      <c r="B708" s="227">
        <v>3</v>
      </c>
      <c r="C708" s="224" t="s">
        <v>4</v>
      </c>
      <c r="D708" s="210" t="s">
        <v>690</v>
      </c>
      <c r="E708" s="211" t="s">
        <v>691</v>
      </c>
      <c r="F708" s="210" t="s">
        <v>277</v>
      </c>
      <c r="G708" s="211" t="s">
        <v>295</v>
      </c>
      <c r="H708" s="210" t="s">
        <v>694</v>
      </c>
      <c r="I708" s="211" t="s">
        <v>496</v>
      </c>
      <c r="J708" s="210" t="s">
        <v>694</v>
      </c>
      <c r="K708" s="211" t="s">
        <v>295</v>
      </c>
      <c r="L708" s="210" t="s">
        <v>694</v>
      </c>
      <c r="M708" s="211" t="s">
        <v>496</v>
      </c>
      <c r="N708" s="2"/>
      <c r="O708" s="2"/>
    </row>
    <row r="709" spans="2:15" ht="50.1" customHeight="1" x14ac:dyDescent="0.3">
      <c r="B709" s="228"/>
      <c r="C709" s="225"/>
      <c r="D709" s="210" t="s">
        <v>689</v>
      </c>
      <c r="E709" s="211"/>
      <c r="F709" s="210" t="s">
        <v>693</v>
      </c>
      <c r="G709" s="211"/>
      <c r="H709" s="210" t="s">
        <v>689</v>
      </c>
      <c r="I709" s="211"/>
      <c r="J709" s="210" t="s">
        <v>689</v>
      </c>
      <c r="K709" s="211"/>
      <c r="L709" s="210" t="s">
        <v>278</v>
      </c>
      <c r="M709" s="211"/>
      <c r="N709" s="2"/>
      <c r="O709" s="2"/>
    </row>
    <row r="710" spans="2:15" ht="21.95" customHeight="1" x14ac:dyDescent="0.3">
      <c r="B710" s="229"/>
      <c r="C710" s="226"/>
      <c r="D710" s="157" t="s">
        <v>244</v>
      </c>
      <c r="E710" s="212"/>
      <c r="F710" s="157" t="s">
        <v>244</v>
      </c>
      <c r="G710" s="212"/>
      <c r="H710" s="157" t="s">
        <v>244</v>
      </c>
      <c r="I710" s="212"/>
      <c r="J710" s="157" t="s">
        <v>244</v>
      </c>
      <c r="K710" s="212"/>
      <c r="L710" s="157" t="s">
        <v>244</v>
      </c>
      <c r="M710" s="212"/>
      <c r="N710" s="2"/>
      <c r="O710" s="2"/>
    </row>
    <row r="711" spans="2:15" ht="27" customHeight="1" x14ac:dyDescent="0.3">
      <c r="B711" s="227">
        <v>4</v>
      </c>
      <c r="C711" s="224" t="s">
        <v>5</v>
      </c>
      <c r="D711" s="210" t="s">
        <v>694</v>
      </c>
      <c r="E711" s="211" t="s">
        <v>691</v>
      </c>
      <c r="F711" s="210" t="s">
        <v>695</v>
      </c>
      <c r="G711" s="211" t="s">
        <v>496</v>
      </c>
      <c r="H711" s="210" t="s">
        <v>694</v>
      </c>
      <c r="I711" s="211" t="s">
        <v>496</v>
      </c>
      <c r="J711" s="210" t="s">
        <v>277</v>
      </c>
      <c r="K711" s="211" t="s">
        <v>496</v>
      </c>
      <c r="L711" s="210" t="s">
        <v>694</v>
      </c>
      <c r="M711" s="211" t="s">
        <v>295</v>
      </c>
      <c r="N711" s="2"/>
      <c r="O711" s="2"/>
    </row>
    <row r="712" spans="2:15" ht="50.1" customHeight="1" x14ac:dyDescent="0.3">
      <c r="B712" s="228"/>
      <c r="C712" s="225"/>
      <c r="D712" s="210" t="s">
        <v>689</v>
      </c>
      <c r="E712" s="211"/>
      <c r="F712" s="210" t="s">
        <v>696</v>
      </c>
      <c r="G712" s="211"/>
      <c r="H712" s="210" t="s">
        <v>689</v>
      </c>
      <c r="I712" s="211"/>
      <c r="J712" s="210" t="s">
        <v>689</v>
      </c>
      <c r="K712" s="211"/>
      <c r="L712" s="210" t="s">
        <v>689</v>
      </c>
      <c r="M712" s="211"/>
      <c r="N712" s="2"/>
      <c r="O712" s="2"/>
    </row>
    <row r="713" spans="2:15" ht="21.95" customHeight="1" x14ac:dyDescent="0.3">
      <c r="B713" s="229"/>
      <c r="C713" s="226"/>
      <c r="D713" s="157" t="s">
        <v>244</v>
      </c>
      <c r="E713" s="212"/>
      <c r="F713" s="157" t="s">
        <v>244</v>
      </c>
      <c r="G713" s="212"/>
      <c r="H713" s="157" t="s">
        <v>244</v>
      </c>
      <c r="I713" s="212"/>
      <c r="J713" s="157" t="s">
        <v>244</v>
      </c>
      <c r="K713" s="212"/>
      <c r="L713" s="157" t="s">
        <v>244</v>
      </c>
      <c r="M713" s="212"/>
      <c r="N713" s="2"/>
    </row>
    <row r="714" spans="2:15" ht="27" customHeight="1" x14ac:dyDescent="0.3">
      <c r="B714" s="227">
        <v>5</v>
      </c>
      <c r="C714" s="224" t="s">
        <v>483</v>
      </c>
      <c r="D714" s="210" t="s">
        <v>694</v>
      </c>
      <c r="E714" s="211" t="s">
        <v>496</v>
      </c>
      <c r="F714" s="210" t="s">
        <v>697</v>
      </c>
      <c r="G714" s="211" t="s">
        <v>295</v>
      </c>
      <c r="H714" s="210" t="s">
        <v>694</v>
      </c>
      <c r="I714" s="211" t="s">
        <v>295</v>
      </c>
      <c r="J714" s="210" t="s">
        <v>277</v>
      </c>
      <c r="K714" s="211" t="s">
        <v>496</v>
      </c>
      <c r="L714" s="210" t="s">
        <v>694</v>
      </c>
      <c r="M714" s="211" t="s">
        <v>496</v>
      </c>
      <c r="N714" s="2"/>
    </row>
    <row r="715" spans="2:15" ht="50.1" customHeight="1" x14ac:dyDescent="0.3">
      <c r="B715" s="228"/>
      <c r="C715" s="225"/>
      <c r="D715" s="210" t="s">
        <v>689</v>
      </c>
      <c r="E715" s="211"/>
      <c r="F715" s="210" t="s">
        <v>696</v>
      </c>
      <c r="G715" s="211"/>
      <c r="H715" s="210" t="s">
        <v>689</v>
      </c>
      <c r="I715" s="211"/>
      <c r="J715" s="210" t="s">
        <v>689</v>
      </c>
      <c r="K715" s="211"/>
      <c r="L715" s="210" t="s">
        <v>689</v>
      </c>
      <c r="M715" s="211"/>
      <c r="N715" s="2"/>
    </row>
    <row r="716" spans="2:15" ht="21.95" customHeight="1" x14ac:dyDescent="0.3">
      <c r="B716" s="229"/>
      <c r="C716" s="226"/>
      <c r="D716" s="157" t="s">
        <v>244</v>
      </c>
      <c r="E716" s="212"/>
      <c r="F716" s="157" t="s">
        <v>244</v>
      </c>
      <c r="G716" s="212"/>
      <c r="H716" s="157" t="s">
        <v>244</v>
      </c>
      <c r="I716" s="212"/>
      <c r="J716" s="157" t="s">
        <v>244</v>
      </c>
      <c r="K716" s="212"/>
      <c r="L716" s="157" t="s">
        <v>244</v>
      </c>
      <c r="M716" s="212"/>
      <c r="N716" s="2"/>
    </row>
    <row r="717" spans="2:15" ht="27" customHeight="1" x14ac:dyDescent="0.3">
      <c r="B717" s="227">
        <v>6</v>
      </c>
      <c r="C717" s="224" t="s">
        <v>484</v>
      </c>
      <c r="D717" s="210" t="s">
        <v>694</v>
      </c>
      <c r="E717" s="211" t="s">
        <v>496</v>
      </c>
      <c r="F717" s="210" t="s">
        <v>698</v>
      </c>
      <c r="G717" s="211" t="s">
        <v>699</v>
      </c>
      <c r="H717" s="210" t="s">
        <v>277</v>
      </c>
      <c r="I717" s="211" t="s">
        <v>295</v>
      </c>
      <c r="J717" s="210" t="s">
        <v>277</v>
      </c>
      <c r="K717" s="211" t="s">
        <v>496</v>
      </c>
      <c r="L717" s="210" t="s">
        <v>694</v>
      </c>
      <c r="M717" s="211" t="s">
        <v>496</v>
      </c>
      <c r="N717" s="2"/>
    </row>
    <row r="718" spans="2:15" ht="50.1" customHeight="1" x14ac:dyDescent="0.3">
      <c r="B718" s="228"/>
      <c r="C718" s="225"/>
      <c r="D718" s="210" t="s">
        <v>700</v>
      </c>
      <c r="E718" s="211"/>
      <c r="F718" s="210" t="s">
        <v>700</v>
      </c>
      <c r="G718" s="211"/>
      <c r="H718" s="210" t="s">
        <v>689</v>
      </c>
      <c r="I718" s="211"/>
      <c r="J718" s="210" t="s">
        <v>278</v>
      </c>
      <c r="K718" s="211"/>
      <c r="L718" s="210" t="s">
        <v>278</v>
      </c>
      <c r="M718" s="211"/>
      <c r="N718" s="2"/>
    </row>
    <row r="719" spans="2:15" ht="21.95" customHeight="1" x14ac:dyDescent="0.3">
      <c r="B719" s="229"/>
      <c r="C719" s="226"/>
      <c r="D719" s="157" t="s">
        <v>244</v>
      </c>
      <c r="E719" s="212"/>
      <c r="F719" s="157" t="s">
        <v>244</v>
      </c>
      <c r="G719" s="212"/>
      <c r="H719" s="157" t="s">
        <v>244</v>
      </c>
      <c r="I719" s="212"/>
      <c r="J719" s="157" t="s">
        <v>244</v>
      </c>
      <c r="K719" s="212"/>
      <c r="L719" s="157" t="s">
        <v>244</v>
      </c>
      <c r="M719" s="212"/>
      <c r="N719" s="2"/>
    </row>
    <row r="720" spans="2:15" ht="27" customHeight="1" x14ac:dyDescent="0.3">
      <c r="B720" s="227">
        <v>7</v>
      </c>
      <c r="C720" s="224" t="s">
        <v>485</v>
      </c>
      <c r="D720" s="210" t="s">
        <v>694</v>
      </c>
      <c r="E720" s="211" t="s">
        <v>691</v>
      </c>
      <c r="F720" s="210" t="s">
        <v>694</v>
      </c>
      <c r="G720" s="211" t="s">
        <v>295</v>
      </c>
      <c r="H720" s="210" t="s">
        <v>694</v>
      </c>
      <c r="I720" s="211" t="s">
        <v>501</v>
      </c>
      <c r="J720" s="210" t="s">
        <v>694</v>
      </c>
      <c r="K720" s="211" t="s">
        <v>295</v>
      </c>
      <c r="L720" s="210" t="s">
        <v>277</v>
      </c>
      <c r="M720" s="211" t="s">
        <v>496</v>
      </c>
      <c r="N720" s="2"/>
    </row>
    <row r="721" spans="2:26" ht="50.1" customHeight="1" x14ac:dyDescent="0.3">
      <c r="B721" s="228"/>
      <c r="C721" s="225"/>
      <c r="D721" s="210" t="s">
        <v>689</v>
      </c>
      <c r="E721" s="211"/>
      <c r="F721" s="210" t="s">
        <v>689</v>
      </c>
      <c r="G721" s="211"/>
      <c r="H721" s="210" t="s">
        <v>689</v>
      </c>
      <c r="I721" s="211"/>
      <c r="J721" s="210" t="s">
        <v>701</v>
      </c>
      <c r="K721" s="211"/>
      <c r="L721" s="210" t="s">
        <v>689</v>
      </c>
      <c r="M721" s="211"/>
      <c r="N721" s="2"/>
    </row>
    <row r="722" spans="2:26" ht="21.95" customHeight="1" x14ac:dyDescent="0.3">
      <c r="B722" s="229"/>
      <c r="C722" s="226"/>
      <c r="D722" s="157" t="s">
        <v>244</v>
      </c>
      <c r="E722" s="212"/>
      <c r="F722" s="157" t="s">
        <v>244</v>
      </c>
      <c r="G722" s="212"/>
      <c r="H722" s="157" t="s">
        <v>244</v>
      </c>
      <c r="I722" s="212"/>
      <c r="J722" s="157" t="s">
        <v>244</v>
      </c>
      <c r="K722" s="212"/>
      <c r="L722" s="157" t="s">
        <v>244</v>
      </c>
      <c r="M722" s="212"/>
      <c r="N722" s="2"/>
    </row>
    <row r="723" spans="2:26" ht="27" customHeight="1" x14ac:dyDescent="0.3">
      <c r="B723" s="227">
        <v>8</v>
      </c>
      <c r="C723" s="224" t="s">
        <v>486</v>
      </c>
      <c r="D723" s="210" t="s">
        <v>277</v>
      </c>
      <c r="E723" s="211" t="s">
        <v>295</v>
      </c>
      <c r="F723" s="210" t="s">
        <v>277</v>
      </c>
      <c r="G723" s="211" t="s">
        <v>507</v>
      </c>
      <c r="H723" s="210" t="s">
        <v>694</v>
      </c>
      <c r="I723" s="211" t="s">
        <v>295</v>
      </c>
      <c r="J723" s="210" t="s">
        <v>277</v>
      </c>
      <c r="K723" s="211" t="s">
        <v>496</v>
      </c>
      <c r="L723" s="210" t="s">
        <v>277</v>
      </c>
      <c r="M723" s="211" t="s">
        <v>496</v>
      </c>
      <c r="N723" s="2"/>
    </row>
    <row r="724" spans="2:26" ht="50.1" customHeight="1" x14ac:dyDescent="0.3">
      <c r="B724" s="228"/>
      <c r="C724" s="225"/>
      <c r="D724" s="210" t="s">
        <v>278</v>
      </c>
      <c r="E724" s="211"/>
      <c r="F724" s="210" t="s">
        <v>700</v>
      </c>
      <c r="G724" s="211"/>
      <c r="H724" s="210" t="s">
        <v>689</v>
      </c>
      <c r="I724" s="211"/>
      <c r="J724" s="210" t="s">
        <v>689</v>
      </c>
      <c r="K724" s="211"/>
      <c r="L724" s="210" t="s">
        <v>689</v>
      </c>
      <c r="M724" s="211"/>
      <c r="N724" s="2"/>
    </row>
    <row r="725" spans="2:26" ht="21.95" customHeight="1" x14ac:dyDescent="0.3">
      <c r="B725" s="229"/>
      <c r="C725" s="226"/>
      <c r="D725" s="157" t="s">
        <v>244</v>
      </c>
      <c r="E725" s="212"/>
      <c r="F725" s="157" t="s">
        <v>244</v>
      </c>
      <c r="G725" s="212"/>
      <c r="H725" s="157" t="s">
        <v>244</v>
      </c>
      <c r="I725" s="212"/>
      <c r="J725" s="157" t="s">
        <v>244</v>
      </c>
      <c r="K725" s="212"/>
      <c r="L725" s="157" t="s">
        <v>244</v>
      </c>
      <c r="M725" s="212"/>
      <c r="N725" s="2"/>
    </row>
    <row r="726" spans="2:26" ht="17.100000000000001" customHeight="1" x14ac:dyDescent="0.3">
      <c r="B726" s="150"/>
      <c r="C726" s="159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2"/>
      <c r="S726" s="2"/>
      <c r="T726" s="2"/>
      <c r="U726" s="2"/>
      <c r="V726" s="2"/>
      <c r="W726" s="2"/>
      <c r="X726" s="2"/>
      <c r="Y726" s="2"/>
      <c r="Z726" s="2"/>
    </row>
    <row r="727" spans="2:26" ht="17.100000000000001" customHeight="1" x14ac:dyDescent="0.3">
      <c r="B727" s="150"/>
      <c r="C727" s="159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7.100000000000001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27" customHeight="1" x14ac:dyDescent="0.3">
      <c r="B729" s="2"/>
      <c r="C729" s="230">
        <f>L734</f>
        <v>43735</v>
      </c>
      <c r="D729" s="230"/>
      <c r="E729" s="230"/>
      <c r="F729" s="230"/>
      <c r="G729" s="230"/>
      <c r="H729" s="220">
        <f>IF(DAY(L734)&gt;=28,5,IF(DAY(L734)&gt;=21,4,IF(DAY(L734)&gt;=14,3,IF(DAY(L734)&gt;=7,2,1))))</f>
        <v>4</v>
      </c>
      <c r="I729" s="220"/>
      <c r="J729" s="220"/>
      <c r="K729" s="220"/>
      <c r="L729" s="220"/>
      <c r="M729" s="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27" customHeight="1" x14ac:dyDescent="0.3">
      <c r="B730" s="221"/>
      <c r="C730" s="222"/>
      <c r="D730" s="184"/>
      <c r="E730" s="7"/>
      <c r="F730" s="191"/>
      <c r="G730" s="218"/>
      <c r="H730" s="219"/>
      <c r="I730" s="219"/>
      <c r="J730" s="192"/>
      <c r="K730" s="8"/>
      <c r="L730" s="192"/>
      <c r="M730" s="6"/>
      <c r="N730" s="2" t="s">
        <v>223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7.100000000000001" customHeight="1" x14ac:dyDescent="0.3">
      <c r="B731" s="223" t="s">
        <v>229</v>
      </c>
      <c r="C731" s="223"/>
      <c r="D731" s="9" t="s">
        <v>448</v>
      </c>
      <c r="E731" s="10"/>
      <c r="F731" s="11"/>
      <c r="G731" s="221" t="s">
        <v>231</v>
      </c>
      <c r="H731" s="222"/>
      <c r="I731" s="222"/>
      <c r="J731" s="6"/>
      <c r="K731" s="6"/>
      <c r="L731" s="6"/>
      <c r="M731" s="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7.100000000000001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7.100000000000001" customHeight="1" x14ac:dyDescent="0.3">
      <c r="B733" s="239" t="s">
        <v>0</v>
      </c>
      <c r="C733" s="239" t="s">
        <v>1</v>
      </c>
      <c r="D733" s="215">
        <f>D734</f>
        <v>43731</v>
      </c>
      <c r="E733" s="216"/>
      <c r="F733" s="215">
        <f>F734</f>
        <v>43732</v>
      </c>
      <c r="G733" s="216"/>
      <c r="H733" s="215">
        <f>H734</f>
        <v>43733</v>
      </c>
      <c r="I733" s="216"/>
      <c r="J733" s="215">
        <f>J734</f>
        <v>43734</v>
      </c>
      <c r="K733" s="216"/>
      <c r="L733" s="215">
        <f>L734</f>
        <v>43735</v>
      </c>
      <c r="M733" s="2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7.100000000000001" customHeight="1" thickBot="1" x14ac:dyDescent="0.35">
      <c r="B734" s="240"/>
      <c r="C734" s="240"/>
      <c r="D734" s="213">
        <f>D701+7</f>
        <v>43731</v>
      </c>
      <c r="E734" s="214"/>
      <c r="F734" s="213">
        <f>D734+1</f>
        <v>43732</v>
      </c>
      <c r="G734" s="214"/>
      <c r="H734" s="213">
        <f>F734+1</f>
        <v>43733</v>
      </c>
      <c r="I734" s="214"/>
      <c r="J734" s="213">
        <f>H734+1</f>
        <v>43734</v>
      </c>
      <c r="K734" s="214"/>
      <c r="L734" s="213">
        <f>J734+1</f>
        <v>43735</v>
      </c>
      <c r="M734" s="214"/>
      <c r="N734" s="2"/>
      <c r="O734" s="2"/>
      <c r="P734" s="2"/>
      <c r="Q734" s="2"/>
      <c r="R734" s="2"/>
      <c r="S734" s="2"/>
      <c r="T734" s="2"/>
      <c r="Y734" s="2"/>
      <c r="Z734" s="2"/>
    </row>
    <row r="735" spans="2:26" ht="27" customHeight="1" thickTop="1" x14ac:dyDescent="0.3">
      <c r="B735" s="229">
        <v>1</v>
      </c>
      <c r="C735" s="225" t="s">
        <v>2</v>
      </c>
      <c r="D735" s="210" t="s">
        <v>277</v>
      </c>
      <c r="E735" s="211" t="s">
        <v>295</v>
      </c>
      <c r="F735" s="210" t="s">
        <v>277</v>
      </c>
      <c r="G735" s="211" t="s">
        <v>295</v>
      </c>
      <c r="H735" s="210" t="s">
        <v>277</v>
      </c>
      <c r="I735" s="211" t="s">
        <v>295</v>
      </c>
      <c r="J735" s="210" t="s">
        <v>277</v>
      </c>
      <c r="K735" s="211" t="s">
        <v>531</v>
      </c>
      <c r="L735" s="210" t="s">
        <v>277</v>
      </c>
      <c r="M735" s="211" t="s">
        <v>531</v>
      </c>
      <c r="N735" s="2"/>
      <c r="O735" s="2"/>
    </row>
    <row r="736" spans="2:26" ht="50.1" customHeight="1" x14ac:dyDescent="0.3">
      <c r="B736" s="229"/>
      <c r="C736" s="225"/>
      <c r="D736" s="210" t="s">
        <v>702</v>
      </c>
      <c r="E736" s="211"/>
      <c r="F736" s="210" t="s">
        <v>278</v>
      </c>
      <c r="G736" s="211"/>
      <c r="H736" s="210" t="s">
        <v>278</v>
      </c>
      <c r="I736" s="211"/>
      <c r="J736" s="210" t="s">
        <v>278</v>
      </c>
      <c r="K736" s="211"/>
      <c r="L736" s="210" t="s">
        <v>279</v>
      </c>
      <c r="M736" s="211"/>
      <c r="N736" s="2"/>
    </row>
    <row r="737" spans="2:15" ht="21.95" customHeight="1" x14ac:dyDescent="0.3">
      <c r="B737" s="237"/>
      <c r="C737" s="238"/>
      <c r="D737" s="157" t="s">
        <v>244</v>
      </c>
      <c r="E737" s="212"/>
      <c r="F737" s="157" t="s">
        <v>244</v>
      </c>
      <c r="G737" s="212"/>
      <c r="H737" s="157" t="s">
        <v>244</v>
      </c>
      <c r="I737" s="212"/>
      <c r="J737" s="157" t="s">
        <v>244</v>
      </c>
      <c r="K737" s="212"/>
      <c r="L737" s="157" t="s">
        <v>244</v>
      </c>
      <c r="M737" s="212"/>
      <c r="N737" s="2"/>
    </row>
    <row r="738" spans="2:15" ht="27" customHeight="1" x14ac:dyDescent="0.3">
      <c r="B738" s="227">
        <v>2</v>
      </c>
      <c r="C738" s="224" t="s">
        <v>3</v>
      </c>
      <c r="D738" s="210" t="s">
        <v>277</v>
      </c>
      <c r="E738" s="211" t="s">
        <v>295</v>
      </c>
      <c r="F738" s="210" t="s">
        <v>277</v>
      </c>
      <c r="G738" s="211" t="s">
        <v>295</v>
      </c>
      <c r="H738" s="210" t="s">
        <v>277</v>
      </c>
      <c r="I738" s="211" t="s">
        <v>295</v>
      </c>
      <c r="J738" s="210" t="s">
        <v>277</v>
      </c>
      <c r="K738" s="211" t="s">
        <v>295</v>
      </c>
      <c r="L738" s="210" t="s">
        <v>703</v>
      </c>
      <c r="M738" s="211" t="s">
        <v>295</v>
      </c>
      <c r="N738" s="2"/>
    </row>
    <row r="739" spans="2:15" ht="50.1" customHeight="1" x14ac:dyDescent="0.3">
      <c r="B739" s="228"/>
      <c r="C739" s="225"/>
      <c r="D739" s="210" t="s">
        <v>278</v>
      </c>
      <c r="E739" s="211"/>
      <c r="F739" s="210" t="s">
        <v>702</v>
      </c>
      <c r="G739" s="211"/>
      <c r="H739" s="210" t="s">
        <v>278</v>
      </c>
      <c r="I739" s="211"/>
      <c r="J739" s="210" t="s">
        <v>278</v>
      </c>
      <c r="K739" s="211"/>
      <c r="L739" s="210" t="s">
        <v>279</v>
      </c>
      <c r="M739" s="211"/>
      <c r="N739" s="2"/>
    </row>
    <row r="740" spans="2:15" ht="21.95" customHeight="1" x14ac:dyDescent="0.3">
      <c r="B740" s="229"/>
      <c r="C740" s="226"/>
      <c r="D740" s="157" t="s">
        <v>244</v>
      </c>
      <c r="E740" s="212"/>
      <c r="F740" s="157" t="s">
        <v>244</v>
      </c>
      <c r="G740" s="212"/>
      <c r="H740" s="157" t="s">
        <v>244</v>
      </c>
      <c r="I740" s="212"/>
      <c r="J740" s="157" t="s">
        <v>244</v>
      </c>
      <c r="K740" s="212"/>
      <c r="L740" s="157" t="s">
        <v>244</v>
      </c>
      <c r="M740" s="212"/>
      <c r="N740" s="2"/>
    </row>
    <row r="741" spans="2:15" ht="27" customHeight="1" x14ac:dyDescent="0.3">
      <c r="B741" s="227">
        <v>3</v>
      </c>
      <c r="C741" s="224" t="s">
        <v>4</v>
      </c>
      <c r="D741" s="210" t="s">
        <v>277</v>
      </c>
      <c r="E741" s="211" t="s">
        <v>295</v>
      </c>
      <c r="F741" s="210" t="s">
        <v>277</v>
      </c>
      <c r="G741" s="211" t="s">
        <v>295</v>
      </c>
      <c r="H741" s="210" t="s">
        <v>277</v>
      </c>
      <c r="I741" s="211" t="s">
        <v>295</v>
      </c>
      <c r="J741" s="210" t="s">
        <v>277</v>
      </c>
      <c r="K741" s="211" t="s">
        <v>295</v>
      </c>
      <c r="L741" s="210" t="s">
        <v>277</v>
      </c>
      <c r="M741" s="211" t="s">
        <v>295</v>
      </c>
      <c r="N741" s="2"/>
    </row>
    <row r="742" spans="2:15" ht="50.1" customHeight="1" x14ac:dyDescent="0.3">
      <c r="B742" s="228"/>
      <c r="C742" s="225"/>
      <c r="D742" s="210" t="s">
        <v>278</v>
      </c>
      <c r="E742" s="211"/>
      <c r="F742" s="210" t="s">
        <v>278</v>
      </c>
      <c r="G742" s="211"/>
      <c r="H742" s="210" t="s">
        <v>278</v>
      </c>
      <c r="I742" s="211"/>
      <c r="J742" s="210" t="s">
        <v>279</v>
      </c>
      <c r="K742" s="211"/>
      <c r="L742" s="210" t="s">
        <v>279</v>
      </c>
      <c r="M742" s="211"/>
      <c r="N742" s="2"/>
    </row>
    <row r="743" spans="2:15" ht="21.95" customHeight="1" x14ac:dyDescent="0.3">
      <c r="B743" s="229"/>
      <c r="C743" s="226"/>
      <c r="D743" s="157" t="s">
        <v>244</v>
      </c>
      <c r="E743" s="212"/>
      <c r="F743" s="157" t="s">
        <v>244</v>
      </c>
      <c r="G743" s="212"/>
      <c r="H743" s="157" t="s">
        <v>244</v>
      </c>
      <c r="I743" s="212"/>
      <c r="J743" s="157" t="s">
        <v>244</v>
      </c>
      <c r="K743" s="212"/>
      <c r="L743" s="157" t="s">
        <v>244</v>
      </c>
      <c r="M743" s="212"/>
      <c r="N743" s="2"/>
    </row>
    <row r="744" spans="2:15" ht="27" customHeight="1" x14ac:dyDescent="0.3">
      <c r="B744" s="227">
        <v>4</v>
      </c>
      <c r="C744" s="224" t="s">
        <v>5</v>
      </c>
      <c r="D744" s="210" t="s">
        <v>277</v>
      </c>
      <c r="E744" s="211" t="s">
        <v>295</v>
      </c>
      <c r="F744" s="210" t="s">
        <v>277</v>
      </c>
      <c r="G744" s="211" t="s">
        <v>295</v>
      </c>
      <c r="H744" s="210" t="s">
        <v>277</v>
      </c>
      <c r="I744" s="211" t="s">
        <v>295</v>
      </c>
      <c r="J744" s="210" t="s">
        <v>277</v>
      </c>
      <c r="K744" s="211" t="s">
        <v>295</v>
      </c>
      <c r="L744" s="210" t="s">
        <v>277</v>
      </c>
      <c r="M744" s="211" t="s">
        <v>295</v>
      </c>
      <c r="N744" s="2"/>
    </row>
    <row r="745" spans="2:15" ht="50.1" customHeight="1" x14ac:dyDescent="0.3">
      <c r="B745" s="228"/>
      <c r="C745" s="225"/>
      <c r="D745" s="210" t="s">
        <v>702</v>
      </c>
      <c r="E745" s="211"/>
      <c r="F745" s="210" t="s">
        <v>278</v>
      </c>
      <c r="G745" s="211"/>
      <c r="H745" s="210" t="s">
        <v>278</v>
      </c>
      <c r="I745" s="211"/>
      <c r="J745" s="210" t="s">
        <v>279</v>
      </c>
      <c r="K745" s="211"/>
      <c r="L745" s="210" t="s">
        <v>279</v>
      </c>
      <c r="M745" s="211"/>
      <c r="N745" s="2"/>
    </row>
    <row r="746" spans="2:15" ht="21.95" customHeight="1" x14ac:dyDescent="0.3">
      <c r="B746" s="229"/>
      <c r="C746" s="226"/>
      <c r="D746" s="157" t="s">
        <v>244</v>
      </c>
      <c r="E746" s="212"/>
      <c r="F746" s="157" t="s">
        <v>244</v>
      </c>
      <c r="G746" s="212"/>
      <c r="H746" s="157" t="s">
        <v>244</v>
      </c>
      <c r="I746" s="212"/>
      <c r="J746" s="157" t="s">
        <v>244</v>
      </c>
      <c r="K746" s="212"/>
      <c r="L746" s="157" t="s">
        <v>244</v>
      </c>
      <c r="M746" s="212"/>
      <c r="N746" s="2"/>
    </row>
    <row r="747" spans="2:15" ht="27" customHeight="1" x14ac:dyDescent="0.3">
      <c r="B747" s="227">
        <v>5</v>
      </c>
      <c r="C747" s="224" t="s">
        <v>483</v>
      </c>
      <c r="D747" s="210" t="s">
        <v>277</v>
      </c>
      <c r="E747" s="211" t="s">
        <v>691</v>
      </c>
      <c r="F747" s="210" t="s">
        <v>703</v>
      </c>
      <c r="G747" s="211" t="s">
        <v>295</v>
      </c>
      <c r="H747" s="210" t="s">
        <v>277</v>
      </c>
      <c r="I747" s="211" t="s">
        <v>295</v>
      </c>
      <c r="J747" s="210" t="s">
        <v>277</v>
      </c>
      <c r="K747" s="211" t="s">
        <v>295</v>
      </c>
      <c r="L747" s="210" t="s">
        <v>277</v>
      </c>
      <c r="M747" s="211" t="s">
        <v>531</v>
      </c>
      <c r="N747" s="2"/>
    </row>
    <row r="748" spans="2:15" ht="50.1" customHeight="1" x14ac:dyDescent="0.3">
      <c r="B748" s="228"/>
      <c r="C748" s="225"/>
      <c r="D748" s="210" t="s">
        <v>278</v>
      </c>
      <c r="E748" s="211"/>
      <c r="F748" s="210" t="s">
        <v>278</v>
      </c>
      <c r="G748" s="211"/>
      <c r="H748" s="210" t="s">
        <v>278</v>
      </c>
      <c r="I748" s="211"/>
      <c r="J748" s="210" t="s">
        <v>279</v>
      </c>
      <c r="K748" s="211"/>
      <c r="L748" s="210" t="s">
        <v>279</v>
      </c>
      <c r="M748" s="211"/>
      <c r="N748" s="2"/>
    </row>
    <row r="749" spans="2:15" ht="21.95" customHeight="1" x14ac:dyDescent="0.3">
      <c r="B749" s="229"/>
      <c r="C749" s="226"/>
      <c r="D749" s="157" t="s">
        <v>244</v>
      </c>
      <c r="E749" s="212"/>
      <c r="F749" s="157" t="s">
        <v>244</v>
      </c>
      <c r="G749" s="212"/>
      <c r="H749" s="157" t="s">
        <v>244</v>
      </c>
      <c r="I749" s="212"/>
      <c r="J749" s="157" t="s">
        <v>244</v>
      </c>
      <c r="K749" s="212"/>
      <c r="L749" s="157" t="s">
        <v>244</v>
      </c>
      <c r="M749" s="212"/>
      <c r="N749" s="2"/>
    </row>
    <row r="750" spans="2:15" ht="27" customHeight="1" x14ac:dyDescent="0.3">
      <c r="B750" s="227">
        <v>6</v>
      </c>
      <c r="C750" s="224" t="s">
        <v>484</v>
      </c>
      <c r="D750" s="210" t="s">
        <v>277</v>
      </c>
      <c r="E750" s="211" t="s">
        <v>295</v>
      </c>
      <c r="F750" s="210" t="s">
        <v>277</v>
      </c>
      <c r="G750" s="211" t="s">
        <v>531</v>
      </c>
      <c r="H750" s="210" t="s">
        <v>277</v>
      </c>
      <c r="I750" s="211" t="s">
        <v>295</v>
      </c>
      <c r="J750" s="210" t="s">
        <v>277</v>
      </c>
      <c r="K750" s="211" t="s">
        <v>295</v>
      </c>
      <c r="L750" s="210" t="s">
        <v>277</v>
      </c>
      <c r="M750" s="211" t="s">
        <v>295</v>
      </c>
      <c r="N750" s="2"/>
      <c r="O750" s="2"/>
    </row>
    <row r="751" spans="2:15" ht="50.1" customHeight="1" x14ac:dyDescent="0.3">
      <c r="B751" s="228"/>
      <c r="C751" s="225"/>
      <c r="D751" s="210" t="s">
        <v>278</v>
      </c>
      <c r="E751" s="211"/>
      <c r="F751" s="210" t="s">
        <v>700</v>
      </c>
      <c r="G751" s="211"/>
      <c r="H751" s="210" t="s">
        <v>278</v>
      </c>
      <c r="I751" s="211"/>
      <c r="J751" s="210" t="s">
        <v>279</v>
      </c>
      <c r="K751" s="211"/>
      <c r="L751" s="210" t="s">
        <v>279</v>
      </c>
      <c r="M751" s="211"/>
      <c r="N751" s="2"/>
      <c r="O751" s="2"/>
    </row>
    <row r="752" spans="2:15" ht="21.95" customHeight="1" x14ac:dyDescent="0.3">
      <c r="B752" s="229"/>
      <c r="C752" s="226"/>
      <c r="D752" s="157" t="s">
        <v>244</v>
      </c>
      <c r="E752" s="212"/>
      <c r="F752" s="157" t="s">
        <v>244</v>
      </c>
      <c r="G752" s="212"/>
      <c r="H752" s="157" t="s">
        <v>244</v>
      </c>
      <c r="I752" s="212"/>
      <c r="J752" s="157" t="s">
        <v>244</v>
      </c>
      <c r="K752" s="212"/>
      <c r="L752" s="157" t="s">
        <v>244</v>
      </c>
      <c r="M752" s="212"/>
      <c r="N752" s="2"/>
      <c r="O752" s="2"/>
    </row>
    <row r="753" spans="2:26" ht="27" customHeight="1" x14ac:dyDescent="0.3">
      <c r="B753" s="227">
        <v>7</v>
      </c>
      <c r="C753" s="224" t="s">
        <v>485</v>
      </c>
      <c r="D753" s="210" t="s">
        <v>277</v>
      </c>
      <c r="E753" s="211" t="s">
        <v>295</v>
      </c>
      <c r="F753" s="210" t="s">
        <v>703</v>
      </c>
      <c r="G753" s="211" t="s">
        <v>531</v>
      </c>
      <c r="H753" s="210" t="s">
        <v>277</v>
      </c>
      <c r="I753" s="211" t="s">
        <v>295</v>
      </c>
      <c r="J753" s="210" t="s">
        <v>277</v>
      </c>
      <c r="K753" s="211" t="s">
        <v>295</v>
      </c>
      <c r="L753" s="210" t="s">
        <v>277</v>
      </c>
      <c r="M753" s="211" t="s">
        <v>295</v>
      </c>
      <c r="N753" s="2" t="s">
        <v>223</v>
      </c>
      <c r="O753" s="2"/>
    </row>
    <row r="754" spans="2:26" ht="50.1" customHeight="1" x14ac:dyDescent="0.3">
      <c r="B754" s="228"/>
      <c r="C754" s="225"/>
      <c r="D754" s="210" t="s">
        <v>278</v>
      </c>
      <c r="E754" s="211"/>
      <c r="F754" s="210" t="s">
        <v>278</v>
      </c>
      <c r="G754" s="211"/>
      <c r="H754" s="210" t="s">
        <v>278</v>
      </c>
      <c r="I754" s="211"/>
      <c r="J754" s="210" t="s">
        <v>279</v>
      </c>
      <c r="K754" s="211"/>
      <c r="L754" s="210" t="s">
        <v>279</v>
      </c>
      <c r="M754" s="211"/>
      <c r="N754" s="2"/>
      <c r="O754" s="2"/>
    </row>
    <row r="755" spans="2:26" ht="21.95" customHeight="1" x14ac:dyDescent="0.3">
      <c r="B755" s="229"/>
      <c r="C755" s="226"/>
      <c r="D755" s="157" t="s">
        <v>244</v>
      </c>
      <c r="E755" s="212"/>
      <c r="F755" s="157" t="s">
        <v>244</v>
      </c>
      <c r="G755" s="212"/>
      <c r="H755" s="157" t="s">
        <v>244</v>
      </c>
      <c r="I755" s="212"/>
      <c r="J755" s="157" t="s">
        <v>244</v>
      </c>
      <c r="K755" s="212"/>
      <c r="L755" s="157" t="s">
        <v>244</v>
      </c>
      <c r="M755" s="212"/>
      <c r="N755" s="2"/>
      <c r="O755" s="2"/>
    </row>
    <row r="756" spans="2:26" ht="27" customHeight="1" x14ac:dyDescent="0.3">
      <c r="B756" s="227">
        <v>8</v>
      </c>
      <c r="C756" s="224" t="s">
        <v>486</v>
      </c>
      <c r="D756" s="210" t="s">
        <v>277</v>
      </c>
      <c r="E756" s="211" t="s">
        <v>531</v>
      </c>
      <c r="F756" s="210" t="s">
        <v>277</v>
      </c>
      <c r="G756" s="211" t="s">
        <v>295</v>
      </c>
      <c r="H756" s="210" t="s">
        <v>277</v>
      </c>
      <c r="I756" s="211" t="s">
        <v>295</v>
      </c>
      <c r="J756" s="210" t="s">
        <v>277</v>
      </c>
      <c r="K756" s="211" t="s">
        <v>295</v>
      </c>
      <c r="L756" s="210" t="s">
        <v>277</v>
      </c>
      <c r="M756" s="211" t="s">
        <v>295</v>
      </c>
      <c r="N756" s="2"/>
      <c r="O756" s="2"/>
    </row>
    <row r="757" spans="2:26" ht="50.1" customHeight="1" x14ac:dyDescent="0.3">
      <c r="B757" s="228"/>
      <c r="C757" s="225"/>
      <c r="D757" s="210" t="s">
        <v>278</v>
      </c>
      <c r="E757" s="211"/>
      <c r="F757" s="210" t="s">
        <v>278</v>
      </c>
      <c r="G757" s="211"/>
      <c r="H757" s="210" t="s">
        <v>278</v>
      </c>
      <c r="I757" s="211"/>
      <c r="J757" s="210" t="s">
        <v>279</v>
      </c>
      <c r="K757" s="211"/>
      <c r="L757" s="210" t="s">
        <v>279</v>
      </c>
      <c r="M757" s="211"/>
      <c r="N757" s="2"/>
      <c r="O757" s="2"/>
    </row>
    <row r="758" spans="2:26" ht="21.95" customHeight="1" x14ac:dyDescent="0.3">
      <c r="B758" s="229"/>
      <c r="C758" s="226"/>
      <c r="D758" s="157" t="s">
        <v>244</v>
      </c>
      <c r="E758" s="212"/>
      <c r="F758" s="157" t="s">
        <v>244</v>
      </c>
      <c r="G758" s="212"/>
      <c r="H758" s="157" t="s">
        <v>244</v>
      </c>
      <c r="I758" s="212"/>
      <c r="J758" s="157" t="s">
        <v>244</v>
      </c>
      <c r="K758" s="212"/>
      <c r="L758" s="157" t="s">
        <v>244</v>
      </c>
      <c r="M758" s="212"/>
      <c r="N758" s="2"/>
      <c r="O758" s="2"/>
    </row>
    <row r="759" spans="2:26" ht="17.100000000000001" customHeight="1" x14ac:dyDescent="0.3">
      <c r="B759" s="150"/>
      <c r="C759" s="159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2"/>
      <c r="Z759" s="2"/>
    </row>
    <row r="760" spans="2:26" ht="17.100000000000001" customHeight="1" x14ac:dyDescent="0.3">
      <c r="B760" s="150"/>
      <c r="C760" s="159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2"/>
      <c r="Z760" s="2"/>
    </row>
    <row r="761" spans="2:26" ht="17.100000000000001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6"/>
      <c r="N761" s="2"/>
      <c r="Z761" s="2"/>
    </row>
    <row r="762" spans="2:26" ht="27" customHeight="1" x14ac:dyDescent="0.3">
      <c r="B762" s="2"/>
      <c r="C762" s="230">
        <f>L767</f>
        <v>43742</v>
      </c>
      <c r="D762" s="230"/>
      <c r="E762" s="230"/>
      <c r="F762" s="230"/>
      <c r="G762" s="230"/>
      <c r="H762" s="220">
        <f>IF(DAY(L767)&gt;=28,5,IF(DAY(L767)&gt;=21,4,IF(DAY(L767)&gt;=14,3,IF(DAY(L767)&gt;=7,2,1))))</f>
        <v>1</v>
      </c>
      <c r="I762" s="220"/>
      <c r="J762" s="220"/>
      <c r="K762" s="220"/>
      <c r="L762" s="220"/>
      <c r="M762" s="6"/>
      <c r="N762" s="2"/>
      <c r="Z762" s="2"/>
    </row>
    <row r="763" spans="2:26" ht="27" customHeight="1" x14ac:dyDescent="0.3">
      <c r="B763" s="221"/>
      <c r="C763" s="222"/>
      <c r="D763" s="191"/>
      <c r="E763" s="7"/>
      <c r="F763" s="191"/>
      <c r="G763" s="218"/>
      <c r="H763" s="219"/>
      <c r="I763" s="219"/>
      <c r="J763" s="192"/>
      <c r="K763" s="8"/>
      <c r="L763" s="192"/>
      <c r="M763" s="6"/>
      <c r="N763" s="2"/>
      <c r="Z763" s="2"/>
    </row>
    <row r="764" spans="2:26" ht="17.100000000000001" customHeight="1" x14ac:dyDescent="0.3">
      <c r="B764" s="223" t="s">
        <v>229</v>
      </c>
      <c r="C764" s="223"/>
      <c r="D764" s="9" t="s">
        <v>448</v>
      </c>
      <c r="E764" s="10"/>
      <c r="F764" s="11"/>
      <c r="G764" s="221" t="s">
        <v>231</v>
      </c>
      <c r="H764" s="222"/>
      <c r="I764" s="222"/>
      <c r="J764" s="6"/>
      <c r="K764" s="6"/>
      <c r="L764" s="6"/>
      <c r="M764" s="6"/>
      <c r="N764" s="2"/>
      <c r="Z764" s="2"/>
    </row>
    <row r="765" spans="2:26" ht="17.100000000000001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6"/>
      <c r="N765" s="2"/>
      <c r="Z765" s="2"/>
    </row>
    <row r="766" spans="2:26" ht="17.100000000000001" customHeight="1" x14ac:dyDescent="0.3">
      <c r="B766" s="239" t="s">
        <v>0</v>
      </c>
      <c r="C766" s="239" t="s">
        <v>1</v>
      </c>
      <c r="D766" s="215">
        <f>D767</f>
        <v>43738</v>
      </c>
      <c r="E766" s="216"/>
      <c r="F766" s="215">
        <f>F767</f>
        <v>43739</v>
      </c>
      <c r="G766" s="216"/>
      <c r="H766" s="215">
        <f>H767</f>
        <v>43740</v>
      </c>
      <c r="I766" s="216"/>
      <c r="J766" s="215">
        <f>J767</f>
        <v>43741</v>
      </c>
      <c r="K766" s="216"/>
      <c r="L766" s="215">
        <f>L767</f>
        <v>43742</v>
      </c>
      <c r="M766" s="216"/>
      <c r="N766" s="2"/>
      <c r="Z766" s="2"/>
    </row>
    <row r="767" spans="2:26" ht="17.100000000000001" customHeight="1" thickBot="1" x14ac:dyDescent="0.35">
      <c r="B767" s="240"/>
      <c r="C767" s="240"/>
      <c r="D767" s="213">
        <f>D734+7</f>
        <v>43738</v>
      </c>
      <c r="E767" s="214"/>
      <c r="F767" s="213">
        <f>D767+1</f>
        <v>43739</v>
      </c>
      <c r="G767" s="214"/>
      <c r="H767" s="213">
        <f>F767+1</f>
        <v>43740</v>
      </c>
      <c r="I767" s="214"/>
      <c r="J767" s="213">
        <f>H767+1</f>
        <v>43741</v>
      </c>
      <c r="K767" s="214"/>
      <c r="L767" s="213">
        <f>J767+1</f>
        <v>43742</v>
      </c>
      <c r="M767" s="214"/>
      <c r="N767" s="2"/>
      <c r="Z767" s="147"/>
    </row>
    <row r="768" spans="2:26" ht="27" customHeight="1" thickTop="1" x14ac:dyDescent="0.3">
      <c r="B768" s="229">
        <v>1</v>
      </c>
      <c r="C768" s="225" t="s">
        <v>2</v>
      </c>
      <c r="D768" s="210" t="s">
        <v>277</v>
      </c>
      <c r="E768" s="211" t="s">
        <v>295</v>
      </c>
      <c r="F768" s="210" t="s">
        <v>704</v>
      </c>
      <c r="G768" s="211" t="s">
        <v>295</v>
      </c>
      <c r="H768" s="210" t="s">
        <v>694</v>
      </c>
      <c r="I768" s="211" t="s">
        <v>295</v>
      </c>
      <c r="J768" s="231" t="s">
        <v>472</v>
      </c>
      <c r="K768" s="232"/>
      <c r="L768" s="210" t="s">
        <v>277</v>
      </c>
      <c r="M768" s="211" t="s">
        <v>295</v>
      </c>
      <c r="N768" s="2"/>
    </row>
    <row r="769" spans="2:15" ht="50.1" customHeight="1" x14ac:dyDescent="0.3">
      <c r="B769" s="229"/>
      <c r="C769" s="225"/>
      <c r="D769" s="210" t="s">
        <v>279</v>
      </c>
      <c r="E769" s="211"/>
      <c r="F769" s="210" t="s">
        <v>279</v>
      </c>
      <c r="G769" s="211"/>
      <c r="H769" s="210" t="s">
        <v>279</v>
      </c>
      <c r="I769" s="211"/>
      <c r="J769" s="233"/>
      <c r="K769" s="234"/>
      <c r="L769" s="210" t="s">
        <v>717</v>
      </c>
      <c r="M769" s="211"/>
      <c r="N769" s="2"/>
    </row>
    <row r="770" spans="2:15" ht="21.95" customHeight="1" x14ac:dyDescent="0.3">
      <c r="B770" s="237"/>
      <c r="C770" s="238"/>
      <c r="D770" s="157" t="s">
        <v>244</v>
      </c>
      <c r="E770" s="212"/>
      <c r="F770" s="157" t="s">
        <v>244</v>
      </c>
      <c r="G770" s="212"/>
      <c r="H770" s="157" t="s">
        <v>244</v>
      </c>
      <c r="I770" s="212"/>
      <c r="J770" s="233"/>
      <c r="K770" s="234"/>
      <c r="L770" s="157" t="s">
        <v>244</v>
      </c>
      <c r="M770" s="212"/>
      <c r="N770" s="2"/>
    </row>
    <row r="771" spans="2:15" ht="27" customHeight="1" x14ac:dyDescent="0.3">
      <c r="B771" s="227">
        <v>2</v>
      </c>
      <c r="C771" s="224" t="s">
        <v>3</v>
      </c>
      <c r="D771" s="210" t="s">
        <v>705</v>
      </c>
      <c r="E771" s="211" t="s">
        <v>501</v>
      </c>
      <c r="F771" s="210" t="s">
        <v>705</v>
      </c>
      <c r="G771" s="211" t="s">
        <v>295</v>
      </c>
      <c r="H771" s="210" t="s">
        <v>277</v>
      </c>
      <c r="I771" s="211" t="s">
        <v>496</v>
      </c>
      <c r="J771" s="233"/>
      <c r="K771" s="234"/>
      <c r="L771" s="210" t="s">
        <v>277</v>
      </c>
      <c r="M771" s="211" t="s">
        <v>295</v>
      </c>
      <c r="N771" s="2"/>
    </row>
    <row r="772" spans="2:15" ht="50.1" customHeight="1" x14ac:dyDescent="0.3">
      <c r="B772" s="228"/>
      <c r="C772" s="225"/>
      <c r="D772" s="210" t="s">
        <v>706</v>
      </c>
      <c r="E772" s="211"/>
      <c r="F772" s="210" t="s">
        <v>707</v>
      </c>
      <c r="G772" s="211"/>
      <c r="H772" s="210" t="s">
        <v>279</v>
      </c>
      <c r="I772" s="211"/>
      <c r="J772" s="233"/>
      <c r="K772" s="234"/>
      <c r="L772" s="210" t="s">
        <v>279</v>
      </c>
      <c r="M772" s="211"/>
      <c r="N772" s="2"/>
    </row>
    <row r="773" spans="2:15" ht="21.95" customHeight="1" x14ac:dyDescent="0.3">
      <c r="B773" s="229"/>
      <c r="C773" s="226"/>
      <c r="D773" s="157" t="s">
        <v>244</v>
      </c>
      <c r="E773" s="212"/>
      <c r="F773" s="157" t="s">
        <v>244</v>
      </c>
      <c r="G773" s="212"/>
      <c r="H773" s="157" t="s">
        <v>244</v>
      </c>
      <c r="I773" s="212"/>
      <c r="J773" s="233"/>
      <c r="K773" s="234"/>
      <c r="L773" s="157" t="s">
        <v>244</v>
      </c>
      <c r="M773" s="212"/>
      <c r="N773" s="2"/>
      <c r="O773" s="2"/>
    </row>
    <row r="774" spans="2:15" ht="27" customHeight="1" x14ac:dyDescent="0.3">
      <c r="B774" s="227">
        <v>3</v>
      </c>
      <c r="C774" s="224" t="s">
        <v>4</v>
      </c>
      <c r="D774" s="210" t="s">
        <v>277</v>
      </c>
      <c r="E774" s="211" t="s">
        <v>708</v>
      </c>
      <c r="F774" s="210" t="s">
        <v>277</v>
      </c>
      <c r="G774" s="211" t="s">
        <v>295</v>
      </c>
      <c r="H774" s="210" t="s">
        <v>694</v>
      </c>
      <c r="I774" s="211" t="s">
        <v>295</v>
      </c>
      <c r="J774" s="233"/>
      <c r="K774" s="234"/>
      <c r="L774" s="210" t="s">
        <v>277</v>
      </c>
      <c r="M774" s="211" t="s">
        <v>496</v>
      </c>
      <c r="N774" t="s">
        <v>223</v>
      </c>
    </row>
    <row r="775" spans="2:15" ht="49.5" customHeight="1" x14ac:dyDescent="0.3">
      <c r="B775" s="228"/>
      <c r="C775" s="225"/>
      <c r="D775" s="210" t="s">
        <v>707</v>
      </c>
      <c r="E775" s="211"/>
      <c r="F775" s="210" t="s">
        <v>706</v>
      </c>
      <c r="G775" s="211"/>
      <c r="H775" s="210" t="s">
        <v>716</v>
      </c>
      <c r="I775" s="211"/>
      <c r="J775" s="233"/>
      <c r="K775" s="234"/>
      <c r="L775" s="210" t="s">
        <v>717</v>
      </c>
      <c r="M775" s="211"/>
    </row>
    <row r="776" spans="2:15" ht="21.95" customHeight="1" x14ac:dyDescent="0.3">
      <c r="B776" s="229"/>
      <c r="C776" s="226"/>
      <c r="D776" s="157" t="s">
        <v>244</v>
      </c>
      <c r="E776" s="212"/>
      <c r="F776" s="157" t="s">
        <v>244</v>
      </c>
      <c r="G776" s="212"/>
      <c r="H776" s="157" t="s">
        <v>244</v>
      </c>
      <c r="I776" s="212"/>
      <c r="J776" s="233"/>
      <c r="K776" s="234"/>
      <c r="L776" s="157" t="s">
        <v>244</v>
      </c>
      <c r="M776" s="212"/>
    </row>
    <row r="777" spans="2:15" ht="27" customHeight="1" x14ac:dyDescent="0.3">
      <c r="B777" s="227">
        <v>4</v>
      </c>
      <c r="C777" s="224" t="s">
        <v>5</v>
      </c>
      <c r="D777" s="210" t="s">
        <v>704</v>
      </c>
      <c r="E777" s="211" t="s">
        <v>501</v>
      </c>
      <c r="F777" s="210" t="s">
        <v>277</v>
      </c>
      <c r="G777" s="211" t="s">
        <v>709</v>
      </c>
      <c r="H777" s="210" t="s">
        <v>703</v>
      </c>
      <c r="I777" s="211" t="s">
        <v>295</v>
      </c>
      <c r="J777" s="233"/>
      <c r="K777" s="234"/>
      <c r="L777" s="210" t="s">
        <v>277</v>
      </c>
      <c r="M777" s="211" t="s">
        <v>295</v>
      </c>
    </row>
    <row r="778" spans="2:15" ht="50.1" customHeight="1" x14ac:dyDescent="0.3">
      <c r="B778" s="228"/>
      <c r="C778" s="225"/>
      <c r="D778" s="210" t="s">
        <v>706</v>
      </c>
      <c r="E778" s="211"/>
      <c r="F778" s="210" t="s">
        <v>710</v>
      </c>
      <c r="G778" s="211"/>
      <c r="H778" s="210" t="s">
        <v>711</v>
      </c>
      <c r="I778" s="211"/>
      <c r="J778" s="233"/>
      <c r="K778" s="234"/>
      <c r="L778" s="210" t="s">
        <v>279</v>
      </c>
      <c r="M778" s="211"/>
    </row>
    <row r="779" spans="2:15" ht="21.95" customHeight="1" x14ac:dyDescent="0.3">
      <c r="B779" s="229"/>
      <c r="C779" s="226"/>
      <c r="D779" s="157" t="s">
        <v>244</v>
      </c>
      <c r="E779" s="212"/>
      <c r="F779" s="157" t="s">
        <v>244</v>
      </c>
      <c r="G779" s="212"/>
      <c r="H779" s="157" t="s">
        <v>244</v>
      </c>
      <c r="I779" s="212"/>
      <c r="J779" s="233"/>
      <c r="K779" s="234"/>
      <c r="L779" s="157" t="s">
        <v>244</v>
      </c>
      <c r="M779" s="212"/>
    </row>
    <row r="780" spans="2:15" ht="27" customHeight="1" x14ac:dyDescent="0.3">
      <c r="B780" s="227">
        <v>5</v>
      </c>
      <c r="C780" s="224" t="s">
        <v>483</v>
      </c>
      <c r="D780" s="210" t="s">
        <v>705</v>
      </c>
      <c r="E780" s="211" t="s">
        <v>295</v>
      </c>
      <c r="F780" s="210" t="s">
        <v>704</v>
      </c>
      <c r="G780" s="211" t="s">
        <v>501</v>
      </c>
      <c r="H780" s="210" t="s">
        <v>277</v>
      </c>
      <c r="I780" s="211" t="s">
        <v>295</v>
      </c>
      <c r="J780" s="233"/>
      <c r="K780" s="234"/>
      <c r="L780" s="210" t="s">
        <v>277</v>
      </c>
      <c r="M780" s="211" t="s">
        <v>295</v>
      </c>
    </row>
    <row r="781" spans="2:15" ht="50.1" customHeight="1" x14ac:dyDescent="0.3">
      <c r="B781" s="228"/>
      <c r="C781" s="225"/>
      <c r="D781" s="210" t="s">
        <v>279</v>
      </c>
      <c r="E781" s="211"/>
      <c r="F781" s="210" t="s">
        <v>711</v>
      </c>
      <c r="G781" s="211"/>
      <c r="H781" s="210" t="s">
        <v>711</v>
      </c>
      <c r="I781" s="211"/>
      <c r="J781" s="233"/>
      <c r="K781" s="234"/>
      <c r="L781" s="210" t="s">
        <v>279</v>
      </c>
      <c r="M781" s="211"/>
    </row>
    <row r="782" spans="2:15" ht="21.95" customHeight="1" x14ac:dyDescent="0.3">
      <c r="B782" s="229"/>
      <c r="C782" s="226"/>
      <c r="D782" s="157" t="s">
        <v>244</v>
      </c>
      <c r="E782" s="212"/>
      <c r="F782" s="157" t="s">
        <v>244</v>
      </c>
      <c r="G782" s="212"/>
      <c r="H782" s="157" t="s">
        <v>244</v>
      </c>
      <c r="I782" s="212"/>
      <c r="J782" s="233"/>
      <c r="K782" s="234"/>
      <c r="L782" s="157" t="s">
        <v>244</v>
      </c>
      <c r="M782" s="212"/>
    </row>
    <row r="783" spans="2:15" ht="27" customHeight="1" x14ac:dyDescent="0.3">
      <c r="B783" s="227">
        <v>6</v>
      </c>
      <c r="C783" s="224" t="s">
        <v>484</v>
      </c>
      <c r="D783" s="210" t="s">
        <v>277</v>
      </c>
      <c r="E783" s="211" t="s">
        <v>295</v>
      </c>
      <c r="F783" s="210" t="s">
        <v>712</v>
      </c>
      <c r="G783" s="211" t="s">
        <v>709</v>
      </c>
      <c r="H783" s="210" t="s">
        <v>277</v>
      </c>
      <c r="I783" s="211" t="s">
        <v>295</v>
      </c>
      <c r="J783" s="233"/>
      <c r="K783" s="234"/>
      <c r="L783" s="210" t="s">
        <v>277</v>
      </c>
      <c r="M783" s="211" t="s">
        <v>295</v>
      </c>
    </row>
    <row r="784" spans="2:15" ht="50.1" customHeight="1" x14ac:dyDescent="0.3">
      <c r="B784" s="228"/>
      <c r="C784" s="225"/>
      <c r="D784" s="210" t="s">
        <v>710</v>
      </c>
      <c r="E784" s="211"/>
      <c r="F784" s="210" t="s">
        <v>279</v>
      </c>
      <c r="G784" s="211"/>
      <c r="H784" s="210" t="s">
        <v>279</v>
      </c>
      <c r="I784" s="211"/>
      <c r="J784" s="233"/>
      <c r="K784" s="234"/>
      <c r="L784" s="210" t="s">
        <v>279</v>
      </c>
      <c r="M784" s="211"/>
    </row>
    <row r="785" spans="2:26" ht="21.95" customHeight="1" x14ac:dyDescent="0.3">
      <c r="B785" s="229"/>
      <c r="C785" s="226"/>
      <c r="D785" s="157" t="s">
        <v>244</v>
      </c>
      <c r="E785" s="212"/>
      <c r="F785" s="157" t="s">
        <v>244</v>
      </c>
      <c r="G785" s="212"/>
      <c r="H785" s="157" t="s">
        <v>244</v>
      </c>
      <c r="I785" s="212"/>
      <c r="J785" s="233"/>
      <c r="K785" s="234"/>
      <c r="L785" s="157" t="s">
        <v>244</v>
      </c>
      <c r="M785" s="212"/>
    </row>
    <row r="786" spans="2:26" ht="27" customHeight="1" x14ac:dyDescent="0.3">
      <c r="B786" s="227">
        <v>7</v>
      </c>
      <c r="C786" s="224" t="s">
        <v>485</v>
      </c>
      <c r="D786" s="210" t="s">
        <v>277</v>
      </c>
      <c r="E786" s="211" t="s">
        <v>501</v>
      </c>
      <c r="F786" s="210" t="s">
        <v>277</v>
      </c>
      <c r="G786" s="211" t="s">
        <v>501</v>
      </c>
      <c r="H786" s="210" t="s">
        <v>277</v>
      </c>
      <c r="I786" s="211" t="s">
        <v>295</v>
      </c>
      <c r="J786" s="233"/>
      <c r="K786" s="234"/>
      <c r="L786" s="210" t="s">
        <v>277</v>
      </c>
      <c r="M786" s="211" t="s">
        <v>295</v>
      </c>
    </row>
    <row r="787" spans="2:26" ht="50.1" customHeight="1" x14ac:dyDescent="0.3">
      <c r="B787" s="228"/>
      <c r="C787" s="225"/>
      <c r="D787" s="210" t="s">
        <v>707</v>
      </c>
      <c r="E787" s="211"/>
      <c r="F787" s="210" t="s">
        <v>279</v>
      </c>
      <c r="G787" s="211"/>
      <c r="H787" s="210" t="s">
        <v>279</v>
      </c>
      <c r="I787" s="211"/>
      <c r="J787" s="233"/>
      <c r="K787" s="234"/>
      <c r="L787" s="210" t="s">
        <v>279</v>
      </c>
      <c r="M787" s="211"/>
    </row>
    <row r="788" spans="2:26" ht="21.95" customHeight="1" x14ac:dyDescent="0.3">
      <c r="B788" s="229"/>
      <c r="C788" s="226"/>
      <c r="D788" s="157" t="s">
        <v>244</v>
      </c>
      <c r="E788" s="212"/>
      <c r="F788" s="157" t="s">
        <v>244</v>
      </c>
      <c r="G788" s="212"/>
      <c r="H788" s="157" t="s">
        <v>244</v>
      </c>
      <c r="I788" s="212"/>
      <c r="J788" s="233"/>
      <c r="K788" s="234"/>
      <c r="L788" s="157" t="s">
        <v>244</v>
      </c>
      <c r="M788" s="212"/>
    </row>
    <row r="789" spans="2:26" ht="27" customHeight="1" x14ac:dyDescent="0.3">
      <c r="B789" s="227">
        <v>8</v>
      </c>
      <c r="C789" s="224" t="s">
        <v>486</v>
      </c>
      <c r="D789" s="210" t="s">
        <v>277</v>
      </c>
      <c r="E789" s="211" t="s">
        <v>713</v>
      </c>
      <c r="F789" s="210" t="s">
        <v>714</v>
      </c>
      <c r="G789" s="211" t="s">
        <v>715</v>
      </c>
      <c r="H789" s="210" t="s">
        <v>277</v>
      </c>
      <c r="I789" s="211" t="s">
        <v>295</v>
      </c>
      <c r="J789" s="233"/>
      <c r="K789" s="234"/>
      <c r="L789" s="210" t="s">
        <v>718</v>
      </c>
      <c r="M789" s="211" t="s">
        <v>622</v>
      </c>
    </row>
    <row r="790" spans="2:26" ht="50.1" customHeight="1" x14ac:dyDescent="0.3">
      <c r="B790" s="228"/>
      <c r="C790" s="225"/>
      <c r="D790" s="210" t="s">
        <v>279</v>
      </c>
      <c r="E790" s="211"/>
      <c r="F790" s="210" t="s">
        <v>707</v>
      </c>
      <c r="G790" s="211"/>
      <c r="H790" s="210" t="s">
        <v>279</v>
      </c>
      <c r="I790" s="211"/>
      <c r="J790" s="233"/>
      <c r="K790" s="234"/>
      <c r="L790" s="210" t="s">
        <v>279</v>
      </c>
      <c r="M790" s="211"/>
    </row>
    <row r="791" spans="2:26" ht="21.95" customHeight="1" x14ac:dyDescent="0.3">
      <c r="B791" s="229"/>
      <c r="C791" s="226"/>
      <c r="D791" s="157" t="s">
        <v>244</v>
      </c>
      <c r="E791" s="212"/>
      <c r="F791" s="157" t="s">
        <v>244</v>
      </c>
      <c r="G791" s="212"/>
      <c r="H791" s="157" t="s">
        <v>244</v>
      </c>
      <c r="I791" s="212"/>
      <c r="J791" s="235"/>
      <c r="K791" s="236"/>
      <c r="L791" s="157" t="s">
        <v>244</v>
      </c>
      <c r="M791" s="212"/>
    </row>
    <row r="792" spans="2:26" ht="17.100000000000001" customHeight="1" x14ac:dyDescent="0.3">
      <c r="B792" s="150"/>
      <c r="C792" s="159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T792" s="2"/>
      <c r="U792" s="2"/>
      <c r="V792" s="2"/>
      <c r="W792" s="2"/>
      <c r="X792" s="2"/>
      <c r="Y792" s="2"/>
      <c r="Z792" s="2"/>
    </row>
    <row r="793" spans="2:26" ht="17.100000000000001" customHeight="1" x14ac:dyDescent="0.3">
      <c r="B793" s="150"/>
      <c r="C793" s="159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T793" s="2"/>
      <c r="U793" s="2"/>
      <c r="V793" s="2"/>
      <c r="W793" s="2"/>
      <c r="X793" s="2"/>
      <c r="Y793" s="2"/>
      <c r="Z793" s="2"/>
    </row>
    <row r="794" spans="2:26" ht="17.100000000000001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6"/>
    </row>
    <row r="795" spans="2:26" ht="27" customHeight="1" x14ac:dyDescent="0.3">
      <c r="B795" s="2"/>
      <c r="C795" s="230">
        <f>L800</f>
        <v>43749</v>
      </c>
      <c r="D795" s="230"/>
      <c r="E795" s="230"/>
      <c r="F795" s="230"/>
      <c r="G795" s="230"/>
      <c r="H795" s="220">
        <f>IF(DAY(L800)&gt;=28,5,IF(DAY(L800)&gt;=21,4,IF(DAY(L800)&gt;=14,3,IF(DAY(L800)&gt;=7,2,1))))</f>
        <v>2</v>
      </c>
      <c r="I795" s="220"/>
      <c r="J795" s="220"/>
      <c r="K795" s="220"/>
      <c r="L795" s="220"/>
      <c r="M795" s="6"/>
    </row>
    <row r="796" spans="2:26" ht="27" customHeight="1" x14ac:dyDescent="0.3">
      <c r="B796" s="221"/>
      <c r="C796" s="222"/>
      <c r="D796" s="191"/>
      <c r="E796" s="7"/>
      <c r="F796" s="191"/>
      <c r="G796" s="218"/>
      <c r="H796" s="219"/>
      <c r="I796" s="219"/>
      <c r="J796" s="192"/>
      <c r="K796" s="8"/>
      <c r="L796" s="192"/>
      <c r="M796" s="6"/>
    </row>
    <row r="797" spans="2:26" ht="17.100000000000001" customHeight="1" x14ac:dyDescent="0.3">
      <c r="B797" s="223" t="s">
        <v>229</v>
      </c>
      <c r="C797" s="223"/>
      <c r="D797" s="9" t="s">
        <v>448</v>
      </c>
      <c r="E797" s="10"/>
      <c r="F797" s="11"/>
      <c r="G797" s="221" t="s">
        <v>231</v>
      </c>
      <c r="H797" s="222"/>
      <c r="I797" s="222"/>
      <c r="J797" s="6"/>
      <c r="K797" s="6"/>
      <c r="L797" s="6"/>
      <c r="M797" s="6"/>
      <c r="N797" t="s">
        <v>223</v>
      </c>
    </row>
    <row r="798" spans="2:26" ht="17.100000000000001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6"/>
    </row>
    <row r="799" spans="2:26" ht="17.100000000000001" customHeight="1" x14ac:dyDescent="0.3">
      <c r="B799" s="239" t="s">
        <v>0</v>
      </c>
      <c r="C799" s="239" t="s">
        <v>1</v>
      </c>
      <c r="D799" s="215">
        <f>D800</f>
        <v>43745</v>
      </c>
      <c r="E799" s="216"/>
      <c r="F799" s="215">
        <f>F800</f>
        <v>43746</v>
      </c>
      <c r="G799" s="216"/>
      <c r="H799" s="215">
        <f>H800</f>
        <v>43747</v>
      </c>
      <c r="I799" s="216"/>
      <c r="J799" s="215">
        <f>J800</f>
        <v>43748</v>
      </c>
      <c r="K799" s="216"/>
      <c r="L799" s="215">
        <f>L800</f>
        <v>43749</v>
      </c>
      <c r="M799" s="216"/>
    </row>
    <row r="800" spans="2:26" ht="17.100000000000001" customHeight="1" thickBot="1" x14ac:dyDescent="0.35">
      <c r="B800" s="240"/>
      <c r="C800" s="240"/>
      <c r="D800" s="213">
        <f>D767+7</f>
        <v>43745</v>
      </c>
      <c r="E800" s="214"/>
      <c r="F800" s="213">
        <f>D800+1</f>
        <v>43746</v>
      </c>
      <c r="G800" s="214"/>
      <c r="H800" s="213">
        <f>F800+1</f>
        <v>43747</v>
      </c>
      <c r="I800" s="214"/>
      <c r="J800" s="213">
        <f>H800+1</f>
        <v>43748</v>
      </c>
      <c r="K800" s="214"/>
      <c r="L800" s="213">
        <f>J800+1</f>
        <v>43749</v>
      </c>
      <c r="M800" s="214"/>
    </row>
    <row r="801" spans="2:13" ht="27" customHeight="1" thickTop="1" x14ac:dyDescent="0.3">
      <c r="B801" s="229">
        <v>1</v>
      </c>
      <c r="C801" s="225" t="s">
        <v>2</v>
      </c>
      <c r="D801" s="210" t="s">
        <v>694</v>
      </c>
      <c r="E801" s="211" t="s">
        <v>496</v>
      </c>
      <c r="F801" s="210" t="s">
        <v>694</v>
      </c>
      <c r="G801" s="211" t="s">
        <v>295</v>
      </c>
      <c r="H801" s="231" t="s">
        <v>473</v>
      </c>
      <c r="I801" s="232"/>
      <c r="J801" s="210" t="s">
        <v>573</v>
      </c>
      <c r="K801" s="211" t="s">
        <v>579</v>
      </c>
      <c r="L801" s="210" t="s">
        <v>407</v>
      </c>
      <c r="M801" s="211" t="s">
        <v>575</v>
      </c>
    </row>
    <row r="802" spans="2:13" ht="50.1" customHeight="1" x14ac:dyDescent="0.3">
      <c r="B802" s="229"/>
      <c r="C802" s="225"/>
      <c r="D802" s="210" t="s">
        <v>716</v>
      </c>
      <c r="E802" s="211"/>
      <c r="F802" s="210" t="s">
        <v>711</v>
      </c>
      <c r="G802" s="211"/>
      <c r="H802" s="233"/>
      <c r="I802" s="234"/>
      <c r="J802" s="210" t="s">
        <v>681</v>
      </c>
      <c r="K802" s="211"/>
      <c r="L802" s="210" t="s">
        <v>411</v>
      </c>
      <c r="M802" s="211"/>
    </row>
    <row r="803" spans="2:13" ht="21.95" customHeight="1" x14ac:dyDescent="0.3">
      <c r="B803" s="237"/>
      <c r="C803" s="238"/>
      <c r="D803" s="157" t="s">
        <v>244</v>
      </c>
      <c r="E803" s="212"/>
      <c r="F803" s="157" t="s">
        <v>244</v>
      </c>
      <c r="G803" s="212"/>
      <c r="H803" s="233"/>
      <c r="I803" s="234"/>
      <c r="J803" s="157" t="s">
        <v>528</v>
      </c>
      <c r="K803" s="212"/>
      <c r="L803" s="157" t="s">
        <v>719</v>
      </c>
      <c r="M803" s="212"/>
    </row>
    <row r="804" spans="2:13" ht="27" customHeight="1" x14ac:dyDescent="0.3">
      <c r="B804" s="227">
        <v>2</v>
      </c>
      <c r="C804" s="224" t="s">
        <v>3</v>
      </c>
      <c r="D804" s="210" t="s">
        <v>694</v>
      </c>
      <c r="E804" s="211" t="s">
        <v>531</v>
      </c>
      <c r="F804" s="210" t="s">
        <v>703</v>
      </c>
      <c r="G804" s="211" t="s">
        <v>295</v>
      </c>
      <c r="H804" s="233"/>
      <c r="I804" s="234"/>
      <c r="J804" s="210" t="s">
        <v>573</v>
      </c>
      <c r="K804" s="211" t="s">
        <v>579</v>
      </c>
      <c r="L804" s="210" t="s">
        <v>720</v>
      </c>
      <c r="M804" s="211" t="s">
        <v>575</v>
      </c>
    </row>
    <row r="805" spans="2:13" ht="50.1" customHeight="1" x14ac:dyDescent="0.3">
      <c r="B805" s="228"/>
      <c r="C805" s="225"/>
      <c r="D805" s="210" t="s">
        <v>279</v>
      </c>
      <c r="E805" s="211"/>
      <c r="F805" s="210" t="s">
        <v>716</v>
      </c>
      <c r="G805" s="211"/>
      <c r="H805" s="233"/>
      <c r="I805" s="234"/>
      <c r="J805" s="210" t="s">
        <v>681</v>
      </c>
      <c r="K805" s="211"/>
      <c r="L805" s="210" t="s">
        <v>721</v>
      </c>
      <c r="M805" s="211"/>
    </row>
    <row r="806" spans="2:13" ht="21.95" customHeight="1" x14ac:dyDescent="0.3">
      <c r="B806" s="229"/>
      <c r="C806" s="226"/>
      <c r="D806" s="157" t="s">
        <v>244</v>
      </c>
      <c r="E806" s="212"/>
      <c r="F806" s="157" t="s">
        <v>244</v>
      </c>
      <c r="G806" s="212"/>
      <c r="H806" s="233"/>
      <c r="I806" s="234"/>
      <c r="J806" s="157" t="s">
        <v>528</v>
      </c>
      <c r="K806" s="212"/>
      <c r="L806" s="157" t="s">
        <v>719</v>
      </c>
      <c r="M806" s="212"/>
    </row>
    <row r="807" spans="2:13" ht="27" customHeight="1" x14ac:dyDescent="0.3">
      <c r="B807" s="227">
        <v>3</v>
      </c>
      <c r="C807" s="224" t="s">
        <v>4</v>
      </c>
      <c r="D807" s="210" t="s">
        <v>694</v>
      </c>
      <c r="E807" s="211" t="s">
        <v>496</v>
      </c>
      <c r="F807" s="210" t="s">
        <v>694</v>
      </c>
      <c r="G807" s="211" t="s">
        <v>531</v>
      </c>
      <c r="H807" s="233"/>
      <c r="I807" s="234"/>
      <c r="J807" s="210" t="s">
        <v>573</v>
      </c>
      <c r="K807" s="211" t="s">
        <v>579</v>
      </c>
      <c r="L807" s="210" t="s">
        <v>407</v>
      </c>
      <c r="M807" s="211" t="s">
        <v>722</v>
      </c>
    </row>
    <row r="808" spans="2:13" ht="50.1" customHeight="1" x14ac:dyDescent="0.3">
      <c r="B808" s="228"/>
      <c r="C808" s="225"/>
      <c r="D808" s="210" t="s">
        <v>716</v>
      </c>
      <c r="E808" s="211"/>
      <c r="F808" s="210" t="s">
        <v>716</v>
      </c>
      <c r="G808" s="211"/>
      <c r="H808" s="233"/>
      <c r="I808" s="234"/>
      <c r="J808" s="210" t="s">
        <v>681</v>
      </c>
      <c r="K808" s="211"/>
      <c r="L808" s="210" t="s">
        <v>721</v>
      </c>
      <c r="M808" s="211"/>
    </row>
    <row r="809" spans="2:13" ht="21.95" customHeight="1" x14ac:dyDescent="0.3">
      <c r="B809" s="229"/>
      <c r="C809" s="226"/>
      <c r="D809" s="157" t="s">
        <v>244</v>
      </c>
      <c r="E809" s="212"/>
      <c r="F809" s="157" t="s">
        <v>244</v>
      </c>
      <c r="G809" s="212"/>
      <c r="H809" s="233"/>
      <c r="I809" s="234"/>
      <c r="J809" s="157" t="s">
        <v>528</v>
      </c>
      <c r="K809" s="212"/>
      <c r="L809" s="157" t="s">
        <v>719</v>
      </c>
      <c r="M809" s="212"/>
    </row>
    <row r="810" spans="2:13" ht="27" customHeight="1" x14ac:dyDescent="0.3">
      <c r="B810" s="227">
        <v>4</v>
      </c>
      <c r="C810" s="224" t="s">
        <v>5</v>
      </c>
      <c r="D810" s="210" t="s">
        <v>703</v>
      </c>
      <c r="E810" s="211" t="s">
        <v>496</v>
      </c>
      <c r="F810" s="210" t="s">
        <v>694</v>
      </c>
      <c r="G810" s="211" t="s">
        <v>496</v>
      </c>
      <c r="H810" s="233"/>
      <c r="I810" s="234"/>
      <c r="J810" s="210" t="s">
        <v>573</v>
      </c>
      <c r="K810" s="211" t="s">
        <v>579</v>
      </c>
      <c r="L810" s="210" t="s">
        <v>720</v>
      </c>
      <c r="M810" s="211" t="s">
        <v>575</v>
      </c>
    </row>
    <row r="811" spans="2:13" ht="50.1" customHeight="1" x14ac:dyDescent="0.3">
      <c r="B811" s="228"/>
      <c r="C811" s="225"/>
      <c r="D811" s="210" t="s">
        <v>279</v>
      </c>
      <c r="E811" s="211"/>
      <c r="F811" s="210" t="s">
        <v>716</v>
      </c>
      <c r="G811" s="211"/>
      <c r="H811" s="233"/>
      <c r="I811" s="234"/>
      <c r="J811" s="210" t="s">
        <v>681</v>
      </c>
      <c r="K811" s="211"/>
      <c r="L811" s="210" t="s">
        <v>411</v>
      </c>
      <c r="M811" s="211"/>
    </row>
    <row r="812" spans="2:13" ht="21.95" customHeight="1" x14ac:dyDescent="0.3">
      <c r="B812" s="229"/>
      <c r="C812" s="226"/>
      <c r="D812" s="157" t="s">
        <v>244</v>
      </c>
      <c r="E812" s="212"/>
      <c r="F812" s="157" t="s">
        <v>244</v>
      </c>
      <c r="G812" s="212"/>
      <c r="H812" s="233"/>
      <c r="I812" s="234"/>
      <c r="J812" s="157" t="s">
        <v>528</v>
      </c>
      <c r="K812" s="212"/>
      <c r="L812" s="157" t="s">
        <v>333</v>
      </c>
      <c r="M812" s="212"/>
    </row>
    <row r="813" spans="2:13" ht="27" customHeight="1" x14ac:dyDescent="0.3">
      <c r="B813" s="227">
        <v>5</v>
      </c>
      <c r="C813" s="224" t="s">
        <v>483</v>
      </c>
      <c r="D813" s="210" t="s">
        <v>694</v>
      </c>
      <c r="E813" s="211" t="s">
        <v>295</v>
      </c>
      <c r="F813" s="210" t="s">
        <v>694</v>
      </c>
      <c r="G813" s="211" t="s">
        <v>496</v>
      </c>
      <c r="H813" s="233"/>
      <c r="I813" s="234"/>
      <c r="J813" s="210" t="s">
        <v>573</v>
      </c>
      <c r="K813" s="211" t="s">
        <v>579</v>
      </c>
      <c r="L813" s="210" t="s">
        <v>407</v>
      </c>
      <c r="M813" s="211" t="s">
        <v>575</v>
      </c>
    </row>
    <row r="814" spans="2:13" ht="50.1" customHeight="1" x14ac:dyDescent="0.3">
      <c r="B814" s="228"/>
      <c r="C814" s="225"/>
      <c r="D814" s="210" t="s">
        <v>279</v>
      </c>
      <c r="E814" s="211"/>
      <c r="F814" s="210" t="s">
        <v>279</v>
      </c>
      <c r="G814" s="211"/>
      <c r="H814" s="233"/>
      <c r="I814" s="234"/>
      <c r="J814" s="210" t="s">
        <v>681</v>
      </c>
      <c r="K814" s="211"/>
      <c r="L814" s="210" t="s">
        <v>721</v>
      </c>
      <c r="M814" s="211"/>
    </row>
    <row r="815" spans="2:13" ht="21.95" customHeight="1" x14ac:dyDescent="0.3">
      <c r="B815" s="229"/>
      <c r="C815" s="226"/>
      <c r="D815" s="157" t="s">
        <v>244</v>
      </c>
      <c r="E815" s="212"/>
      <c r="F815" s="157" t="s">
        <v>244</v>
      </c>
      <c r="G815" s="212"/>
      <c r="H815" s="233"/>
      <c r="I815" s="234"/>
      <c r="J815" s="157" t="s">
        <v>528</v>
      </c>
      <c r="K815" s="212"/>
      <c r="L815" s="157" t="s">
        <v>333</v>
      </c>
      <c r="M815" s="212"/>
    </row>
    <row r="816" spans="2:13" ht="27" customHeight="1" x14ac:dyDescent="0.3">
      <c r="B816" s="227">
        <v>6</v>
      </c>
      <c r="C816" s="224" t="s">
        <v>484</v>
      </c>
      <c r="D816" s="210" t="s">
        <v>277</v>
      </c>
      <c r="E816" s="211" t="s">
        <v>295</v>
      </c>
      <c r="F816" s="210" t="s">
        <v>277</v>
      </c>
      <c r="G816" s="211" t="s">
        <v>295</v>
      </c>
      <c r="H816" s="233"/>
      <c r="I816" s="234"/>
      <c r="J816" s="210" t="s">
        <v>573</v>
      </c>
      <c r="K816" s="211" t="s">
        <v>579</v>
      </c>
      <c r="L816" s="210" t="s">
        <v>407</v>
      </c>
      <c r="M816" s="211" t="s">
        <v>575</v>
      </c>
    </row>
    <row r="817" spans="2:14" ht="50.1" customHeight="1" x14ac:dyDescent="0.3">
      <c r="B817" s="228"/>
      <c r="C817" s="225"/>
      <c r="D817" s="210" t="s">
        <v>716</v>
      </c>
      <c r="E817" s="211"/>
      <c r="F817" s="210" t="s">
        <v>716</v>
      </c>
      <c r="G817" s="211"/>
      <c r="H817" s="233"/>
      <c r="I817" s="234"/>
      <c r="J817" s="210" t="s">
        <v>681</v>
      </c>
      <c r="K817" s="211"/>
      <c r="L817" s="210" t="s">
        <v>411</v>
      </c>
      <c r="M817" s="211"/>
    </row>
    <row r="818" spans="2:14" ht="21.95" customHeight="1" x14ac:dyDescent="0.3">
      <c r="B818" s="229"/>
      <c r="C818" s="226"/>
      <c r="D818" s="157" t="s">
        <v>244</v>
      </c>
      <c r="E818" s="212"/>
      <c r="F818" s="157" t="s">
        <v>244</v>
      </c>
      <c r="G818" s="212"/>
      <c r="H818" s="233"/>
      <c r="I818" s="234"/>
      <c r="J818" s="157" t="s">
        <v>528</v>
      </c>
      <c r="K818" s="212"/>
      <c r="L818" s="157" t="s">
        <v>333</v>
      </c>
      <c r="M818" s="212"/>
      <c r="N818" t="s">
        <v>223</v>
      </c>
    </row>
    <row r="819" spans="2:14" ht="27" customHeight="1" x14ac:dyDescent="0.3">
      <c r="B819" s="227">
        <v>7</v>
      </c>
      <c r="C819" s="224" t="s">
        <v>485</v>
      </c>
      <c r="D819" s="210" t="s">
        <v>277</v>
      </c>
      <c r="E819" s="211" t="s">
        <v>531</v>
      </c>
      <c r="F819" s="210" t="s">
        <v>694</v>
      </c>
      <c r="G819" s="211" t="s">
        <v>496</v>
      </c>
      <c r="H819" s="233"/>
      <c r="I819" s="234"/>
      <c r="J819" s="210" t="s">
        <v>573</v>
      </c>
      <c r="K819" s="211" t="s">
        <v>579</v>
      </c>
      <c r="L819" s="210" t="s">
        <v>601</v>
      </c>
      <c r="M819" s="211" t="s">
        <v>496</v>
      </c>
    </row>
    <row r="820" spans="2:14" ht="50.1" customHeight="1" x14ac:dyDescent="0.3">
      <c r="B820" s="228"/>
      <c r="C820" s="225"/>
      <c r="D820" s="210" t="s">
        <v>279</v>
      </c>
      <c r="E820" s="211"/>
      <c r="F820" s="210" t="s">
        <v>279</v>
      </c>
      <c r="G820" s="211"/>
      <c r="H820" s="233"/>
      <c r="I820" s="234"/>
      <c r="J820" s="210" t="s">
        <v>681</v>
      </c>
      <c r="K820" s="211"/>
      <c r="L820" s="210" t="s">
        <v>303</v>
      </c>
      <c r="M820" s="211"/>
    </row>
    <row r="821" spans="2:14" ht="21.95" customHeight="1" x14ac:dyDescent="0.3">
      <c r="B821" s="229"/>
      <c r="C821" s="226"/>
      <c r="D821" s="157" t="s">
        <v>244</v>
      </c>
      <c r="E821" s="212"/>
      <c r="F821" s="157" t="s">
        <v>244</v>
      </c>
      <c r="G821" s="212"/>
      <c r="H821" s="233"/>
      <c r="I821" s="234"/>
      <c r="J821" s="157" t="s">
        <v>528</v>
      </c>
      <c r="K821" s="212"/>
      <c r="L821" s="157" t="s">
        <v>244</v>
      </c>
      <c r="M821" s="212"/>
    </row>
    <row r="822" spans="2:14" ht="27" customHeight="1" x14ac:dyDescent="0.3">
      <c r="B822" s="227">
        <v>8</v>
      </c>
      <c r="C822" s="224" t="s">
        <v>486</v>
      </c>
      <c r="D822" s="210" t="s">
        <v>694</v>
      </c>
      <c r="E822" s="211" t="s">
        <v>531</v>
      </c>
      <c r="F822" s="210" t="s">
        <v>277</v>
      </c>
      <c r="G822" s="211" t="s">
        <v>496</v>
      </c>
      <c r="H822" s="233"/>
      <c r="I822" s="234"/>
      <c r="J822" s="210" t="s">
        <v>573</v>
      </c>
      <c r="K822" s="211" t="s">
        <v>579</v>
      </c>
      <c r="L822" s="210" t="s">
        <v>299</v>
      </c>
      <c r="M822" s="211" t="s">
        <v>496</v>
      </c>
    </row>
    <row r="823" spans="2:14" ht="50.1" customHeight="1" x14ac:dyDescent="0.3">
      <c r="B823" s="228"/>
      <c r="C823" s="225"/>
      <c r="D823" s="210" t="s">
        <v>716</v>
      </c>
      <c r="E823" s="211"/>
      <c r="F823" s="210" t="s">
        <v>716</v>
      </c>
      <c r="G823" s="211"/>
      <c r="H823" s="233"/>
      <c r="I823" s="234"/>
      <c r="J823" s="210" t="s">
        <v>681</v>
      </c>
      <c r="K823" s="211"/>
      <c r="L823" s="210" t="s">
        <v>615</v>
      </c>
      <c r="M823" s="211"/>
    </row>
    <row r="824" spans="2:14" ht="21.95" customHeight="1" x14ac:dyDescent="0.3">
      <c r="B824" s="229"/>
      <c r="C824" s="226"/>
      <c r="D824" s="157" t="s">
        <v>244</v>
      </c>
      <c r="E824" s="212"/>
      <c r="F824" s="157" t="s">
        <v>244</v>
      </c>
      <c r="G824" s="212"/>
      <c r="H824" s="235"/>
      <c r="I824" s="236"/>
      <c r="J824" s="157" t="s">
        <v>528</v>
      </c>
      <c r="K824" s="212"/>
      <c r="L824" s="157" t="s">
        <v>244</v>
      </c>
      <c r="M824" s="212"/>
    </row>
    <row r="825" spans="2:14" ht="17.100000000000001" customHeight="1" x14ac:dyDescent="0.3">
      <c r="B825" s="150"/>
      <c r="C825" s="159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</row>
    <row r="826" spans="2:14" ht="17.100000000000001" customHeight="1" x14ac:dyDescent="0.3">
      <c r="B826" s="150"/>
      <c r="C826" s="159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</row>
    <row r="827" spans="2:14" ht="17.100000000000001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6"/>
    </row>
    <row r="828" spans="2:14" ht="27" customHeight="1" x14ac:dyDescent="0.3">
      <c r="B828" s="2"/>
      <c r="C828" s="230">
        <f>L833</f>
        <v>43756</v>
      </c>
      <c r="D828" s="230"/>
      <c r="E828" s="230"/>
      <c r="F828" s="230"/>
      <c r="G828" s="230"/>
      <c r="H828" s="220">
        <f>IF(DAY(L833)&gt;=28,5,IF(DAY(L833)&gt;=21,4,IF(DAY(L833)&gt;=14,3,IF(DAY(L833)&gt;=7,2,1))))</f>
        <v>3</v>
      </c>
      <c r="I828" s="220"/>
      <c r="J828" s="220"/>
      <c r="K828" s="220"/>
      <c r="L828" s="220"/>
      <c r="M828" s="6"/>
    </row>
    <row r="829" spans="2:14" ht="27" customHeight="1" x14ac:dyDescent="0.3">
      <c r="B829" s="221"/>
      <c r="C829" s="222"/>
      <c r="D829" s="191"/>
      <c r="E829" s="7"/>
      <c r="F829" s="191"/>
      <c r="G829" s="218"/>
      <c r="H829" s="219"/>
      <c r="I829" s="219"/>
      <c r="J829" s="192"/>
      <c r="K829" s="8"/>
      <c r="L829" s="192"/>
      <c r="M829" s="6"/>
    </row>
    <row r="830" spans="2:14" ht="17.100000000000001" customHeight="1" x14ac:dyDescent="0.3">
      <c r="B830" s="223" t="s">
        <v>229</v>
      </c>
      <c r="C830" s="223"/>
      <c r="D830" s="9" t="s">
        <v>448</v>
      </c>
      <c r="E830" s="10"/>
      <c r="F830" s="11"/>
      <c r="G830" s="221" t="s">
        <v>231</v>
      </c>
      <c r="H830" s="222"/>
      <c r="I830" s="222"/>
      <c r="J830" s="6"/>
      <c r="K830" s="6"/>
      <c r="L830" s="6"/>
      <c r="M830" s="6"/>
    </row>
    <row r="831" spans="2:14" ht="17.100000000000001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6"/>
    </row>
    <row r="832" spans="2:14" ht="17.100000000000001" customHeight="1" x14ac:dyDescent="0.3">
      <c r="B832" s="239" t="s">
        <v>0</v>
      </c>
      <c r="C832" s="239" t="s">
        <v>1</v>
      </c>
      <c r="D832" s="215">
        <f>D833</f>
        <v>43752</v>
      </c>
      <c r="E832" s="216"/>
      <c r="F832" s="215">
        <f>F833</f>
        <v>43753</v>
      </c>
      <c r="G832" s="216"/>
      <c r="H832" s="215">
        <f>H833</f>
        <v>43754</v>
      </c>
      <c r="I832" s="216"/>
      <c r="J832" s="215">
        <f>J833</f>
        <v>43755</v>
      </c>
      <c r="K832" s="216"/>
      <c r="L832" s="215">
        <f>L833</f>
        <v>43756</v>
      </c>
      <c r="M832" s="216"/>
    </row>
    <row r="833" spans="2:14" ht="17.100000000000001" customHeight="1" thickBot="1" x14ac:dyDescent="0.35">
      <c r="B833" s="240"/>
      <c r="C833" s="240"/>
      <c r="D833" s="213">
        <f>D800+7</f>
        <v>43752</v>
      </c>
      <c r="E833" s="214"/>
      <c r="F833" s="213">
        <f>D833+1</f>
        <v>43753</v>
      </c>
      <c r="G833" s="214"/>
      <c r="H833" s="213">
        <f>F833+1</f>
        <v>43754</v>
      </c>
      <c r="I833" s="214"/>
      <c r="J833" s="213">
        <f>H833+1</f>
        <v>43755</v>
      </c>
      <c r="K833" s="214"/>
      <c r="L833" s="213">
        <f>J833+1</f>
        <v>43756</v>
      </c>
      <c r="M833" s="214"/>
    </row>
    <row r="834" spans="2:14" ht="27" customHeight="1" thickTop="1" x14ac:dyDescent="0.3">
      <c r="B834" s="229">
        <v>1</v>
      </c>
      <c r="C834" s="225" t="s">
        <v>2</v>
      </c>
      <c r="D834" s="210" t="s">
        <v>601</v>
      </c>
      <c r="E834" s="211" t="s">
        <v>496</v>
      </c>
      <c r="F834" s="210" t="s">
        <v>601</v>
      </c>
      <c r="G834" s="211" t="s">
        <v>496</v>
      </c>
      <c r="H834" s="210" t="s">
        <v>299</v>
      </c>
      <c r="I834" s="211" t="s">
        <v>501</v>
      </c>
      <c r="J834" s="210" t="s">
        <v>304</v>
      </c>
      <c r="K834" s="211" t="s">
        <v>727</v>
      </c>
      <c r="L834" s="210" t="s">
        <v>618</v>
      </c>
      <c r="M834" s="211" t="s">
        <v>496</v>
      </c>
    </row>
    <row r="835" spans="2:14" ht="50.1" customHeight="1" x14ac:dyDescent="0.3">
      <c r="B835" s="229"/>
      <c r="C835" s="225"/>
      <c r="D835" s="210" t="s">
        <v>615</v>
      </c>
      <c r="E835" s="211"/>
      <c r="F835" s="210" t="s">
        <v>723</v>
      </c>
      <c r="G835" s="211"/>
      <c r="H835" s="210" t="s">
        <v>723</v>
      </c>
      <c r="I835" s="211"/>
      <c r="J835" s="210" t="s">
        <v>728</v>
      </c>
      <c r="K835" s="211"/>
      <c r="L835" s="210" t="s">
        <v>730</v>
      </c>
      <c r="M835" s="211"/>
    </row>
    <row r="836" spans="2:14" ht="21.95" customHeight="1" x14ac:dyDescent="0.3">
      <c r="B836" s="237"/>
      <c r="C836" s="238"/>
      <c r="D836" s="157" t="s">
        <v>244</v>
      </c>
      <c r="E836" s="212"/>
      <c r="F836" s="157" t="s">
        <v>244</v>
      </c>
      <c r="G836" s="212"/>
      <c r="H836" s="157" t="s">
        <v>244</v>
      </c>
      <c r="I836" s="212"/>
      <c r="J836" s="157" t="s">
        <v>244</v>
      </c>
      <c r="K836" s="212"/>
      <c r="L836" s="157" t="s">
        <v>244</v>
      </c>
      <c r="M836" s="212"/>
    </row>
    <row r="837" spans="2:14" ht="27" customHeight="1" x14ac:dyDescent="0.3">
      <c r="B837" s="227">
        <v>2</v>
      </c>
      <c r="C837" s="224" t="s">
        <v>3</v>
      </c>
      <c r="D837" s="210" t="s">
        <v>601</v>
      </c>
      <c r="E837" s="211" t="s">
        <v>496</v>
      </c>
      <c r="F837" s="210" t="s">
        <v>299</v>
      </c>
      <c r="G837" s="211" t="s">
        <v>496</v>
      </c>
      <c r="H837" s="210" t="s">
        <v>724</v>
      </c>
      <c r="I837" s="211" t="s">
        <v>501</v>
      </c>
      <c r="J837" s="210" t="s">
        <v>729</v>
      </c>
      <c r="K837" s="211" t="s">
        <v>295</v>
      </c>
      <c r="L837" s="210" t="s">
        <v>618</v>
      </c>
      <c r="M837" s="211" t="s">
        <v>295</v>
      </c>
    </row>
    <row r="838" spans="2:14" ht="50.1" customHeight="1" x14ac:dyDescent="0.3">
      <c r="B838" s="228"/>
      <c r="C838" s="225"/>
      <c r="D838" s="210" t="s">
        <v>615</v>
      </c>
      <c r="E838" s="211"/>
      <c r="F838" s="210" t="s">
        <v>615</v>
      </c>
      <c r="G838" s="211"/>
      <c r="H838" s="210" t="s">
        <v>723</v>
      </c>
      <c r="I838" s="211"/>
      <c r="J838" s="210" t="s">
        <v>308</v>
      </c>
      <c r="K838" s="211"/>
      <c r="L838" s="210" t="s">
        <v>308</v>
      </c>
      <c r="M838" s="211"/>
    </row>
    <row r="839" spans="2:14" ht="21.95" customHeight="1" x14ac:dyDescent="0.3">
      <c r="B839" s="229"/>
      <c r="C839" s="226"/>
      <c r="D839" s="157" t="s">
        <v>244</v>
      </c>
      <c r="E839" s="212"/>
      <c r="F839" s="157" t="s">
        <v>244</v>
      </c>
      <c r="G839" s="212"/>
      <c r="H839" s="157" t="s">
        <v>244</v>
      </c>
      <c r="I839" s="212"/>
      <c r="J839" s="157" t="s">
        <v>244</v>
      </c>
      <c r="K839" s="212"/>
      <c r="L839" s="157" t="s">
        <v>244</v>
      </c>
      <c r="M839" s="212"/>
      <c r="N839" t="s">
        <v>223</v>
      </c>
    </row>
    <row r="840" spans="2:14" ht="27" customHeight="1" x14ac:dyDescent="0.3">
      <c r="B840" s="227">
        <v>3</v>
      </c>
      <c r="C840" s="224" t="s">
        <v>4</v>
      </c>
      <c r="D840" s="210" t="s">
        <v>299</v>
      </c>
      <c r="E840" s="211" t="s">
        <v>496</v>
      </c>
      <c r="F840" s="210" t="s">
        <v>601</v>
      </c>
      <c r="G840" s="211" t="s">
        <v>496</v>
      </c>
      <c r="H840" s="210" t="s">
        <v>304</v>
      </c>
      <c r="I840" s="211" t="s">
        <v>295</v>
      </c>
      <c r="J840" s="210" t="s">
        <v>304</v>
      </c>
      <c r="K840" s="211" t="s">
        <v>295</v>
      </c>
      <c r="L840" s="210" t="s">
        <v>621</v>
      </c>
      <c r="M840" s="211" t="s">
        <v>295</v>
      </c>
    </row>
    <row r="841" spans="2:14" ht="50.1" customHeight="1" x14ac:dyDescent="0.3">
      <c r="B841" s="228"/>
      <c r="C841" s="225"/>
      <c r="D841" s="210" t="s">
        <v>615</v>
      </c>
      <c r="E841" s="211"/>
      <c r="F841" s="210" t="s">
        <v>615</v>
      </c>
      <c r="G841" s="211"/>
      <c r="H841" s="210" t="s">
        <v>725</v>
      </c>
      <c r="I841" s="211"/>
      <c r="J841" s="210" t="s">
        <v>308</v>
      </c>
      <c r="K841" s="211"/>
      <c r="L841" s="210" t="s">
        <v>730</v>
      </c>
      <c r="M841" s="211"/>
    </row>
    <row r="842" spans="2:14" ht="21.95" customHeight="1" x14ac:dyDescent="0.3">
      <c r="B842" s="229"/>
      <c r="C842" s="226"/>
      <c r="D842" s="157" t="s">
        <v>244</v>
      </c>
      <c r="E842" s="212"/>
      <c r="F842" s="157" t="s">
        <v>244</v>
      </c>
      <c r="G842" s="212"/>
      <c r="H842" s="157" t="s">
        <v>244</v>
      </c>
      <c r="I842" s="212"/>
      <c r="J842" s="157" t="s">
        <v>244</v>
      </c>
      <c r="K842" s="212"/>
      <c r="L842" s="157" t="s">
        <v>244</v>
      </c>
      <c r="M842" s="212"/>
    </row>
    <row r="843" spans="2:14" ht="27" customHeight="1" x14ac:dyDescent="0.3">
      <c r="B843" s="227">
        <v>4</v>
      </c>
      <c r="C843" s="224" t="s">
        <v>5</v>
      </c>
      <c r="D843" s="210" t="s">
        <v>601</v>
      </c>
      <c r="E843" s="211" t="s">
        <v>496</v>
      </c>
      <c r="F843" s="210" t="s">
        <v>601</v>
      </c>
      <c r="G843" s="211" t="s">
        <v>496</v>
      </c>
      <c r="H843" s="210" t="s">
        <v>304</v>
      </c>
      <c r="I843" s="211" t="s">
        <v>295</v>
      </c>
      <c r="J843" s="210" t="s">
        <v>729</v>
      </c>
      <c r="K843" s="211" t="s">
        <v>727</v>
      </c>
      <c r="L843" s="210" t="s">
        <v>618</v>
      </c>
      <c r="M843" s="211" t="s">
        <v>496</v>
      </c>
    </row>
    <row r="844" spans="2:14" ht="50.1" customHeight="1" x14ac:dyDescent="0.3">
      <c r="B844" s="228"/>
      <c r="C844" s="225"/>
      <c r="D844" s="210" t="s">
        <v>615</v>
      </c>
      <c r="E844" s="211"/>
      <c r="F844" s="210" t="s">
        <v>615</v>
      </c>
      <c r="G844" s="211"/>
      <c r="H844" s="210" t="s">
        <v>725</v>
      </c>
      <c r="I844" s="211"/>
      <c r="J844" s="210" t="s">
        <v>308</v>
      </c>
      <c r="K844" s="211"/>
      <c r="L844" s="210" t="s">
        <v>730</v>
      </c>
      <c r="M844" s="211"/>
    </row>
    <row r="845" spans="2:14" ht="21.95" customHeight="1" x14ac:dyDescent="0.3">
      <c r="B845" s="229"/>
      <c r="C845" s="226"/>
      <c r="D845" s="157" t="s">
        <v>244</v>
      </c>
      <c r="E845" s="212"/>
      <c r="F845" s="157" t="s">
        <v>244</v>
      </c>
      <c r="G845" s="212"/>
      <c r="H845" s="157" t="s">
        <v>244</v>
      </c>
      <c r="I845" s="212"/>
      <c r="J845" s="157" t="s">
        <v>244</v>
      </c>
      <c r="K845" s="212"/>
      <c r="L845" s="157" t="s">
        <v>244</v>
      </c>
      <c r="M845" s="212"/>
    </row>
    <row r="846" spans="2:14" ht="27" customHeight="1" x14ac:dyDescent="0.3">
      <c r="B846" s="227">
        <v>5</v>
      </c>
      <c r="C846" s="224" t="s">
        <v>483</v>
      </c>
      <c r="D846" s="210" t="s">
        <v>601</v>
      </c>
      <c r="E846" s="211" t="s">
        <v>295</v>
      </c>
      <c r="F846" s="210" t="s">
        <v>299</v>
      </c>
      <c r="G846" s="211" t="s">
        <v>496</v>
      </c>
      <c r="H846" s="210" t="s">
        <v>630</v>
      </c>
      <c r="I846" s="211" t="s">
        <v>295</v>
      </c>
      <c r="J846" s="210" t="s">
        <v>304</v>
      </c>
      <c r="K846" s="211" t="s">
        <v>295</v>
      </c>
      <c r="L846" s="210" t="s">
        <v>618</v>
      </c>
      <c r="M846" s="211" t="s">
        <v>496</v>
      </c>
    </row>
    <row r="847" spans="2:14" ht="50.1" customHeight="1" x14ac:dyDescent="0.3">
      <c r="B847" s="228"/>
      <c r="C847" s="225"/>
      <c r="D847" s="210" t="s">
        <v>615</v>
      </c>
      <c r="E847" s="211"/>
      <c r="F847" s="210" t="s">
        <v>615</v>
      </c>
      <c r="G847" s="211"/>
      <c r="H847" s="210" t="s">
        <v>726</v>
      </c>
      <c r="I847" s="211"/>
      <c r="J847" s="210" t="s">
        <v>308</v>
      </c>
      <c r="K847" s="211"/>
      <c r="L847" s="210" t="s">
        <v>730</v>
      </c>
      <c r="M847" s="211"/>
    </row>
    <row r="848" spans="2:14" ht="21.95" customHeight="1" x14ac:dyDescent="0.3">
      <c r="B848" s="229"/>
      <c r="C848" s="226"/>
      <c r="D848" s="157" t="s">
        <v>244</v>
      </c>
      <c r="E848" s="212"/>
      <c r="F848" s="157" t="s">
        <v>244</v>
      </c>
      <c r="G848" s="212"/>
      <c r="H848" s="157" t="s">
        <v>244</v>
      </c>
      <c r="I848" s="212"/>
      <c r="J848" s="157" t="s">
        <v>244</v>
      </c>
      <c r="K848" s="212"/>
      <c r="L848" s="157" t="s">
        <v>244</v>
      </c>
      <c r="M848" s="212"/>
    </row>
    <row r="849" spans="2:14" ht="27" customHeight="1" x14ac:dyDescent="0.3">
      <c r="B849" s="227">
        <v>6</v>
      </c>
      <c r="C849" s="224" t="s">
        <v>484</v>
      </c>
      <c r="D849" s="210" t="s">
        <v>601</v>
      </c>
      <c r="E849" s="211" t="s">
        <v>295</v>
      </c>
      <c r="F849" s="210" t="s">
        <v>299</v>
      </c>
      <c r="G849" s="211" t="s">
        <v>295</v>
      </c>
      <c r="H849" s="210" t="s">
        <v>304</v>
      </c>
      <c r="I849" s="211" t="s">
        <v>295</v>
      </c>
      <c r="J849" s="210" t="s">
        <v>304</v>
      </c>
      <c r="K849" s="211" t="s">
        <v>295</v>
      </c>
      <c r="L849" s="210" t="s">
        <v>618</v>
      </c>
      <c r="M849" s="211" t="s">
        <v>496</v>
      </c>
    </row>
    <row r="850" spans="2:14" ht="50.1" customHeight="1" x14ac:dyDescent="0.3">
      <c r="B850" s="228"/>
      <c r="C850" s="225"/>
      <c r="D850" s="210" t="s">
        <v>615</v>
      </c>
      <c r="E850" s="211"/>
      <c r="F850" s="210" t="s">
        <v>615</v>
      </c>
      <c r="G850" s="211"/>
      <c r="H850" s="210" t="s">
        <v>308</v>
      </c>
      <c r="I850" s="211"/>
      <c r="J850" s="210" t="s">
        <v>308</v>
      </c>
      <c r="K850" s="211"/>
      <c r="L850" s="210" t="s">
        <v>730</v>
      </c>
      <c r="M850" s="211"/>
    </row>
    <row r="851" spans="2:14" ht="21.95" customHeight="1" x14ac:dyDescent="0.3">
      <c r="B851" s="229"/>
      <c r="C851" s="226"/>
      <c r="D851" s="157" t="s">
        <v>244</v>
      </c>
      <c r="E851" s="212"/>
      <c r="F851" s="157" t="s">
        <v>244</v>
      </c>
      <c r="G851" s="212"/>
      <c r="H851" s="157" t="s">
        <v>244</v>
      </c>
      <c r="I851" s="212"/>
      <c r="J851" s="157" t="s">
        <v>244</v>
      </c>
      <c r="K851" s="212"/>
      <c r="L851" s="157" t="s">
        <v>244</v>
      </c>
      <c r="M851" s="212"/>
    </row>
    <row r="852" spans="2:14" ht="27" customHeight="1" x14ac:dyDescent="0.3">
      <c r="B852" s="227">
        <v>7</v>
      </c>
      <c r="C852" s="224" t="s">
        <v>485</v>
      </c>
      <c r="D852" s="210" t="s">
        <v>601</v>
      </c>
      <c r="E852" s="211" t="s">
        <v>496</v>
      </c>
      <c r="F852" s="210" t="s">
        <v>601</v>
      </c>
      <c r="G852" s="211" t="s">
        <v>295</v>
      </c>
      <c r="H852" s="210" t="s">
        <v>304</v>
      </c>
      <c r="I852" s="211" t="s">
        <v>295</v>
      </c>
      <c r="J852" s="210" t="s">
        <v>304</v>
      </c>
      <c r="K852" s="211" t="s">
        <v>295</v>
      </c>
      <c r="L852" s="210" t="s">
        <v>631</v>
      </c>
      <c r="M852" s="211" t="s">
        <v>496</v>
      </c>
    </row>
    <row r="853" spans="2:14" ht="50.1" customHeight="1" x14ac:dyDescent="0.3">
      <c r="B853" s="228"/>
      <c r="C853" s="225"/>
      <c r="D853" s="210" t="s">
        <v>615</v>
      </c>
      <c r="E853" s="211"/>
      <c r="F853" s="210" t="s">
        <v>615</v>
      </c>
      <c r="G853" s="211"/>
      <c r="H853" s="210" t="s">
        <v>308</v>
      </c>
      <c r="I853" s="211"/>
      <c r="J853" s="210" t="s">
        <v>728</v>
      </c>
      <c r="K853" s="211"/>
      <c r="L853" s="210" t="s">
        <v>642</v>
      </c>
      <c r="M853" s="211"/>
    </row>
    <row r="854" spans="2:14" ht="21.95" customHeight="1" x14ac:dyDescent="0.3">
      <c r="B854" s="229"/>
      <c r="C854" s="226"/>
      <c r="D854" s="157" t="s">
        <v>244</v>
      </c>
      <c r="E854" s="212"/>
      <c r="F854" s="157" t="s">
        <v>244</v>
      </c>
      <c r="G854" s="212"/>
      <c r="H854" s="157" t="s">
        <v>244</v>
      </c>
      <c r="I854" s="212"/>
      <c r="J854" s="157" t="s">
        <v>244</v>
      </c>
      <c r="K854" s="212"/>
      <c r="L854" s="157" t="s">
        <v>244</v>
      </c>
      <c r="M854" s="212"/>
    </row>
    <row r="855" spans="2:14" ht="27" customHeight="1" x14ac:dyDescent="0.3">
      <c r="B855" s="227">
        <v>8</v>
      </c>
      <c r="C855" s="224" t="s">
        <v>486</v>
      </c>
      <c r="D855" s="210" t="s">
        <v>299</v>
      </c>
      <c r="E855" s="211" t="s">
        <v>295</v>
      </c>
      <c r="F855" s="210" t="s">
        <v>601</v>
      </c>
      <c r="G855" s="211" t="s">
        <v>496</v>
      </c>
      <c r="H855" s="210" t="s">
        <v>630</v>
      </c>
      <c r="I855" s="211" t="s">
        <v>295</v>
      </c>
      <c r="J855" s="210" t="s">
        <v>729</v>
      </c>
      <c r="K855" s="211" t="s">
        <v>295</v>
      </c>
      <c r="L855" s="210" t="s">
        <v>281</v>
      </c>
      <c r="M855" s="211" t="s">
        <v>295</v>
      </c>
    </row>
    <row r="856" spans="2:14" ht="50.1" customHeight="1" x14ac:dyDescent="0.3">
      <c r="B856" s="228"/>
      <c r="C856" s="225"/>
      <c r="D856" s="210" t="s">
        <v>615</v>
      </c>
      <c r="E856" s="211"/>
      <c r="F856" s="210" t="s">
        <v>615</v>
      </c>
      <c r="G856" s="211"/>
      <c r="H856" s="210" t="s">
        <v>725</v>
      </c>
      <c r="I856" s="211"/>
      <c r="J856" s="210" t="s">
        <v>728</v>
      </c>
      <c r="K856" s="211"/>
      <c r="L856" s="210" t="s">
        <v>731</v>
      </c>
      <c r="M856" s="211"/>
    </row>
    <row r="857" spans="2:14" ht="21.95" customHeight="1" x14ac:dyDescent="0.3">
      <c r="B857" s="229"/>
      <c r="C857" s="226"/>
      <c r="D857" s="157" t="s">
        <v>244</v>
      </c>
      <c r="E857" s="212"/>
      <c r="F857" s="157" t="s">
        <v>244</v>
      </c>
      <c r="G857" s="212"/>
      <c r="H857" s="157" t="s">
        <v>244</v>
      </c>
      <c r="I857" s="212"/>
      <c r="J857" s="157" t="s">
        <v>244</v>
      </c>
      <c r="K857" s="212"/>
      <c r="L857" s="157" t="s">
        <v>244</v>
      </c>
      <c r="M857" s="212"/>
    </row>
    <row r="858" spans="2:14" ht="17.100000000000001" customHeight="1" x14ac:dyDescent="0.3">
      <c r="B858" s="150"/>
      <c r="C858" s="159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</row>
    <row r="859" spans="2:14" ht="17.100000000000001" customHeight="1" x14ac:dyDescent="0.3">
      <c r="B859" s="150"/>
      <c r="C859" s="159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</row>
    <row r="860" spans="2:14" ht="17.100000000000001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6"/>
      <c r="N860" t="s">
        <v>223</v>
      </c>
    </row>
    <row r="861" spans="2:14" ht="27" customHeight="1" x14ac:dyDescent="0.3">
      <c r="B861" s="2"/>
      <c r="C861" s="230">
        <f>L866</f>
        <v>43763</v>
      </c>
      <c r="D861" s="230"/>
      <c r="E861" s="230"/>
      <c r="F861" s="230"/>
      <c r="G861" s="230"/>
      <c r="H861" s="220">
        <f>IF(DAY(L866)&gt;=28,5,IF(DAY(L866)&gt;=21,4,IF(DAY(L866)&gt;=14,3,IF(DAY(L866)&gt;=7,2,1))))</f>
        <v>4</v>
      </c>
      <c r="I861" s="220"/>
      <c r="J861" s="220"/>
      <c r="K861" s="220"/>
      <c r="L861" s="220"/>
      <c r="M861" s="6"/>
    </row>
    <row r="862" spans="2:14" ht="27" customHeight="1" x14ac:dyDescent="0.3">
      <c r="B862" s="221"/>
      <c r="C862" s="222"/>
      <c r="D862" s="191"/>
      <c r="E862" s="7"/>
      <c r="F862" s="191"/>
      <c r="G862" s="218"/>
      <c r="H862" s="219"/>
      <c r="I862" s="219"/>
      <c r="J862" s="192"/>
      <c r="K862" s="8"/>
      <c r="L862" s="192"/>
      <c r="M862" s="6"/>
    </row>
    <row r="863" spans="2:14" ht="17.100000000000001" customHeight="1" x14ac:dyDescent="0.3">
      <c r="B863" s="223" t="s">
        <v>229</v>
      </c>
      <c r="C863" s="223"/>
      <c r="D863" s="9" t="s">
        <v>448</v>
      </c>
      <c r="E863" s="10"/>
      <c r="F863" s="11"/>
      <c r="G863" s="221" t="s">
        <v>231</v>
      </c>
      <c r="H863" s="222"/>
      <c r="I863" s="222"/>
      <c r="J863" s="6"/>
      <c r="K863" s="6"/>
      <c r="L863" s="6"/>
      <c r="M863" s="6"/>
    </row>
    <row r="864" spans="2:14" ht="17.100000000000001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6"/>
    </row>
    <row r="865" spans="2:13" ht="17.100000000000001" customHeight="1" x14ac:dyDescent="0.3">
      <c r="B865" s="239" t="s">
        <v>0</v>
      </c>
      <c r="C865" s="239" t="s">
        <v>1</v>
      </c>
      <c r="D865" s="215">
        <f>D866</f>
        <v>43759</v>
      </c>
      <c r="E865" s="216"/>
      <c r="F865" s="215">
        <f>F866</f>
        <v>43760</v>
      </c>
      <c r="G865" s="216"/>
      <c r="H865" s="215">
        <f>H866</f>
        <v>43761</v>
      </c>
      <c r="I865" s="216"/>
      <c r="J865" s="215">
        <f>J866</f>
        <v>43762</v>
      </c>
      <c r="K865" s="216"/>
      <c r="L865" s="215">
        <f>L866</f>
        <v>43763</v>
      </c>
      <c r="M865" s="216"/>
    </row>
    <row r="866" spans="2:13" ht="17.100000000000001" customHeight="1" thickBot="1" x14ac:dyDescent="0.35">
      <c r="B866" s="240"/>
      <c r="C866" s="240"/>
      <c r="D866" s="213">
        <f>D833+7</f>
        <v>43759</v>
      </c>
      <c r="E866" s="214"/>
      <c r="F866" s="213">
        <f>D866+1</f>
        <v>43760</v>
      </c>
      <c r="G866" s="214"/>
      <c r="H866" s="213">
        <f>F866+1</f>
        <v>43761</v>
      </c>
      <c r="I866" s="214"/>
      <c r="J866" s="213">
        <f>H866+1</f>
        <v>43762</v>
      </c>
      <c r="K866" s="214"/>
      <c r="L866" s="213">
        <f>J866+1</f>
        <v>43763</v>
      </c>
      <c r="M866" s="214"/>
    </row>
    <row r="867" spans="2:13" ht="27" customHeight="1" thickTop="1" x14ac:dyDescent="0.3">
      <c r="B867" s="229">
        <v>1</v>
      </c>
      <c r="C867" s="225" t="s">
        <v>2</v>
      </c>
      <c r="D867" s="210" t="s">
        <v>281</v>
      </c>
      <c r="E867" s="211" t="s">
        <v>295</v>
      </c>
      <c r="F867" s="210" t="s">
        <v>281</v>
      </c>
      <c r="G867" s="211" t="s">
        <v>295</v>
      </c>
      <c r="H867" s="210" t="s">
        <v>281</v>
      </c>
      <c r="I867" s="211" t="s">
        <v>496</v>
      </c>
      <c r="J867" s="210" t="s">
        <v>742</v>
      </c>
      <c r="K867" s="211" t="s">
        <v>496</v>
      </c>
      <c r="L867" s="210" t="s">
        <v>742</v>
      </c>
      <c r="M867" s="211" t="s">
        <v>295</v>
      </c>
    </row>
    <row r="868" spans="2:13" ht="50.1" customHeight="1" x14ac:dyDescent="0.3">
      <c r="B868" s="229"/>
      <c r="C868" s="225"/>
      <c r="D868" s="210" t="s">
        <v>284</v>
      </c>
      <c r="E868" s="211"/>
      <c r="F868" s="210" t="s">
        <v>732</v>
      </c>
      <c r="G868" s="211"/>
      <c r="H868" s="210" t="s">
        <v>737</v>
      </c>
      <c r="I868" s="211"/>
      <c r="J868" s="210" t="s">
        <v>740</v>
      </c>
      <c r="K868" s="211"/>
      <c r="L868" s="210" t="s">
        <v>743</v>
      </c>
      <c r="M868" s="211"/>
    </row>
    <row r="869" spans="2:13" ht="21.95" customHeight="1" x14ac:dyDescent="0.3">
      <c r="B869" s="237"/>
      <c r="C869" s="238"/>
      <c r="D869" s="157" t="s">
        <v>244</v>
      </c>
      <c r="E869" s="212"/>
      <c r="F869" s="157" t="s">
        <v>244</v>
      </c>
      <c r="G869" s="212"/>
      <c r="H869" s="157" t="s">
        <v>244</v>
      </c>
      <c r="I869" s="212"/>
      <c r="J869" s="157" t="s">
        <v>244</v>
      </c>
      <c r="K869" s="212"/>
      <c r="L869" s="157" t="s">
        <v>244</v>
      </c>
      <c r="M869" s="212"/>
    </row>
    <row r="870" spans="2:13" ht="27" customHeight="1" x14ac:dyDescent="0.3">
      <c r="B870" s="227">
        <v>2</v>
      </c>
      <c r="C870" s="224" t="s">
        <v>3</v>
      </c>
      <c r="D870" s="210" t="s">
        <v>281</v>
      </c>
      <c r="E870" s="211" t="s">
        <v>295</v>
      </c>
      <c r="F870" s="210" t="s">
        <v>733</v>
      </c>
      <c r="G870" s="211" t="s">
        <v>295</v>
      </c>
      <c r="H870" s="210" t="s">
        <v>631</v>
      </c>
      <c r="I870" s="211" t="s">
        <v>295</v>
      </c>
      <c r="J870" s="210" t="s">
        <v>742</v>
      </c>
      <c r="K870" s="211" t="s">
        <v>295</v>
      </c>
      <c r="L870" s="210" t="s">
        <v>742</v>
      </c>
      <c r="M870" s="211" t="s">
        <v>496</v>
      </c>
    </row>
    <row r="871" spans="2:13" ht="50.1" customHeight="1" x14ac:dyDescent="0.3">
      <c r="B871" s="228"/>
      <c r="C871" s="225"/>
      <c r="D871" s="210" t="s">
        <v>284</v>
      </c>
      <c r="E871" s="211"/>
      <c r="F871" s="210" t="s">
        <v>285</v>
      </c>
      <c r="G871" s="211"/>
      <c r="H871" s="210" t="s">
        <v>285</v>
      </c>
      <c r="I871" s="211"/>
      <c r="J871" s="210" t="s">
        <v>739</v>
      </c>
      <c r="K871" s="211"/>
      <c r="L871" s="210" t="s">
        <v>743</v>
      </c>
      <c r="M871" s="211"/>
    </row>
    <row r="872" spans="2:13" ht="21.95" customHeight="1" x14ac:dyDescent="0.3">
      <c r="B872" s="229"/>
      <c r="C872" s="226"/>
      <c r="D872" s="157" t="s">
        <v>244</v>
      </c>
      <c r="E872" s="212"/>
      <c r="F872" s="157" t="s">
        <v>244</v>
      </c>
      <c r="G872" s="212"/>
      <c r="H872" s="157" t="s">
        <v>244</v>
      </c>
      <c r="I872" s="212"/>
      <c r="J872" s="157" t="s">
        <v>244</v>
      </c>
      <c r="K872" s="212"/>
      <c r="L872" s="157" t="s">
        <v>244</v>
      </c>
      <c r="M872" s="212"/>
    </row>
    <row r="873" spans="2:13" ht="27" customHeight="1" x14ac:dyDescent="0.3">
      <c r="B873" s="227">
        <v>3</v>
      </c>
      <c r="C873" s="224" t="s">
        <v>4</v>
      </c>
      <c r="D873" s="210" t="s">
        <v>281</v>
      </c>
      <c r="E873" s="211" t="s">
        <v>607</v>
      </c>
      <c r="F873" s="210" t="s">
        <v>281</v>
      </c>
      <c r="G873" s="211" t="s">
        <v>734</v>
      </c>
      <c r="H873" s="210" t="s">
        <v>738</v>
      </c>
      <c r="I873" s="211" t="s">
        <v>496</v>
      </c>
      <c r="J873" s="210" t="s">
        <v>742</v>
      </c>
      <c r="K873" s="211" t="s">
        <v>496</v>
      </c>
      <c r="L873" s="210" t="s">
        <v>738</v>
      </c>
      <c r="M873" s="211" t="s">
        <v>496</v>
      </c>
    </row>
    <row r="874" spans="2:13" ht="50.1" customHeight="1" x14ac:dyDescent="0.3">
      <c r="B874" s="228"/>
      <c r="C874" s="225"/>
      <c r="D874" s="210" t="s">
        <v>284</v>
      </c>
      <c r="E874" s="211"/>
      <c r="F874" s="210" t="s">
        <v>285</v>
      </c>
      <c r="G874" s="211"/>
      <c r="H874" s="210" t="s">
        <v>739</v>
      </c>
      <c r="I874" s="211"/>
      <c r="J874" s="210" t="s">
        <v>739</v>
      </c>
      <c r="K874" s="211"/>
      <c r="L874" s="210" t="s">
        <v>743</v>
      </c>
      <c r="M874" s="211"/>
    </row>
    <row r="875" spans="2:13" ht="21.95" customHeight="1" x14ac:dyDescent="0.3">
      <c r="B875" s="229"/>
      <c r="C875" s="226"/>
      <c r="D875" s="157" t="s">
        <v>244</v>
      </c>
      <c r="E875" s="212"/>
      <c r="F875" s="157" t="s">
        <v>244</v>
      </c>
      <c r="G875" s="212"/>
      <c r="H875" s="157" t="s">
        <v>244</v>
      </c>
      <c r="I875" s="212"/>
      <c r="J875" s="157" t="s">
        <v>244</v>
      </c>
      <c r="K875" s="212"/>
      <c r="L875" s="157" t="s">
        <v>244</v>
      </c>
      <c r="M875" s="212"/>
    </row>
    <row r="876" spans="2:13" ht="27" customHeight="1" x14ac:dyDescent="0.3">
      <c r="B876" s="227">
        <v>4</v>
      </c>
      <c r="C876" s="224" t="s">
        <v>5</v>
      </c>
      <c r="D876" s="210" t="s">
        <v>281</v>
      </c>
      <c r="E876" s="211" t="s">
        <v>295</v>
      </c>
      <c r="F876" s="210" t="s">
        <v>735</v>
      </c>
      <c r="G876" s="211" t="s">
        <v>295</v>
      </c>
      <c r="H876" s="210" t="s">
        <v>738</v>
      </c>
      <c r="I876" s="211" t="s">
        <v>501</v>
      </c>
      <c r="J876" s="210" t="s">
        <v>742</v>
      </c>
      <c r="K876" s="211" t="s">
        <v>496</v>
      </c>
      <c r="L876" s="210" t="s">
        <v>742</v>
      </c>
      <c r="M876" s="211" t="s">
        <v>496</v>
      </c>
    </row>
    <row r="877" spans="2:13" ht="50.1" customHeight="1" x14ac:dyDescent="0.3">
      <c r="B877" s="228"/>
      <c r="C877" s="225"/>
      <c r="D877" s="210" t="s">
        <v>284</v>
      </c>
      <c r="E877" s="211"/>
      <c r="F877" s="210" t="s">
        <v>285</v>
      </c>
      <c r="G877" s="211"/>
      <c r="H877" s="210" t="s">
        <v>739</v>
      </c>
      <c r="I877" s="211"/>
      <c r="J877" s="210" t="s">
        <v>739</v>
      </c>
      <c r="K877" s="211"/>
      <c r="L877" s="210" t="s">
        <v>744</v>
      </c>
      <c r="M877" s="211"/>
    </row>
    <row r="878" spans="2:13" ht="21.95" customHeight="1" x14ac:dyDescent="0.3">
      <c r="B878" s="229"/>
      <c r="C878" s="226"/>
      <c r="D878" s="157" t="s">
        <v>244</v>
      </c>
      <c r="E878" s="212"/>
      <c r="F878" s="157" t="s">
        <v>244</v>
      </c>
      <c r="G878" s="212"/>
      <c r="H878" s="157" t="s">
        <v>244</v>
      </c>
      <c r="I878" s="212"/>
      <c r="J878" s="157" t="s">
        <v>244</v>
      </c>
      <c r="K878" s="212"/>
      <c r="L878" s="157" t="s">
        <v>244</v>
      </c>
      <c r="M878" s="212"/>
    </row>
    <row r="879" spans="2:13" ht="27" customHeight="1" x14ac:dyDescent="0.3">
      <c r="B879" s="227">
        <v>5</v>
      </c>
      <c r="C879" s="224" t="s">
        <v>483</v>
      </c>
      <c r="D879" s="210" t="s">
        <v>631</v>
      </c>
      <c r="E879" s="211" t="s">
        <v>496</v>
      </c>
      <c r="F879" s="210" t="s">
        <v>631</v>
      </c>
      <c r="G879" s="211" t="s">
        <v>496</v>
      </c>
      <c r="H879" s="210" t="s">
        <v>738</v>
      </c>
      <c r="I879" s="211" t="s">
        <v>295</v>
      </c>
      <c r="J879" s="210" t="s">
        <v>742</v>
      </c>
      <c r="K879" s="211" t="s">
        <v>496</v>
      </c>
      <c r="L879" s="210" t="s">
        <v>742</v>
      </c>
      <c r="M879" s="211" t="s">
        <v>496</v>
      </c>
    </row>
    <row r="880" spans="2:13" ht="50.1" customHeight="1" x14ac:dyDescent="0.3">
      <c r="B880" s="228"/>
      <c r="C880" s="225"/>
      <c r="D880" s="210" t="s">
        <v>642</v>
      </c>
      <c r="E880" s="211"/>
      <c r="F880" s="210" t="s">
        <v>285</v>
      </c>
      <c r="G880" s="211"/>
      <c r="H880" s="210" t="s">
        <v>740</v>
      </c>
      <c r="I880" s="211"/>
      <c r="J880" s="210" t="s">
        <v>739</v>
      </c>
      <c r="K880" s="211"/>
      <c r="L880" s="210" t="s">
        <v>743</v>
      </c>
      <c r="M880" s="211"/>
    </row>
    <row r="881" spans="2:14" ht="21.95" customHeight="1" x14ac:dyDescent="0.3">
      <c r="B881" s="229"/>
      <c r="C881" s="226"/>
      <c r="D881" s="157" t="s">
        <v>244</v>
      </c>
      <c r="E881" s="212"/>
      <c r="F881" s="157" t="s">
        <v>244</v>
      </c>
      <c r="G881" s="212"/>
      <c r="H881" s="157" t="s">
        <v>244</v>
      </c>
      <c r="I881" s="212"/>
      <c r="J881" s="157" t="s">
        <v>244</v>
      </c>
      <c r="K881" s="212"/>
      <c r="L881" s="157" t="s">
        <v>244</v>
      </c>
      <c r="M881" s="212"/>
    </row>
    <row r="882" spans="2:14" ht="27" customHeight="1" x14ac:dyDescent="0.3">
      <c r="B882" s="227">
        <v>6</v>
      </c>
      <c r="C882" s="224" t="s">
        <v>484</v>
      </c>
      <c r="D882" s="210" t="s">
        <v>631</v>
      </c>
      <c r="E882" s="211" t="s">
        <v>496</v>
      </c>
      <c r="F882" s="210" t="s">
        <v>635</v>
      </c>
      <c r="G882" s="211" t="s">
        <v>295</v>
      </c>
      <c r="H882" s="210" t="s">
        <v>738</v>
      </c>
      <c r="I882" s="211" t="s">
        <v>708</v>
      </c>
      <c r="J882" s="210" t="s">
        <v>738</v>
      </c>
      <c r="K882" s="211" t="s">
        <v>295</v>
      </c>
      <c r="L882" s="210" t="s">
        <v>742</v>
      </c>
      <c r="M882" s="211" t="s">
        <v>295</v>
      </c>
      <c r="N882" t="s">
        <v>223</v>
      </c>
    </row>
    <row r="883" spans="2:14" ht="50.1" customHeight="1" x14ac:dyDescent="0.3">
      <c r="B883" s="228"/>
      <c r="C883" s="225"/>
      <c r="D883" s="210" t="s">
        <v>642</v>
      </c>
      <c r="E883" s="211"/>
      <c r="F883" s="210" t="s">
        <v>736</v>
      </c>
      <c r="G883" s="211"/>
      <c r="H883" s="210" t="s">
        <v>740</v>
      </c>
      <c r="I883" s="211"/>
      <c r="J883" s="210" t="s">
        <v>739</v>
      </c>
      <c r="K883" s="211"/>
      <c r="L883" s="210" t="s">
        <v>743</v>
      </c>
      <c r="M883" s="211"/>
    </row>
    <row r="884" spans="2:14" ht="21.95" customHeight="1" x14ac:dyDescent="0.3">
      <c r="B884" s="229"/>
      <c r="C884" s="226"/>
      <c r="D884" s="157" t="s">
        <v>244</v>
      </c>
      <c r="E884" s="212"/>
      <c r="F884" s="157" t="s">
        <v>244</v>
      </c>
      <c r="G884" s="212"/>
      <c r="H884" s="157" t="s">
        <v>244</v>
      </c>
      <c r="I884" s="212"/>
      <c r="J884" s="157" t="s">
        <v>244</v>
      </c>
      <c r="K884" s="212"/>
      <c r="L884" s="157" t="s">
        <v>244</v>
      </c>
      <c r="M884" s="212"/>
    </row>
    <row r="885" spans="2:14" ht="27" customHeight="1" x14ac:dyDescent="0.3">
      <c r="B885" s="227">
        <v>7</v>
      </c>
      <c r="C885" s="224" t="s">
        <v>485</v>
      </c>
      <c r="D885" s="210" t="s">
        <v>281</v>
      </c>
      <c r="E885" s="211" t="s">
        <v>496</v>
      </c>
      <c r="F885" s="210" t="s">
        <v>281</v>
      </c>
      <c r="G885" s="211" t="s">
        <v>295</v>
      </c>
      <c r="H885" s="210" t="s">
        <v>738</v>
      </c>
      <c r="I885" s="211" t="s">
        <v>708</v>
      </c>
      <c r="J885" s="210" t="s">
        <v>742</v>
      </c>
      <c r="K885" s="211" t="s">
        <v>496</v>
      </c>
      <c r="L885" s="210" t="s">
        <v>738</v>
      </c>
      <c r="M885" s="211" t="s">
        <v>496</v>
      </c>
    </row>
    <row r="886" spans="2:14" ht="50.1" customHeight="1" x14ac:dyDescent="0.3">
      <c r="B886" s="228"/>
      <c r="C886" s="225"/>
      <c r="D886" s="210" t="s">
        <v>284</v>
      </c>
      <c r="E886" s="211"/>
      <c r="F886" s="210" t="s">
        <v>285</v>
      </c>
      <c r="G886" s="211"/>
      <c r="H886" s="210" t="s">
        <v>741</v>
      </c>
      <c r="I886" s="211"/>
      <c r="J886" s="210" t="s">
        <v>744</v>
      </c>
      <c r="K886" s="211"/>
      <c r="L886" s="210" t="s">
        <v>743</v>
      </c>
      <c r="M886" s="211"/>
    </row>
    <row r="887" spans="2:14" ht="21.95" customHeight="1" x14ac:dyDescent="0.3">
      <c r="B887" s="229"/>
      <c r="C887" s="226"/>
      <c r="D887" s="157" t="s">
        <v>244</v>
      </c>
      <c r="E887" s="212"/>
      <c r="F887" s="157" t="s">
        <v>244</v>
      </c>
      <c r="G887" s="212"/>
      <c r="H887" s="157" t="s">
        <v>244</v>
      </c>
      <c r="I887" s="212"/>
      <c r="J887" s="157" t="s">
        <v>244</v>
      </c>
      <c r="K887" s="212"/>
      <c r="L887" s="157" t="s">
        <v>244</v>
      </c>
      <c r="M887" s="212"/>
    </row>
    <row r="888" spans="2:14" ht="27" customHeight="1" x14ac:dyDescent="0.3">
      <c r="B888" s="227">
        <v>8</v>
      </c>
      <c r="C888" s="224" t="s">
        <v>486</v>
      </c>
      <c r="D888" s="210" t="s">
        <v>631</v>
      </c>
      <c r="E888" s="211" t="s">
        <v>295</v>
      </c>
      <c r="F888" s="210" t="s">
        <v>281</v>
      </c>
      <c r="G888" s="211" t="s">
        <v>622</v>
      </c>
      <c r="H888" s="210" t="s">
        <v>738</v>
      </c>
      <c r="I888" s="211" t="s">
        <v>708</v>
      </c>
      <c r="J888" s="210" t="s">
        <v>742</v>
      </c>
      <c r="K888" s="211" t="s">
        <v>295</v>
      </c>
      <c r="L888" s="210" t="s">
        <v>742</v>
      </c>
      <c r="M888" s="211" t="s">
        <v>496</v>
      </c>
    </row>
    <row r="889" spans="2:14" ht="50.1" customHeight="1" x14ac:dyDescent="0.3">
      <c r="B889" s="228"/>
      <c r="C889" s="225"/>
      <c r="D889" s="210" t="s">
        <v>642</v>
      </c>
      <c r="E889" s="211"/>
      <c r="F889" s="210" t="s">
        <v>736</v>
      </c>
      <c r="G889" s="211"/>
      <c r="H889" s="210" t="s">
        <v>740</v>
      </c>
      <c r="I889" s="211"/>
      <c r="J889" s="210" t="s">
        <v>744</v>
      </c>
      <c r="K889" s="211"/>
      <c r="L889" s="210" t="s">
        <v>743</v>
      </c>
      <c r="M889" s="211"/>
    </row>
    <row r="890" spans="2:14" ht="21.95" customHeight="1" x14ac:dyDescent="0.3">
      <c r="B890" s="229"/>
      <c r="C890" s="226"/>
      <c r="D890" s="157" t="s">
        <v>244</v>
      </c>
      <c r="E890" s="212"/>
      <c r="F890" s="157" t="s">
        <v>244</v>
      </c>
      <c r="G890" s="212"/>
      <c r="H890" s="157" t="s">
        <v>244</v>
      </c>
      <c r="I890" s="212"/>
      <c r="J890" s="157" t="s">
        <v>244</v>
      </c>
      <c r="K890" s="212"/>
      <c r="L890" s="157" t="s">
        <v>244</v>
      </c>
      <c r="M890" s="212"/>
    </row>
    <row r="891" spans="2:14" ht="17.100000000000001" customHeight="1" x14ac:dyDescent="0.3">
      <c r="B891" s="150"/>
      <c r="C891" s="159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</row>
    <row r="892" spans="2:14" ht="17.100000000000001" customHeight="1" x14ac:dyDescent="0.3">
      <c r="B892" s="150"/>
      <c r="C892" s="159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</row>
    <row r="893" spans="2:14" ht="17.100000000000001" customHeight="1" x14ac:dyDescent="0.3">
      <c r="B893" s="2"/>
      <c r="C893" s="195"/>
      <c r="D893" s="195"/>
      <c r="E893" s="2"/>
      <c r="F893" s="2"/>
      <c r="G893" s="2"/>
      <c r="H893" s="2"/>
      <c r="I893" s="2"/>
      <c r="J893" s="2"/>
      <c r="K893" s="2"/>
      <c r="L893" s="2"/>
      <c r="M893" s="6"/>
    </row>
    <row r="894" spans="2:14" ht="27" customHeight="1" x14ac:dyDescent="0.3">
      <c r="B894" s="2"/>
      <c r="C894" s="230">
        <f>L899</f>
        <v>43770</v>
      </c>
      <c r="D894" s="230"/>
      <c r="E894" s="230"/>
      <c r="F894" s="230"/>
      <c r="G894" s="230"/>
      <c r="H894" s="220">
        <f>IF(DAY(L899)&gt;=28,5,IF(DAY(L899)&gt;=21,4,IF(DAY(L899)&gt;=14,3,IF(DAY(L899)&gt;=7,2,1))))</f>
        <v>1</v>
      </c>
      <c r="I894" s="220"/>
      <c r="J894" s="220"/>
      <c r="K894" s="220"/>
      <c r="L894" s="220"/>
      <c r="M894" s="6"/>
    </row>
    <row r="895" spans="2:14" ht="27" customHeight="1" x14ac:dyDescent="0.3">
      <c r="B895" s="221"/>
      <c r="C895" s="222"/>
      <c r="D895" s="191"/>
      <c r="E895" s="7"/>
      <c r="F895" s="191"/>
      <c r="G895" s="241"/>
      <c r="H895" s="242"/>
      <c r="I895" s="242"/>
      <c r="J895" s="192"/>
      <c r="K895" s="8"/>
      <c r="L895" s="192"/>
      <c r="M895" s="6"/>
    </row>
    <row r="896" spans="2:14" ht="17.100000000000001" customHeight="1" x14ac:dyDescent="0.3">
      <c r="B896" s="223" t="s">
        <v>229</v>
      </c>
      <c r="C896" s="223"/>
      <c r="D896" s="9" t="s">
        <v>448</v>
      </c>
      <c r="E896" s="10"/>
      <c r="F896" s="11"/>
      <c r="G896" s="221"/>
      <c r="H896" s="222"/>
      <c r="I896" s="222"/>
      <c r="J896" s="6"/>
      <c r="K896" s="6"/>
      <c r="L896" s="6"/>
      <c r="M896" s="6"/>
    </row>
    <row r="897" spans="2:14" ht="17.100000000000001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6"/>
    </row>
    <row r="898" spans="2:14" ht="17.100000000000001" customHeight="1" x14ac:dyDescent="0.3">
      <c r="B898" s="239" t="s">
        <v>0</v>
      </c>
      <c r="C898" s="239" t="s">
        <v>1</v>
      </c>
      <c r="D898" s="215">
        <f>D899</f>
        <v>43766</v>
      </c>
      <c r="E898" s="216"/>
      <c r="F898" s="215">
        <f>F899</f>
        <v>43767</v>
      </c>
      <c r="G898" s="216"/>
      <c r="H898" s="215">
        <f>H899</f>
        <v>43768</v>
      </c>
      <c r="I898" s="216"/>
      <c r="J898" s="215">
        <f>J899</f>
        <v>43769</v>
      </c>
      <c r="K898" s="216"/>
      <c r="L898" s="215">
        <f>L899</f>
        <v>43770</v>
      </c>
      <c r="M898" s="216"/>
    </row>
    <row r="899" spans="2:14" ht="17.100000000000001" customHeight="1" thickBot="1" x14ac:dyDescent="0.35">
      <c r="B899" s="240"/>
      <c r="C899" s="240"/>
      <c r="D899" s="213">
        <f>D866+7</f>
        <v>43766</v>
      </c>
      <c r="E899" s="214"/>
      <c r="F899" s="213">
        <f>D899+1</f>
        <v>43767</v>
      </c>
      <c r="G899" s="214"/>
      <c r="H899" s="213">
        <f>F899+1</f>
        <v>43768</v>
      </c>
      <c r="I899" s="214"/>
      <c r="J899" s="213">
        <f>H899+1</f>
        <v>43769</v>
      </c>
      <c r="K899" s="214"/>
      <c r="L899" s="213">
        <f>J899+1</f>
        <v>43770</v>
      </c>
      <c r="M899" s="214"/>
    </row>
    <row r="900" spans="2:14" ht="27" customHeight="1" thickTop="1" x14ac:dyDescent="0.3">
      <c r="B900" s="229">
        <v>1</v>
      </c>
      <c r="C900" s="225" t="s">
        <v>2</v>
      </c>
      <c r="D900" s="210" t="s">
        <v>738</v>
      </c>
      <c r="E900" s="211" t="s">
        <v>645</v>
      </c>
      <c r="F900" s="210" t="s">
        <v>742</v>
      </c>
      <c r="G900" s="211" t="s">
        <v>295</v>
      </c>
      <c r="H900" s="210" t="s">
        <v>748</v>
      </c>
      <c r="I900" s="211" t="s">
        <v>295</v>
      </c>
      <c r="J900" s="210" t="s">
        <v>738</v>
      </c>
      <c r="K900" s="211" t="s">
        <v>295</v>
      </c>
      <c r="L900" s="210" t="s">
        <v>738</v>
      </c>
      <c r="M900" s="211" t="s">
        <v>295</v>
      </c>
    </row>
    <row r="901" spans="2:14" ht="50.1" customHeight="1" x14ac:dyDescent="0.3">
      <c r="B901" s="229"/>
      <c r="C901" s="225"/>
      <c r="D901" s="210" t="s">
        <v>744</v>
      </c>
      <c r="E901" s="211"/>
      <c r="F901" s="210" t="s">
        <v>744</v>
      </c>
      <c r="G901" s="211"/>
      <c r="H901" s="210" t="s">
        <v>749</v>
      </c>
      <c r="I901" s="211"/>
      <c r="J901" s="210" t="s">
        <v>750</v>
      </c>
      <c r="K901" s="211"/>
      <c r="L901" s="210" t="s">
        <v>740</v>
      </c>
      <c r="M901" s="211"/>
    </row>
    <row r="902" spans="2:14" ht="21.95" customHeight="1" x14ac:dyDescent="0.3">
      <c r="B902" s="237"/>
      <c r="C902" s="238"/>
      <c r="D902" s="157" t="s">
        <v>244</v>
      </c>
      <c r="E902" s="212"/>
      <c r="F902" s="157" t="s">
        <v>244</v>
      </c>
      <c r="G902" s="212"/>
      <c r="H902" s="157" t="s">
        <v>244</v>
      </c>
      <c r="I902" s="212"/>
      <c r="J902" s="157" t="s">
        <v>244</v>
      </c>
      <c r="K902" s="212"/>
      <c r="L902" s="157" t="s">
        <v>244</v>
      </c>
      <c r="M902" s="212"/>
    </row>
    <row r="903" spans="2:14" ht="27" customHeight="1" x14ac:dyDescent="0.3">
      <c r="B903" s="227">
        <v>2</v>
      </c>
      <c r="C903" s="224" t="s">
        <v>3</v>
      </c>
      <c r="D903" s="210" t="s">
        <v>738</v>
      </c>
      <c r="E903" s="211" t="s">
        <v>645</v>
      </c>
      <c r="F903" s="210" t="s">
        <v>738</v>
      </c>
      <c r="G903" s="211" t="s">
        <v>295</v>
      </c>
      <c r="H903" s="210" t="s">
        <v>738</v>
      </c>
      <c r="I903" s="211" t="s">
        <v>691</v>
      </c>
      <c r="J903" s="210" t="s">
        <v>748</v>
      </c>
      <c r="K903" s="211" t="s">
        <v>295</v>
      </c>
      <c r="L903" s="210" t="s">
        <v>738</v>
      </c>
      <c r="M903" s="211" t="s">
        <v>295</v>
      </c>
    </row>
    <row r="904" spans="2:14" ht="50.1" customHeight="1" x14ac:dyDescent="0.3">
      <c r="B904" s="228"/>
      <c r="C904" s="225"/>
      <c r="D904" s="210" t="s">
        <v>745</v>
      </c>
      <c r="E904" s="211"/>
      <c r="F904" s="210" t="s">
        <v>744</v>
      </c>
      <c r="G904" s="211"/>
      <c r="H904" s="210" t="s">
        <v>747</v>
      </c>
      <c r="I904" s="211"/>
      <c r="J904" s="210" t="s">
        <v>750</v>
      </c>
      <c r="K904" s="211"/>
      <c r="L904" s="210" t="s">
        <v>752</v>
      </c>
      <c r="M904" s="211"/>
    </row>
    <row r="905" spans="2:14" ht="21.95" customHeight="1" x14ac:dyDescent="0.3">
      <c r="B905" s="229"/>
      <c r="C905" s="226"/>
      <c r="D905" s="157" t="s">
        <v>244</v>
      </c>
      <c r="E905" s="212"/>
      <c r="F905" s="157" t="s">
        <v>244</v>
      </c>
      <c r="G905" s="212"/>
      <c r="H905" s="157" t="s">
        <v>244</v>
      </c>
      <c r="I905" s="212"/>
      <c r="J905" s="157" t="s">
        <v>244</v>
      </c>
      <c r="K905" s="212"/>
      <c r="L905" s="157" t="s">
        <v>244</v>
      </c>
      <c r="M905" s="212"/>
      <c r="N905" t="s">
        <v>223</v>
      </c>
    </row>
    <row r="906" spans="2:14" ht="27" customHeight="1" x14ac:dyDescent="0.3">
      <c r="B906" s="227">
        <v>3</v>
      </c>
      <c r="C906" s="224" t="s">
        <v>4</v>
      </c>
      <c r="D906" s="210" t="s">
        <v>738</v>
      </c>
      <c r="E906" s="211" t="s">
        <v>295</v>
      </c>
      <c r="F906" s="210" t="s">
        <v>742</v>
      </c>
      <c r="G906" s="211" t="s">
        <v>496</v>
      </c>
      <c r="H906" s="210" t="s">
        <v>748</v>
      </c>
      <c r="I906" s="211" t="s">
        <v>295</v>
      </c>
      <c r="J906" s="210" t="s">
        <v>738</v>
      </c>
      <c r="K906" s="211" t="s">
        <v>295</v>
      </c>
      <c r="L906" s="210" t="s">
        <v>738</v>
      </c>
      <c r="M906" s="211" t="s">
        <v>295</v>
      </c>
    </row>
    <row r="907" spans="2:14" ht="50.1" customHeight="1" x14ac:dyDescent="0.3">
      <c r="B907" s="228"/>
      <c r="C907" s="225"/>
      <c r="D907" s="210" t="s">
        <v>744</v>
      </c>
      <c r="E907" s="211"/>
      <c r="F907" s="210" t="s">
        <v>743</v>
      </c>
      <c r="G907" s="211"/>
      <c r="H907" s="210" t="s">
        <v>747</v>
      </c>
      <c r="I907" s="211"/>
      <c r="J907" s="210" t="s">
        <v>751</v>
      </c>
      <c r="K907" s="211"/>
      <c r="L907" s="210" t="s">
        <v>740</v>
      </c>
      <c r="M907" s="211"/>
    </row>
    <row r="908" spans="2:14" ht="21.95" customHeight="1" x14ac:dyDescent="0.3">
      <c r="B908" s="229"/>
      <c r="C908" s="226"/>
      <c r="D908" s="157" t="s">
        <v>244</v>
      </c>
      <c r="E908" s="212"/>
      <c r="F908" s="157" t="s">
        <v>244</v>
      </c>
      <c r="G908" s="212"/>
      <c r="H908" s="157" t="s">
        <v>244</v>
      </c>
      <c r="I908" s="212"/>
      <c r="J908" s="157" t="s">
        <v>244</v>
      </c>
      <c r="K908" s="212"/>
      <c r="L908" s="157" t="s">
        <v>244</v>
      </c>
      <c r="M908" s="212"/>
    </row>
    <row r="909" spans="2:14" ht="27" customHeight="1" x14ac:dyDescent="0.3">
      <c r="B909" s="227">
        <v>4</v>
      </c>
      <c r="C909" s="224" t="s">
        <v>5</v>
      </c>
      <c r="D909" s="210" t="s">
        <v>738</v>
      </c>
      <c r="E909" s="211" t="s">
        <v>295</v>
      </c>
      <c r="F909" s="210" t="s">
        <v>738</v>
      </c>
      <c r="G909" s="211" t="s">
        <v>295</v>
      </c>
      <c r="H909" s="210" t="s">
        <v>738</v>
      </c>
      <c r="I909" s="211" t="s">
        <v>295</v>
      </c>
      <c r="J909" s="210" t="s">
        <v>748</v>
      </c>
      <c r="K909" s="211" t="s">
        <v>691</v>
      </c>
      <c r="L909" s="210" t="s">
        <v>738</v>
      </c>
      <c r="M909" s="211" t="s">
        <v>295</v>
      </c>
    </row>
    <row r="910" spans="2:14" ht="50.1" customHeight="1" x14ac:dyDescent="0.3">
      <c r="B910" s="228"/>
      <c r="C910" s="225"/>
      <c r="D910" s="210" t="s">
        <v>744</v>
      </c>
      <c r="E910" s="211"/>
      <c r="F910" s="210" t="s">
        <v>744</v>
      </c>
      <c r="G910" s="211"/>
      <c r="H910" s="210" t="s">
        <v>749</v>
      </c>
      <c r="I910" s="211"/>
      <c r="J910" s="210" t="s">
        <v>750</v>
      </c>
      <c r="K910" s="211"/>
      <c r="L910" s="210" t="s">
        <v>740</v>
      </c>
      <c r="M910" s="211"/>
    </row>
    <row r="911" spans="2:14" ht="21.95" customHeight="1" x14ac:dyDescent="0.3">
      <c r="B911" s="229"/>
      <c r="C911" s="226"/>
      <c r="D911" s="157" t="s">
        <v>244</v>
      </c>
      <c r="E911" s="212"/>
      <c r="F911" s="157" t="s">
        <v>244</v>
      </c>
      <c r="G911" s="212"/>
      <c r="H911" s="157" t="s">
        <v>244</v>
      </c>
      <c r="I911" s="212"/>
      <c r="J911" s="157" t="s">
        <v>244</v>
      </c>
      <c r="K911" s="212"/>
      <c r="L911" s="157" t="s">
        <v>244</v>
      </c>
      <c r="M911" s="212"/>
    </row>
    <row r="912" spans="2:14" ht="27" customHeight="1" x14ac:dyDescent="0.3">
      <c r="B912" s="227">
        <v>5</v>
      </c>
      <c r="C912" s="224" t="s">
        <v>483</v>
      </c>
      <c r="D912" s="210" t="s">
        <v>738</v>
      </c>
      <c r="E912" s="211" t="s">
        <v>295</v>
      </c>
      <c r="F912" s="210" t="s">
        <v>738</v>
      </c>
      <c r="G912" s="211" t="s">
        <v>645</v>
      </c>
      <c r="H912" s="210" t="s">
        <v>738</v>
      </c>
      <c r="I912" s="211" t="s">
        <v>295</v>
      </c>
      <c r="J912" s="210" t="s">
        <v>748</v>
      </c>
      <c r="K912" s="211" t="s">
        <v>295</v>
      </c>
      <c r="L912" s="210" t="s">
        <v>742</v>
      </c>
      <c r="M912" s="211" t="s">
        <v>295</v>
      </c>
    </row>
    <row r="913" spans="2:14" ht="50.1" customHeight="1" x14ac:dyDescent="0.3">
      <c r="B913" s="228"/>
      <c r="C913" s="225"/>
      <c r="D913" s="210" t="s">
        <v>744</v>
      </c>
      <c r="E913" s="211"/>
      <c r="F913" s="210" t="s">
        <v>744</v>
      </c>
      <c r="G913" s="211"/>
      <c r="H913" s="210" t="s">
        <v>749</v>
      </c>
      <c r="I913" s="211"/>
      <c r="J913" s="210" t="s">
        <v>751</v>
      </c>
      <c r="K913" s="211"/>
      <c r="L913" s="210" t="s">
        <v>753</v>
      </c>
      <c r="M913" s="211"/>
    </row>
    <row r="914" spans="2:14" ht="21.95" customHeight="1" x14ac:dyDescent="0.3">
      <c r="B914" s="229"/>
      <c r="C914" s="226"/>
      <c r="D914" s="157" t="s">
        <v>244</v>
      </c>
      <c r="E914" s="212"/>
      <c r="F914" s="157" t="s">
        <v>244</v>
      </c>
      <c r="G914" s="212"/>
      <c r="H914" s="157" t="s">
        <v>244</v>
      </c>
      <c r="I914" s="212"/>
      <c r="J914" s="157" t="s">
        <v>244</v>
      </c>
      <c r="K914" s="212"/>
      <c r="L914" s="157" t="s">
        <v>244</v>
      </c>
      <c r="M914" s="212"/>
    </row>
    <row r="915" spans="2:14" ht="27" customHeight="1" x14ac:dyDescent="0.3">
      <c r="B915" s="227">
        <v>6</v>
      </c>
      <c r="C915" s="224" t="s">
        <v>484</v>
      </c>
      <c r="D915" s="210" t="s">
        <v>738</v>
      </c>
      <c r="E915" s="211" t="s">
        <v>295</v>
      </c>
      <c r="F915" s="210" t="s">
        <v>746</v>
      </c>
      <c r="G915" s="211" t="s">
        <v>496</v>
      </c>
      <c r="H915" s="210" t="s">
        <v>748</v>
      </c>
      <c r="I915" s="211" t="s">
        <v>295</v>
      </c>
      <c r="J915" s="210" t="s">
        <v>738</v>
      </c>
      <c r="K915" s="211" t="s">
        <v>295</v>
      </c>
      <c r="L915" s="210" t="s">
        <v>742</v>
      </c>
      <c r="M915" s="211" t="s">
        <v>295</v>
      </c>
    </row>
    <row r="916" spans="2:14" ht="50.1" customHeight="1" x14ac:dyDescent="0.3">
      <c r="B916" s="228"/>
      <c r="C916" s="225"/>
      <c r="D916" s="210" t="s">
        <v>744</v>
      </c>
      <c r="E916" s="211"/>
      <c r="F916" s="210" t="s">
        <v>744</v>
      </c>
      <c r="G916" s="211"/>
      <c r="H916" s="210" t="s">
        <v>747</v>
      </c>
      <c r="I916" s="211"/>
      <c r="J916" s="210" t="s">
        <v>750</v>
      </c>
      <c r="K916" s="211"/>
      <c r="L916" s="210" t="s">
        <v>750</v>
      </c>
      <c r="M916" s="211"/>
    </row>
    <row r="917" spans="2:14" ht="21.95" customHeight="1" x14ac:dyDescent="0.3">
      <c r="B917" s="229"/>
      <c r="C917" s="226"/>
      <c r="D917" s="157" t="s">
        <v>244</v>
      </c>
      <c r="E917" s="212"/>
      <c r="F917" s="157" t="s">
        <v>244</v>
      </c>
      <c r="G917" s="212"/>
      <c r="H917" s="157" t="s">
        <v>244</v>
      </c>
      <c r="I917" s="212"/>
      <c r="J917" s="157" t="s">
        <v>244</v>
      </c>
      <c r="K917" s="212"/>
      <c r="L917" s="157" t="s">
        <v>244</v>
      </c>
      <c r="M917" s="212"/>
    </row>
    <row r="918" spans="2:14" ht="27" customHeight="1" x14ac:dyDescent="0.3">
      <c r="B918" s="227">
        <v>7</v>
      </c>
      <c r="C918" s="224" t="s">
        <v>485</v>
      </c>
      <c r="D918" s="210" t="s">
        <v>738</v>
      </c>
      <c r="E918" s="211" t="s">
        <v>295</v>
      </c>
      <c r="F918" s="210" t="s">
        <v>738</v>
      </c>
      <c r="G918" s="211" t="s">
        <v>295</v>
      </c>
      <c r="H918" s="210" t="s">
        <v>738</v>
      </c>
      <c r="I918" s="211" t="s">
        <v>295</v>
      </c>
      <c r="J918" s="210" t="s">
        <v>738</v>
      </c>
      <c r="K918" s="211" t="s">
        <v>295</v>
      </c>
      <c r="L918" s="197" t="s">
        <v>381</v>
      </c>
      <c r="M918" s="211" t="s">
        <v>465</v>
      </c>
    </row>
    <row r="919" spans="2:14" ht="50.1" customHeight="1" x14ac:dyDescent="0.3">
      <c r="B919" s="228"/>
      <c r="C919" s="225"/>
      <c r="D919" s="210" t="s">
        <v>743</v>
      </c>
      <c r="E919" s="211"/>
      <c r="F919" s="210" t="s">
        <v>747</v>
      </c>
      <c r="G919" s="211"/>
      <c r="H919" s="210" t="s">
        <v>747</v>
      </c>
      <c r="I919" s="211"/>
      <c r="J919" s="210" t="s">
        <v>750</v>
      </c>
      <c r="K919" s="211"/>
      <c r="L919" s="197" t="s">
        <v>382</v>
      </c>
      <c r="M919" s="211"/>
    </row>
    <row r="920" spans="2:14" ht="21.95" customHeight="1" x14ac:dyDescent="0.3">
      <c r="B920" s="229"/>
      <c r="C920" s="226"/>
      <c r="D920" s="157" t="s">
        <v>244</v>
      </c>
      <c r="E920" s="212"/>
      <c r="F920" s="157" t="s">
        <v>244</v>
      </c>
      <c r="G920" s="212"/>
      <c r="H920" s="157" t="s">
        <v>244</v>
      </c>
      <c r="I920" s="212"/>
      <c r="J920" s="157" t="s">
        <v>244</v>
      </c>
      <c r="K920" s="212"/>
      <c r="L920" s="157" t="s">
        <v>368</v>
      </c>
      <c r="M920" s="212"/>
    </row>
    <row r="921" spans="2:14" ht="27" customHeight="1" x14ac:dyDescent="0.3">
      <c r="B921" s="227">
        <v>8</v>
      </c>
      <c r="C921" s="224" t="s">
        <v>486</v>
      </c>
      <c r="D921" s="210" t="s">
        <v>738</v>
      </c>
      <c r="E921" s="211" t="s">
        <v>295</v>
      </c>
      <c r="F921" s="210" t="s">
        <v>746</v>
      </c>
      <c r="G921" s="211" t="s">
        <v>645</v>
      </c>
      <c r="H921" s="210" t="s">
        <v>738</v>
      </c>
      <c r="I921" s="211" t="s">
        <v>295</v>
      </c>
      <c r="J921" s="210" t="s">
        <v>738</v>
      </c>
      <c r="K921" s="211" t="s">
        <v>691</v>
      </c>
      <c r="L921" s="197" t="s">
        <v>381</v>
      </c>
      <c r="M921" s="211" t="s">
        <v>465</v>
      </c>
    </row>
    <row r="922" spans="2:14" ht="50.1" customHeight="1" x14ac:dyDescent="0.3">
      <c r="B922" s="228"/>
      <c r="C922" s="225"/>
      <c r="D922" s="210" t="s">
        <v>745</v>
      </c>
      <c r="E922" s="211"/>
      <c r="F922" s="210" t="s">
        <v>747</v>
      </c>
      <c r="G922" s="211"/>
      <c r="H922" s="210" t="s">
        <v>747</v>
      </c>
      <c r="I922" s="211"/>
      <c r="J922" s="210" t="s">
        <v>750</v>
      </c>
      <c r="K922" s="211"/>
      <c r="L922" s="197" t="s">
        <v>382</v>
      </c>
      <c r="M922" s="211"/>
    </row>
    <row r="923" spans="2:14" ht="21.95" customHeight="1" x14ac:dyDescent="0.3">
      <c r="B923" s="229"/>
      <c r="C923" s="226"/>
      <c r="D923" s="157" t="s">
        <v>244</v>
      </c>
      <c r="E923" s="212"/>
      <c r="F923" s="157" t="s">
        <v>244</v>
      </c>
      <c r="G923" s="212"/>
      <c r="H923" s="157" t="s">
        <v>244</v>
      </c>
      <c r="I923" s="212"/>
      <c r="J923" s="157" t="s">
        <v>244</v>
      </c>
      <c r="K923" s="212"/>
      <c r="L923" s="157" t="s">
        <v>368</v>
      </c>
      <c r="M923" s="212"/>
    </row>
    <row r="924" spans="2:14" ht="17.100000000000001" customHeight="1" x14ac:dyDescent="0.3">
      <c r="B924" s="150"/>
      <c r="C924" s="159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</row>
    <row r="925" spans="2:14" ht="17.100000000000001" customHeight="1" x14ac:dyDescent="0.3">
      <c r="B925" s="150"/>
      <c r="C925" s="159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</row>
    <row r="926" spans="2:14" ht="17.100000000000001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6"/>
      <c r="N926" t="s">
        <v>223</v>
      </c>
    </row>
    <row r="927" spans="2:14" ht="27" customHeight="1" x14ac:dyDescent="0.3">
      <c r="B927" s="2"/>
      <c r="C927" s="230">
        <f>L932</f>
        <v>43777</v>
      </c>
      <c r="D927" s="230"/>
      <c r="E927" s="230"/>
      <c r="F927" s="230"/>
      <c r="G927" s="230"/>
      <c r="H927" s="220">
        <f>IF(DAY(L932)&gt;=28,5,IF(DAY(L932)&gt;=21,4,IF(DAY(L932)&gt;=14,3,IF(DAY(L932)&gt;=7,2,1))))</f>
        <v>2</v>
      </c>
      <c r="I927" s="220"/>
      <c r="J927" s="220"/>
      <c r="K927" s="220"/>
      <c r="L927" s="220"/>
      <c r="M927" s="6"/>
    </row>
    <row r="928" spans="2:14" ht="27" customHeight="1" x14ac:dyDescent="0.3">
      <c r="B928" s="221"/>
      <c r="C928" s="222"/>
      <c r="D928" s="191"/>
      <c r="E928" s="7"/>
      <c r="F928" s="191"/>
      <c r="G928" s="218"/>
      <c r="H928" s="219"/>
      <c r="I928" s="219"/>
      <c r="J928" s="192"/>
      <c r="K928" s="8"/>
      <c r="L928" s="192"/>
      <c r="M928" s="6"/>
    </row>
    <row r="929" spans="2:13" ht="17.100000000000001" customHeight="1" x14ac:dyDescent="0.3">
      <c r="B929" s="223" t="s">
        <v>229</v>
      </c>
      <c r="C929" s="223"/>
      <c r="D929" s="9" t="s">
        <v>448</v>
      </c>
      <c r="E929" s="10"/>
      <c r="F929" s="11"/>
      <c r="G929" s="221" t="s">
        <v>231</v>
      </c>
      <c r="H929" s="222"/>
      <c r="I929" s="222"/>
      <c r="J929" s="6"/>
      <c r="K929" s="6"/>
      <c r="L929" s="6"/>
      <c r="M929" s="6"/>
    </row>
    <row r="930" spans="2:13" ht="17.100000000000001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6"/>
    </row>
    <row r="931" spans="2:13" ht="17.100000000000001" customHeight="1" x14ac:dyDescent="0.3">
      <c r="B931" s="239" t="s">
        <v>0</v>
      </c>
      <c r="C931" s="239" t="s">
        <v>1</v>
      </c>
      <c r="D931" s="215">
        <f>D932</f>
        <v>43773</v>
      </c>
      <c r="E931" s="216"/>
      <c r="F931" s="215">
        <f>F932</f>
        <v>43774</v>
      </c>
      <c r="G931" s="216"/>
      <c r="H931" s="215">
        <f>H932</f>
        <v>43775</v>
      </c>
      <c r="I931" s="216"/>
      <c r="J931" s="215">
        <f>J932</f>
        <v>43776</v>
      </c>
      <c r="K931" s="216"/>
      <c r="L931" s="215">
        <f>L932</f>
        <v>43777</v>
      </c>
      <c r="M931" s="216"/>
    </row>
    <row r="932" spans="2:13" ht="17.100000000000001" customHeight="1" thickBot="1" x14ac:dyDescent="0.35">
      <c r="B932" s="240"/>
      <c r="C932" s="240"/>
      <c r="D932" s="213">
        <f>D899+7</f>
        <v>43773</v>
      </c>
      <c r="E932" s="214"/>
      <c r="F932" s="213">
        <f>D932+1</f>
        <v>43774</v>
      </c>
      <c r="G932" s="214"/>
      <c r="H932" s="213">
        <f>F932+1</f>
        <v>43775</v>
      </c>
      <c r="I932" s="214"/>
      <c r="J932" s="213">
        <f>H932+1</f>
        <v>43776</v>
      </c>
      <c r="K932" s="214"/>
      <c r="L932" s="213">
        <f>J932+1</f>
        <v>43777</v>
      </c>
      <c r="M932" s="214"/>
    </row>
    <row r="933" spans="2:13" ht="27" customHeight="1" thickTop="1" x14ac:dyDescent="0.3">
      <c r="B933" s="229">
        <v>1</v>
      </c>
      <c r="C933" s="225" t="s">
        <v>2</v>
      </c>
      <c r="D933" s="197" t="s">
        <v>381</v>
      </c>
      <c r="E933" s="211" t="s">
        <v>466</v>
      </c>
      <c r="F933" s="197" t="s">
        <v>381</v>
      </c>
      <c r="G933" s="211" t="s">
        <v>465</v>
      </c>
      <c r="H933" s="197" t="s">
        <v>381</v>
      </c>
      <c r="I933" s="211" t="s">
        <v>465</v>
      </c>
      <c r="J933" s="197" t="s">
        <v>381</v>
      </c>
      <c r="K933" s="211" t="s">
        <v>467</v>
      </c>
      <c r="L933" s="197" t="s">
        <v>381</v>
      </c>
      <c r="M933" s="211" t="s">
        <v>295</v>
      </c>
    </row>
    <row r="934" spans="2:13" ht="50.1" customHeight="1" x14ac:dyDescent="0.3">
      <c r="B934" s="229"/>
      <c r="C934" s="225"/>
      <c r="D934" s="197" t="s">
        <v>382</v>
      </c>
      <c r="E934" s="211"/>
      <c r="F934" s="197" t="s">
        <v>382</v>
      </c>
      <c r="G934" s="211"/>
      <c r="H934" s="197" t="s">
        <v>383</v>
      </c>
      <c r="I934" s="211"/>
      <c r="J934" s="197" t="s">
        <v>383</v>
      </c>
      <c r="K934" s="211"/>
      <c r="L934" s="197" t="s">
        <v>384</v>
      </c>
      <c r="M934" s="211"/>
    </row>
    <row r="935" spans="2:13" ht="21.95" customHeight="1" x14ac:dyDescent="0.3">
      <c r="B935" s="237"/>
      <c r="C935" s="238"/>
      <c r="D935" s="157" t="s">
        <v>368</v>
      </c>
      <c r="E935" s="212"/>
      <c r="F935" s="157" t="s">
        <v>368</v>
      </c>
      <c r="G935" s="212"/>
      <c r="H935" s="157" t="s">
        <v>368</v>
      </c>
      <c r="I935" s="212"/>
      <c r="J935" s="157" t="s">
        <v>368</v>
      </c>
      <c r="K935" s="212"/>
      <c r="L935" s="157" t="s">
        <v>368</v>
      </c>
      <c r="M935" s="212"/>
    </row>
    <row r="936" spans="2:13" ht="27" customHeight="1" x14ac:dyDescent="0.3">
      <c r="B936" s="227">
        <v>2</v>
      </c>
      <c r="C936" s="224" t="s">
        <v>3</v>
      </c>
      <c r="D936" s="197" t="s">
        <v>381</v>
      </c>
      <c r="E936" s="211" t="s">
        <v>466</v>
      </c>
      <c r="F936" s="197" t="s">
        <v>381</v>
      </c>
      <c r="G936" s="211" t="s">
        <v>465</v>
      </c>
      <c r="H936" s="197" t="s">
        <v>381</v>
      </c>
      <c r="I936" s="211" t="s">
        <v>466</v>
      </c>
      <c r="J936" s="197" t="s">
        <v>381</v>
      </c>
      <c r="K936" s="211" t="s">
        <v>468</v>
      </c>
      <c r="L936" s="197" t="s">
        <v>381</v>
      </c>
      <c r="M936" s="211" t="s">
        <v>295</v>
      </c>
    </row>
    <row r="937" spans="2:13" ht="50.1" customHeight="1" x14ac:dyDescent="0.3">
      <c r="B937" s="228"/>
      <c r="C937" s="225"/>
      <c r="D937" s="197" t="s">
        <v>382</v>
      </c>
      <c r="E937" s="211"/>
      <c r="F937" s="197" t="s">
        <v>382</v>
      </c>
      <c r="G937" s="211"/>
      <c r="H937" s="197" t="s">
        <v>383</v>
      </c>
      <c r="I937" s="211"/>
      <c r="J937" s="197" t="s">
        <v>383</v>
      </c>
      <c r="K937" s="211"/>
      <c r="L937" s="197" t="s">
        <v>384</v>
      </c>
      <c r="M937" s="211"/>
    </row>
    <row r="938" spans="2:13" ht="21.95" customHeight="1" x14ac:dyDescent="0.3">
      <c r="B938" s="229"/>
      <c r="C938" s="226"/>
      <c r="D938" s="157" t="s">
        <v>368</v>
      </c>
      <c r="E938" s="212"/>
      <c r="F938" s="157" t="s">
        <v>368</v>
      </c>
      <c r="G938" s="212"/>
      <c r="H938" s="157" t="s">
        <v>368</v>
      </c>
      <c r="I938" s="212"/>
      <c r="J938" s="157" t="s">
        <v>368</v>
      </c>
      <c r="K938" s="212"/>
      <c r="L938" s="157" t="s">
        <v>368</v>
      </c>
      <c r="M938" s="212"/>
    </row>
    <row r="939" spans="2:13" ht="27" customHeight="1" x14ac:dyDescent="0.3">
      <c r="B939" s="227">
        <v>3</v>
      </c>
      <c r="C939" s="224" t="s">
        <v>4</v>
      </c>
      <c r="D939" s="197" t="s">
        <v>381</v>
      </c>
      <c r="E939" s="211" t="s">
        <v>465</v>
      </c>
      <c r="F939" s="197" t="s">
        <v>381</v>
      </c>
      <c r="G939" s="211" t="s">
        <v>466</v>
      </c>
      <c r="H939" s="197" t="s">
        <v>381</v>
      </c>
      <c r="I939" s="211" t="s">
        <v>465</v>
      </c>
      <c r="J939" s="197" t="s">
        <v>381</v>
      </c>
      <c r="K939" s="211" t="s">
        <v>295</v>
      </c>
      <c r="L939" s="197" t="s">
        <v>381</v>
      </c>
      <c r="M939" s="211" t="s">
        <v>295</v>
      </c>
    </row>
    <row r="940" spans="2:13" ht="50.1" customHeight="1" x14ac:dyDescent="0.3">
      <c r="B940" s="228"/>
      <c r="C940" s="225"/>
      <c r="D940" s="197" t="s">
        <v>382</v>
      </c>
      <c r="E940" s="211"/>
      <c r="F940" s="197" t="s">
        <v>382</v>
      </c>
      <c r="G940" s="211"/>
      <c r="H940" s="197" t="s">
        <v>383</v>
      </c>
      <c r="I940" s="211"/>
      <c r="J940" s="197" t="s">
        <v>384</v>
      </c>
      <c r="K940" s="211"/>
      <c r="L940" s="197" t="s">
        <v>384</v>
      </c>
      <c r="M940" s="211"/>
    </row>
    <row r="941" spans="2:13" ht="21.95" customHeight="1" x14ac:dyDescent="0.3">
      <c r="B941" s="229"/>
      <c r="C941" s="226"/>
      <c r="D941" s="157" t="s">
        <v>368</v>
      </c>
      <c r="E941" s="212"/>
      <c r="F941" s="157" t="s">
        <v>368</v>
      </c>
      <c r="G941" s="212"/>
      <c r="H941" s="157" t="s">
        <v>368</v>
      </c>
      <c r="I941" s="212"/>
      <c r="J941" s="157" t="s">
        <v>368</v>
      </c>
      <c r="K941" s="212"/>
      <c r="L941" s="157" t="s">
        <v>368</v>
      </c>
      <c r="M941" s="212"/>
    </row>
    <row r="942" spans="2:13" ht="27" customHeight="1" x14ac:dyDescent="0.3">
      <c r="B942" s="227">
        <v>4</v>
      </c>
      <c r="C942" s="224" t="s">
        <v>5</v>
      </c>
      <c r="D942" s="197" t="s">
        <v>381</v>
      </c>
      <c r="E942" s="211" t="s">
        <v>465</v>
      </c>
      <c r="F942" s="197" t="s">
        <v>381</v>
      </c>
      <c r="G942" s="211" t="s">
        <v>466</v>
      </c>
      <c r="H942" s="197" t="s">
        <v>381</v>
      </c>
      <c r="I942" s="211" t="s">
        <v>466</v>
      </c>
      <c r="J942" s="197" t="s">
        <v>381</v>
      </c>
      <c r="K942" s="211" t="s">
        <v>295</v>
      </c>
      <c r="L942" s="197" t="s">
        <v>381</v>
      </c>
      <c r="M942" s="211" t="s">
        <v>295</v>
      </c>
    </row>
    <row r="943" spans="2:13" ht="50.1" customHeight="1" x14ac:dyDescent="0.3">
      <c r="B943" s="228"/>
      <c r="C943" s="225"/>
      <c r="D943" s="197" t="s">
        <v>382</v>
      </c>
      <c r="E943" s="211"/>
      <c r="F943" s="197" t="s">
        <v>382</v>
      </c>
      <c r="G943" s="211"/>
      <c r="H943" s="197" t="s">
        <v>383</v>
      </c>
      <c r="I943" s="211"/>
      <c r="J943" s="197" t="s">
        <v>384</v>
      </c>
      <c r="K943" s="211"/>
      <c r="L943" s="197" t="s">
        <v>384</v>
      </c>
      <c r="M943" s="211"/>
    </row>
    <row r="944" spans="2:13" ht="21.95" customHeight="1" x14ac:dyDescent="0.3">
      <c r="B944" s="229"/>
      <c r="C944" s="226"/>
      <c r="D944" s="157" t="s">
        <v>368</v>
      </c>
      <c r="E944" s="212"/>
      <c r="F944" s="157" t="s">
        <v>368</v>
      </c>
      <c r="G944" s="212"/>
      <c r="H944" s="157" t="s">
        <v>368</v>
      </c>
      <c r="I944" s="212"/>
      <c r="J944" s="157" t="s">
        <v>368</v>
      </c>
      <c r="K944" s="212"/>
      <c r="L944" s="157" t="s">
        <v>368</v>
      </c>
      <c r="M944" s="212"/>
    </row>
    <row r="945" spans="2:14" ht="27" customHeight="1" x14ac:dyDescent="0.3">
      <c r="B945" s="227">
        <v>5</v>
      </c>
      <c r="C945" s="224" t="s">
        <v>483</v>
      </c>
      <c r="D945" s="197" t="s">
        <v>381</v>
      </c>
      <c r="E945" s="211" t="s">
        <v>465</v>
      </c>
      <c r="F945" s="197" t="s">
        <v>381</v>
      </c>
      <c r="G945" s="211" t="s">
        <v>465</v>
      </c>
      <c r="H945" s="197" t="s">
        <v>381</v>
      </c>
      <c r="I945" s="211" t="s">
        <v>465</v>
      </c>
      <c r="J945" s="197" t="s">
        <v>381</v>
      </c>
      <c r="K945" s="211" t="s">
        <v>295</v>
      </c>
      <c r="L945" s="197" t="s">
        <v>381</v>
      </c>
      <c r="M945" s="211" t="s">
        <v>295</v>
      </c>
    </row>
    <row r="946" spans="2:14" ht="50.1" customHeight="1" x14ac:dyDescent="0.3">
      <c r="B946" s="228"/>
      <c r="C946" s="225"/>
      <c r="D946" s="197" t="s">
        <v>382</v>
      </c>
      <c r="E946" s="211"/>
      <c r="F946" s="197" t="s">
        <v>382</v>
      </c>
      <c r="G946" s="211"/>
      <c r="H946" s="197" t="s">
        <v>383</v>
      </c>
      <c r="I946" s="211"/>
      <c r="J946" s="197" t="s">
        <v>384</v>
      </c>
      <c r="K946" s="211"/>
      <c r="L946" s="197" t="s">
        <v>384</v>
      </c>
      <c r="M946" s="211"/>
    </row>
    <row r="947" spans="2:14" ht="21.95" customHeight="1" x14ac:dyDescent="0.3">
      <c r="B947" s="229"/>
      <c r="C947" s="226"/>
      <c r="D947" s="157" t="s">
        <v>368</v>
      </c>
      <c r="E947" s="212"/>
      <c r="F947" s="157" t="s">
        <v>368</v>
      </c>
      <c r="G947" s="212"/>
      <c r="H947" s="157" t="s">
        <v>368</v>
      </c>
      <c r="I947" s="212"/>
      <c r="J947" s="157" t="s">
        <v>368</v>
      </c>
      <c r="K947" s="212"/>
      <c r="L947" s="157" t="s">
        <v>368</v>
      </c>
      <c r="M947" s="212"/>
      <c r="N947" t="s">
        <v>223</v>
      </c>
    </row>
    <row r="948" spans="2:14" ht="27" customHeight="1" x14ac:dyDescent="0.3">
      <c r="B948" s="227">
        <v>6</v>
      </c>
      <c r="C948" s="224" t="s">
        <v>484</v>
      </c>
      <c r="D948" s="197" t="s">
        <v>381</v>
      </c>
      <c r="E948" s="211" t="s">
        <v>466</v>
      </c>
      <c r="F948" s="197" t="s">
        <v>381</v>
      </c>
      <c r="G948" s="211" t="s">
        <v>466</v>
      </c>
      <c r="H948" s="197" t="s">
        <v>381</v>
      </c>
      <c r="I948" s="211" t="s">
        <v>465</v>
      </c>
      <c r="J948" s="197" t="s">
        <v>381</v>
      </c>
      <c r="K948" s="211" t="s">
        <v>295</v>
      </c>
      <c r="L948" s="197" t="s">
        <v>381</v>
      </c>
      <c r="M948" s="211" t="s">
        <v>295</v>
      </c>
    </row>
    <row r="949" spans="2:14" ht="50.1" customHeight="1" x14ac:dyDescent="0.3">
      <c r="B949" s="228"/>
      <c r="C949" s="225"/>
      <c r="D949" s="197" t="s">
        <v>382</v>
      </c>
      <c r="E949" s="211"/>
      <c r="F949" s="197" t="s">
        <v>382</v>
      </c>
      <c r="G949" s="211"/>
      <c r="H949" s="197" t="s">
        <v>383</v>
      </c>
      <c r="I949" s="211"/>
      <c r="J949" s="197" t="s">
        <v>384</v>
      </c>
      <c r="K949" s="211"/>
      <c r="L949" s="197" t="s">
        <v>384</v>
      </c>
      <c r="M949" s="211"/>
    </row>
    <row r="950" spans="2:14" ht="21.95" customHeight="1" x14ac:dyDescent="0.3">
      <c r="B950" s="229"/>
      <c r="C950" s="226"/>
      <c r="D950" s="157" t="s">
        <v>368</v>
      </c>
      <c r="E950" s="212"/>
      <c r="F950" s="157" t="s">
        <v>368</v>
      </c>
      <c r="G950" s="212"/>
      <c r="H950" s="157" t="s">
        <v>368</v>
      </c>
      <c r="I950" s="212"/>
      <c r="J950" s="157" t="s">
        <v>368</v>
      </c>
      <c r="K950" s="212"/>
      <c r="L950" s="157" t="s">
        <v>368</v>
      </c>
      <c r="M950" s="212"/>
    </row>
    <row r="951" spans="2:14" ht="27" customHeight="1" x14ac:dyDescent="0.3">
      <c r="B951" s="227">
        <v>7</v>
      </c>
      <c r="C951" s="224" t="s">
        <v>485</v>
      </c>
      <c r="D951" s="197" t="s">
        <v>381</v>
      </c>
      <c r="E951" s="211" t="s">
        <v>466</v>
      </c>
      <c r="F951" s="197" t="s">
        <v>381</v>
      </c>
      <c r="G951" s="211" t="s">
        <v>465</v>
      </c>
      <c r="H951" s="197" t="s">
        <v>381</v>
      </c>
      <c r="I951" s="211" t="s">
        <v>465</v>
      </c>
      <c r="J951" s="197" t="s">
        <v>381</v>
      </c>
      <c r="K951" s="211" t="s">
        <v>466</v>
      </c>
      <c r="L951" s="197" t="s">
        <v>381</v>
      </c>
      <c r="M951" s="211" t="s">
        <v>295</v>
      </c>
    </row>
    <row r="952" spans="2:14" ht="50.1" customHeight="1" x14ac:dyDescent="0.3">
      <c r="B952" s="228"/>
      <c r="C952" s="225"/>
      <c r="D952" s="197" t="s">
        <v>382</v>
      </c>
      <c r="E952" s="211"/>
      <c r="F952" s="197" t="s">
        <v>383</v>
      </c>
      <c r="G952" s="211"/>
      <c r="H952" s="197" t="s">
        <v>383</v>
      </c>
      <c r="I952" s="211"/>
      <c r="J952" s="197" t="s">
        <v>384</v>
      </c>
      <c r="K952" s="211"/>
      <c r="L952" s="197" t="s">
        <v>384</v>
      </c>
      <c r="M952" s="211"/>
    </row>
    <row r="953" spans="2:14" ht="21.95" customHeight="1" x14ac:dyDescent="0.3">
      <c r="B953" s="229"/>
      <c r="C953" s="226"/>
      <c r="D953" s="157" t="s">
        <v>368</v>
      </c>
      <c r="E953" s="212"/>
      <c r="F953" s="157" t="s">
        <v>368</v>
      </c>
      <c r="G953" s="212"/>
      <c r="H953" s="157" t="s">
        <v>368</v>
      </c>
      <c r="I953" s="212"/>
      <c r="J953" s="157" t="s">
        <v>368</v>
      </c>
      <c r="K953" s="212"/>
      <c r="L953" s="157" t="s">
        <v>368</v>
      </c>
      <c r="M953" s="212"/>
    </row>
    <row r="954" spans="2:14" ht="27" customHeight="1" x14ac:dyDescent="0.3">
      <c r="B954" s="227">
        <v>8</v>
      </c>
      <c r="C954" s="224" t="s">
        <v>486</v>
      </c>
      <c r="D954" s="197" t="s">
        <v>381</v>
      </c>
      <c r="E954" s="211" t="s">
        <v>465</v>
      </c>
      <c r="F954" s="197" t="s">
        <v>381</v>
      </c>
      <c r="G954" s="211" t="s">
        <v>466</v>
      </c>
      <c r="H954" s="197" t="s">
        <v>381</v>
      </c>
      <c r="I954" s="211" t="s">
        <v>466</v>
      </c>
      <c r="J954" s="197" t="s">
        <v>381</v>
      </c>
      <c r="K954" s="211" t="s">
        <v>466</v>
      </c>
      <c r="L954" s="197" t="s">
        <v>381</v>
      </c>
      <c r="M954" s="211" t="s">
        <v>295</v>
      </c>
    </row>
    <row r="955" spans="2:14" ht="50.1" customHeight="1" x14ac:dyDescent="0.3">
      <c r="B955" s="228"/>
      <c r="C955" s="225"/>
      <c r="D955" s="197" t="s">
        <v>382</v>
      </c>
      <c r="E955" s="211"/>
      <c r="F955" s="197" t="s">
        <v>383</v>
      </c>
      <c r="G955" s="211"/>
      <c r="H955" s="197" t="s">
        <v>383</v>
      </c>
      <c r="I955" s="211"/>
      <c r="J955" s="197" t="s">
        <v>384</v>
      </c>
      <c r="K955" s="211"/>
      <c r="L955" s="197" t="s">
        <v>384</v>
      </c>
      <c r="M955" s="211"/>
    </row>
    <row r="956" spans="2:14" ht="21.95" customHeight="1" x14ac:dyDescent="0.3">
      <c r="B956" s="229"/>
      <c r="C956" s="226"/>
      <c r="D956" s="157" t="s">
        <v>368</v>
      </c>
      <c r="E956" s="212"/>
      <c r="F956" s="157" t="s">
        <v>368</v>
      </c>
      <c r="G956" s="212"/>
      <c r="H956" s="157" t="s">
        <v>368</v>
      </c>
      <c r="I956" s="212"/>
      <c r="J956" s="157" t="s">
        <v>368</v>
      </c>
      <c r="K956" s="212"/>
      <c r="L956" s="157" t="s">
        <v>368</v>
      </c>
      <c r="M956" s="212"/>
    </row>
    <row r="957" spans="2:14" ht="17.100000000000001" customHeight="1" x14ac:dyDescent="0.3">
      <c r="B957" s="150"/>
      <c r="C957" s="159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</row>
    <row r="958" spans="2:14" ht="17.100000000000001" customHeight="1" x14ac:dyDescent="0.3">
      <c r="B958" s="150"/>
      <c r="C958" s="159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</row>
    <row r="959" spans="2:14" ht="17.100000000000001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6"/>
    </row>
    <row r="960" spans="2:14" ht="27" customHeight="1" x14ac:dyDescent="0.3">
      <c r="B960" s="2"/>
      <c r="C960" s="230">
        <f>L965</f>
        <v>43784</v>
      </c>
      <c r="D960" s="230"/>
      <c r="E960" s="230"/>
      <c r="F960" s="230"/>
      <c r="G960" s="230"/>
      <c r="H960" s="220">
        <f>IF(DAY(L965)&gt;=28,5,IF(DAY(L965)&gt;=21,4,IF(DAY(L965)&gt;=14,3,IF(DAY(L965)&gt;=7,2,1))))</f>
        <v>3</v>
      </c>
      <c r="I960" s="220"/>
      <c r="J960" s="220"/>
      <c r="K960" s="220"/>
      <c r="L960" s="220"/>
      <c r="M960" s="6"/>
    </row>
    <row r="961" spans="2:14" ht="27" customHeight="1" x14ac:dyDescent="0.3">
      <c r="B961" s="221"/>
      <c r="C961" s="222"/>
      <c r="D961" s="191"/>
      <c r="E961" s="7"/>
      <c r="F961" s="191"/>
      <c r="G961" s="218"/>
      <c r="H961" s="219"/>
      <c r="I961" s="219"/>
      <c r="J961" s="192"/>
      <c r="K961" s="8"/>
      <c r="L961" s="192"/>
      <c r="M961" s="6"/>
    </row>
    <row r="962" spans="2:14" ht="17.100000000000001" customHeight="1" x14ac:dyDescent="0.3">
      <c r="B962" s="223" t="s">
        <v>229</v>
      </c>
      <c r="C962" s="223"/>
      <c r="D962" s="9" t="s">
        <v>448</v>
      </c>
      <c r="E962" s="10"/>
      <c r="F962" s="11"/>
      <c r="G962" s="221" t="s">
        <v>231</v>
      </c>
      <c r="H962" s="222"/>
      <c r="I962" s="222"/>
      <c r="J962" s="6"/>
      <c r="K962" s="6"/>
      <c r="L962" s="6"/>
      <c r="M962" s="6"/>
    </row>
    <row r="963" spans="2:14" ht="17.100000000000001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6"/>
    </row>
    <row r="964" spans="2:14" ht="17.100000000000001" customHeight="1" x14ac:dyDescent="0.3">
      <c r="B964" s="239" t="s">
        <v>0</v>
      </c>
      <c r="C964" s="239" t="s">
        <v>1</v>
      </c>
      <c r="D964" s="215">
        <f>D965</f>
        <v>43780</v>
      </c>
      <c r="E964" s="216"/>
      <c r="F964" s="215">
        <f>F965</f>
        <v>43781</v>
      </c>
      <c r="G964" s="216"/>
      <c r="H964" s="215">
        <f>H965</f>
        <v>43782</v>
      </c>
      <c r="I964" s="216"/>
      <c r="J964" s="215">
        <f>J965</f>
        <v>43783</v>
      </c>
      <c r="K964" s="216"/>
      <c r="L964" s="215">
        <f>L965</f>
        <v>43784</v>
      </c>
      <c r="M964" s="216"/>
    </row>
    <row r="965" spans="2:14" ht="17.100000000000001" customHeight="1" thickBot="1" x14ac:dyDescent="0.35">
      <c r="B965" s="240"/>
      <c r="C965" s="240"/>
      <c r="D965" s="213">
        <f>D932+7</f>
        <v>43780</v>
      </c>
      <c r="E965" s="214"/>
      <c r="F965" s="213">
        <f>D965+1</f>
        <v>43781</v>
      </c>
      <c r="G965" s="214"/>
      <c r="H965" s="213">
        <f>F965+1</f>
        <v>43782</v>
      </c>
      <c r="I965" s="214"/>
      <c r="J965" s="213">
        <f>H965+1</f>
        <v>43783</v>
      </c>
      <c r="K965" s="214"/>
      <c r="L965" s="213">
        <f>J965+1</f>
        <v>43784</v>
      </c>
      <c r="M965" s="214"/>
    </row>
    <row r="966" spans="2:14" ht="27" customHeight="1" thickTop="1" x14ac:dyDescent="0.3">
      <c r="B966" s="229">
        <v>1</v>
      </c>
      <c r="C966" s="225" t="s">
        <v>2</v>
      </c>
      <c r="D966" s="197" t="s">
        <v>381</v>
      </c>
      <c r="E966" s="211" t="s">
        <v>295</v>
      </c>
      <c r="F966" s="197" t="s">
        <v>381</v>
      </c>
      <c r="G966" s="211" t="s">
        <v>465</v>
      </c>
      <c r="H966" s="197" t="s">
        <v>381</v>
      </c>
      <c r="I966" s="211" t="s">
        <v>465</v>
      </c>
      <c r="J966" s="197" t="s">
        <v>433</v>
      </c>
      <c r="K966" s="211" t="s">
        <v>468</v>
      </c>
      <c r="L966" s="197" t="s">
        <v>433</v>
      </c>
      <c r="M966" s="211" t="s">
        <v>467</v>
      </c>
    </row>
    <row r="967" spans="2:14" ht="50.1" customHeight="1" x14ac:dyDescent="0.3">
      <c r="B967" s="229"/>
      <c r="C967" s="225"/>
      <c r="D967" s="197" t="s">
        <v>384</v>
      </c>
      <c r="E967" s="211"/>
      <c r="F967" s="197" t="s">
        <v>384</v>
      </c>
      <c r="G967" s="211"/>
      <c r="H967" s="197" t="s">
        <v>384</v>
      </c>
      <c r="I967" s="211"/>
      <c r="J967" s="197" t="s">
        <v>434</v>
      </c>
      <c r="K967" s="211"/>
      <c r="L967" s="197" t="s">
        <v>435</v>
      </c>
      <c r="M967" s="211"/>
    </row>
    <row r="968" spans="2:14" ht="21.95" customHeight="1" x14ac:dyDescent="0.3">
      <c r="B968" s="237"/>
      <c r="C968" s="238"/>
      <c r="D968" s="157" t="s">
        <v>368</v>
      </c>
      <c r="E968" s="212"/>
      <c r="F968" s="157" t="s">
        <v>368</v>
      </c>
      <c r="G968" s="212"/>
      <c r="H968" s="157" t="s">
        <v>368</v>
      </c>
      <c r="I968" s="212"/>
      <c r="J968" s="157" t="s">
        <v>333</v>
      </c>
      <c r="K968" s="212"/>
      <c r="L968" s="157" t="s">
        <v>333</v>
      </c>
      <c r="M968" s="212"/>
      <c r="N968" t="s">
        <v>223</v>
      </c>
    </row>
    <row r="969" spans="2:14" ht="27" customHeight="1" x14ac:dyDescent="0.3">
      <c r="B969" s="227">
        <v>2</v>
      </c>
      <c r="C969" s="224" t="s">
        <v>3</v>
      </c>
      <c r="D969" s="197" t="s">
        <v>381</v>
      </c>
      <c r="E969" s="211" t="s">
        <v>295</v>
      </c>
      <c r="F969" s="197" t="s">
        <v>381</v>
      </c>
      <c r="G969" s="211" t="s">
        <v>466</v>
      </c>
      <c r="H969" s="197" t="s">
        <v>381</v>
      </c>
      <c r="I969" s="211" t="s">
        <v>465</v>
      </c>
      <c r="J969" s="197" t="s">
        <v>433</v>
      </c>
      <c r="K969" s="211" t="s">
        <v>465</v>
      </c>
      <c r="L969" s="197" t="s">
        <v>433</v>
      </c>
      <c r="M969" s="211" t="s">
        <v>468</v>
      </c>
    </row>
    <row r="970" spans="2:14" ht="50.1" customHeight="1" x14ac:dyDescent="0.3">
      <c r="B970" s="228"/>
      <c r="C970" s="225"/>
      <c r="D970" s="197" t="s">
        <v>384</v>
      </c>
      <c r="E970" s="211"/>
      <c r="F970" s="197" t="s">
        <v>384</v>
      </c>
      <c r="G970" s="211"/>
      <c r="H970" s="197" t="s">
        <v>384</v>
      </c>
      <c r="I970" s="211"/>
      <c r="J970" s="197" t="s">
        <v>434</v>
      </c>
      <c r="K970" s="211"/>
      <c r="L970" s="197" t="s">
        <v>435</v>
      </c>
      <c r="M970" s="211"/>
    </row>
    <row r="971" spans="2:14" ht="21.95" customHeight="1" x14ac:dyDescent="0.3">
      <c r="B971" s="229"/>
      <c r="C971" s="226"/>
      <c r="D971" s="157" t="s">
        <v>368</v>
      </c>
      <c r="E971" s="212"/>
      <c r="F971" s="157" t="s">
        <v>368</v>
      </c>
      <c r="G971" s="212"/>
      <c r="H971" s="157" t="s">
        <v>368</v>
      </c>
      <c r="I971" s="212"/>
      <c r="J971" s="157" t="s">
        <v>333</v>
      </c>
      <c r="K971" s="212"/>
      <c r="L971" s="157" t="s">
        <v>333</v>
      </c>
      <c r="M971" s="212"/>
    </row>
    <row r="972" spans="2:14" ht="27" customHeight="1" x14ac:dyDescent="0.3">
      <c r="B972" s="227">
        <v>3</v>
      </c>
      <c r="C972" s="224" t="s">
        <v>4</v>
      </c>
      <c r="D972" s="197" t="s">
        <v>381</v>
      </c>
      <c r="E972" s="211" t="s">
        <v>295</v>
      </c>
      <c r="F972" s="197" t="s">
        <v>381</v>
      </c>
      <c r="G972" s="211" t="s">
        <v>466</v>
      </c>
      <c r="H972" s="197" t="s">
        <v>433</v>
      </c>
      <c r="I972" s="211" t="s">
        <v>466</v>
      </c>
      <c r="J972" s="197" t="s">
        <v>433</v>
      </c>
      <c r="K972" s="211" t="s">
        <v>466</v>
      </c>
      <c r="L972" s="197" t="s">
        <v>433</v>
      </c>
      <c r="M972" s="211" t="s">
        <v>468</v>
      </c>
    </row>
    <row r="973" spans="2:14" ht="50.1" customHeight="1" x14ac:dyDescent="0.3">
      <c r="B973" s="228"/>
      <c r="C973" s="225"/>
      <c r="D973" s="197" t="s">
        <v>384</v>
      </c>
      <c r="E973" s="211"/>
      <c r="F973" s="197" t="s">
        <v>384</v>
      </c>
      <c r="G973" s="211"/>
      <c r="H973" s="197" t="s">
        <v>434</v>
      </c>
      <c r="I973" s="211"/>
      <c r="J973" s="197" t="s">
        <v>434</v>
      </c>
      <c r="K973" s="211"/>
      <c r="L973" s="197" t="s">
        <v>435</v>
      </c>
      <c r="M973" s="211"/>
    </row>
    <row r="974" spans="2:14" ht="21.95" customHeight="1" x14ac:dyDescent="0.3">
      <c r="B974" s="229"/>
      <c r="C974" s="226"/>
      <c r="D974" s="157" t="s">
        <v>368</v>
      </c>
      <c r="E974" s="212"/>
      <c r="F974" s="157" t="s">
        <v>368</v>
      </c>
      <c r="G974" s="212"/>
      <c r="H974" s="157" t="s">
        <v>333</v>
      </c>
      <c r="I974" s="212"/>
      <c r="J974" s="157" t="s">
        <v>333</v>
      </c>
      <c r="K974" s="212"/>
      <c r="L974" s="157" t="s">
        <v>333</v>
      </c>
      <c r="M974" s="212"/>
    </row>
    <row r="975" spans="2:14" ht="27" customHeight="1" x14ac:dyDescent="0.3">
      <c r="B975" s="227">
        <v>4</v>
      </c>
      <c r="C975" s="224" t="s">
        <v>5</v>
      </c>
      <c r="D975" s="197" t="s">
        <v>381</v>
      </c>
      <c r="E975" s="211" t="s">
        <v>295</v>
      </c>
      <c r="F975" s="197" t="s">
        <v>381</v>
      </c>
      <c r="G975" s="211" t="s">
        <v>466</v>
      </c>
      <c r="H975" s="197" t="s">
        <v>433</v>
      </c>
      <c r="I975" s="211" t="s">
        <v>465</v>
      </c>
      <c r="J975" s="197" t="s">
        <v>433</v>
      </c>
      <c r="K975" s="211" t="s">
        <v>466</v>
      </c>
      <c r="L975" s="197" t="s">
        <v>433</v>
      </c>
      <c r="M975" s="211" t="s">
        <v>467</v>
      </c>
    </row>
    <row r="976" spans="2:14" ht="50.1" customHeight="1" x14ac:dyDescent="0.3">
      <c r="B976" s="228"/>
      <c r="C976" s="225"/>
      <c r="D976" s="197" t="s">
        <v>384</v>
      </c>
      <c r="E976" s="211"/>
      <c r="F976" s="197" t="s">
        <v>384</v>
      </c>
      <c r="G976" s="211"/>
      <c r="H976" s="197" t="s">
        <v>434</v>
      </c>
      <c r="I976" s="211"/>
      <c r="J976" s="197" t="s">
        <v>434</v>
      </c>
      <c r="K976" s="211"/>
      <c r="L976" s="197" t="s">
        <v>435</v>
      </c>
      <c r="M976" s="211"/>
    </row>
    <row r="977" spans="2:14" ht="21.95" customHeight="1" x14ac:dyDescent="0.3">
      <c r="B977" s="229"/>
      <c r="C977" s="226"/>
      <c r="D977" s="157" t="s">
        <v>368</v>
      </c>
      <c r="E977" s="212"/>
      <c r="F977" s="157" t="s">
        <v>368</v>
      </c>
      <c r="G977" s="212"/>
      <c r="H977" s="157" t="s">
        <v>333</v>
      </c>
      <c r="I977" s="212"/>
      <c r="J977" s="157" t="s">
        <v>333</v>
      </c>
      <c r="K977" s="212"/>
      <c r="L977" s="157" t="s">
        <v>333</v>
      </c>
      <c r="M977" s="212"/>
    </row>
    <row r="978" spans="2:14" ht="27" customHeight="1" x14ac:dyDescent="0.3">
      <c r="B978" s="227">
        <v>5</v>
      </c>
      <c r="C978" s="224" t="s">
        <v>483</v>
      </c>
      <c r="D978" s="197" t="s">
        <v>381</v>
      </c>
      <c r="E978" s="211" t="s">
        <v>295</v>
      </c>
      <c r="F978" s="197" t="s">
        <v>381</v>
      </c>
      <c r="G978" s="211" t="s">
        <v>466</v>
      </c>
      <c r="H978" s="197" t="s">
        <v>433</v>
      </c>
      <c r="I978" s="211" t="s">
        <v>467</v>
      </c>
      <c r="J978" s="197" t="s">
        <v>433</v>
      </c>
      <c r="K978" s="211" t="s">
        <v>467</v>
      </c>
      <c r="L978" s="197" t="s">
        <v>433</v>
      </c>
      <c r="M978" s="211" t="s">
        <v>468</v>
      </c>
    </row>
    <row r="979" spans="2:14" ht="50.1" customHeight="1" x14ac:dyDescent="0.3">
      <c r="B979" s="228"/>
      <c r="C979" s="225"/>
      <c r="D979" s="197" t="s">
        <v>384</v>
      </c>
      <c r="E979" s="211"/>
      <c r="F979" s="197" t="s">
        <v>384</v>
      </c>
      <c r="G979" s="211"/>
      <c r="H979" s="197" t="s">
        <v>434</v>
      </c>
      <c r="I979" s="211"/>
      <c r="J979" s="197" t="s">
        <v>435</v>
      </c>
      <c r="K979" s="211"/>
      <c r="L979" s="197" t="s">
        <v>435</v>
      </c>
      <c r="M979" s="211"/>
    </row>
    <row r="980" spans="2:14" ht="21.95" customHeight="1" x14ac:dyDescent="0.3">
      <c r="B980" s="229"/>
      <c r="C980" s="226"/>
      <c r="D980" s="157" t="s">
        <v>368</v>
      </c>
      <c r="E980" s="212"/>
      <c r="F980" s="157" t="s">
        <v>368</v>
      </c>
      <c r="G980" s="212"/>
      <c r="H980" s="157" t="s">
        <v>333</v>
      </c>
      <c r="I980" s="212"/>
      <c r="J980" s="157" t="s">
        <v>333</v>
      </c>
      <c r="K980" s="212"/>
      <c r="L980" s="157" t="s">
        <v>333</v>
      </c>
      <c r="M980" s="212"/>
    </row>
    <row r="981" spans="2:14" ht="27" customHeight="1" x14ac:dyDescent="0.3">
      <c r="B981" s="227">
        <v>6</v>
      </c>
      <c r="C981" s="224" t="s">
        <v>484</v>
      </c>
      <c r="D981" s="197" t="s">
        <v>381</v>
      </c>
      <c r="E981" s="211" t="s">
        <v>295</v>
      </c>
      <c r="F981" s="197" t="s">
        <v>381</v>
      </c>
      <c r="G981" s="211" t="s">
        <v>466</v>
      </c>
      <c r="H981" s="197" t="s">
        <v>433</v>
      </c>
      <c r="I981" s="211" t="s">
        <v>465</v>
      </c>
      <c r="J981" s="197" t="s">
        <v>433</v>
      </c>
      <c r="K981" s="211" t="s">
        <v>468</v>
      </c>
      <c r="L981" s="197" t="s">
        <v>433</v>
      </c>
      <c r="M981" s="211" t="s">
        <v>468</v>
      </c>
    </row>
    <row r="982" spans="2:14" ht="50.1" customHeight="1" x14ac:dyDescent="0.3">
      <c r="B982" s="228"/>
      <c r="C982" s="225"/>
      <c r="D982" s="197" t="s">
        <v>384</v>
      </c>
      <c r="E982" s="211"/>
      <c r="F982" s="197" t="s">
        <v>384</v>
      </c>
      <c r="G982" s="211"/>
      <c r="H982" s="197" t="s">
        <v>434</v>
      </c>
      <c r="I982" s="211"/>
      <c r="J982" s="197" t="s">
        <v>435</v>
      </c>
      <c r="K982" s="211"/>
      <c r="L982" s="197" t="s">
        <v>435</v>
      </c>
      <c r="M982" s="211"/>
    </row>
    <row r="983" spans="2:14" ht="21.95" customHeight="1" x14ac:dyDescent="0.3">
      <c r="B983" s="229"/>
      <c r="C983" s="226"/>
      <c r="D983" s="157" t="s">
        <v>368</v>
      </c>
      <c r="E983" s="212"/>
      <c r="F983" s="157" t="s">
        <v>368</v>
      </c>
      <c r="G983" s="212"/>
      <c r="H983" s="157" t="s">
        <v>333</v>
      </c>
      <c r="I983" s="212"/>
      <c r="J983" s="157" t="s">
        <v>333</v>
      </c>
      <c r="K983" s="212"/>
      <c r="L983" s="157" t="s">
        <v>333</v>
      </c>
      <c r="M983" s="212"/>
    </row>
    <row r="984" spans="2:14" ht="27" customHeight="1" x14ac:dyDescent="0.3">
      <c r="B984" s="227">
        <v>7</v>
      </c>
      <c r="C984" s="224" t="s">
        <v>485</v>
      </c>
      <c r="D984" s="197" t="s">
        <v>381</v>
      </c>
      <c r="E984" s="211" t="s">
        <v>465</v>
      </c>
      <c r="F984" s="197" t="s">
        <v>381</v>
      </c>
      <c r="G984" s="211" t="s">
        <v>295</v>
      </c>
      <c r="H984" s="197" t="s">
        <v>433</v>
      </c>
      <c r="I984" s="211" t="s">
        <v>467</v>
      </c>
      <c r="J984" s="197" t="s">
        <v>433</v>
      </c>
      <c r="K984" s="211" t="s">
        <v>467</v>
      </c>
      <c r="L984" s="197" t="s">
        <v>433</v>
      </c>
      <c r="M984" s="211" t="s">
        <v>467</v>
      </c>
    </row>
    <row r="985" spans="2:14" ht="50.1" customHeight="1" x14ac:dyDescent="0.3">
      <c r="B985" s="228"/>
      <c r="C985" s="225"/>
      <c r="D985" s="197" t="s">
        <v>384</v>
      </c>
      <c r="E985" s="211"/>
      <c r="F985" s="197" t="s">
        <v>384</v>
      </c>
      <c r="G985" s="211"/>
      <c r="H985" s="197" t="s">
        <v>434</v>
      </c>
      <c r="I985" s="211"/>
      <c r="J985" s="197" t="s">
        <v>435</v>
      </c>
      <c r="K985" s="211"/>
      <c r="L985" s="197" t="s">
        <v>436</v>
      </c>
      <c r="M985" s="211"/>
    </row>
    <row r="986" spans="2:14" ht="21.95" customHeight="1" x14ac:dyDescent="0.3">
      <c r="B986" s="229"/>
      <c r="C986" s="226"/>
      <c r="D986" s="157" t="s">
        <v>368</v>
      </c>
      <c r="E986" s="212"/>
      <c r="F986" s="157" t="s">
        <v>368</v>
      </c>
      <c r="G986" s="212"/>
      <c r="H986" s="157" t="s">
        <v>333</v>
      </c>
      <c r="I986" s="212"/>
      <c r="J986" s="157" t="s">
        <v>333</v>
      </c>
      <c r="K986" s="212"/>
      <c r="L986" s="157" t="s">
        <v>333</v>
      </c>
      <c r="M986" s="212"/>
    </row>
    <row r="987" spans="2:14" ht="27" customHeight="1" x14ac:dyDescent="0.3">
      <c r="B987" s="227">
        <v>8</v>
      </c>
      <c r="C987" s="224" t="s">
        <v>486</v>
      </c>
      <c r="D987" s="197" t="s">
        <v>381</v>
      </c>
      <c r="E987" s="211" t="s">
        <v>465</v>
      </c>
      <c r="F987" s="197" t="s">
        <v>381</v>
      </c>
      <c r="G987" s="211" t="s">
        <v>295</v>
      </c>
      <c r="H987" s="197" t="s">
        <v>433</v>
      </c>
      <c r="I987" s="211" t="s">
        <v>468</v>
      </c>
      <c r="J987" s="197" t="s">
        <v>433</v>
      </c>
      <c r="K987" s="211" t="s">
        <v>467</v>
      </c>
      <c r="L987" s="197" t="s">
        <v>433</v>
      </c>
      <c r="M987" s="211" t="s">
        <v>467</v>
      </c>
    </row>
    <row r="988" spans="2:14" ht="50.1" customHeight="1" x14ac:dyDescent="0.3">
      <c r="B988" s="228"/>
      <c r="C988" s="225"/>
      <c r="D988" s="197" t="s">
        <v>384</v>
      </c>
      <c r="E988" s="211"/>
      <c r="F988" s="197" t="s">
        <v>384</v>
      </c>
      <c r="G988" s="211"/>
      <c r="H988" s="197" t="s">
        <v>434</v>
      </c>
      <c r="I988" s="211"/>
      <c r="J988" s="197" t="s">
        <v>435</v>
      </c>
      <c r="K988" s="211"/>
      <c r="L988" s="197" t="s">
        <v>436</v>
      </c>
      <c r="M988" s="211"/>
    </row>
    <row r="989" spans="2:14" ht="21.95" customHeight="1" x14ac:dyDescent="0.3">
      <c r="B989" s="229"/>
      <c r="C989" s="226"/>
      <c r="D989" s="157" t="s">
        <v>368</v>
      </c>
      <c r="E989" s="212"/>
      <c r="F989" s="157" t="s">
        <v>368</v>
      </c>
      <c r="G989" s="212"/>
      <c r="H989" s="157" t="s">
        <v>333</v>
      </c>
      <c r="I989" s="212"/>
      <c r="J989" s="157" t="s">
        <v>333</v>
      </c>
      <c r="K989" s="212"/>
      <c r="L989" s="157" t="s">
        <v>333</v>
      </c>
      <c r="M989" s="212"/>
      <c r="N989" t="s">
        <v>223</v>
      </c>
    </row>
    <row r="990" spans="2:14" ht="26.25" x14ac:dyDescent="0.3">
      <c r="B990" s="162"/>
      <c r="C990" s="163"/>
      <c r="D990" s="163"/>
      <c r="E990" s="164"/>
      <c r="F990" s="163"/>
      <c r="G990" s="164"/>
      <c r="H990" s="165"/>
      <c r="I990" s="166"/>
      <c r="J990" s="165"/>
      <c r="K990" s="166"/>
      <c r="L990" s="165"/>
      <c r="M990" s="167"/>
    </row>
    <row r="991" spans="2:14" x14ac:dyDescent="0.3">
      <c r="B991" s="167"/>
      <c r="C991" s="168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</row>
    <row r="992" spans="2:14" x14ac:dyDescent="0.3"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</row>
    <row r="993" spans="2:13" x14ac:dyDescent="0.3"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</row>
    <row r="994" spans="2:13" x14ac:dyDescent="0.3"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7"/>
    </row>
    <row r="995" spans="2:13" ht="26.25" x14ac:dyDescent="0.3">
      <c r="B995" s="162"/>
      <c r="C995" s="170"/>
      <c r="D995" s="170"/>
      <c r="E995" s="170"/>
      <c r="F995" s="170"/>
      <c r="G995" s="170"/>
      <c r="H995" s="171"/>
      <c r="I995" s="171"/>
      <c r="J995" s="171"/>
      <c r="K995" s="171"/>
      <c r="L995" s="171"/>
      <c r="M995" s="167"/>
    </row>
    <row r="996" spans="2:13" ht="26.25" x14ac:dyDescent="0.3">
      <c r="B996" s="162"/>
      <c r="C996" s="163"/>
      <c r="D996" s="163"/>
      <c r="E996" s="164"/>
      <c r="F996" s="163"/>
      <c r="G996" s="164"/>
      <c r="H996" s="165"/>
      <c r="I996" s="166"/>
      <c r="J996" s="165"/>
      <c r="K996" s="166"/>
      <c r="L996" s="165"/>
      <c r="M996" s="167"/>
    </row>
    <row r="997" spans="2:13" x14ac:dyDescent="0.3">
      <c r="B997" s="172"/>
      <c r="C997" s="172"/>
      <c r="D997" s="172"/>
      <c r="E997" s="173"/>
      <c r="F997" s="174"/>
      <c r="G997" s="162"/>
      <c r="H997" s="162"/>
      <c r="I997" s="162"/>
      <c r="J997" s="162"/>
      <c r="K997" s="162"/>
      <c r="L997" s="162"/>
      <c r="M997" s="175"/>
    </row>
    <row r="998" spans="2:13" x14ac:dyDescent="0.3"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7"/>
    </row>
    <row r="999" spans="2:13" x14ac:dyDescent="0.3">
      <c r="B999" s="176"/>
      <c r="C999" s="176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</row>
    <row r="1000" spans="2:13" x14ac:dyDescent="0.3">
      <c r="B1000" s="176"/>
      <c r="C1000" s="176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</row>
    <row r="1001" spans="2:13" x14ac:dyDescent="0.3">
      <c r="B1001" s="167"/>
      <c r="C1001" s="179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</row>
    <row r="1002" spans="2:13" x14ac:dyDescent="0.3">
      <c r="B1002" s="167"/>
      <c r="C1002" s="168"/>
      <c r="D1002" s="190"/>
      <c r="E1002" s="180"/>
      <c r="F1002" s="190"/>
      <c r="G1002" s="180"/>
      <c r="H1002" s="190"/>
      <c r="I1002" s="180"/>
      <c r="J1002" s="190"/>
      <c r="K1002" s="180"/>
      <c r="L1002" s="190"/>
      <c r="M1002" s="180"/>
    </row>
    <row r="1003" spans="2:13" x14ac:dyDescent="0.3">
      <c r="B1003" s="167"/>
      <c r="C1003" s="179"/>
      <c r="D1003" s="190"/>
      <c r="E1003" s="190"/>
      <c r="F1003" s="190"/>
      <c r="G1003" s="190"/>
      <c r="H1003" s="190"/>
      <c r="I1003" s="190"/>
      <c r="J1003" s="190"/>
      <c r="K1003" s="190"/>
      <c r="L1003" s="190"/>
      <c r="M1003" s="190"/>
    </row>
    <row r="1004" spans="2:13" x14ac:dyDescent="0.3">
      <c r="B1004" s="167"/>
      <c r="C1004" s="168"/>
      <c r="D1004" s="190"/>
      <c r="E1004" s="180"/>
      <c r="F1004" s="190"/>
      <c r="G1004" s="180"/>
      <c r="H1004" s="190"/>
      <c r="I1004" s="180"/>
      <c r="J1004" s="190"/>
      <c r="K1004" s="180"/>
      <c r="L1004" s="190"/>
      <c r="M1004" s="180"/>
    </row>
    <row r="1005" spans="2:13" x14ac:dyDescent="0.3">
      <c r="B1005" s="167"/>
      <c r="C1005" s="179"/>
      <c r="D1005" s="190"/>
      <c r="E1005" s="190"/>
      <c r="F1005" s="190"/>
      <c r="G1005" s="190"/>
      <c r="H1005" s="190"/>
      <c r="I1005" s="190"/>
      <c r="J1005" s="190"/>
      <c r="K1005" s="190"/>
      <c r="L1005" s="190"/>
      <c r="M1005" s="190"/>
    </row>
    <row r="1006" spans="2:13" x14ac:dyDescent="0.3">
      <c r="B1006" s="167"/>
      <c r="C1006" s="168"/>
      <c r="D1006" s="190"/>
      <c r="E1006" s="180"/>
      <c r="F1006" s="190"/>
      <c r="G1006" s="180"/>
      <c r="H1006" s="190"/>
      <c r="I1006" s="180"/>
      <c r="J1006" s="190"/>
      <c r="K1006" s="180"/>
      <c r="L1006" s="190"/>
      <c r="M1006" s="180"/>
    </row>
    <row r="1007" spans="2:13" x14ac:dyDescent="0.3">
      <c r="B1007" s="167"/>
      <c r="C1007" s="179"/>
      <c r="D1007" s="190"/>
      <c r="E1007" s="190"/>
      <c r="F1007" s="190"/>
      <c r="G1007" s="190"/>
      <c r="H1007" s="190"/>
      <c r="I1007" s="190"/>
      <c r="J1007" s="190"/>
      <c r="K1007" s="190"/>
      <c r="L1007" s="169"/>
      <c r="M1007" s="169"/>
    </row>
    <row r="1008" spans="2:13" x14ac:dyDescent="0.3">
      <c r="B1008" s="167"/>
      <c r="C1008" s="168"/>
      <c r="D1008" s="190"/>
      <c r="E1008" s="180"/>
      <c r="F1008" s="190"/>
      <c r="G1008" s="180"/>
      <c r="H1008" s="190"/>
      <c r="I1008" s="180"/>
      <c r="J1008" s="190"/>
      <c r="K1008" s="180"/>
      <c r="L1008" s="169"/>
      <c r="M1008" s="169"/>
    </row>
    <row r="1009" spans="2:13" x14ac:dyDescent="0.3">
      <c r="B1009" s="167"/>
      <c r="C1009" s="179"/>
      <c r="D1009" s="190"/>
      <c r="E1009" s="190"/>
      <c r="F1009" s="190"/>
      <c r="G1009" s="190"/>
      <c r="H1009" s="190"/>
      <c r="I1009" s="190"/>
      <c r="J1009" s="190"/>
      <c r="K1009" s="190"/>
      <c r="L1009" s="190"/>
      <c r="M1009" s="190"/>
    </row>
    <row r="1010" spans="2:13" x14ac:dyDescent="0.3">
      <c r="B1010" s="167"/>
      <c r="C1010" s="168"/>
      <c r="D1010" s="190"/>
      <c r="E1010" s="180"/>
      <c r="F1010" s="190"/>
      <c r="G1010" s="180"/>
      <c r="H1010" s="190"/>
      <c r="I1010" s="180"/>
      <c r="J1010" s="190"/>
      <c r="K1010" s="180"/>
      <c r="L1010" s="190"/>
      <c r="M1010" s="180"/>
    </row>
    <row r="1011" spans="2:13" x14ac:dyDescent="0.3">
      <c r="B1011" s="167"/>
      <c r="C1011" s="179"/>
      <c r="D1011" s="190"/>
      <c r="E1011" s="190"/>
      <c r="F1011" s="190"/>
      <c r="G1011" s="190"/>
      <c r="H1011" s="190"/>
      <c r="I1011" s="190"/>
      <c r="J1011" s="190"/>
      <c r="K1011" s="190"/>
      <c r="L1011" s="190"/>
      <c r="M1011" s="190"/>
    </row>
    <row r="1012" spans="2:13" x14ac:dyDescent="0.3">
      <c r="B1012" s="167"/>
      <c r="C1012" s="168"/>
      <c r="D1012" s="190"/>
      <c r="E1012" s="180"/>
      <c r="F1012" s="190"/>
      <c r="G1012" s="180"/>
      <c r="H1012" s="190"/>
      <c r="I1012" s="180"/>
      <c r="J1012" s="190"/>
      <c r="K1012" s="180"/>
      <c r="L1012" s="190"/>
      <c r="M1012" s="180"/>
    </row>
    <row r="1013" spans="2:13" x14ac:dyDescent="0.3">
      <c r="B1013" s="167"/>
      <c r="C1013" s="179"/>
      <c r="D1013" s="162"/>
      <c r="E1013" s="162"/>
      <c r="F1013" s="162"/>
      <c r="G1013" s="162"/>
      <c r="H1013" s="162"/>
      <c r="I1013" s="162"/>
      <c r="J1013" s="162"/>
      <c r="K1013" s="162"/>
      <c r="L1013" s="190"/>
      <c r="M1013" s="190"/>
    </row>
    <row r="1014" spans="2:13" x14ac:dyDescent="0.3">
      <c r="B1014" s="181"/>
      <c r="C1014" s="182"/>
      <c r="D1014" s="150"/>
      <c r="E1014" s="150"/>
      <c r="F1014" s="150"/>
      <c r="G1014" s="150"/>
      <c r="H1014" s="150"/>
      <c r="I1014" s="150"/>
      <c r="J1014" s="150"/>
      <c r="K1014" s="150"/>
      <c r="L1014" s="23"/>
      <c r="M1014" s="24"/>
    </row>
    <row r="1015" spans="2:13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2:13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2:13" x14ac:dyDescent="0.3">
      <c r="B1017" s="2"/>
      <c r="C1017" s="2"/>
      <c r="D1017" s="2"/>
      <c r="E1017" s="189">
        <v>23</v>
      </c>
      <c r="G1017" s="2" t="s">
        <v>219</v>
      </c>
      <c r="H1017" s="2">
        <f>SUM(H1019:H1032,L1019:L1032)</f>
        <v>762</v>
      </c>
      <c r="I1017" s="189" t="s">
        <v>218</v>
      </c>
      <c r="K1017" s="2" t="s">
        <v>219</v>
      </c>
      <c r="L1017" s="2">
        <f>H1017</f>
        <v>762</v>
      </c>
      <c r="M1017" s="6"/>
    </row>
    <row r="1018" spans="2:13" ht="26.25" x14ac:dyDescent="0.3">
      <c r="B1018" s="2"/>
      <c r="C1018" s="191"/>
      <c r="D1018" s="191"/>
      <c r="E1018" s="154" t="s">
        <v>220</v>
      </c>
      <c r="F1018" s="243" t="s">
        <v>221</v>
      </c>
      <c r="G1018" s="244"/>
      <c r="H1018" s="188" t="s">
        <v>222</v>
      </c>
      <c r="I1018" s="154" t="s">
        <v>220</v>
      </c>
      <c r="J1018" s="243" t="s">
        <v>221</v>
      </c>
      <c r="K1018" s="244"/>
      <c r="L1018" s="188" t="s">
        <v>222</v>
      </c>
      <c r="M1018" s="6"/>
    </row>
    <row r="1019" spans="2:13" x14ac:dyDescent="0.3">
      <c r="B1019" s="223"/>
      <c r="C1019" s="223"/>
      <c r="D1019" s="9"/>
      <c r="E1019" s="188">
        <v>1</v>
      </c>
      <c r="F1019" s="243" t="s">
        <v>253</v>
      </c>
      <c r="G1019" s="244"/>
      <c r="H1019" s="188">
        <f t="shared" ref="H1019:H1032" si="0">COUNTIF($B$9:$M$1014,F1019)</f>
        <v>30</v>
      </c>
      <c r="I1019" s="188">
        <v>15</v>
      </c>
      <c r="J1019" s="245" t="s">
        <v>369</v>
      </c>
      <c r="K1019" s="246"/>
      <c r="L1019" s="188">
        <f t="shared" ref="L1019:L1032" si="1">COUNTIF($B$9:$M$1014,J1019)</f>
        <v>60</v>
      </c>
      <c r="M1019" s="12"/>
    </row>
    <row r="1020" spans="2:13" x14ac:dyDescent="0.3">
      <c r="B1020" s="2"/>
      <c r="C1020" s="2"/>
      <c r="D1020" s="2"/>
      <c r="E1020" s="188">
        <v>2</v>
      </c>
      <c r="F1020" s="245" t="s">
        <v>254</v>
      </c>
      <c r="G1020" s="246"/>
      <c r="H1020" s="188">
        <f t="shared" si="0"/>
        <v>20</v>
      </c>
      <c r="I1020" s="188">
        <v>16</v>
      </c>
      <c r="J1020" s="245" t="s">
        <v>370</v>
      </c>
      <c r="K1020" s="246"/>
      <c r="L1020" s="188">
        <f t="shared" si="1"/>
        <v>60</v>
      </c>
      <c r="M1020" s="6"/>
    </row>
    <row r="1021" spans="2:13" x14ac:dyDescent="0.3">
      <c r="B1021" s="11"/>
      <c r="C1021" s="11"/>
      <c r="D1021" s="11"/>
      <c r="E1021" s="188">
        <v>3</v>
      </c>
      <c r="F1021" s="243" t="s">
        <v>255</v>
      </c>
      <c r="G1021" s="244"/>
      <c r="H1021" s="188">
        <f t="shared" si="0"/>
        <v>30</v>
      </c>
      <c r="I1021" s="188">
        <v>17</v>
      </c>
      <c r="J1021" s="245" t="s">
        <v>375</v>
      </c>
      <c r="K1021" s="246"/>
      <c r="L1021" s="188">
        <f t="shared" si="1"/>
        <v>60</v>
      </c>
      <c r="M1021" s="11"/>
    </row>
    <row r="1022" spans="2:13" x14ac:dyDescent="0.3">
      <c r="B1022" s="11"/>
      <c r="C1022" s="11"/>
      <c r="D1022" s="11"/>
      <c r="E1022" s="188">
        <v>4</v>
      </c>
      <c r="F1022" s="243" t="s">
        <v>262</v>
      </c>
      <c r="G1022" s="244"/>
      <c r="H1022" s="188">
        <f t="shared" si="0"/>
        <v>20</v>
      </c>
      <c r="I1022" s="188">
        <v>18</v>
      </c>
      <c r="J1022" s="243" t="s">
        <v>385</v>
      </c>
      <c r="K1022" s="244"/>
      <c r="L1022" s="188">
        <f t="shared" si="1"/>
        <v>106</v>
      </c>
      <c r="M1022" s="11"/>
    </row>
    <row r="1023" spans="2:13" x14ac:dyDescent="0.3">
      <c r="B1023" s="11"/>
      <c r="C1023" s="11"/>
      <c r="D1023" s="11"/>
      <c r="E1023" s="188">
        <v>5</v>
      </c>
      <c r="F1023" s="245" t="s">
        <v>268</v>
      </c>
      <c r="G1023" s="244"/>
      <c r="H1023" s="188">
        <f t="shared" si="0"/>
        <v>40</v>
      </c>
      <c r="I1023" s="188">
        <v>19</v>
      </c>
      <c r="J1023" s="245" t="s">
        <v>395</v>
      </c>
      <c r="K1023" s="244"/>
      <c r="L1023" s="188">
        <f t="shared" si="1"/>
        <v>0</v>
      </c>
      <c r="M1023" s="11"/>
    </row>
    <row r="1024" spans="2:13" x14ac:dyDescent="0.3">
      <c r="B1024" s="11"/>
      <c r="C1024" s="11"/>
      <c r="D1024" s="11"/>
      <c r="E1024" s="188">
        <v>6</v>
      </c>
      <c r="F1024" s="245" t="s">
        <v>280</v>
      </c>
      <c r="G1024" s="244"/>
      <c r="H1024" s="188">
        <f t="shared" si="0"/>
        <v>60</v>
      </c>
      <c r="I1024" s="188">
        <v>20</v>
      </c>
      <c r="J1024" s="245" t="s">
        <v>391</v>
      </c>
      <c r="K1024" s="244"/>
      <c r="L1024" s="188">
        <f t="shared" si="1"/>
        <v>0</v>
      </c>
      <c r="M1024" s="11"/>
    </row>
    <row r="1025" spans="2:13" x14ac:dyDescent="0.3">
      <c r="B1025" s="11"/>
      <c r="C1025" s="11"/>
      <c r="D1025" s="11"/>
      <c r="E1025" s="188">
        <v>7</v>
      </c>
      <c r="F1025" s="247" t="s">
        <v>288</v>
      </c>
      <c r="G1025" s="248"/>
      <c r="H1025" s="198">
        <f t="shared" si="0"/>
        <v>36</v>
      </c>
      <c r="I1025" s="188"/>
      <c r="J1025" s="245" t="s">
        <v>401</v>
      </c>
      <c r="K1025" s="244"/>
      <c r="L1025" s="198">
        <f t="shared" si="1"/>
        <v>0</v>
      </c>
      <c r="M1025" s="11"/>
    </row>
    <row r="1026" spans="2:13" x14ac:dyDescent="0.3">
      <c r="B1026" s="11"/>
      <c r="C1026" s="11"/>
      <c r="D1026" s="11"/>
      <c r="E1026" s="188">
        <v>8</v>
      </c>
      <c r="F1026" s="243" t="s">
        <v>298</v>
      </c>
      <c r="G1026" s="244"/>
      <c r="H1026" s="198">
        <f t="shared" si="0"/>
        <v>60</v>
      </c>
      <c r="I1026" s="188"/>
      <c r="J1026" s="243" t="s">
        <v>366</v>
      </c>
      <c r="K1026" s="244"/>
      <c r="L1026" s="198">
        <f t="shared" si="1"/>
        <v>60</v>
      </c>
      <c r="M1026" s="11"/>
    </row>
    <row r="1027" spans="2:13" x14ac:dyDescent="0.3">
      <c r="B1027" s="11"/>
      <c r="C1027" s="11"/>
      <c r="D1027" s="11"/>
      <c r="E1027" s="188">
        <v>9</v>
      </c>
      <c r="F1027" s="243" t="s">
        <v>297</v>
      </c>
      <c r="G1027" s="244"/>
      <c r="H1027" s="198">
        <f t="shared" si="0"/>
        <v>60</v>
      </c>
      <c r="I1027" s="188"/>
      <c r="J1027" s="243" t="s">
        <v>337</v>
      </c>
      <c r="K1027" s="244"/>
      <c r="L1027" s="198">
        <f t="shared" si="1"/>
        <v>0</v>
      </c>
      <c r="M1027" s="11"/>
    </row>
    <row r="1028" spans="2:13" x14ac:dyDescent="0.3">
      <c r="B1028" s="11"/>
      <c r="C1028" s="11"/>
      <c r="D1028" s="11"/>
      <c r="E1028" s="188">
        <v>10</v>
      </c>
      <c r="F1028" s="243" t="s">
        <v>316</v>
      </c>
      <c r="G1028" s="244"/>
      <c r="H1028" s="198">
        <f t="shared" si="0"/>
        <v>0</v>
      </c>
      <c r="I1028" s="188"/>
      <c r="J1028" s="243" t="s">
        <v>412</v>
      </c>
      <c r="K1028" s="244"/>
      <c r="L1028" s="198">
        <f t="shared" si="1"/>
        <v>0</v>
      </c>
      <c r="M1028" s="11"/>
    </row>
    <row r="1029" spans="2:13" x14ac:dyDescent="0.3">
      <c r="B1029" s="11"/>
      <c r="C1029" s="11"/>
      <c r="D1029" s="11"/>
      <c r="E1029" s="188">
        <v>11</v>
      </c>
      <c r="F1029" s="243" t="s">
        <v>320</v>
      </c>
      <c r="G1029" s="244"/>
      <c r="H1029" s="198">
        <f t="shared" si="0"/>
        <v>0</v>
      </c>
      <c r="I1029" s="188"/>
      <c r="J1029" s="243" t="s">
        <v>413</v>
      </c>
      <c r="K1029" s="244"/>
      <c r="L1029" s="198">
        <f t="shared" si="1"/>
        <v>0</v>
      </c>
      <c r="M1029" s="11"/>
    </row>
    <row r="1030" spans="2:13" ht="21.75" customHeight="1" x14ac:dyDescent="0.3">
      <c r="B1030" s="11"/>
      <c r="C1030" s="11"/>
      <c r="D1030" s="11"/>
      <c r="E1030" s="188">
        <v>12</v>
      </c>
      <c r="F1030" s="245" t="s">
        <v>324</v>
      </c>
      <c r="G1030" s="244"/>
      <c r="H1030" s="198">
        <f t="shared" si="0"/>
        <v>0</v>
      </c>
      <c r="I1030" s="188"/>
      <c r="J1030" s="243" t="s">
        <v>414</v>
      </c>
      <c r="K1030" s="244"/>
      <c r="L1030" s="188">
        <f t="shared" si="1"/>
        <v>0</v>
      </c>
      <c r="M1030" s="11"/>
    </row>
    <row r="1031" spans="2:13" x14ac:dyDescent="0.3">
      <c r="B1031" s="11"/>
      <c r="C1031" s="11"/>
      <c r="D1031" s="11"/>
      <c r="E1031" s="188">
        <v>13</v>
      </c>
      <c r="F1031" s="243" t="s">
        <v>328</v>
      </c>
      <c r="G1031" s="244"/>
      <c r="H1031" s="198">
        <f t="shared" si="0"/>
        <v>0</v>
      </c>
      <c r="I1031" s="188"/>
      <c r="J1031" s="243" t="s">
        <v>280</v>
      </c>
      <c r="K1031" s="244"/>
      <c r="L1031" s="198">
        <f t="shared" si="1"/>
        <v>60</v>
      </c>
      <c r="M1031" s="11"/>
    </row>
    <row r="1032" spans="2:13" x14ac:dyDescent="0.3">
      <c r="B1032" s="11"/>
      <c r="C1032" s="11"/>
      <c r="D1032" s="11"/>
      <c r="E1032" s="188">
        <v>14</v>
      </c>
      <c r="F1032" s="243" t="s">
        <v>332</v>
      </c>
      <c r="G1032" s="244"/>
      <c r="H1032" s="198">
        <f t="shared" si="0"/>
        <v>0</v>
      </c>
      <c r="I1032" s="188">
        <v>28</v>
      </c>
      <c r="J1032" s="243" t="s">
        <v>419</v>
      </c>
      <c r="K1032" s="244"/>
      <c r="L1032" s="188">
        <f t="shared" si="1"/>
        <v>0</v>
      </c>
      <c r="M1032" s="11"/>
    </row>
    <row r="1033" spans="2:13" x14ac:dyDescent="0.3">
      <c r="B1033" s="11"/>
      <c r="C1033" s="11"/>
      <c r="D1033" s="11"/>
      <c r="E1033" s="11"/>
      <c r="F1033" s="11"/>
      <c r="G1033" s="11"/>
      <c r="H1033" s="11">
        <f>SUM(H1019:H1032)</f>
        <v>356</v>
      </c>
      <c r="I1033" s="11"/>
      <c r="J1033" s="11"/>
      <c r="K1033" s="11"/>
      <c r="L1033" s="11">
        <f>SUM(L1019:L1032)</f>
        <v>406</v>
      </c>
      <c r="M1033" s="11"/>
    </row>
    <row r="1034" spans="2:13" x14ac:dyDescent="0.3">
      <c r="B1034" s="11"/>
      <c r="C1034" s="11"/>
      <c r="D1034" s="11"/>
      <c r="E1034" s="11"/>
      <c r="F1034" s="11"/>
      <c r="G1034" s="11"/>
      <c r="H1034" s="11">
        <f>H1033+L1033</f>
        <v>762</v>
      </c>
      <c r="I1034" s="11"/>
      <c r="J1034" s="11"/>
      <c r="K1034" s="11"/>
      <c r="L1034" s="11"/>
      <c r="M1034" s="11"/>
    </row>
    <row r="1035" spans="2:13" x14ac:dyDescent="0.3"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</row>
    <row r="1036" spans="2:13" x14ac:dyDescent="0.3"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</row>
    <row r="1037" spans="2:13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2:13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2:13" x14ac:dyDescent="0.3">
      <c r="B1039" s="2"/>
      <c r="C1039" s="2"/>
      <c r="D1039" s="2"/>
      <c r="E1039" s="189" t="s">
        <v>218</v>
      </c>
      <c r="G1039" s="2" t="s">
        <v>219</v>
      </c>
      <c r="H1039" s="2">
        <v>1400</v>
      </c>
      <c r="I1039" s="189" t="s">
        <v>218</v>
      </c>
      <c r="K1039" s="2" t="s">
        <v>219</v>
      </c>
      <c r="L1039" s="2">
        <v>1400</v>
      </c>
      <c r="M1039" s="6"/>
    </row>
    <row r="1040" spans="2:13" ht="26.25" x14ac:dyDescent="0.3">
      <c r="B1040" s="2"/>
      <c r="C1040" s="191"/>
      <c r="D1040" s="191"/>
      <c r="E1040" s="154" t="s">
        <v>220</v>
      </c>
      <c r="F1040" s="243" t="s">
        <v>221</v>
      </c>
      <c r="G1040" s="244"/>
      <c r="H1040" s="188" t="s">
        <v>222</v>
      </c>
      <c r="I1040" s="154" t="s">
        <v>220</v>
      </c>
      <c r="J1040" s="243" t="s">
        <v>221</v>
      </c>
      <c r="K1040" s="244"/>
      <c r="L1040" s="188" t="s">
        <v>222</v>
      </c>
      <c r="M1040" s="6"/>
    </row>
    <row r="1041" spans="2:13" x14ac:dyDescent="0.3">
      <c r="B1041" s="223"/>
      <c r="C1041" s="223"/>
      <c r="D1041" s="9"/>
      <c r="E1041" s="188">
        <v>1</v>
      </c>
      <c r="F1041" s="243" t="s">
        <v>420</v>
      </c>
      <c r="G1041" s="244"/>
      <c r="H1041" s="198">
        <f t="shared" ref="H1041:H1046" si="2">COUNTIF($B$9:$M$1014,F1041)</f>
        <v>0</v>
      </c>
      <c r="I1041" s="188">
        <v>1</v>
      </c>
      <c r="J1041" s="243"/>
      <c r="K1041" s="244"/>
      <c r="L1041" s="188"/>
      <c r="M1041" s="12"/>
    </row>
    <row r="1042" spans="2:13" x14ac:dyDescent="0.3">
      <c r="B1042" s="2"/>
      <c r="C1042" s="2"/>
      <c r="D1042" s="2"/>
      <c r="E1042" s="188">
        <v>2</v>
      </c>
      <c r="F1042" s="245" t="s">
        <v>421</v>
      </c>
      <c r="G1042" s="244"/>
      <c r="H1042" s="198">
        <f t="shared" si="2"/>
        <v>0</v>
      </c>
      <c r="I1042" s="188">
        <v>2</v>
      </c>
      <c r="J1042" s="245"/>
      <c r="K1042" s="244"/>
      <c r="L1042" s="188"/>
      <c r="M1042" s="6"/>
    </row>
    <row r="1043" spans="2:13" x14ac:dyDescent="0.3">
      <c r="B1043" s="11"/>
      <c r="C1043" s="11"/>
      <c r="D1043" s="11"/>
      <c r="E1043" s="188">
        <v>3</v>
      </c>
      <c r="F1043" s="243" t="s">
        <v>453</v>
      </c>
      <c r="G1043" s="244"/>
      <c r="H1043" s="198">
        <f t="shared" si="2"/>
        <v>0</v>
      </c>
      <c r="I1043" s="188">
        <v>3</v>
      </c>
      <c r="J1043" s="243"/>
      <c r="K1043" s="244"/>
      <c r="L1043" s="188"/>
      <c r="M1043" s="11"/>
    </row>
    <row r="1044" spans="2:13" x14ac:dyDescent="0.3">
      <c r="B1044" s="11"/>
      <c r="C1044" s="11"/>
      <c r="D1044" s="11"/>
      <c r="E1044" s="188">
        <v>4</v>
      </c>
      <c r="F1044" s="243" t="s">
        <v>454</v>
      </c>
      <c r="G1044" s="244"/>
      <c r="H1044" s="198">
        <f t="shared" si="2"/>
        <v>0</v>
      </c>
      <c r="I1044" s="188">
        <v>4</v>
      </c>
      <c r="J1044" s="243"/>
      <c r="K1044" s="244"/>
      <c r="L1044" s="188"/>
      <c r="M1044" s="11"/>
    </row>
    <row r="1045" spans="2:13" x14ac:dyDescent="0.3">
      <c r="B1045" s="11"/>
      <c r="C1045" s="11"/>
      <c r="D1045" s="11"/>
      <c r="E1045" s="188">
        <v>5</v>
      </c>
      <c r="F1045" s="245" t="s">
        <v>309</v>
      </c>
      <c r="G1045" s="244"/>
      <c r="H1045" s="198">
        <f t="shared" si="2"/>
        <v>118</v>
      </c>
      <c r="I1045" s="188">
        <v>5</v>
      </c>
      <c r="J1045" s="245"/>
      <c r="K1045" s="244"/>
      <c r="L1045" s="188"/>
      <c r="M1045" s="11"/>
    </row>
    <row r="1046" spans="2:13" x14ac:dyDescent="0.3">
      <c r="B1046" s="11"/>
      <c r="C1046" s="11"/>
      <c r="D1046" s="11"/>
      <c r="E1046" s="188">
        <v>6</v>
      </c>
      <c r="F1046" s="245" t="s">
        <v>276</v>
      </c>
      <c r="G1046" s="244"/>
      <c r="H1046" s="198">
        <f t="shared" si="2"/>
        <v>126</v>
      </c>
      <c r="I1046" s="188">
        <v>6</v>
      </c>
      <c r="J1046" s="245"/>
      <c r="K1046" s="244"/>
      <c r="L1046" s="188"/>
      <c r="M1046" s="11"/>
    </row>
    <row r="1047" spans="2:13" x14ac:dyDescent="0.3">
      <c r="B1047" s="11"/>
      <c r="C1047" s="11"/>
      <c r="D1047" s="11"/>
      <c r="E1047" s="188">
        <v>7</v>
      </c>
      <c r="F1047" s="245"/>
      <c r="G1047" s="244"/>
      <c r="H1047" s="188"/>
      <c r="I1047" s="188">
        <v>7</v>
      </c>
      <c r="J1047" s="245"/>
      <c r="K1047" s="244"/>
      <c r="L1047" s="188"/>
      <c r="M1047" s="11"/>
    </row>
    <row r="1048" spans="2:13" x14ac:dyDescent="0.3">
      <c r="B1048" s="11"/>
      <c r="C1048" s="11"/>
      <c r="D1048" s="11"/>
      <c r="E1048" s="188">
        <v>8</v>
      </c>
      <c r="F1048" s="243"/>
      <c r="G1048" s="244"/>
      <c r="H1048" s="188"/>
      <c r="I1048" s="188">
        <v>8</v>
      </c>
      <c r="J1048" s="243"/>
      <c r="K1048" s="244"/>
      <c r="L1048" s="188"/>
      <c r="M1048" s="11"/>
    </row>
    <row r="1049" spans="2:13" x14ac:dyDescent="0.3">
      <c r="B1049" s="11"/>
      <c r="C1049" s="11"/>
      <c r="D1049" s="11"/>
      <c r="E1049" s="188">
        <v>9</v>
      </c>
      <c r="F1049" s="243"/>
      <c r="G1049" s="244"/>
      <c r="H1049" s="188"/>
      <c r="I1049" s="188">
        <v>9</v>
      </c>
      <c r="J1049" s="243"/>
      <c r="K1049" s="244"/>
      <c r="L1049" s="188"/>
      <c r="M1049" s="11"/>
    </row>
    <row r="1050" spans="2:13" x14ac:dyDescent="0.3">
      <c r="B1050" s="11"/>
      <c r="C1050" s="11"/>
      <c r="D1050" s="11"/>
      <c r="E1050" s="188">
        <v>10</v>
      </c>
      <c r="F1050" s="243"/>
      <c r="G1050" s="244"/>
      <c r="H1050" s="188"/>
      <c r="I1050" s="188">
        <v>10</v>
      </c>
      <c r="J1050" s="243"/>
      <c r="K1050" s="244"/>
      <c r="L1050" s="188"/>
      <c r="M1050" s="11"/>
    </row>
    <row r="1051" spans="2:13" x14ac:dyDescent="0.3">
      <c r="B1051" s="11"/>
      <c r="C1051" s="11"/>
      <c r="D1051" s="11"/>
      <c r="E1051" s="188">
        <v>11</v>
      </c>
      <c r="F1051" s="243"/>
      <c r="G1051" s="244"/>
      <c r="H1051" s="188"/>
      <c r="I1051" s="188">
        <v>11</v>
      </c>
      <c r="J1051" s="243"/>
      <c r="K1051" s="244"/>
      <c r="L1051" s="188"/>
      <c r="M1051" s="11"/>
    </row>
    <row r="1052" spans="2:13" x14ac:dyDescent="0.3">
      <c r="B1052" s="11"/>
      <c r="C1052" s="11"/>
      <c r="D1052" s="11"/>
      <c r="E1052" s="188">
        <v>12</v>
      </c>
      <c r="F1052" s="243"/>
      <c r="G1052" s="244"/>
      <c r="H1052" s="188"/>
      <c r="I1052" s="188">
        <v>12</v>
      </c>
      <c r="J1052" s="243"/>
      <c r="K1052" s="244"/>
      <c r="L1052" s="188"/>
      <c r="M1052" s="11"/>
    </row>
    <row r="1053" spans="2:13" x14ac:dyDescent="0.3">
      <c r="B1053" s="11"/>
      <c r="C1053" s="11"/>
      <c r="D1053" s="11"/>
      <c r="E1053" s="188">
        <v>13</v>
      </c>
      <c r="F1053" s="243"/>
      <c r="G1053" s="244"/>
      <c r="H1053" s="188"/>
      <c r="I1053" s="188">
        <v>13</v>
      </c>
      <c r="J1053" s="243"/>
      <c r="K1053" s="244"/>
      <c r="L1053" s="188"/>
      <c r="M1053" s="11"/>
    </row>
    <row r="1054" spans="2:13" x14ac:dyDescent="0.3">
      <c r="B1054" s="11"/>
      <c r="C1054" s="11"/>
      <c r="D1054" s="11"/>
      <c r="E1054" s="188">
        <v>14</v>
      </c>
      <c r="F1054" s="243"/>
      <c r="G1054" s="244"/>
      <c r="H1054" s="188"/>
      <c r="I1054" s="188">
        <v>14</v>
      </c>
      <c r="J1054" s="243"/>
      <c r="K1054" s="244"/>
      <c r="L1054" s="188"/>
      <c r="M1054" s="11"/>
    </row>
    <row r="1055" spans="2:13" x14ac:dyDescent="0.3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</row>
    <row r="1056" spans="2:13" x14ac:dyDescent="0.3"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</row>
    <row r="1057" spans="2:13" x14ac:dyDescent="0.3"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</row>
    <row r="1058" spans="2:13" x14ac:dyDescent="0.3"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</row>
  </sheetData>
  <mergeCells count="2261">
    <mergeCell ref="P84:P86"/>
    <mergeCell ref="R84:R86"/>
    <mergeCell ref="T84:T86"/>
    <mergeCell ref="V84:V86"/>
    <mergeCell ref="P87:P89"/>
    <mergeCell ref="R87:R89"/>
    <mergeCell ref="T87:T89"/>
    <mergeCell ref="V87:V89"/>
    <mergeCell ref="P90:P92"/>
    <mergeCell ref="R90:R92"/>
    <mergeCell ref="T90:T92"/>
    <mergeCell ref="V90:V92"/>
    <mergeCell ref="P93:P95"/>
    <mergeCell ref="R93:R95"/>
    <mergeCell ref="T93:T95"/>
    <mergeCell ref="V93:V95"/>
    <mergeCell ref="P96:P98"/>
    <mergeCell ref="R96:R98"/>
    <mergeCell ref="T96:T98"/>
    <mergeCell ref="V96:V98"/>
    <mergeCell ref="P59:P61"/>
    <mergeCell ref="R59:R61"/>
    <mergeCell ref="T59:T61"/>
    <mergeCell ref="P62:P64"/>
    <mergeCell ref="R62:R64"/>
    <mergeCell ref="T62:T64"/>
    <mergeCell ref="P75:P77"/>
    <mergeCell ref="R75:R77"/>
    <mergeCell ref="T75:T77"/>
    <mergeCell ref="V75:V77"/>
    <mergeCell ref="P78:P80"/>
    <mergeCell ref="R78:R80"/>
    <mergeCell ref="T78:T80"/>
    <mergeCell ref="V78:V80"/>
    <mergeCell ref="P81:P83"/>
    <mergeCell ref="R81:R83"/>
    <mergeCell ref="T81:T83"/>
    <mergeCell ref="V81:V83"/>
    <mergeCell ref="P41:P43"/>
    <mergeCell ref="R41:R43"/>
    <mergeCell ref="T41:T43"/>
    <mergeCell ref="P44:P46"/>
    <mergeCell ref="R44:R46"/>
    <mergeCell ref="T44:T46"/>
    <mergeCell ref="P47:P49"/>
    <mergeCell ref="R47:R49"/>
    <mergeCell ref="T47:T49"/>
    <mergeCell ref="P50:P52"/>
    <mergeCell ref="R50:R52"/>
    <mergeCell ref="T50:T52"/>
    <mergeCell ref="P53:P55"/>
    <mergeCell ref="R53:R55"/>
    <mergeCell ref="T53:T55"/>
    <mergeCell ref="P56:P58"/>
    <mergeCell ref="R56:R58"/>
    <mergeCell ref="T56:T58"/>
    <mergeCell ref="E939:E941"/>
    <mergeCell ref="K933:K935"/>
    <mergeCell ref="G954:G956"/>
    <mergeCell ref="G27:G29"/>
    <mergeCell ref="G30:G32"/>
    <mergeCell ref="E984:E986"/>
    <mergeCell ref="E969:E971"/>
    <mergeCell ref="E966:E968"/>
    <mergeCell ref="E972:E974"/>
    <mergeCell ref="E975:E977"/>
    <mergeCell ref="E978:E980"/>
    <mergeCell ref="E981:E983"/>
    <mergeCell ref="G981:G983"/>
    <mergeCell ref="G975:G977"/>
    <mergeCell ref="G978:G980"/>
    <mergeCell ref="G966:G968"/>
    <mergeCell ref="G969:G971"/>
    <mergeCell ref="G984:G986"/>
    <mergeCell ref="G972:G974"/>
    <mergeCell ref="E942:E944"/>
    <mergeCell ref="E948:E950"/>
    <mergeCell ref="E945:E947"/>
    <mergeCell ref="G945:G947"/>
    <mergeCell ref="G948:G950"/>
    <mergeCell ref="G942:G944"/>
    <mergeCell ref="E951:E953"/>
    <mergeCell ref="E954:E956"/>
    <mergeCell ref="G951:G953"/>
    <mergeCell ref="G936:G938"/>
    <mergeCell ref="I954:I956"/>
    <mergeCell ref="I951:I953"/>
    <mergeCell ref="I936:I938"/>
    <mergeCell ref="I933:I935"/>
    <mergeCell ref="I942:I944"/>
    <mergeCell ref="I966:I968"/>
    <mergeCell ref="K954:K956"/>
    <mergeCell ref="K951:K953"/>
    <mergeCell ref="I969:I971"/>
    <mergeCell ref="K936:K938"/>
    <mergeCell ref="M906:M908"/>
    <mergeCell ref="M909:M911"/>
    <mergeCell ref="M912:M914"/>
    <mergeCell ref="M915:M917"/>
    <mergeCell ref="I915:I917"/>
    <mergeCell ref="I918:I920"/>
    <mergeCell ref="M933:M935"/>
    <mergeCell ref="M948:M950"/>
    <mergeCell ref="M954:M956"/>
    <mergeCell ref="M951:M953"/>
    <mergeCell ref="M942:M944"/>
    <mergeCell ref="H932:I932"/>
    <mergeCell ref="H965:I965"/>
    <mergeCell ref="J965:K965"/>
    <mergeCell ref="L965:M965"/>
    <mergeCell ref="G933:G935"/>
    <mergeCell ref="G939:G941"/>
    <mergeCell ref="E933:E935"/>
    <mergeCell ref="E936:E938"/>
    <mergeCell ref="M918:M920"/>
    <mergeCell ref="M921:M923"/>
    <mergeCell ref="G837:G839"/>
    <mergeCell ref="C828:G828"/>
    <mergeCell ref="H828:L828"/>
    <mergeCell ref="B829:C829"/>
    <mergeCell ref="C840:C842"/>
    <mergeCell ref="B837:B839"/>
    <mergeCell ref="C837:C839"/>
    <mergeCell ref="C816:C818"/>
    <mergeCell ref="M873:M875"/>
    <mergeCell ref="I876:I878"/>
    <mergeCell ref="I873:I875"/>
    <mergeCell ref="G906:G908"/>
    <mergeCell ref="G909:G911"/>
    <mergeCell ref="E909:E911"/>
    <mergeCell ref="E906:E908"/>
    <mergeCell ref="K906:K908"/>
    <mergeCell ref="K915:K917"/>
    <mergeCell ref="K912:K914"/>
    <mergeCell ref="K909:K911"/>
    <mergeCell ref="M903:M905"/>
    <mergeCell ref="K921:K923"/>
    <mergeCell ref="M900:M902"/>
    <mergeCell ref="K918:K920"/>
    <mergeCell ref="M936:M938"/>
    <mergeCell ref="E882:E884"/>
    <mergeCell ref="M852:M854"/>
    <mergeCell ref="G882:G884"/>
    <mergeCell ref="G879:G881"/>
    <mergeCell ref="M753:M755"/>
    <mergeCell ref="M351:M353"/>
    <mergeCell ref="M354:M356"/>
    <mergeCell ref="M357:M359"/>
    <mergeCell ref="M360:M362"/>
    <mergeCell ref="M243:M245"/>
    <mergeCell ref="K852:K854"/>
    <mergeCell ref="K846:K848"/>
    <mergeCell ref="K849:K851"/>
    <mergeCell ref="E867:E869"/>
    <mergeCell ref="E873:E875"/>
    <mergeCell ref="E870:E872"/>
    <mergeCell ref="M819:M821"/>
    <mergeCell ref="M822:M824"/>
    <mergeCell ref="E846:E848"/>
    <mergeCell ref="E849:E851"/>
    <mergeCell ref="G840:G842"/>
    <mergeCell ref="G843:G845"/>
    <mergeCell ref="E840:E842"/>
    <mergeCell ref="K843:K845"/>
    <mergeCell ref="G834:G836"/>
    <mergeCell ref="I843:I845"/>
    <mergeCell ref="M843:M845"/>
    <mergeCell ref="L799:M799"/>
    <mergeCell ref="I243:I245"/>
    <mergeCell ref="D634:E634"/>
    <mergeCell ref="F634:G634"/>
    <mergeCell ref="H634:I634"/>
    <mergeCell ref="J734:K734"/>
    <mergeCell ref="L734:M734"/>
    <mergeCell ref="D38:E38"/>
    <mergeCell ref="D71:E71"/>
    <mergeCell ref="D104:E104"/>
    <mergeCell ref="D137:E137"/>
    <mergeCell ref="D170:E170"/>
    <mergeCell ref="D203:E203"/>
    <mergeCell ref="M804:M806"/>
    <mergeCell ref="M807:M809"/>
    <mergeCell ref="M810:M812"/>
    <mergeCell ref="M813:M815"/>
    <mergeCell ref="M816:M818"/>
    <mergeCell ref="M720:M722"/>
    <mergeCell ref="M723:M725"/>
    <mergeCell ref="E735:E737"/>
    <mergeCell ref="E738:E740"/>
    <mergeCell ref="I855:I857"/>
    <mergeCell ref="I852:I854"/>
    <mergeCell ref="E471:E473"/>
    <mergeCell ref="E480:E482"/>
    <mergeCell ref="E477:E479"/>
    <mergeCell ref="E474:E476"/>
    <mergeCell ref="E834:E836"/>
    <mergeCell ref="E372:E374"/>
    <mergeCell ref="E375:E377"/>
    <mergeCell ref="E378:E380"/>
    <mergeCell ref="G801:G803"/>
    <mergeCell ref="G804:G806"/>
    <mergeCell ref="D733:E733"/>
    <mergeCell ref="E837:E839"/>
    <mergeCell ref="M240:M242"/>
    <mergeCell ref="J832:K832"/>
    <mergeCell ref="M855:M857"/>
    <mergeCell ref="I15:I17"/>
    <mergeCell ref="I18:I20"/>
    <mergeCell ref="K720:K722"/>
    <mergeCell ref="K723:K725"/>
    <mergeCell ref="M702:M704"/>
    <mergeCell ref="M705:M707"/>
    <mergeCell ref="M708:M710"/>
    <mergeCell ref="M711:M713"/>
    <mergeCell ref="M714:M716"/>
    <mergeCell ref="M717:M719"/>
    <mergeCell ref="M786:M788"/>
    <mergeCell ref="M789:M791"/>
    <mergeCell ref="E801:E803"/>
    <mergeCell ref="E804:E806"/>
    <mergeCell ref="G441:G443"/>
    <mergeCell ref="G438:G440"/>
    <mergeCell ref="G822:G824"/>
    <mergeCell ref="K801:K803"/>
    <mergeCell ref="K804:K806"/>
    <mergeCell ref="K807:K809"/>
    <mergeCell ref="K810:K812"/>
    <mergeCell ref="K813:K815"/>
    <mergeCell ref="K816:K818"/>
    <mergeCell ref="K819:K821"/>
    <mergeCell ref="K822:K824"/>
    <mergeCell ref="K144:K146"/>
    <mergeCell ref="E282:E284"/>
    <mergeCell ref="K252:K254"/>
    <mergeCell ref="K255:K257"/>
    <mergeCell ref="I75:I77"/>
    <mergeCell ref="E741:E743"/>
    <mergeCell ref="E744:E746"/>
    <mergeCell ref="B1041:C1041"/>
    <mergeCell ref="F1041:G1041"/>
    <mergeCell ref="J1041:K1041"/>
    <mergeCell ref="M744:M746"/>
    <mergeCell ref="I384:I386"/>
    <mergeCell ref="I387:I389"/>
    <mergeCell ref="I390:I392"/>
    <mergeCell ref="I393:I395"/>
    <mergeCell ref="C399:G399"/>
    <mergeCell ref="H399:L399"/>
    <mergeCell ref="B400:C400"/>
    <mergeCell ref="G400:I400"/>
    <mergeCell ref="B401:C401"/>
    <mergeCell ref="G401:I401"/>
    <mergeCell ref="B393:B395"/>
    <mergeCell ref="F1030:G1030"/>
    <mergeCell ref="J1030:K1030"/>
    <mergeCell ref="F1031:G1031"/>
    <mergeCell ref="E816:E818"/>
    <mergeCell ref="E819:E821"/>
    <mergeCell ref="E822:E824"/>
    <mergeCell ref="G744:G746"/>
    <mergeCell ref="G747:G749"/>
    <mergeCell ref="G750:G752"/>
    <mergeCell ref="E774:E776"/>
    <mergeCell ref="E777:E779"/>
    <mergeCell ref="E780:E782"/>
    <mergeCell ref="E747:E749"/>
    <mergeCell ref="E750:E752"/>
    <mergeCell ref="K840:K842"/>
    <mergeCell ref="K834:K836"/>
    <mergeCell ref="K837:K839"/>
    <mergeCell ref="F1022:G1022"/>
    <mergeCell ref="J1022:K1022"/>
    <mergeCell ref="F1023:G1023"/>
    <mergeCell ref="J1023:K1023"/>
    <mergeCell ref="F1052:G1052"/>
    <mergeCell ref="J1052:K1052"/>
    <mergeCell ref="F1053:G1053"/>
    <mergeCell ref="J1053:K1053"/>
    <mergeCell ref="F1054:G1054"/>
    <mergeCell ref="J1054:K1054"/>
    <mergeCell ref="F1049:G1049"/>
    <mergeCell ref="J1049:K1049"/>
    <mergeCell ref="F1050:G1050"/>
    <mergeCell ref="J1050:K1050"/>
    <mergeCell ref="F1051:G1051"/>
    <mergeCell ref="J1051:K1051"/>
    <mergeCell ref="F1046:G1046"/>
    <mergeCell ref="J1046:K1046"/>
    <mergeCell ref="F1047:G1047"/>
    <mergeCell ref="J1047:K1047"/>
    <mergeCell ref="F1048:G1048"/>
    <mergeCell ref="J1048:K1048"/>
    <mergeCell ref="F1043:G1043"/>
    <mergeCell ref="J1043:K1043"/>
    <mergeCell ref="F1044:G1044"/>
    <mergeCell ref="J1044:K1044"/>
    <mergeCell ref="F1045:G1045"/>
    <mergeCell ref="J1045:K1045"/>
    <mergeCell ref="F1040:G1040"/>
    <mergeCell ref="J1040:K1040"/>
    <mergeCell ref="F1042:G1042"/>
    <mergeCell ref="J1042:K1042"/>
    <mergeCell ref="J1031:K1031"/>
    <mergeCell ref="M801:M803"/>
    <mergeCell ref="E288:E290"/>
    <mergeCell ref="E285:E287"/>
    <mergeCell ref="M840:M842"/>
    <mergeCell ref="E291:E293"/>
    <mergeCell ref="K345:K347"/>
    <mergeCell ref="K348:K350"/>
    <mergeCell ref="K351:K353"/>
    <mergeCell ref="K354:K356"/>
    <mergeCell ref="K357:K359"/>
    <mergeCell ref="G381:G383"/>
    <mergeCell ref="H931:I931"/>
    <mergeCell ref="J931:K931"/>
    <mergeCell ref="D965:E965"/>
    <mergeCell ref="F965:G965"/>
    <mergeCell ref="F1032:G1032"/>
    <mergeCell ref="J1032:K1032"/>
    <mergeCell ref="F1027:G1027"/>
    <mergeCell ref="J1027:K1027"/>
    <mergeCell ref="F1028:G1028"/>
    <mergeCell ref="J1028:K1028"/>
    <mergeCell ref="F1029:G1029"/>
    <mergeCell ref="J1029:K1029"/>
    <mergeCell ref="F1024:G1024"/>
    <mergeCell ref="J1024:K1024"/>
    <mergeCell ref="F1025:G1025"/>
    <mergeCell ref="J1025:K1025"/>
    <mergeCell ref="F1026:G1026"/>
    <mergeCell ref="J1026:K1026"/>
    <mergeCell ref="F1021:G1021"/>
    <mergeCell ref="J1021:K1021"/>
    <mergeCell ref="B984:B986"/>
    <mergeCell ref="C984:C986"/>
    <mergeCell ref="B981:B983"/>
    <mergeCell ref="C981:C983"/>
    <mergeCell ref="C927:G927"/>
    <mergeCell ref="H927:L927"/>
    <mergeCell ref="B928:C928"/>
    <mergeCell ref="G378:G380"/>
    <mergeCell ref="G384:G386"/>
    <mergeCell ref="G387:G389"/>
    <mergeCell ref="G390:G392"/>
    <mergeCell ref="I372:I374"/>
    <mergeCell ref="I375:I377"/>
    <mergeCell ref="I378:I380"/>
    <mergeCell ref="I342:I344"/>
    <mergeCell ref="I345:I347"/>
    <mergeCell ref="I348:I350"/>
    <mergeCell ref="E384:E386"/>
    <mergeCell ref="G375:G377"/>
    <mergeCell ref="I846:I848"/>
    <mergeCell ref="I849:I851"/>
    <mergeCell ref="G807:G809"/>
    <mergeCell ref="G810:G812"/>
    <mergeCell ref="G813:G815"/>
    <mergeCell ref="G816:G818"/>
    <mergeCell ref="G819:G821"/>
    <mergeCell ref="K360:K362"/>
    <mergeCell ref="G447:G449"/>
    <mergeCell ref="G444:G446"/>
    <mergeCell ref="G846:G848"/>
    <mergeCell ref="G849:G851"/>
    <mergeCell ref="E348:E350"/>
    <mergeCell ref="B962:C962"/>
    <mergeCell ref="G962:I962"/>
    <mergeCell ref="B954:B956"/>
    <mergeCell ref="C966:C968"/>
    <mergeCell ref="L964:M964"/>
    <mergeCell ref="B975:B977"/>
    <mergeCell ref="C975:C977"/>
    <mergeCell ref="B972:B974"/>
    <mergeCell ref="L932:M932"/>
    <mergeCell ref="B931:B932"/>
    <mergeCell ref="C931:C932"/>
    <mergeCell ref="D931:E931"/>
    <mergeCell ref="F931:G931"/>
    <mergeCell ref="K195:K197"/>
    <mergeCell ref="B390:B392"/>
    <mergeCell ref="C393:C395"/>
    <mergeCell ref="B420:B422"/>
    <mergeCell ref="C420:C422"/>
    <mergeCell ref="B417:B419"/>
    <mergeCell ref="C417:C419"/>
    <mergeCell ref="B414:B416"/>
    <mergeCell ref="C414:C416"/>
    <mergeCell ref="M846:M848"/>
    <mergeCell ref="M741:M743"/>
    <mergeCell ref="M261:M263"/>
    <mergeCell ref="M246:M248"/>
    <mergeCell ref="E351:E353"/>
    <mergeCell ref="E354:E356"/>
    <mergeCell ref="I339:I341"/>
    <mergeCell ref="F733:G733"/>
    <mergeCell ref="H733:I733"/>
    <mergeCell ref="E843:E845"/>
    <mergeCell ref="C964:C965"/>
    <mergeCell ref="D964:E964"/>
    <mergeCell ref="F964:G964"/>
    <mergeCell ref="H964:I964"/>
    <mergeCell ref="J964:K964"/>
    <mergeCell ref="M870:M872"/>
    <mergeCell ref="M255:M257"/>
    <mergeCell ref="B813:B815"/>
    <mergeCell ref="C813:C815"/>
    <mergeCell ref="L866:M866"/>
    <mergeCell ref="F1018:G1018"/>
    <mergeCell ref="J1018:K1018"/>
    <mergeCell ref="B1019:C1019"/>
    <mergeCell ref="F1019:G1019"/>
    <mergeCell ref="J1019:K1019"/>
    <mergeCell ref="F1020:G1020"/>
    <mergeCell ref="J1020:K1020"/>
    <mergeCell ref="B987:B989"/>
    <mergeCell ref="C987:C989"/>
    <mergeCell ref="B966:B968"/>
    <mergeCell ref="G928:I928"/>
    <mergeCell ref="B929:C929"/>
    <mergeCell ref="G929:I929"/>
    <mergeCell ref="B921:B923"/>
    <mergeCell ref="C921:C923"/>
    <mergeCell ref="J932:K932"/>
    <mergeCell ref="E987:E989"/>
    <mergeCell ref="G987:G989"/>
    <mergeCell ref="C960:G960"/>
    <mergeCell ref="H960:L960"/>
    <mergeCell ref="B961:C961"/>
    <mergeCell ref="G961:I961"/>
    <mergeCell ref="B945:B947"/>
    <mergeCell ref="C945:C947"/>
    <mergeCell ref="M249:M251"/>
    <mergeCell ref="B942:B944"/>
    <mergeCell ref="C942:C944"/>
    <mergeCell ref="B939:B941"/>
    <mergeCell ref="C939:C941"/>
    <mergeCell ref="B900:B902"/>
    <mergeCell ref="B876:B878"/>
    <mergeCell ref="G393:G395"/>
    <mergeCell ref="I381:I383"/>
    <mergeCell ref="I840:I842"/>
    <mergeCell ref="B915:B917"/>
    <mergeCell ref="C915:C917"/>
    <mergeCell ref="C951:C953"/>
    <mergeCell ref="J537:K560"/>
    <mergeCell ref="L865:M865"/>
    <mergeCell ref="G829:I829"/>
    <mergeCell ref="B830:C830"/>
    <mergeCell ref="G830:I830"/>
    <mergeCell ref="C885:C887"/>
    <mergeCell ref="C900:C902"/>
    <mergeCell ref="B843:B845"/>
    <mergeCell ref="C843:C845"/>
    <mergeCell ref="B840:B842"/>
    <mergeCell ref="E276:E278"/>
    <mergeCell ref="E273:E275"/>
    <mergeCell ref="M258:M260"/>
    <mergeCell ref="B948:B950"/>
    <mergeCell ref="C948:C950"/>
    <mergeCell ref="F932:G932"/>
    <mergeCell ref="M837:M839"/>
    <mergeCell ref="C879:C881"/>
    <mergeCell ref="B903:B905"/>
    <mergeCell ref="C903:C905"/>
    <mergeCell ref="B895:C895"/>
    <mergeCell ref="G895:I895"/>
    <mergeCell ref="B896:C896"/>
    <mergeCell ref="G896:I896"/>
    <mergeCell ref="B888:B890"/>
    <mergeCell ref="B912:B914"/>
    <mergeCell ref="C912:C914"/>
    <mergeCell ref="G863:I863"/>
    <mergeCell ref="B870:B872"/>
    <mergeCell ref="C870:C872"/>
    <mergeCell ref="B867:B869"/>
    <mergeCell ref="C867:C869"/>
    <mergeCell ref="B846:B848"/>
    <mergeCell ref="C846:C848"/>
    <mergeCell ref="D866:E866"/>
    <mergeCell ref="F866:G866"/>
    <mergeCell ref="I906:I908"/>
    <mergeCell ref="I909:I911"/>
    <mergeCell ref="I912:I914"/>
    <mergeCell ref="I900:I902"/>
    <mergeCell ref="I903:I905"/>
    <mergeCell ref="G876:G878"/>
    <mergeCell ref="I870:I872"/>
    <mergeCell ref="I867:I869"/>
    <mergeCell ref="G885:G887"/>
    <mergeCell ref="G888:G890"/>
    <mergeCell ref="E885:E887"/>
    <mergeCell ref="E879:E881"/>
    <mergeCell ref="E876:E878"/>
    <mergeCell ref="C876:C878"/>
    <mergeCell ref="B873:B875"/>
    <mergeCell ref="C873:C875"/>
    <mergeCell ref="E852:E854"/>
    <mergeCell ref="E855:E857"/>
    <mergeCell ref="B909:B911"/>
    <mergeCell ref="C909:C911"/>
    <mergeCell ref="C978:C980"/>
    <mergeCell ref="B882:B884"/>
    <mergeCell ref="C882:C884"/>
    <mergeCell ref="L931:M931"/>
    <mergeCell ref="D932:E932"/>
    <mergeCell ref="B951:B953"/>
    <mergeCell ref="B918:B920"/>
    <mergeCell ref="C918:C920"/>
    <mergeCell ref="C888:C890"/>
    <mergeCell ref="B936:B938"/>
    <mergeCell ref="C936:C938"/>
    <mergeCell ref="B885:B887"/>
    <mergeCell ref="B933:B935"/>
    <mergeCell ref="C933:C935"/>
    <mergeCell ref="B978:B980"/>
    <mergeCell ref="D899:E899"/>
    <mergeCell ref="F899:G899"/>
    <mergeCell ref="H899:I899"/>
    <mergeCell ref="B906:B908"/>
    <mergeCell ref="C906:C908"/>
    <mergeCell ref="E888:E890"/>
    <mergeCell ref="C972:C974"/>
    <mergeCell ref="B969:B971"/>
    <mergeCell ref="C969:C971"/>
    <mergeCell ref="C954:C956"/>
    <mergeCell ref="B964:B965"/>
    <mergeCell ref="B879:B881"/>
    <mergeCell ref="I84:I86"/>
    <mergeCell ref="K84:K86"/>
    <mergeCell ref="B855:B857"/>
    <mergeCell ref="C855:C857"/>
    <mergeCell ref="K87:K89"/>
    <mergeCell ref="B852:B854"/>
    <mergeCell ref="C852:C854"/>
    <mergeCell ref="K78:K80"/>
    <mergeCell ref="B849:B851"/>
    <mergeCell ref="C849:C851"/>
    <mergeCell ref="H866:I866"/>
    <mergeCell ref="J866:K866"/>
    <mergeCell ref="B865:B866"/>
    <mergeCell ref="C865:C866"/>
    <mergeCell ref="D865:E865"/>
    <mergeCell ref="F865:G865"/>
    <mergeCell ref="B777:B779"/>
    <mergeCell ref="C777:C779"/>
    <mergeCell ref="B774:B776"/>
    <mergeCell ref="C774:C776"/>
    <mergeCell ref="I96:I98"/>
    <mergeCell ref="B834:B836"/>
    <mergeCell ref="C834:C836"/>
    <mergeCell ref="E387:E389"/>
    <mergeCell ref="E390:E392"/>
    <mergeCell ref="E393:E395"/>
    <mergeCell ref="G372:G374"/>
    <mergeCell ref="E345:E347"/>
    <mergeCell ref="B822:B824"/>
    <mergeCell ref="C822:C824"/>
    <mergeCell ref="L832:M832"/>
    <mergeCell ref="D833:E833"/>
    <mergeCell ref="F833:G833"/>
    <mergeCell ref="H833:I833"/>
    <mergeCell ref="J833:K833"/>
    <mergeCell ref="L833:M833"/>
    <mergeCell ref="B832:B833"/>
    <mergeCell ref="C832:C833"/>
    <mergeCell ref="D832:E832"/>
    <mergeCell ref="F832:G832"/>
    <mergeCell ref="H832:I832"/>
    <mergeCell ref="K246:K248"/>
    <mergeCell ref="M75:M77"/>
    <mergeCell ref="G764:I764"/>
    <mergeCell ref="B756:B758"/>
    <mergeCell ref="C756:C758"/>
    <mergeCell ref="M78:M80"/>
    <mergeCell ref="K249:K251"/>
    <mergeCell ref="K261:K263"/>
    <mergeCell ref="G93:G95"/>
    <mergeCell ref="B807:B809"/>
    <mergeCell ref="C807:C809"/>
    <mergeCell ref="G90:G92"/>
    <mergeCell ref="B804:B806"/>
    <mergeCell ref="C804:C806"/>
    <mergeCell ref="G87:G89"/>
    <mergeCell ref="B786:B788"/>
    <mergeCell ref="C786:C788"/>
    <mergeCell ref="G78:G80"/>
    <mergeCell ref="I87:I89"/>
    <mergeCell ref="B819:B821"/>
    <mergeCell ref="B801:B803"/>
    <mergeCell ref="H865:I865"/>
    <mergeCell ref="J865:K865"/>
    <mergeCell ref="G763:I763"/>
    <mergeCell ref="B764:C764"/>
    <mergeCell ref="G81:G83"/>
    <mergeCell ref="I78:I80"/>
    <mergeCell ref="M93:M95"/>
    <mergeCell ref="D898:E898"/>
    <mergeCell ref="F898:G898"/>
    <mergeCell ref="H898:I898"/>
    <mergeCell ref="J898:K898"/>
    <mergeCell ref="C894:G894"/>
    <mergeCell ref="H894:L894"/>
    <mergeCell ref="J701:K701"/>
    <mergeCell ref="L701:M701"/>
    <mergeCell ref="B700:B701"/>
    <mergeCell ref="C700:C701"/>
    <mergeCell ref="D700:E700"/>
    <mergeCell ref="B771:B773"/>
    <mergeCell ref="C771:C773"/>
    <mergeCell ref="B768:B770"/>
    <mergeCell ref="B780:B782"/>
    <mergeCell ref="C780:C782"/>
    <mergeCell ref="M96:M98"/>
    <mergeCell ref="C741:C743"/>
    <mergeCell ref="B738:B740"/>
    <mergeCell ref="C738:C740"/>
    <mergeCell ref="L898:M898"/>
    <mergeCell ref="B720:B722"/>
    <mergeCell ref="C720:C722"/>
    <mergeCell ref="B733:B734"/>
    <mergeCell ref="K90:K92"/>
    <mergeCell ref="B789:B791"/>
    <mergeCell ref="C789:C791"/>
    <mergeCell ref="C819:C821"/>
    <mergeCell ref="M87:M89"/>
    <mergeCell ref="M84:M86"/>
    <mergeCell ref="I93:I95"/>
    <mergeCell ref="F701:G701"/>
    <mergeCell ref="H701:I701"/>
    <mergeCell ref="F800:G800"/>
    <mergeCell ref="H800:I800"/>
    <mergeCell ref="J800:K800"/>
    <mergeCell ref="L800:M800"/>
    <mergeCell ref="D799:E799"/>
    <mergeCell ref="J766:K766"/>
    <mergeCell ref="C762:G762"/>
    <mergeCell ref="H762:L762"/>
    <mergeCell ref="K96:K98"/>
    <mergeCell ref="K93:K95"/>
    <mergeCell ref="I108:I110"/>
    <mergeCell ref="I111:I113"/>
    <mergeCell ref="G96:G98"/>
    <mergeCell ref="F734:G734"/>
    <mergeCell ref="H734:I734"/>
    <mergeCell ref="F799:G799"/>
    <mergeCell ref="H799:I799"/>
    <mergeCell ref="J799:K799"/>
    <mergeCell ref="C795:G795"/>
    <mergeCell ref="H795:L795"/>
    <mergeCell ref="B816:B818"/>
    <mergeCell ref="B783:B785"/>
    <mergeCell ref="C783:C785"/>
    <mergeCell ref="B698:C698"/>
    <mergeCell ref="I51:I53"/>
    <mergeCell ref="L700:M700"/>
    <mergeCell ref="D701:E701"/>
    <mergeCell ref="M60:M62"/>
    <mergeCell ref="B744:B746"/>
    <mergeCell ref="C744:C746"/>
    <mergeCell ref="K60:K62"/>
    <mergeCell ref="K63:K65"/>
    <mergeCell ref="C766:C767"/>
    <mergeCell ref="D766:E766"/>
    <mergeCell ref="F766:G766"/>
    <mergeCell ref="H766:I766"/>
    <mergeCell ref="B731:C731"/>
    <mergeCell ref="G731:I731"/>
    <mergeCell ref="B723:B725"/>
    <mergeCell ref="B717:B719"/>
    <mergeCell ref="C717:C719"/>
    <mergeCell ref="B747:B749"/>
    <mergeCell ref="C747:C749"/>
    <mergeCell ref="D734:E734"/>
    <mergeCell ref="L766:M766"/>
    <mergeCell ref="D767:E767"/>
    <mergeCell ref="F767:G767"/>
    <mergeCell ref="H767:I767"/>
    <mergeCell ref="J767:K767"/>
    <mergeCell ref="L767:M767"/>
    <mergeCell ref="B766:B767"/>
    <mergeCell ref="C733:C734"/>
    <mergeCell ref="K75:K77"/>
    <mergeCell ref="G75:G77"/>
    <mergeCell ref="C735:C737"/>
    <mergeCell ref="M63:M65"/>
    <mergeCell ref="J899:K899"/>
    <mergeCell ref="L899:M899"/>
    <mergeCell ref="B898:B899"/>
    <mergeCell ref="C898:C899"/>
    <mergeCell ref="B810:B812"/>
    <mergeCell ref="C810:C812"/>
    <mergeCell ref="C861:G861"/>
    <mergeCell ref="H861:L861"/>
    <mergeCell ref="B711:B713"/>
    <mergeCell ref="C711:C713"/>
    <mergeCell ref="G240:G242"/>
    <mergeCell ref="B648:B650"/>
    <mergeCell ref="C648:C650"/>
    <mergeCell ref="B687:B689"/>
    <mergeCell ref="C687:C689"/>
    <mergeCell ref="B684:B686"/>
    <mergeCell ref="C684:C686"/>
    <mergeCell ref="C672:C674"/>
    <mergeCell ref="B654:B656"/>
    <mergeCell ref="B678:B680"/>
    <mergeCell ref="C678:C680"/>
    <mergeCell ref="B796:C796"/>
    <mergeCell ref="G796:I796"/>
    <mergeCell ref="B797:C797"/>
    <mergeCell ref="G797:I797"/>
    <mergeCell ref="C768:C770"/>
    <mergeCell ref="B862:C862"/>
    <mergeCell ref="G862:I862"/>
    <mergeCell ref="B863:C863"/>
    <mergeCell ref="C603:C605"/>
    <mergeCell ref="L502:M502"/>
    <mergeCell ref="C801:C803"/>
    <mergeCell ref="G698:I698"/>
    <mergeCell ref="B690:B692"/>
    <mergeCell ref="C690:C692"/>
    <mergeCell ref="B705:B707"/>
    <mergeCell ref="C705:C707"/>
    <mergeCell ref="C645:C647"/>
    <mergeCell ref="B591:B593"/>
    <mergeCell ref="C591:C593"/>
    <mergeCell ref="B675:B677"/>
    <mergeCell ref="C675:C677"/>
    <mergeCell ref="B672:B674"/>
    <mergeCell ref="G730:I730"/>
    <mergeCell ref="B735:B737"/>
    <mergeCell ref="B714:B716"/>
    <mergeCell ref="C714:C716"/>
    <mergeCell ref="B631:C631"/>
    <mergeCell ref="G631:I631"/>
    <mergeCell ref="B632:C632"/>
    <mergeCell ref="G632:I632"/>
    <mergeCell ref="H630:L630"/>
    <mergeCell ref="C651:C653"/>
    <mergeCell ref="B636:B638"/>
    <mergeCell ref="C636:C638"/>
    <mergeCell ref="L667:M667"/>
    <mergeCell ref="D668:E668"/>
    <mergeCell ref="C639:C641"/>
    <mergeCell ref="B651:B653"/>
    <mergeCell ref="H597:L597"/>
    <mergeCell ref="L733:M733"/>
    <mergeCell ref="B634:B635"/>
    <mergeCell ref="C634:C635"/>
    <mergeCell ref="L602:M602"/>
    <mergeCell ref="D800:E800"/>
    <mergeCell ref="B741:B743"/>
    <mergeCell ref="L668:M668"/>
    <mergeCell ref="B667:B668"/>
    <mergeCell ref="C667:C668"/>
    <mergeCell ref="D667:E667"/>
    <mergeCell ref="B799:B800"/>
    <mergeCell ref="C799:C800"/>
    <mergeCell ref="I54:I56"/>
    <mergeCell ref="K609:K611"/>
    <mergeCell ref="I681:I683"/>
    <mergeCell ref="I684:I686"/>
    <mergeCell ref="I687:I689"/>
    <mergeCell ref="I690:I692"/>
    <mergeCell ref="K42:K44"/>
    <mergeCell ref="I63:I65"/>
    <mergeCell ref="G63:G65"/>
    <mergeCell ref="I60:I62"/>
    <mergeCell ref="I57:I59"/>
    <mergeCell ref="M252:M254"/>
    <mergeCell ref="M57:M59"/>
    <mergeCell ref="F667:G667"/>
    <mergeCell ref="H667:I667"/>
    <mergeCell ref="J667:K667"/>
    <mergeCell ref="C663:G663"/>
    <mergeCell ref="H663:L663"/>
    <mergeCell ref="B664:C664"/>
    <mergeCell ref="G664:I664"/>
    <mergeCell ref="B665:C665"/>
    <mergeCell ref="G665:I665"/>
    <mergeCell ref="B657:B659"/>
    <mergeCell ref="C657:C659"/>
    <mergeCell ref="B601:B602"/>
    <mergeCell ref="C601:C602"/>
    <mergeCell ref="D601:E601"/>
    <mergeCell ref="F601:G601"/>
    <mergeCell ref="H601:I601"/>
    <mergeCell ref="C597:G597"/>
    <mergeCell ref="C579:C581"/>
    <mergeCell ref="B598:C598"/>
    <mergeCell ref="G598:I598"/>
    <mergeCell ref="B599:C599"/>
    <mergeCell ref="C582:C584"/>
    <mergeCell ref="B579:B581"/>
    <mergeCell ref="B576:B578"/>
    <mergeCell ref="C576:C578"/>
    <mergeCell ref="D602:E602"/>
    <mergeCell ref="C573:C575"/>
    <mergeCell ref="K516:K518"/>
    <mergeCell ref="K570:K572"/>
    <mergeCell ref="K573:K575"/>
    <mergeCell ref="J568:K568"/>
    <mergeCell ref="K582:K584"/>
    <mergeCell ref="K585:K587"/>
    <mergeCell ref="K588:K590"/>
    <mergeCell ref="B588:B590"/>
    <mergeCell ref="C588:C590"/>
    <mergeCell ref="C510:C512"/>
    <mergeCell ref="B507:B509"/>
    <mergeCell ref="C507:C509"/>
    <mergeCell ref="F536:G536"/>
    <mergeCell ref="H536:I536"/>
    <mergeCell ref="B549:B551"/>
    <mergeCell ref="C549:C551"/>
    <mergeCell ref="B540:B542"/>
    <mergeCell ref="K489:K491"/>
    <mergeCell ref="J503:K503"/>
    <mergeCell ref="B502:B503"/>
    <mergeCell ref="C502:C503"/>
    <mergeCell ref="D502:E502"/>
    <mergeCell ref="B570:B572"/>
    <mergeCell ref="C570:C572"/>
    <mergeCell ref="C540:C542"/>
    <mergeCell ref="B543:B545"/>
    <mergeCell ref="C543:C545"/>
    <mergeCell ref="B537:B539"/>
    <mergeCell ref="B585:B587"/>
    <mergeCell ref="D503:E503"/>
    <mergeCell ref="F503:G503"/>
    <mergeCell ref="H503:I503"/>
    <mergeCell ref="C585:C587"/>
    <mergeCell ref="B582:B584"/>
    <mergeCell ref="C568:C569"/>
    <mergeCell ref="D568:E568"/>
    <mergeCell ref="C681:C683"/>
    <mergeCell ref="B669:B671"/>
    <mergeCell ref="C669:C671"/>
    <mergeCell ref="K741:K743"/>
    <mergeCell ref="B624:B626"/>
    <mergeCell ref="C624:C626"/>
    <mergeCell ref="B606:B608"/>
    <mergeCell ref="C606:C608"/>
    <mergeCell ref="B603:B605"/>
    <mergeCell ref="I261:I263"/>
    <mergeCell ref="I258:I260"/>
    <mergeCell ref="I246:I248"/>
    <mergeCell ref="B621:B623"/>
    <mergeCell ref="C621:C623"/>
    <mergeCell ref="J634:K634"/>
    <mergeCell ref="C612:C614"/>
    <mergeCell ref="C630:G630"/>
    <mergeCell ref="B708:B710"/>
    <mergeCell ref="C708:C710"/>
    <mergeCell ref="C729:G729"/>
    <mergeCell ref="H729:L729"/>
    <mergeCell ref="B730:C730"/>
    <mergeCell ref="G249:G251"/>
    <mergeCell ref="F568:G568"/>
    <mergeCell ref="H568:I568"/>
    <mergeCell ref="B558:B560"/>
    <mergeCell ref="C558:C560"/>
    <mergeCell ref="B510:B512"/>
    <mergeCell ref="J536:K536"/>
    <mergeCell ref="L536:M536"/>
    <mergeCell ref="B535:B536"/>
    <mergeCell ref="C535:C536"/>
    <mergeCell ref="J733:K733"/>
    <mergeCell ref="C723:C725"/>
    <mergeCell ref="B753:B755"/>
    <mergeCell ref="C753:C755"/>
    <mergeCell ref="C654:C656"/>
    <mergeCell ref="B763:C763"/>
    <mergeCell ref="B750:B752"/>
    <mergeCell ref="C750:C752"/>
    <mergeCell ref="F700:G700"/>
    <mergeCell ref="H700:I700"/>
    <mergeCell ref="B609:B611"/>
    <mergeCell ref="C609:C611"/>
    <mergeCell ref="B618:B620"/>
    <mergeCell ref="C618:C620"/>
    <mergeCell ref="B615:B617"/>
    <mergeCell ref="C615:C617"/>
    <mergeCell ref="B612:B614"/>
    <mergeCell ref="H696:L696"/>
    <mergeCell ref="B697:C697"/>
    <mergeCell ref="G697:I697"/>
    <mergeCell ref="B645:B647"/>
    <mergeCell ref="B642:B644"/>
    <mergeCell ref="C642:C644"/>
    <mergeCell ref="K621:K623"/>
    <mergeCell ref="K624:K626"/>
    <mergeCell ref="K612:K614"/>
    <mergeCell ref="G672:G674"/>
    <mergeCell ref="J668:K668"/>
    <mergeCell ref="B639:B641"/>
    <mergeCell ref="B702:B704"/>
    <mergeCell ref="C702:C704"/>
    <mergeCell ref="B681:B683"/>
    <mergeCell ref="K615:K617"/>
    <mergeCell ref="K618:K620"/>
    <mergeCell ref="F502:G502"/>
    <mergeCell ref="H502:I502"/>
    <mergeCell ref="J502:K502"/>
    <mergeCell ref="C366:G366"/>
    <mergeCell ref="H366:L366"/>
    <mergeCell ref="I216:I218"/>
    <mergeCell ref="I219:I221"/>
    <mergeCell ref="I222:I224"/>
    <mergeCell ref="I225:I227"/>
    <mergeCell ref="G57:G59"/>
    <mergeCell ref="K243:K245"/>
    <mergeCell ref="B565:C565"/>
    <mergeCell ref="G565:I565"/>
    <mergeCell ref="B566:C566"/>
    <mergeCell ref="G566:I566"/>
    <mergeCell ref="B568:B569"/>
    <mergeCell ref="B519:B521"/>
    <mergeCell ref="C519:C521"/>
    <mergeCell ref="B516:B518"/>
    <mergeCell ref="C516:C518"/>
    <mergeCell ref="B546:B548"/>
    <mergeCell ref="C546:C548"/>
    <mergeCell ref="L535:M535"/>
    <mergeCell ref="G525:G527"/>
    <mergeCell ref="G522:G524"/>
    <mergeCell ref="D536:E536"/>
    <mergeCell ref="B504:B506"/>
    <mergeCell ref="K513:K515"/>
    <mergeCell ref="K504:K506"/>
    <mergeCell ref="C537:C539"/>
    <mergeCell ref="K48:K50"/>
    <mergeCell ref="I48:I50"/>
    <mergeCell ref="G60:G62"/>
    <mergeCell ref="G54:G56"/>
    <mergeCell ref="G243:G245"/>
    <mergeCell ref="I90:I92"/>
    <mergeCell ref="G261:G263"/>
    <mergeCell ref="K51:K53"/>
    <mergeCell ref="I240:I242"/>
    <mergeCell ref="G246:G248"/>
    <mergeCell ref="E246:E248"/>
    <mergeCell ref="K54:K56"/>
    <mergeCell ref="K57:K59"/>
    <mergeCell ref="M381:M383"/>
    <mergeCell ref="M378:M380"/>
    <mergeCell ref="K390:K392"/>
    <mergeCell ref="M393:M395"/>
    <mergeCell ref="K339:K341"/>
    <mergeCell ref="E210:E212"/>
    <mergeCell ref="H371:I371"/>
    <mergeCell ref="J371:K371"/>
    <mergeCell ref="L371:M371"/>
    <mergeCell ref="D370:E370"/>
    <mergeCell ref="F370:G370"/>
    <mergeCell ref="H370:I370"/>
    <mergeCell ref="J370:K370"/>
    <mergeCell ref="K372:K374"/>
    <mergeCell ref="K375:K377"/>
    <mergeCell ref="E222:E224"/>
    <mergeCell ref="E219:E221"/>
    <mergeCell ref="I279:I281"/>
    <mergeCell ref="M228:M230"/>
    <mergeCell ref="H569:I569"/>
    <mergeCell ref="H432:L432"/>
    <mergeCell ref="I426:I428"/>
    <mergeCell ref="B469:B470"/>
    <mergeCell ref="C469:C470"/>
    <mergeCell ref="D469:E469"/>
    <mergeCell ref="F469:G469"/>
    <mergeCell ref="H469:I469"/>
    <mergeCell ref="J469:K469"/>
    <mergeCell ref="B513:B515"/>
    <mergeCell ref="C513:C515"/>
    <mergeCell ref="K240:K242"/>
    <mergeCell ref="H470:I470"/>
    <mergeCell ref="J470:K470"/>
    <mergeCell ref="E261:E263"/>
    <mergeCell ref="E258:E260"/>
    <mergeCell ref="I249:I251"/>
    <mergeCell ref="E279:E281"/>
    <mergeCell ref="K258:K260"/>
    <mergeCell ref="K438:K440"/>
    <mergeCell ref="C436:C437"/>
    <mergeCell ref="D436:E436"/>
    <mergeCell ref="C504:C506"/>
    <mergeCell ref="K492:K494"/>
    <mergeCell ref="K459:K461"/>
    <mergeCell ref="K441:K443"/>
    <mergeCell ref="I447:I449"/>
    <mergeCell ref="C480:C482"/>
    <mergeCell ref="B477:B479"/>
    <mergeCell ref="C477:C479"/>
    <mergeCell ref="G433:I433"/>
    <mergeCell ref="G434:I434"/>
    <mergeCell ref="B573:B575"/>
    <mergeCell ref="C492:C494"/>
    <mergeCell ref="B423:B425"/>
    <mergeCell ref="M441:M443"/>
    <mergeCell ref="M444:M446"/>
    <mergeCell ref="M540:M542"/>
    <mergeCell ref="M537:M539"/>
    <mergeCell ref="M546:M548"/>
    <mergeCell ref="E507:E509"/>
    <mergeCell ref="I507:I509"/>
    <mergeCell ref="I504:I506"/>
    <mergeCell ref="K408:K410"/>
    <mergeCell ref="I444:I446"/>
    <mergeCell ref="G252:G254"/>
    <mergeCell ref="I228:I230"/>
    <mergeCell ref="H498:L498"/>
    <mergeCell ref="J636:K659"/>
    <mergeCell ref="K456:K458"/>
    <mergeCell ref="K447:K449"/>
    <mergeCell ref="L470:M470"/>
    <mergeCell ref="L636:M659"/>
    <mergeCell ref="E228:E230"/>
    <mergeCell ref="D535:E535"/>
    <mergeCell ref="L503:M503"/>
    <mergeCell ref="G599:I599"/>
    <mergeCell ref="L634:M634"/>
    <mergeCell ref="D635:E635"/>
    <mergeCell ref="F635:G635"/>
    <mergeCell ref="H635:I635"/>
    <mergeCell ref="J635:K635"/>
    <mergeCell ref="L635:M635"/>
    <mergeCell ref="F569:G569"/>
    <mergeCell ref="E108:E110"/>
    <mergeCell ref="B444:B446"/>
    <mergeCell ref="C444:C446"/>
    <mergeCell ref="C465:G465"/>
    <mergeCell ref="H465:L465"/>
    <mergeCell ref="B466:C466"/>
    <mergeCell ref="G466:I466"/>
    <mergeCell ref="B467:C467"/>
    <mergeCell ref="G467:I467"/>
    <mergeCell ref="B459:B461"/>
    <mergeCell ref="C459:C461"/>
    <mergeCell ref="B456:B458"/>
    <mergeCell ref="B522:B524"/>
    <mergeCell ref="C522:C524"/>
    <mergeCell ref="F535:G535"/>
    <mergeCell ref="H535:I535"/>
    <mergeCell ref="J535:K535"/>
    <mergeCell ref="C531:G531"/>
    <mergeCell ref="H531:L531"/>
    <mergeCell ref="B474:B476"/>
    <mergeCell ref="G533:I533"/>
    <mergeCell ref="G426:G428"/>
    <mergeCell ref="E381:E383"/>
    <mergeCell ref="F436:G436"/>
    <mergeCell ref="K273:K275"/>
    <mergeCell ref="K276:K278"/>
    <mergeCell ref="B367:C367"/>
    <mergeCell ref="G367:I367"/>
    <mergeCell ref="B368:C368"/>
    <mergeCell ref="G368:I368"/>
    <mergeCell ref="L436:M436"/>
    <mergeCell ref="D437:E437"/>
    <mergeCell ref="C564:G564"/>
    <mergeCell ref="H564:L564"/>
    <mergeCell ref="B552:B554"/>
    <mergeCell ref="C552:C554"/>
    <mergeCell ref="C555:C557"/>
    <mergeCell ref="L469:M469"/>
    <mergeCell ref="M438:M440"/>
    <mergeCell ref="E492:E494"/>
    <mergeCell ref="E489:E491"/>
    <mergeCell ref="M513:M515"/>
    <mergeCell ref="M510:M512"/>
    <mergeCell ref="K510:K512"/>
    <mergeCell ref="K507:K509"/>
    <mergeCell ref="G513:G515"/>
    <mergeCell ref="M525:M527"/>
    <mergeCell ref="M519:M521"/>
    <mergeCell ref="K855:K857"/>
    <mergeCell ref="M849:M851"/>
    <mergeCell ref="M834:M836"/>
    <mergeCell ref="I834:I836"/>
    <mergeCell ref="I837:I839"/>
    <mergeCell ref="J700:K700"/>
    <mergeCell ref="C696:G696"/>
    <mergeCell ref="B555:B557"/>
    <mergeCell ref="E789:E791"/>
    <mergeCell ref="I714:I716"/>
    <mergeCell ref="I675:I677"/>
    <mergeCell ref="M507:M509"/>
    <mergeCell ref="M504:M506"/>
    <mergeCell ref="I537:I539"/>
    <mergeCell ref="B453:B455"/>
    <mergeCell ref="C447:C449"/>
    <mergeCell ref="B273:B275"/>
    <mergeCell ref="C273:C275"/>
    <mergeCell ref="B261:B263"/>
    <mergeCell ref="C261:C263"/>
    <mergeCell ref="I456:I458"/>
    <mergeCell ref="I453:I455"/>
    <mergeCell ref="I450:I452"/>
    <mergeCell ref="E525:E527"/>
    <mergeCell ref="B500:C500"/>
    <mergeCell ref="G500:I500"/>
    <mergeCell ref="B492:B494"/>
    <mergeCell ref="I522:I524"/>
    <mergeCell ref="I525:I527"/>
    <mergeCell ref="G532:I532"/>
    <mergeCell ref="B441:B443"/>
    <mergeCell ref="C441:C443"/>
    <mergeCell ref="C474:C476"/>
    <mergeCell ref="B471:B473"/>
    <mergeCell ref="C471:C473"/>
    <mergeCell ref="B438:B440"/>
    <mergeCell ref="F437:G437"/>
    <mergeCell ref="H437:I437"/>
    <mergeCell ref="B436:B437"/>
    <mergeCell ref="H436:I436"/>
    <mergeCell ref="C456:C458"/>
    <mergeCell ref="B486:B488"/>
    <mergeCell ref="C486:C488"/>
    <mergeCell ref="I441:I443"/>
    <mergeCell ref="I438:I440"/>
    <mergeCell ref="I459:I461"/>
    <mergeCell ref="I510:I512"/>
    <mergeCell ref="K426:K428"/>
    <mergeCell ref="K411:K413"/>
    <mergeCell ref="K420:K422"/>
    <mergeCell ref="K417:K419"/>
    <mergeCell ref="G453:G455"/>
    <mergeCell ref="C525:C527"/>
    <mergeCell ref="B489:B491"/>
    <mergeCell ref="C489:C491"/>
    <mergeCell ref="I423:I425"/>
    <mergeCell ref="K423:K425"/>
    <mergeCell ref="K414:K416"/>
    <mergeCell ref="C315:C317"/>
    <mergeCell ref="C327:C329"/>
    <mergeCell ref="C423:C425"/>
    <mergeCell ref="C438:C440"/>
    <mergeCell ref="C432:G432"/>
    <mergeCell ref="D470:E470"/>
    <mergeCell ref="B483:B485"/>
    <mergeCell ref="C426:C428"/>
    <mergeCell ref="C453:C455"/>
    <mergeCell ref="J437:K437"/>
    <mergeCell ref="J436:K436"/>
    <mergeCell ref="C387:C389"/>
    <mergeCell ref="I207:I209"/>
    <mergeCell ref="B408:B410"/>
    <mergeCell ref="C408:C410"/>
    <mergeCell ref="B405:B407"/>
    <mergeCell ref="C405:C407"/>
    <mergeCell ref="E207:E209"/>
    <mergeCell ref="E216:E218"/>
    <mergeCell ref="L370:M370"/>
    <mergeCell ref="D371:E371"/>
    <mergeCell ref="F371:G371"/>
    <mergeCell ref="G216:G218"/>
    <mergeCell ref="G225:G227"/>
    <mergeCell ref="H337:I337"/>
    <mergeCell ref="E255:E257"/>
    <mergeCell ref="E252:E254"/>
    <mergeCell ref="J337:K337"/>
    <mergeCell ref="G334:I334"/>
    <mergeCell ref="E294:E296"/>
    <mergeCell ref="G288:G290"/>
    <mergeCell ref="G291:G293"/>
    <mergeCell ref="G276:G278"/>
    <mergeCell ref="G285:G287"/>
    <mergeCell ref="I273:I275"/>
    <mergeCell ref="I276:I278"/>
    <mergeCell ref="I255:I257"/>
    <mergeCell ref="G258:G260"/>
    <mergeCell ref="G255:G257"/>
    <mergeCell ref="D271:E271"/>
    <mergeCell ref="F271:G271"/>
    <mergeCell ref="H271:I271"/>
    <mergeCell ref="J271:K271"/>
    <mergeCell ref="E783:E785"/>
    <mergeCell ref="M90:M92"/>
    <mergeCell ref="M81:M83"/>
    <mergeCell ref="I42:I44"/>
    <mergeCell ref="K45:K47"/>
    <mergeCell ref="I81:I83"/>
    <mergeCell ref="G84:G86"/>
    <mergeCell ref="K81:K83"/>
    <mergeCell ref="C153:C155"/>
    <mergeCell ref="M780:M782"/>
    <mergeCell ref="G129:G131"/>
    <mergeCell ref="J172:K172"/>
    <mergeCell ref="C135:G135"/>
    <mergeCell ref="G213:G215"/>
    <mergeCell ref="B450:B452"/>
    <mergeCell ref="C450:C452"/>
    <mergeCell ref="B447:B449"/>
    <mergeCell ref="B411:B413"/>
    <mergeCell ref="C411:C413"/>
    <mergeCell ref="M225:M227"/>
    <mergeCell ref="K378:K380"/>
    <mergeCell ref="B360:B362"/>
    <mergeCell ref="C337:C338"/>
    <mergeCell ref="D337:E337"/>
    <mergeCell ref="F337:G337"/>
    <mergeCell ref="K147:K149"/>
    <mergeCell ref="M180:M182"/>
    <mergeCell ref="I183:I185"/>
    <mergeCell ref="B309:B311"/>
    <mergeCell ref="C309:C311"/>
    <mergeCell ref="B348:B350"/>
    <mergeCell ref="C348:C350"/>
    <mergeCell ref="C228:C230"/>
    <mergeCell ref="M774:M776"/>
    <mergeCell ref="K393:K395"/>
    <mergeCell ref="K384:K386"/>
    <mergeCell ref="B375:B377"/>
    <mergeCell ref="B342:B344"/>
    <mergeCell ref="C342:C344"/>
    <mergeCell ref="K387:K389"/>
    <mergeCell ref="B339:B341"/>
    <mergeCell ref="C339:C341"/>
    <mergeCell ref="C360:C362"/>
    <mergeCell ref="M375:M377"/>
    <mergeCell ref="B357:B359"/>
    <mergeCell ref="C357:C359"/>
    <mergeCell ref="M372:M374"/>
    <mergeCell ref="B354:B356"/>
    <mergeCell ref="C354:C356"/>
    <mergeCell ref="K405:K407"/>
    <mergeCell ref="G228:G230"/>
    <mergeCell ref="B351:B353"/>
    <mergeCell ref="C351:C353"/>
    <mergeCell ref="B372:B374"/>
    <mergeCell ref="C372:C374"/>
    <mergeCell ref="B370:B371"/>
    <mergeCell ref="C370:C371"/>
    <mergeCell ref="B384:B386"/>
    <mergeCell ref="C312:C314"/>
    <mergeCell ref="L304:M304"/>
    <mergeCell ref="D305:E305"/>
    <mergeCell ref="F305:G305"/>
    <mergeCell ref="C375:C377"/>
    <mergeCell ref="B335:C335"/>
    <mergeCell ref="I783:I785"/>
    <mergeCell ref="I786:I788"/>
    <mergeCell ref="M768:M770"/>
    <mergeCell ref="M777:M779"/>
    <mergeCell ref="D75:E98"/>
    <mergeCell ref="J207:K230"/>
    <mergeCell ref="B324:B326"/>
    <mergeCell ref="C324:C326"/>
    <mergeCell ref="E786:E788"/>
    <mergeCell ref="I777:I779"/>
    <mergeCell ref="I780:I782"/>
    <mergeCell ref="B321:B323"/>
    <mergeCell ref="C321:C323"/>
    <mergeCell ref="M783:M785"/>
    <mergeCell ref="M195:M197"/>
    <mergeCell ref="E225:E227"/>
    <mergeCell ref="G783:G785"/>
    <mergeCell ref="B291:B293"/>
    <mergeCell ref="J272:K272"/>
    <mergeCell ref="L272:M272"/>
    <mergeCell ref="B271:B272"/>
    <mergeCell ref="B282:B284"/>
    <mergeCell ref="C282:C284"/>
    <mergeCell ref="G207:G209"/>
    <mergeCell ref="L271:M271"/>
    <mergeCell ref="I252:I254"/>
    <mergeCell ref="B345:B347"/>
    <mergeCell ref="B315:B317"/>
    <mergeCell ref="H338:I338"/>
    <mergeCell ref="J338:K338"/>
    <mergeCell ref="L338:M338"/>
    <mergeCell ref="B337:B338"/>
    <mergeCell ref="G777:G779"/>
    <mergeCell ref="C195:C197"/>
    <mergeCell ref="I789:I791"/>
    <mergeCell ref="I147:I149"/>
    <mergeCell ref="M144:M146"/>
    <mergeCell ref="I150:I152"/>
    <mergeCell ref="B318:B320"/>
    <mergeCell ref="C318:C320"/>
    <mergeCell ref="G180:G182"/>
    <mergeCell ref="G192:G194"/>
    <mergeCell ref="B276:B278"/>
    <mergeCell ref="C276:C278"/>
    <mergeCell ref="M291:M293"/>
    <mergeCell ref="M288:M290"/>
    <mergeCell ref="M285:M287"/>
    <mergeCell ref="K294:K296"/>
    <mergeCell ref="M273:M275"/>
    <mergeCell ref="M276:M278"/>
    <mergeCell ref="M279:M281"/>
    <mergeCell ref="E315:E317"/>
    <mergeCell ref="B306:B308"/>
    <mergeCell ref="C306:C308"/>
    <mergeCell ref="B312:B314"/>
    <mergeCell ref="M183:M185"/>
    <mergeCell ref="E312:E314"/>
    <mergeCell ref="E306:E308"/>
    <mergeCell ref="E309:E311"/>
    <mergeCell ref="M294:M296"/>
    <mergeCell ref="L403:M403"/>
    <mergeCell ref="D404:E404"/>
    <mergeCell ref="F404:G404"/>
    <mergeCell ref="H404:I404"/>
    <mergeCell ref="G786:G788"/>
    <mergeCell ref="E423:E425"/>
    <mergeCell ref="E420:E422"/>
    <mergeCell ref="E417:E419"/>
    <mergeCell ref="G789:G791"/>
    <mergeCell ref="G162:G164"/>
    <mergeCell ref="E129:E131"/>
    <mergeCell ref="I360:I362"/>
    <mergeCell ref="K150:K152"/>
    <mergeCell ref="G159:G161"/>
    <mergeCell ref="I174:I176"/>
    <mergeCell ref="M156:M158"/>
    <mergeCell ref="G156:G158"/>
    <mergeCell ref="K141:K143"/>
    <mergeCell ref="I141:I143"/>
    <mergeCell ref="B288:B290"/>
    <mergeCell ref="C288:C290"/>
    <mergeCell ref="I189:I191"/>
    <mergeCell ref="B279:B281"/>
    <mergeCell ref="C279:C281"/>
    <mergeCell ref="E318:E320"/>
    <mergeCell ref="E321:E323"/>
    <mergeCell ref="E192:E194"/>
    <mergeCell ref="E183:E185"/>
    <mergeCell ref="C240:C242"/>
    <mergeCell ref="D272:E272"/>
    <mergeCell ref="F272:G272"/>
    <mergeCell ref="G153:G155"/>
    <mergeCell ref="E180:E182"/>
    <mergeCell ref="E240:E242"/>
    <mergeCell ref="E243:E245"/>
    <mergeCell ref="C345:C347"/>
    <mergeCell ref="B304:B305"/>
    <mergeCell ref="C403:C404"/>
    <mergeCell ref="D403:E403"/>
    <mergeCell ref="F403:G403"/>
    <mergeCell ref="H403:I403"/>
    <mergeCell ref="J403:K403"/>
    <mergeCell ref="F470:G470"/>
    <mergeCell ref="G768:G770"/>
    <mergeCell ref="G774:G776"/>
    <mergeCell ref="J404:K404"/>
    <mergeCell ref="G335:I335"/>
    <mergeCell ref="L337:M337"/>
    <mergeCell ref="D338:E338"/>
    <mergeCell ref="F338:G338"/>
    <mergeCell ref="M756:M758"/>
    <mergeCell ref="E768:E770"/>
    <mergeCell ref="E771:E773"/>
    <mergeCell ref="I774:I776"/>
    <mergeCell ref="M738:M740"/>
    <mergeCell ref="C384:C386"/>
    <mergeCell ref="C381:C383"/>
    <mergeCell ref="M387:M389"/>
    <mergeCell ref="E426:E428"/>
    <mergeCell ref="I405:I407"/>
    <mergeCell ref="D569:E569"/>
    <mergeCell ref="I744:I746"/>
    <mergeCell ref="G753:G755"/>
    <mergeCell ref="I753:I755"/>
    <mergeCell ref="K747:K749"/>
    <mergeCell ref="B327:B329"/>
    <mergeCell ref="B426:B428"/>
    <mergeCell ref="B387:B389"/>
    <mergeCell ref="B249:B251"/>
    <mergeCell ref="C249:C251"/>
    <mergeCell ref="E195:E197"/>
    <mergeCell ref="B246:B248"/>
    <mergeCell ref="C246:C248"/>
    <mergeCell ref="C234:G234"/>
    <mergeCell ref="H234:L234"/>
    <mergeCell ref="B235:C235"/>
    <mergeCell ref="G235:I235"/>
    <mergeCell ref="B236:C236"/>
    <mergeCell ref="M735:M737"/>
    <mergeCell ref="G414:G416"/>
    <mergeCell ref="G420:G422"/>
    <mergeCell ref="M339:M341"/>
    <mergeCell ref="B216:B218"/>
    <mergeCell ref="C216:C218"/>
    <mergeCell ref="B195:B197"/>
    <mergeCell ref="F238:G238"/>
    <mergeCell ref="H238:I238"/>
    <mergeCell ref="B213:B215"/>
    <mergeCell ref="C213:C215"/>
    <mergeCell ref="B301:C301"/>
    <mergeCell ref="G301:I301"/>
    <mergeCell ref="B302:C302"/>
    <mergeCell ref="G302:I302"/>
    <mergeCell ref="B294:B296"/>
    <mergeCell ref="C267:G267"/>
    <mergeCell ref="H267:L267"/>
    <mergeCell ref="B268:C268"/>
    <mergeCell ref="G268:I268"/>
    <mergeCell ref="B378:B380"/>
    <mergeCell ref="C378:C380"/>
    <mergeCell ref="K882:K884"/>
    <mergeCell ref="K879:K881"/>
    <mergeCell ref="K876:K878"/>
    <mergeCell ref="K873:K875"/>
    <mergeCell ref="E903:E905"/>
    <mergeCell ref="E900:E902"/>
    <mergeCell ref="K756:K758"/>
    <mergeCell ref="B252:B254"/>
    <mergeCell ref="C252:C254"/>
    <mergeCell ref="G780:G782"/>
    <mergeCell ref="B269:C269"/>
    <mergeCell ref="G269:I269"/>
    <mergeCell ref="H304:I304"/>
    <mergeCell ref="J304:K304"/>
    <mergeCell ref="C300:G300"/>
    <mergeCell ref="C304:C305"/>
    <mergeCell ref="D304:E304"/>
    <mergeCell ref="F304:G304"/>
    <mergeCell ref="K342:K344"/>
    <mergeCell ref="B285:B287"/>
    <mergeCell ref="C285:C287"/>
    <mergeCell ref="C294:C296"/>
    <mergeCell ref="G771:G773"/>
    <mergeCell ref="C271:C272"/>
    <mergeCell ref="C390:C392"/>
    <mergeCell ref="B403:B404"/>
    <mergeCell ref="E807:E809"/>
    <mergeCell ref="E810:E812"/>
    <mergeCell ref="E813:E815"/>
    <mergeCell ref="C333:G333"/>
    <mergeCell ref="H333:L333"/>
    <mergeCell ref="B334:C334"/>
    <mergeCell ref="B238:B239"/>
    <mergeCell ref="C238:C239"/>
    <mergeCell ref="D238:E238"/>
    <mergeCell ref="E189:E191"/>
    <mergeCell ref="I153:I155"/>
    <mergeCell ref="I159:I161"/>
    <mergeCell ref="J238:K238"/>
    <mergeCell ref="G186:G188"/>
    <mergeCell ref="G174:G176"/>
    <mergeCell ref="G210:G212"/>
    <mergeCell ref="M192:M194"/>
    <mergeCell ref="M186:M188"/>
    <mergeCell ref="M189:M191"/>
    <mergeCell ref="K186:K188"/>
    <mergeCell ref="K189:K191"/>
    <mergeCell ref="I180:I182"/>
    <mergeCell ref="M207:M209"/>
    <mergeCell ref="M210:M212"/>
    <mergeCell ref="M222:M224"/>
    <mergeCell ref="I213:I215"/>
    <mergeCell ref="I210:I212"/>
    <mergeCell ref="B172:B173"/>
    <mergeCell ref="G177:G179"/>
    <mergeCell ref="K159:K161"/>
    <mergeCell ref="M159:M161"/>
    <mergeCell ref="I177:I179"/>
    <mergeCell ref="G189:G191"/>
    <mergeCell ref="I186:I188"/>
    <mergeCell ref="G183:G185"/>
    <mergeCell ref="G195:G197"/>
    <mergeCell ref="G236:I236"/>
    <mergeCell ref="B228:B230"/>
    <mergeCell ref="C172:C173"/>
    <mergeCell ref="E408:E410"/>
    <mergeCell ref="E186:E188"/>
    <mergeCell ref="B183:B185"/>
    <mergeCell ref="C183:C185"/>
    <mergeCell ref="D172:E172"/>
    <mergeCell ref="F172:G172"/>
    <mergeCell ref="B153:B155"/>
    <mergeCell ref="H172:I172"/>
    <mergeCell ref="B255:B257"/>
    <mergeCell ref="G405:G407"/>
    <mergeCell ref="M150:M152"/>
    <mergeCell ref="G408:G410"/>
    <mergeCell ref="M147:M149"/>
    <mergeCell ref="B225:B227"/>
    <mergeCell ref="C225:C227"/>
    <mergeCell ref="B205:B206"/>
    <mergeCell ref="C205:C206"/>
    <mergeCell ref="D205:E205"/>
    <mergeCell ref="F205:G205"/>
    <mergeCell ref="K156:K158"/>
    <mergeCell ref="B258:B260"/>
    <mergeCell ref="C258:C260"/>
    <mergeCell ref="M153:M155"/>
    <mergeCell ref="B203:C203"/>
    <mergeCell ref="G203:I203"/>
    <mergeCell ref="B174:B176"/>
    <mergeCell ref="C174:C176"/>
    <mergeCell ref="B210:B212"/>
    <mergeCell ref="C210:C212"/>
    <mergeCell ref="B240:B242"/>
    <mergeCell ref="B202:C202"/>
    <mergeCell ref="B207:B209"/>
    <mergeCell ref="C207:C209"/>
    <mergeCell ref="M141:M143"/>
    <mergeCell ref="E411:E413"/>
    <mergeCell ref="I768:I770"/>
    <mergeCell ref="B243:B245"/>
    <mergeCell ref="C243:C245"/>
    <mergeCell ref="E177:E179"/>
    <mergeCell ref="C255:C257"/>
    <mergeCell ref="K162:K164"/>
    <mergeCell ref="K153:K155"/>
    <mergeCell ref="M345:M347"/>
    <mergeCell ref="B222:B224"/>
    <mergeCell ref="C222:C224"/>
    <mergeCell ref="I156:I158"/>
    <mergeCell ref="I162:I164"/>
    <mergeCell ref="M342:M344"/>
    <mergeCell ref="M348:M350"/>
    <mergeCell ref="B219:B221"/>
    <mergeCell ref="C219:C221"/>
    <mergeCell ref="M390:M392"/>
    <mergeCell ref="I357:I359"/>
    <mergeCell ref="M309:M311"/>
    <mergeCell ref="M306:M308"/>
    <mergeCell ref="B189:B191"/>
    <mergeCell ref="C189:C191"/>
    <mergeCell ref="G150:G152"/>
    <mergeCell ref="G147:G149"/>
    <mergeCell ref="E174:E176"/>
    <mergeCell ref="H239:I239"/>
    <mergeCell ref="J239:K239"/>
    <mergeCell ref="C291:C293"/>
    <mergeCell ref="C177:C179"/>
    <mergeCell ref="L205:M205"/>
    <mergeCell ref="G111:G113"/>
    <mergeCell ref="K744:K746"/>
    <mergeCell ref="B141:B143"/>
    <mergeCell ref="C141:C143"/>
    <mergeCell ref="C156:C158"/>
    <mergeCell ref="G756:G758"/>
    <mergeCell ref="I756:I758"/>
    <mergeCell ref="M327:M329"/>
    <mergeCell ref="G741:G743"/>
    <mergeCell ref="I741:I743"/>
    <mergeCell ref="G108:G110"/>
    <mergeCell ref="I771:I773"/>
    <mergeCell ref="B192:B194"/>
    <mergeCell ref="C192:C194"/>
    <mergeCell ref="E126:E128"/>
    <mergeCell ref="C168:G168"/>
    <mergeCell ref="H168:L168"/>
    <mergeCell ref="B169:C169"/>
    <mergeCell ref="G169:I169"/>
    <mergeCell ref="B170:C170"/>
    <mergeCell ref="G170:I170"/>
    <mergeCell ref="B162:B164"/>
    <mergeCell ref="C162:C164"/>
    <mergeCell ref="B156:B158"/>
    <mergeCell ref="H139:I139"/>
    <mergeCell ref="B186:B188"/>
    <mergeCell ref="C186:C188"/>
    <mergeCell ref="E120:E122"/>
    <mergeCell ref="I351:I353"/>
    <mergeCell ref="E756:E758"/>
    <mergeCell ref="B108:B110"/>
    <mergeCell ref="C108:C110"/>
    <mergeCell ref="K324:K326"/>
    <mergeCell ref="E357:E359"/>
    <mergeCell ref="G357:G359"/>
    <mergeCell ref="M324:M326"/>
    <mergeCell ref="L106:M106"/>
    <mergeCell ref="B129:B131"/>
    <mergeCell ref="C129:C131"/>
    <mergeCell ref="M321:M323"/>
    <mergeCell ref="I129:I131"/>
    <mergeCell ref="B126:B128"/>
    <mergeCell ref="C126:C128"/>
    <mergeCell ref="M318:M320"/>
    <mergeCell ref="I126:I128"/>
    <mergeCell ref="B123:B125"/>
    <mergeCell ref="C123:C125"/>
    <mergeCell ref="M315:M317"/>
    <mergeCell ref="H135:L135"/>
    <mergeCell ref="B136:C136"/>
    <mergeCell ref="G136:I136"/>
    <mergeCell ref="B137:C137"/>
    <mergeCell ref="G137:I137"/>
    <mergeCell ref="G120:G122"/>
    <mergeCell ref="B150:B152"/>
    <mergeCell ref="C150:C152"/>
    <mergeCell ref="G351:G353"/>
    <mergeCell ref="G348:G350"/>
    <mergeCell ref="M312:M314"/>
    <mergeCell ref="G345:G347"/>
    <mergeCell ref="I120:I122"/>
    <mergeCell ref="E114:E116"/>
    <mergeCell ref="I750:I752"/>
    <mergeCell ref="G117:G119"/>
    <mergeCell ref="G103:I103"/>
    <mergeCell ref="B139:B140"/>
    <mergeCell ref="G114:G116"/>
    <mergeCell ref="B104:C104"/>
    <mergeCell ref="C159:C161"/>
    <mergeCell ref="J106:K106"/>
    <mergeCell ref="C63:C65"/>
    <mergeCell ref="I321:I323"/>
    <mergeCell ref="L140:M140"/>
    <mergeCell ref="K114:K116"/>
    <mergeCell ref="M606:M608"/>
    <mergeCell ref="E681:E683"/>
    <mergeCell ref="E690:E692"/>
    <mergeCell ref="E753:E755"/>
    <mergeCell ref="B111:B113"/>
    <mergeCell ref="C111:C113"/>
    <mergeCell ref="K327:K329"/>
    <mergeCell ref="E360:E362"/>
    <mergeCell ref="G360:G362"/>
    <mergeCell ref="K750:K752"/>
    <mergeCell ref="B147:B149"/>
    <mergeCell ref="C147:C149"/>
    <mergeCell ref="I747:I749"/>
    <mergeCell ref="G417:G419"/>
    <mergeCell ref="G423:G425"/>
    <mergeCell ref="I738:I740"/>
    <mergeCell ref="K738:K740"/>
    <mergeCell ref="J140:K140"/>
    <mergeCell ref="K753:K755"/>
    <mergeCell ref="G354:G356"/>
    <mergeCell ref="G735:G737"/>
    <mergeCell ref="B117:B119"/>
    <mergeCell ref="C117:C119"/>
    <mergeCell ref="I117:I119"/>
    <mergeCell ref="G738:G740"/>
    <mergeCell ref="B114:B116"/>
    <mergeCell ref="C114:C116"/>
    <mergeCell ref="I114:I116"/>
    <mergeCell ref="F107:G107"/>
    <mergeCell ref="H107:I107"/>
    <mergeCell ref="J107:K107"/>
    <mergeCell ref="L139:M139"/>
    <mergeCell ref="D140:E140"/>
    <mergeCell ref="F140:G140"/>
    <mergeCell ref="K306:K308"/>
    <mergeCell ref="I123:I125"/>
    <mergeCell ref="B120:B122"/>
    <mergeCell ref="C120:C122"/>
    <mergeCell ref="D107:E107"/>
    <mergeCell ref="B159:B161"/>
    <mergeCell ref="B144:B146"/>
    <mergeCell ref="C144:C146"/>
    <mergeCell ref="B180:B182"/>
    <mergeCell ref="C180:C182"/>
    <mergeCell ref="B177:B179"/>
    <mergeCell ref="H205:I205"/>
    <mergeCell ref="J205:K205"/>
    <mergeCell ref="C201:G201"/>
    <mergeCell ref="H201:L201"/>
    <mergeCell ref="K711:K713"/>
    <mergeCell ref="G711:G713"/>
    <mergeCell ref="G720:G722"/>
    <mergeCell ref="B75:B77"/>
    <mergeCell ref="C75:C77"/>
    <mergeCell ref="E156:E158"/>
    <mergeCell ref="B54:B56"/>
    <mergeCell ref="C54:C56"/>
    <mergeCell ref="F41:G41"/>
    <mergeCell ref="H41:I41"/>
    <mergeCell ref="J41:K41"/>
    <mergeCell ref="B40:B41"/>
    <mergeCell ref="C40:C41"/>
    <mergeCell ref="D40:E40"/>
    <mergeCell ref="K702:K704"/>
    <mergeCell ref="K126:K128"/>
    <mergeCell ref="B90:B92"/>
    <mergeCell ref="C90:C92"/>
    <mergeCell ref="E57:E59"/>
    <mergeCell ref="K123:K125"/>
    <mergeCell ref="B87:B89"/>
    <mergeCell ref="C87:C89"/>
    <mergeCell ref="E54:E56"/>
    <mergeCell ref="K120:K122"/>
    <mergeCell ref="B63:B65"/>
    <mergeCell ref="C102:G102"/>
    <mergeCell ref="F40:G40"/>
    <mergeCell ref="G104:I104"/>
    <mergeCell ref="B96:B98"/>
    <mergeCell ref="C96:C98"/>
    <mergeCell ref="B93:B95"/>
    <mergeCell ref="C93:C95"/>
    <mergeCell ref="H102:L102"/>
    <mergeCell ref="B103:C103"/>
    <mergeCell ref="G45:G47"/>
    <mergeCell ref="C36:G36"/>
    <mergeCell ref="K318:K320"/>
    <mergeCell ref="E162:E164"/>
    <mergeCell ref="B60:B62"/>
    <mergeCell ref="C60:C62"/>
    <mergeCell ref="I318:I320"/>
    <mergeCell ref="E159:E161"/>
    <mergeCell ref="B57:B59"/>
    <mergeCell ref="G51:G53"/>
    <mergeCell ref="K117:K119"/>
    <mergeCell ref="K717:K719"/>
    <mergeCell ref="B81:B83"/>
    <mergeCell ref="C81:C83"/>
    <mergeCell ref="K315:K317"/>
    <mergeCell ref="K312:K314"/>
    <mergeCell ref="K714:K716"/>
    <mergeCell ref="B84:B86"/>
    <mergeCell ref="C84:C86"/>
    <mergeCell ref="B106:B107"/>
    <mergeCell ref="C106:C107"/>
    <mergeCell ref="D106:E106"/>
    <mergeCell ref="F106:G106"/>
    <mergeCell ref="H106:I106"/>
    <mergeCell ref="B38:C38"/>
    <mergeCell ref="K38:M38"/>
    <mergeCell ref="M123:M125"/>
    <mergeCell ref="G48:G50"/>
    <mergeCell ref="E153:E155"/>
    <mergeCell ref="B78:B80"/>
    <mergeCell ref="C78:C80"/>
    <mergeCell ref="I327:I329"/>
    <mergeCell ref="K111:K113"/>
    <mergeCell ref="M12:M14"/>
    <mergeCell ref="M24:M26"/>
    <mergeCell ref="E144:E146"/>
    <mergeCell ref="E45:E47"/>
    <mergeCell ref="B42:B44"/>
    <mergeCell ref="C42:C44"/>
    <mergeCell ref="G324:G326"/>
    <mergeCell ref="M9:M11"/>
    <mergeCell ref="M21:M23"/>
    <mergeCell ref="E141:E143"/>
    <mergeCell ref="C57:C59"/>
    <mergeCell ref="I315:I317"/>
    <mergeCell ref="K309:K311"/>
    <mergeCell ref="E60:E62"/>
    <mergeCell ref="K321:K323"/>
    <mergeCell ref="E63:E65"/>
    <mergeCell ref="C139:C140"/>
    <mergeCell ref="D139:E139"/>
    <mergeCell ref="F139:G139"/>
    <mergeCell ref="L40:M40"/>
    <mergeCell ref="D41:E41"/>
    <mergeCell ref="I324:I326"/>
    <mergeCell ref="G42:G44"/>
    <mergeCell ref="K108:K110"/>
    <mergeCell ref="L73:M73"/>
    <mergeCell ref="D74:E74"/>
    <mergeCell ref="F74:G74"/>
    <mergeCell ref="B73:B74"/>
    <mergeCell ref="C73:C74"/>
    <mergeCell ref="H40:I40"/>
    <mergeCell ref="J40:K40"/>
    <mergeCell ref="B30:B32"/>
    <mergeCell ref="D7:E7"/>
    <mergeCell ref="C30:C32"/>
    <mergeCell ref="G321:G323"/>
    <mergeCell ref="B27:B29"/>
    <mergeCell ref="C27:C29"/>
    <mergeCell ref="G318:G320"/>
    <mergeCell ref="B24:B26"/>
    <mergeCell ref="M30:M32"/>
    <mergeCell ref="E150:E152"/>
    <mergeCell ref="E51:E53"/>
    <mergeCell ref="B48:B50"/>
    <mergeCell ref="C48:C50"/>
    <mergeCell ref="I306:I308"/>
    <mergeCell ref="M15:M17"/>
    <mergeCell ref="M27:M29"/>
    <mergeCell ref="E147:E149"/>
    <mergeCell ref="E42:E44"/>
    <mergeCell ref="B45:B47"/>
    <mergeCell ref="C45:C47"/>
    <mergeCell ref="D73:E73"/>
    <mergeCell ref="F73:G73"/>
    <mergeCell ref="H73:I73"/>
    <mergeCell ref="J73:K73"/>
    <mergeCell ref="C69:G69"/>
    <mergeCell ref="H69:L69"/>
    <mergeCell ref="B70:C70"/>
    <mergeCell ref="G70:I70"/>
    <mergeCell ref="B71:C71"/>
    <mergeCell ref="G71:I71"/>
    <mergeCell ref="C24:C26"/>
    <mergeCell ref="G315:G317"/>
    <mergeCell ref="M282:M284"/>
    <mergeCell ref="E918:E920"/>
    <mergeCell ref="E912:E914"/>
    <mergeCell ref="E921:E923"/>
    <mergeCell ref="G900:G902"/>
    <mergeCell ref="G903:G905"/>
    <mergeCell ref="G915:G917"/>
    <mergeCell ref="G912:G914"/>
    <mergeCell ref="G918:G920"/>
    <mergeCell ref="G921:G923"/>
    <mergeCell ref="E48:E50"/>
    <mergeCell ref="B51:B53"/>
    <mergeCell ref="C51:C53"/>
    <mergeCell ref="I309:I311"/>
    <mergeCell ref="M18:M20"/>
    <mergeCell ref="J7:K7"/>
    <mergeCell ref="B21:B23"/>
    <mergeCell ref="C21:C23"/>
    <mergeCell ref="G312:G314"/>
    <mergeCell ref="M120:M122"/>
    <mergeCell ref="K27:K29"/>
    <mergeCell ref="B18:B20"/>
    <mergeCell ref="C18:C20"/>
    <mergeCell ref="G309:G311"/>
    <mergeCell ref="I30:I32"/>
    <mergeCell ref="K18:K20"/>
    <mergeCell ref="M117:M119"/>
    <mergeCell ref="K30:K32"/>
    <mergeCell ref="B15:B17"/>
    <mergeCell ref="C15:C17"/>
    <mergeCell ref="G306:G308"/>
    <mergeCell ref="I27:I29"/>
    <mergeCell ref="K15:K17"/>
    <mergeCell ref="I888:I890"/>
    <mergeCell ref="I885:I887"/>
    <mergeCell ref="I882:I884"/>
    <mergeCell ref="I879:I881"/>
    <mergeCell ref="K174:K176"/>
    <mergeCell ref="K177:K179"/>
    <mergeCell ref="K180:K182"/>
    <mergeCell ref="K183:K185"/>
    <mergeCell ref="M174:M176"/>
    <mergeCell ref="M177:M179"/>
    <mergeCell ref="K870:K872"/>
    <mergeCell ref="K867:K869"/>
    <mergeCell ref="E915:E917"/>
    <mergeCell ref="G855:G857"/>
    <mergeCell ref="G294:G296"/>
    <mergeCell ref="I288:I290"/>
    <mergeCell ref="I291:I293"/>
    <mergeCell ref="G327:G329"/>
    <mergeCell ref="K708:K710"/>
    <mergeCell ref="I723:I725"/>
    <mergeCell ref="I720:I722"/>
    <mergeCell ref="K705:K707"/>
    <mergeCell ref="M882:M884"/>
    <mergeCell ref="M879:M881"/>
    <mergeCell ref="M876:M878"/>
    <mergeCell ref="M747:M749"/>
    <mergeCell ref="M750:M752"/>
    <mergeCell ref="D206:E206"/>
    <mergeCell ref="F206:G206"/>
    <mergeCell ref="H206:I206"/>
    <mergeCell ref="J206:K206"/>
    <mergeCell ref="L206:M206"/>
    <mergeCell ref="M771:M773"/>
    <mergeCell ref="C3:G3"/>
    <mergeCell ref="H3:L3"/>
    <mergeCell ref="B4:C4"/>
    <mergeCell ref="K4:M4"/>
    <mergeCell ref="B5:C5"/>
    <mergeCell ref="D5:E5"/>
    <mergeCell ref="K5:M5"/>
    <mergeCell ref="I192:I194"/>
    <mergeCell ref="I195:I197"/>
    <mergeCell ref="I411:I413"/>
    <mergeCell ref="I414:I416"/>
    <mergeCell ref="I417:I419"/>
    <mergeCell ref="I420:I422"/>
    <mergeCell ref="B9:B11"/>
    <mergeCell ref="C9:C11"/>
    <mergeCell ref="K9:K11"/>
    <mergeCell ref="L7:M7"/>
    <mergeCell ref="D8:E8"/>
    <mergeCell ref="F7:G7"/>
    <mergeCell ref="H7:I7"/>
    <mergeCell ref="F8:G8"/>
    <mergeCell ref="H8:I8"/>
    <mergeCell ref="J8:K8"/>
    <mergeCell ref="G273:G275"/>
    <mergeCell ref="G279:G281"/>
    <mergeCell ref="G282:G284"/>
    <mergeCell ref="B37:C37"/>
    <mergeCell ref="L8:M8"/>
    <mergeCell ref="B7:B8"/>
    <mergeCell ref="C7:C8"/>
    <mergeCell ref="B12:B14"/>
    <mergeCell ref="C12:C14"/>
    <mergeCell ref="E327:E329"/>
    <mergeCell ref="I24:I26"/>
    <mergeCell ref="K12:K14"/>
    <mergeCell ref="M111:M113"/>
    <mergeCell ref="K24:K26"/>
    <mergeCell ref="E324:E326"/>
    <mergeCell ref="K888:K890"/>
    <mergeCell ref="K885:K887"/>
    <mergeCell ref="M888:M890"/>
    <mergeCell ref="M885:M887"/>
    <mergeCell ref="M867:M869"/>
    <mergeCell ref="M426:M428"/>
    <mergeCell ref="M423:M425"/>
    <mergeCell ref="M420:M422"/>
    <mergeCell ref="M417:M419"/>
    <mergeCell ref="M414:M416"/>
    <mergeCell ref="M411:M413"/>
    <mergeCell ref="L669:M692"/>
    <mergeCell ref="G123:G125"/>
    <mergeCell ref="G702:G704"/>
    <mergeCell ref="G714:G716"/>
    <mergeCell ref="G708:G710"/>
    <mergeCell ref="G681:G683"/>
    <mergeCell ref="G675:G677"/>
    <mergeCell ref="K129:K131"/>
    <mergeCell ref="J173:K173"/>
    <mergeCell ref="L173:M173"/>
    <mergeCell ref="I144:I146"/>
    <mergeCell ref="L404:M404"/>
    <mergeCell ref="M405:M407"/>
    <mergeCell ref="M54:M56"/>
    <mergeCell ref="K903:K905"/>
    <mergeCell ref="K900:K902"/>
    <mergeCell ref="I921:I923"/>
    <mergeCell ref="G867:G869"/>
    <mergeCell ref="G873:G875"/>
    <mergeCell ref="G870:G872"/>
    <mergeCell ref="B499:C499"/>
    <mergeCell ref="K279:K281"/>
    <mergeCell ref="K282:K284"/>
    <mergeCell ref="K285:K287"/>
    <mergeCell ref="K288:K290"/>
    <mergeCell ref="K291:K293"/>
    <mergeCell ref="I294:I296"/>
    <mergeCell ref="J768:K791"/>
    <mergeCell ref="H801:I824"/>
    <mergeCell ref="K381:K383"/>
    <mergeCell ref="G852:G854"/>
    <mergeCell ref="K525:K527"/>
    <mergeCell ref="K522:K524"/>
    <mergeCell ref="K519:K521"/>
    <mergeCell ref="J669:K692"/>
    <mergeCell ref="I717:I719"/>
    <mergeCell ref="E702:E704"/>
    <mergeCell ref="E717:E719"/>
    <mergeCell ref="E705:E707"/>
    <mergeCell ref="E708:E710"/>
    <mergeCell ref="E711:E713"/>
    <mergeCell ref="E723:E725"/>
    <mergeCell ref="E714:E716"/>
    <mergeCell ref="E720:E722"/>
    <mergeCell ref="G717:G719"/>
    <mergeCell ref="G723:G725"/>
    <mergeCell ref="E9:E11"/>
    <mergeCell ref="E12:E14"/>
    <mergeCell ref="E15:E17"/>
    <mergeCell ref="E18:E20"/>
    <mergeCell ref="E21:E23"/>
    <mergeCell ref="E24:E26"/>
    <mergeCell ref="E27:E29"/>
    <mergeCell ref="E30:E32"/>
    <mergeCell ref="G9:G11"/>
    <mergeCell ref="G12:G14"/>
    <mergeCell ref="G15:G17"/>
    <mergeCell ref="G18:G20"/>
    <mergeCell ref="G21:G23"/>
    <mergeCell ref="G24:G26"/>
    <mergeCell ref="I282:I284"/>
    <mergeCell ref="I285:I287"/>
    <mergeCell ref="M114:M116"/>
    <mergeCell ref="K21:K23"/>
    <mergeCell ref="H36:L36"/>
    <mergeCell ref="H74:I74"/>
    <mergeCell ref="J74:K74"/>
    <mergeCell ref="L74:M74"/>
    <mergeCell ref="L41:M41"/>
    <mergeCell ref="L107:M107"/>
    <mergeCell ref="I21:I23"/>
    <mergeCell ref="M108:M110"/>
    <mergeCell ref="E111:E113"/>
    <mergeCell ref="E117:E119"/>
    <mergeCell ref="M51:M53"/>
    <mergeCell ref="M42:M44"/>
    <mergeCell ref="M213:M215"/>
    <mergeCell ref="I45:I47"/>
    <mergeCell ref="M48:M50"/>
    <mergeCell ref="M45:M47"/>
    <mergeCell ref="I9:I11"/>
    <mergeCell ref="I12:I14"/>
    <mergeCell ref="K450:K452"/>
    <mergeCell ref="E504:E506"/>
    <mergeCell ref="E513:E515"/>
    <mergeCell ref="E510:E512"/>
    <mergeCell ref="G37:I37"/>
    <mergeCell ref="G342:G344"/>
    <mergeCell ref="G339:G341"/>
    <mergeCell ref="H140:I140"/>
    <mergeCell ref="M471:M473"/>
    <mergeCell ref="M474:M476"/>
    <mergeCell ref="M477:M479"/>
    <mergeCell ref="M480:M482"/>
    <mergeCell ref="M492:M494"/>
    <mergeCell ref="M489:M491"/>
    <mergeCell ref="M486:M488"/>
    <mergeCell ref="M483:M485"/>
    <mergeCell ref="I477:I479"/>
    <mergeCell ref="M129:M131"/>
    <mergeCell ref="M126:M128"/>
    <mergeCell ref="M408:M410"/>
    <mergeCell ref="I312:I314"/>
    <mergeCell ref="G492:G494"/>
    <mergeCell ref="G489:G491"/>
    <mergeCell ref="G486:G488"/>
    <mergeCell ref="G483:G485"/>
    <mergeCell ref="I492:I494"/>
    <mergeCell ref="I471:I473"/>
    <mergeCell ref="E123:E125"/>
    <mergeCell ref="G705:G707"/>
    <mergeCell ref="I702:I704"/>
    <mergeCell ref="I708:I710"/>
    <mergeCell ref="I711:I713"/>
    <mergeCell ref="I705:I707"/>
    <mergeCell ref="G499:I499"/>
    <mergeCell ref="C498:G498"/>
    <mergeCell ref="D636:E659"/>
    <mergeCell ref="F636:G659"/>
    <mergeCell ref="H636:I659"/>
    <mergeCell ref="G690:G692"/>
    <mergeCell ref="B532:C532"/>
    <mergeCell ref="B533:C533"/>
    <mergeCell ref="B525:B527"/>
    <mergeCell ref="E582:E584"/>
    <mergeCell ref="E585:E587"/>
    <mergeCell ref="E588:E590"/>
    <mergeCell ref="I579:I581"/>
    <mergeCell ref="I576:I578"/>
    <mergeCell ref="I582:I584"/>
    <mergeCell ref="I585:I587"/>
    <mergeCell ref="H602:I602"/>
    <mergeCell ref="F602:G602"/>
    <mergeCell ref="G678:G680"/>
    <mergeCell ref="G684:G686"/>
    <mergeCell ref="G687:G689"/>
    <mergeCell ref="I669:I671"/>
    <mergeCell ref="I672:I674"/>
    <mergeCell ref="E621:E623"/>
    <mergeCell ref="G609:G611"/>
    <mergeCell ref="G510:G512"/>
    <mergeCell ref="I513:I515"/>
    <mergeCell ref="B433:C433"/>
    <mergeCell ref="B434:C434"/>
    <mergeCell ref="C483:C485"/>
    <mergeCell ref="B480:B482"/>
    <mergeCell ref="B381:B383"/>
    <mergeCell ref="G507:G509"/>
    <mergeCell ref="G504:G506"/>
    <mergeCell ref="K486:K488"/>
    <mergeCell ref="K483:K485"/>
    <mergeCell ref="K471:K473"/>
    <mergeCell ref="K474:K476"/>
    <mergeCell ref="K477:K479"/>
    <mergeCell ref="K480:K482"/>
    <mergeCell ref="I735:I737"/>
    <mergeCell ref="K735:K737"/>
    <mergeCell ref="G126:G128"/>
    <mergeCell ref="D173:E173"/>
    <mergeCell ref="K444:K446"/>
    <mergeCell ref="K453:K455"/>
    <mergeCell ref="E522:E524"/>
    <mergeCell ref="I480:I482"/>
    <mergeCell ref="I483:I485"/>
    <mergeCell ref="I486:I488"/>
    <mergeCell ref="I489:I491"/>
    <mergeCell ref="E519:E521"/>
    <mergeCell ref="E516:E518"/>
    <mergeCell ref="I516:I518"/>
    <mergeCell ref="I519:I521"/>
    <mergeCell ref="G519:G521"/>
    <mergeCell ref="G516:G518"/>
    <mergeCell ref="E570:E572"/>
    <mergeCell ref="E573:E575"/>
    <mergeCell ref="I408:I410"/>
    <mergeCell ref="G450:G452"/>
    <mergeCell ref="G459:G461"/>
    <mergeCell ref="G456:G458"/>
    <mergeCell ref="E459:E461"/>
    <mergeCell ref="E456:E458"/>
    <mergeCell ref="E441:E443"/>
    <mergeCell ref="E453:E455"/>
    <mergeCell ref="E450:E452"/>
    <mergeCell ref="E447:E449"/>
    <mergeCell ref="E444:E446"/>
    <mergeCell ref="E438:E440"/>
    <mergeCell ref="E405:E407"/>
    <mergeCell ref="E339:E341"/>
    <mergeCell ref="E342:E344"/>
    <mergeCell ref="H300:L300"/>
    <mergeCell ref="L172:M172"/>
    <mergeCell ref="F239:G239"/>
    <mergeCell ref="L239:M239"/>
    <mergeCell ref="H305:I305"/>
    <mergeCell ref="J305:K305"/>
    <mergeCell ref="L305:M305"/>
    <mergeCell ref="E213:E215"/>
    <mergeCell ref="K192:K194"/>
    <mergeCell ref="M219:M221"/>
    <mergeCell ref="M216:M218"/>
    <mergeCell ref="L437:M437"/>
    <mergeCell ref="M384:M386"/>
    <mergeCell ref="G222:G224"/>
    <mergeCell ref="G219:G221"/>
    <mergeCell ref="E249:E251"/>
    <mergeCell ref="G555:G557"/>
    <mergeCell ref="G558:G560"/>
    <mergeCell ref="M543:M545"/>
    <mergeCell ref="M558:M560"/>
    <mergeCell ref="M552:M554"/>
    <mergeCell ref="M555:M557"/>
    <mergeCell ref="M549:M551"/>
    <mergeCell ref="J139:K139"/>
    <mergeCell ref="F173:G173"/>
    <mergeCell ref="E414:E416"/>
    <mergeCell ref="M162:M164"/>
    <mergeCell ref="H272:I272"/>
    <mergeCell ref="I354:I356"/>
    <mergeCell ref="G144:G146"/>
    <mergeCell ref="G202:I202"/>
    <mergeCell ref="L238:M238"/>
    <mergeCell ref="D239:E239"/>
    <mergeCell ref="M447:M449"/>
    <mergeCell ref="M450:M452"/>
    <mergeCell ref="M459:M461"/>
    <mergeCell ref="M456:M458"/>
    <mergeCell ref="M453:M455"/>
    <mergeCell ref="E486:E488"/>
    <mergeCell ref="E483:E485"/>
    <mergeCell ref="G474:G476"/>
    <mergeCell ref="G471:G473"/>
    <mergeCell ref="G480:G482"/>
    <mergeCell ref="G477:G479"/>
    <mergeCell ref="I474:I476"/>
    <mergeCell ref="G141:G143"/>
    <mergeCell ref="H173:I173"/>
    <mergeCell ref="G411:G413"/>
    <mergeCell ref="I570:I572"/>
    <mergeCell ref="L601:M601"/>
    <mergeCell ref="J601:K601"/>
    <mergeCell ref="E579:E581"/>
    <mergeCell ref="E576:E578"/>
    <mergeCell ref="E591:E593"/>
    <mergeCell ref="K576:K578"/>
    <mergeCell ref="K579:K581"/>
    <mergeCell ref="K591:K593"/>
    <mergeCell ref="M522:M524"/>
    <mergeCell ref="M516:M518"/>
    <mergeCell ref="E537:E539"/>
    <mergeCell ref="E540:E542"/>
    <mergeCell ref="E546:E548"/>
    <mergeCell ref="E543:E545"/>
    <mergeCell ref="E558:E560"/>
    <mergeCell ref="E555:E557"/>
    <mergeCell ref="E552:E554"/>
    <mergeCell ref="E549:E551"/>
    <mergeCell ref="G537:G539"/>
    <mergeCell ref="G540:G542"/>
    <mergeCell ref="G543:G545"/>
    <mergeCell ref="G546:G548"/>
    <mergeCell ref="G549:G551"/>
    <mergeCell ref="G552:G554"/>
    <mergeCell ref="I540:I542"/>
    <mergeCell ref="I546:I548"/>
    <mergeCell ref="I543:I545"/>
    <mergeCell ref="I549:I551"/>
    <mergeCell ref="I552:I554"/>
    <mergeCell ref="I555:I557"/>
    <mergeCell ref="I558:I560"/>
    <mergeCell ref="E606:E608"/>
    <mergeCell ref="G606:G608"/>
    <mergeCell ref="E624:E626"/>
    <mergeCell ref="G603:G605"/>
    <mergeCell ref="G612:G614"/>
    <mergeCell ref="G618:G620"/>
    <mergeCell ref="G615:G617"/>
    <mergeCell ref="G621:G623"/>
    <mergeCell ref="G624:G626"/>
    <mergeCell ref="L568:M568"/>
    <mergeCell ref="J569:K569"/>
    <mergeCell ref="L569:M569"/>
    <mergeCell ref="M573:M575"/>
    <mergeCell ref="M570:M572"/>
    <mergeCell ref="M579:M581"/>
    <mergeCell ref="M576:M578"/>
    <mergeCell ref="M582:M584"/>
    <mergeCell ref="M585:M587"/>
    <mergeCell ref="M588:M590"/>
    <mergeCell ref="M591:M593"/>
    <mergeCell ref="E615:E617"/>
    <mergeCell ref="I591:I593"/>
    <mergeCell ref="I588:I590"/>
    <mergeCell ref="G570:G572"/>
    <mergeCell ref="G573:G575"/>
    <mergeCell ref="G585:G587"/>
    <mergeCell ref="G582:G584"/>
    <mergeCell ref="G579:G581"/>
    <mergeCell ref="G576:G578"/>
    <mergeCell ref="I573:I575"/>
    <mergeCell ref="G588:G590"/>
    <mergeCell ref="G591:G593"/>
    <mergeCell ref="K606:K608"/>
    <mergeCell ref="K603:K605"/>
    <mergeCell ref="M603:M605"/>
    <mergeCell ref="E684:E686"/>
    <mergeCell ref="E687:E689"/>
    <mergeCell ref="E675:E677"/>
    <mergeCell ref="E678:E680"/>
    <mergeCell ref="M621:M623"/>
    <mergeCell ref="M624:M626"/>
    <mergeCell ref="E669:E671"/>
    <mergeCell ref="E672:E674"/>
    <mergeCell ref="M609:M611"/>
    <mergeCell ref="M612:M614"/>
    <mergeCell ref="M615:M617"/>
    <mergeCell ref="M618:M620"/>
    <mergeCell ref="G669:G671"/>
    <mergeCell ref="J602:K602"/>
    <mergeCell ref="I678:I680"/>
    <mergeCell ref="F668:G668"/>
    <mergeCell ref="H668:I668"/>
    <mergeCell ref="I606:I608"/>
    <mergeCell ref="I612:I614"/>
    <mergeCell ref="I603:I605"/>
    <mergeCell ref="I609:I611"/>
    <mergeCell ref="I615:I617"/>
    <mergeCell ref="I621:I623"/>
    <mergeCell ref="I618:I620"/>
    <mergeCell ref="I624:I626"/>
    <mergeCell ref="E618:E620"/>
    <mergeCell ref="E612:E614"/>
    <mergeCell ref="E609:E611"/>
    <mergeCell ref="E603:E605"/>
    <mergeCell ref="M987:M989"/>
    <mergeCell ref="K948:K950"/>
    <mergeCell ref="K945:K947"/>
    <mergeCell ref="K939:K941"/>
    <mergeCell ref="K942:K944"/>
    <mergeCell ref="I972:I974"/>
    <mergeCell ref="I975:I977"/>
    <mergeCell ref="I978:I980"/>
    <mergeCell ref="I981:I983"/>
    <mergeCell ref="K975:K977"/>
    <mergeCell ref="K969:K971"/>
    <mergeCell ref="K972:K974"/>
    <mergeCell ref="K966:K968"/>
    <mergeCell ref="I984:I986"/>
    <mergeCell ref="I987:I989"/>
    <mergeCell ref="K981:K983"/>
    <mergeCell ref="K978:K980"/>
    <mergeCell ref="M972:M974"/>
    <mergeCell ref="M975:M977"/>
    <mergeCell ref="M966:M968"/>
    <mergeCell ref="K987:K989"/>
    <mergeCell ref="K984:K986"/>
    <mergeCell ref="M969:M971"/>
    <mergeCell ref="M939:M941"/>
    <mergeCell ref="M945:M947"/>
    <mergeCell ref="I939:I941"/>
    <mergeCell ref="I948:I950"/>
    <mergeCell ref="I945:I947"/>
    <mergeCell ref="M978:M980"/>
    <mergeCell ref="M981:M983"/>
    <mergeCell ref="M984:M986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4294967293" verticalDpi="4294967293" r:id="rId1"/>
  <rowBreaks count="31" manualBreakCount="31">
    <brk id="32" min="1" max="12" man="1"/>
    <brk id="65" min="1" max="12" man="1"/>
    <brk id="98" min="1" max="12" man="1"/>
    <brk id="131" min="1" max="12" man="1"/>
    <brk id="164" min="1" max="12" man="1"/>
    <brk id="197" max="12" man="1"/>
    <brk id="230" max="12" man="1"/>
    <brk id="263" max="12" man="1"/>
    <brk id="296" max="12" man="1"/>
    <brk id="329" max="12" man="1"/>
    <brk id="362" max="12" man="1"/>
    <brk id="395" max="12" man="1"/>
    <brk id="428" max="12" man="1"/>
    <brk id="461" max="12" man="1"/>
    <brk id="494" max="12" man="1"/>
    <brk id="527" max="12" man="1"/>
    <brk id="560" max="12" man="1"/>
    <brk id="593" max="12" man="1"/>
    <brk id="626" max="12" man="1"/>
    <brk id="659" min="1" max="12" man="1"/>
    <brk id="692" max="12" man="1"/>
    <brk id="725" max="12" man="1"/>
    <brk id="758" max="12" man="1"/>
    <brk id="791" max="12" man="1"/>
    <brk id="824" max="12" man="1"/>
    <brk id="857" max="12" man="1"/>
    <brk id="890" max="12" man="1"/>
    <brk id="923" max="12" man="1"/>
    <brk id="956" max="12" man="1"/>
    <brk id="989" max="12" man="1"/>
    <brk id="1014" min="1" max="12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Z1058"/>
  <sheetViews>
    <sheetView view="pageBreakPreview" zoomScale="85" zoomScaleSheetLayoutView="85" zoomScalePageLayoutView="70" workbookViewId="0">
      <selection activeCell="J46" sqref="J46"/>
    </sheetView>
  </sheetViews>
  <sheetFormatPr defaultRowHeight="16.5" x14ac:dyDescent="0.3"/>
  <cols>
    <col min="1" max="1" width="0.875" customWidth="1"/>
    <col min="2" max="2" width="4.875" bestFit="1" customWidth="1"/>
    <col min="3" max="3" width="5.625" bestFit="1" customWidth="1"/>
    <col min="4" max="4" width="14" customWidth="1"/>
    <col min="5" max="5" width="5.625" customWidth="1"/>
    <col min="6" max="6" width="13.5" customWidth="1"/>
    <col min="7" max="7" width="5.625" customWidth="1"/>
    <col min="8" max="8" width="13.625" customWidth="1"/>
    <col min="9" max="9" width="5.625" customWidth="1"/>
    <col min="10" max="10" width="13.75" customWidth="1"/>
    <col min="11" max="11" width="5.625" customWidth="1"/>
    <col min="12" max="12" width="14" customWidth="1"/>
    <col min="13" max="13" width="5.625" customWidth="1"/>
    <col min="14" max="14" width="7.75" bestFit="1" customWidth="1"/>
    <col min="15" max="15" width="8" customWidth="1"/>
  </cols>
  <sheetData>
    <row r="1" spans="2:13" ht="20.25" x14ac:dyDescent="0.3">
      <c r="B1" s="1" t="s">
        <v>240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2" customHeight="1" x14ac:dyDescent="0.3">
      <c r="B2" s="3"/>
      <c r="C2" s="3"/>
      <c r="D2" s="3"/>
      <c r="E2" s="4"/>
      <c r="F2" s="3"/>
      <c r="G2" s="4"/>
      <c r="H2" s="3"/>
      <c r="I2" s="4"/>
      <c r="J2" s="3"/>
      <c r="K2" s="4"/>
      <c r="L2" s="3"/>
      <c r="M2" s="5"/>
    </row>
    <row r="3" spans="2:13" ht="26.25" x14ac:dyDescent="0.3">
      <c r="B3" s="2"/>
      <c r="C3" s="230">
        <f>L8</f>
        <v>43791</v>
      </c>
      <c r="D3" s="230"/>
      <c r="E3" s="230"/>
      <c r="F3" s="230"/>
      <c r="G3" s="230"/>
      <c r="H3" s="220">
        <f>IF(DAY(L8)&gt;=28,5,IF(DAY(L8)&gt;=21,4,IF(DAY(L8)&gt;=14,3,IF(DAY(L8)&gt;=7,2,1))))</f>
        <v>4</v>
      </c>
      <c r="I3" s="220"/>
      <c r="J3" s="220"/>
      <c r="K3" s="220"/>
      <c r="L3" s="220"/>
      <c r="M3" s="6"/>
    </row>
    <row r="4" spans="2:13" ht="26.25" x14ac:dyDescent="0.3">
      <c r="B4" s="221" t="s">
        <v>232</v>
      </c>
      <c r="C4" s="222"/>
      <c r="D4" s="194" t="s">
        <v>242</v>
      </c>
      <c r="E4" s="7"/>
      <c r="F4" s="148"/>
      <c r="J4" s="149"/>
      <c r="K4" s="218" t="s">
        <v>237</v>
      </c>
      <c r="L4" s="219"/>
      <c r="M4" s="219"/>
    </row>
    <row r="5" spans="2:13" x14ac:dyDescent="0.3">
      <c r="B5" s="223" t="s">
        <v>233</v>
      </c>
      <c r="C5" s="223"/>
      <c r="D5" s="223" t="s">
        <v>450</v>
      </c>
      <c r="E5" s="223"/>
      <c r="F5" s="185" t="s">
        <v>234</v>
      </c>
      <c r="J5" s="6"/>
      <c r="K5" s="221" t="s">
        <v>231</v>
      </c>
      <c r="L5" s="222"/>
      <c r="M5" s="222"/>
    </row>
    <row r="6" spans="2:13" x14ac:dyDescent="0.3">
      <c r="B6" s="2"/>
      <c r="C6" s="2"/>
      <c r="D6" s="2"/>
      <c r="E6" s="2"/>
      <c r="F6" s="186"/>
      <c r="G6" s="2"/>
      <c r="H6" s="2"/>
      <c r="I6" s="2"/>
      <c r="J6" s="2"/>
      <c r="K6" s="2"/>
      <c r="L6" s="2"/>
      <c r="M6" s="6"/>
    </row>
    <row r="7" spans="2:13" x14ac:dyDescent="0.3">
      <c r="B7" s="239" t="s">
        <v>0</v>
      </c>
      <c r="C7" s="239" t="s">
        <v>1</v>
      </c>
      <c r="D7" s="215">
        <f>D8</f>
        <v>43787</v>
      </c>
      <c r="E7" s="216"/>
      <c r="F7" s="215">
        <f>F8</f>
        <v>43788</v>
      </c>
      <c r="G7" s="216"/>
      <c r="H7" s="215">
        <f>H8</f>
        <v>43789</v>
      </c>
      <c r="I7" s="216"/>
      <c r="J7" s="215">
        <f>J8</f>
        <v>43790</v>
      </c>
      <c r="K7" s="216"/>
      <c r="L7" s="215">
        <f>L8</f>
        <v>43791</v>
      </c>
      <c r="M7" s="216"/>
    </row>
    <row r="8" spans="2:13" ht="17.25" thickBot="1" x14ac:dyDescent="0.35">
      <c r="B8" s="240"/>
      <c r="C8" s="240"/>
      <c r="D8" s="213">
        <v>43787</v>
      </c>
      <c r="E8" s="214"/>
      <c r="F8" s="213">
        <f>D8+1</f>
        <v>43788</v>
      </c>
      <c r="G8" s="214"/>
      <c r="H8" s="213">
        <f>F8+1</f>
        <v>43789</v>
      </c>
      <c r="I8" s="214"/>
      <c r="J8" s="213">
        <f>H8+1</f>
        <v>43790</v>
      </c>
      <c r="K8" s="214"/>
      <c r="L8" s="213">
        <f>J8+1</f>
        <v>43791</v>
      </c>
      <c r="M8" s="214"/>
    </row>
    <row r="9" spans="2:13" ht="27" customHeight="1" thickTop="1" x14ac:dyDescent="0.3">
      <c r="B9" s="229">
        <v>1</v>
      </c>
      <c r="C9" s="225" t="s">
        <v>2</v>
      </c>
      <c r="D9" s="197" t="s">
        <v>433</v>
      </c>
      <c r="E9" s="211" t="s">
        <v>467</v>
      </c>
      <c r="F9" s="197" t="s">
        <v>355</v>
      </c>
      <c r="G9" s="211" t="s">
        <v>481</v>
      </c>
      <c r="H9" s="197" t="s">
        <v>355</v>
      </c>
      <c r="I9" s="211" t="s">
        <v>481</v>
      </c>
      <c r="J9" s="197" t="s">
        <v>355</v>
      </c>
      <c r="K9" s="211" t="s">
        <v>481</v>
      </c>
      <c r="L9" s="197" t="s">
        <v>355</v>
      </c>
      <c r="M9" s="211" t="s">
        <v>481</v>
      </c>
    </row>
    <row r="10" spans="2:13" ht="50.1" customHeight="1" x14ac:dyDescent="0.3">
      <c r="B10" s="229"/>
      <c r="C10" s="225"/>
      <c r="D10" s="197" t="s">
        <v>436</v>
      </c>
      <c r="E10" s="211"/>
      <c r="F10" s="197" t="s">
        <v>315</v>
      </c>
      <c r="G10" s="211"/>
      <c r="H10" s="197" t="s">
        <v>315</v>
      </c>
      <c r="I10" s="211"/>
      <c r="J10" s="197" t="s">
        <v>315</v>
      </c>
      <c r="K10" s="211"/>
      <c r="L10" s="197" t="s">
        <v>315</v>
      </c>
      <c r="M10" s="211"/>
    </row>
    <row r="11" spans="2:13" ht="21.95" customHeight="1" x14ac:dyDescent="0.3">
      <c r="B11" s="237"/>
      <c r="C11" s="238"/>
      <c r="D11" s="157" t="s">
        <v>333</v>
      </c>
      <c r="E11" s="212"/>
      <c r="F11" s="157" t="s">
        <v>333</v>
      </c>
      <c r="G11" s="212"/>
      <c r="H11" s="157" t="s">
        <v>333</v>
      </c>
      <c r="I11" s="212"/>
      <c r="J11" s="157" t="s">
        <v>333</v>
      </c>
      <c r="K11" s="212"/>
      <c r="L11" s="157" t="s">
        <v>333</v>
      </c>
      <c r="M11" s="212"/>
    </row>
    <row r="12" spans="2:13" ht="27" customHeight="1" x14ac:dyDescent="0.3">
      <c r="B12" s="227">
        <v>2</v>
      </c>
      <c r="C12" s="224" t="s">
        <v>3</v>
      </c>
      <c r="D12" s="197" t="s">
        <v>433</v>
      </c>
      <c r="E12" s="211" t="s">
        <v>468</v>
      </c>
      <c r="F12" s="197" t="s">
        <v>355</v>
      </c>
      <c r="G12" s="211" t="s">
        <v>481</v>
      </c>
      <c r="H12" s="197" t="s">
        <v>355</v>
      </c>
      <c r="I12" s="211" t="s">
        <v>481</v>
      </c>
      <c r="J12" s="197" t="s">
        <v>355</v>
      </c>
      <c r="K12" s="211" t="s">
        <v>481</v>
      </c>
      <c r="L12" s="197" t="s">
        <v>355</v>
      </c>
      <c r="M12" s="211" t="s">
        <v>481</v>
      </c>
    </row>
    <row r="13" spans="2:13" ht="50.1" customHeight="1" x14ac:dyDescent="0.3">
      <c r="B13" s="228"/>
      <c r="C13" s="225"/>
      <c r="D13" s="197" t="s">
        <v>436</v>
      </c>
      <c r="E13" s="211"/>
      <c r="F13" s="197" t="s">
        <v>315</v>
      </c>
      <c r="G13" s="211"/>
      <c r="H13" s="197" t="s">
        <v>315</v>
      </c>
      <c r="I13" s="211"/>
      <c r="J13" s="197" t="s">
        <v>315</v>
      </c>
      <c r="K13" s="211"/>
      <c r="L13" s="197" t="s">
        <v>315</v>
      </c>
      <c r="M13" s="211"/>
    </row>
    <row r="14" spans="2:13" ht="21.95" customHeight="1" x14ac:dyDescent="0.3">
      <c r="B14" s="229"/>
      <c r="C14" s="226"/>
      <c r="D14" s="157" t="s">
        <v>333</v>
      </c>
      <c r="E14" s="212"/>
      <c r="F14" s="157" t="s">
        <v>333</v>
      </c>
      <c r="G14" s="212"/>
      <c r="H14" s="157" t="s">
        <v>333</v>
      </c>
      <c r="I14" s="212"/>
      <c r="J14" s="157" t="s">
        <v>333</v>
      </c>
      <c r="K14" s="212"/>
      <c r="L14" s="157" t="s">
        <v>333</v>
      </c>
      <c r="M14" s="212"/>
    </row>
    <row r="15" spans="2:13" ht="27" customHeight="1" x14ac:dyDescent="0.3">
      <c r="B15" s="227">
        <v>3</v>
      </c>
      <c r="C15" s="224" t="s">
        <v>4</v>
      </c>
      <c r="D15" s="197" t="s">
        <v>433</v>
      </c>
      <c r="E15" s="211" t="s">
        <v>467</v>
      </c>
      <c r="F15" s="197" t="s">
        <v>355</v>
      </c>
      <c r="G15" s="211" t="s">
        <v>481</v>
      </c>
      <c r="H15" s="197" t="s">
        <v>355</v>
      </c>
      <c r="I15" s="211" t="s">
        <v>481</v>
      </c>
      <c r="J15" s="197" t="s">
        <v>355</v>
      </c>
      <c r="K15" s="211" t="s">
        <v>481</v>
      </c>
      <c r="L15" s="197" t="s">
        <v>355</v>
      </c>
      <c r="M15" s="211" t="s">
        <v>481</v>
      </c>
    </row>
    <row r="16" spans="2:13" ht="50.1" customHeight="1" x14ac:dyDescent="0.3">
      <c r="B16" s="228"/>
      <c r="C16" s="225"/>
      <c r="D16" s="197" t="s">
        <v>436</v>
      </c>
      <c r="E16" s="211"/>
      <c r="F16" s="197" t="s">
        <v>315</v>
      </c>
      <c r="G16" s="211"/>
      <c r="H16" s="197" t="s">
        <v>315</v>
      </c>
      <c r="I16" s="211"/>
      <c r="J16" s="197" t="s">
        <v>315</v>
      </c>
      <c r="K16" s="211"/>
      <c r="L16" s="197" t="s">
        <v>315</v>
      </c>
      <c r="M16" s="211"/>
    </row>
    <row r="17" spans="2:13" ht="21.95" customHeight="1" x14ac:dyDescent="0.3">
      <c r="B17" s="229"/>
      <c r="C17" s="226"/>
      <c r="D17" s="157" t="s">
        <v>333</v>
      </c>
      <c r="E17" s="212"/>
      <c r="F17" s="157" t="s">
        <v>333</v>
      </c>
      <c r="G17" s="212"/>
      <c r="H17" s="157" t="s">
        <v>333</v>
      </c>
      <c r="I17" s="212"/>
      <c r="J17" s="157" t="s">
        <v>333</v>
      </c>
      <c r="K17" s="212"/>
      <c r="L17" s="157" t="s">
        <v>333</v>
      </c>
      <c r="M17" s="212"/>
    </row>
    <row r="18" spans="2:13" ht="27" customHeight="1" x14ac:dyDescent="0.3">
      <c r="B18" s="227">
        <v>4</v>
      </c>
      <c r="C18" s="224" t="s">
        <v>217</v>
      </c>
      <c r="D18" s="197" t="s">
        <v>433</v>
      </c>
      <c r="E18" s="211" t="s">
        <v>468</v>
      </c>
      <c r="F18" s="187" t="s">
        <v>355</v>
      </c>
      <c r="G18" s="211" t="s">
        <v>481</v>
      </c>
      <c r="H18" s="197" t="s">
        <v>355</v>
      </c>
      <c r="I18" s="211" t="s">
        <v>481</v>
      </c>
      <c r="J18" s="197" t="s">
        <v>355</v>
      </c>
      <c r="K18" s="211" t="s">
        <v>481</v>
      </c>
      <c r="L18" s="197" t="s">
        <v>355</v>
      </c>
      <c r="M18" s="211" t="s">
        <v>481</v>
      </c>
    </row>
    <row r="19" spans="2:13" ht="50.1" customHeight="1" x14ac:dyDescent="0.3">
      <c r="B19" s="228"/>
      <c r="C19" s="225"/>
      <c r="D19" s="197" t="s">
        <v>436</v>
      </c>
      <c r="E19" s="211"/>
      <c r="F19" s="187" t="s">
        <v>315</v>
      </c>
      <c r="G19" s="211"/>
      <c r="H19" s="197" t="s">
        <v>315</v>
      </c>
      <c r="I19" s="211"/>
      <c r="J19" s="197" t="s">
        <v>315</v>
      </c>
      <c r="K19" s="211"/>
      <c r="L19" s="197" t="s">
        <v>315</v>
      </c>
      <c r="M19" s="211"/>
    </row>
    <row r="20" spans="2:13" ht="21.95" customHeight="1" x14ac:dyDescent="0.3">
      <c r="B20" s="229"/>
      <c r="C20" s="226"/>
      <c r="D20" s="157" t="s">
        <v>333</v>
      </c>
      <c r="E20" s="212"/>
      <c r="F20" s="157" t="s">
        <v>333</v>
      </c>
      <c r="G20" s="212"/>
      <c r="H20" s="157" t="s">
        <v>333</v>
      </c>
      <c r="I20" s="212"/>
      <c r="J20" s="157" t="s">
        <v>333</v>
      </c>
      <c r="K20" s="212"/>
      <c r="L20" s="157" t="s">
        <v>333</v>
      </c>
      <c r="M20" s="212"/>
    </row>
    <row r="21" spans="2:13" ht="27" customHeight="1" x14ac:dyDescent="0.3">
      <c r="B21" s="227">
        <v>5</v>
      </c>
      <c r="C21" s="224" t="s">
        <v>483</v>
      </c>
      <c r="D21" s="197" t="s">
        <v>433</v>
      </c>
      <c r="E21" s="211" t="s">
        <v>467</v>
      </c>
      <c r="F21" s="197" t="s">
        <v>355</v>
      </c>
      <c r="G21" s="211" t="s">
        <v>481</v>
      </c>
      <c r="H21" s="197" t="s">
        <v>355</v>
      </c>
      <c r="I21" s="211" t="s">
        <v>481</v>
      </c>
      <c r="J21" s="197" t="s">
        <v>355</v>
      </c>
      <c r="K21" s="211" t="s">
        <v>481</v>
      </c>
      <c r="L21" s="197" t="s">
        <v>355</v>
      </c>
      <c r="M21" s="211" t="s">
        <v>481</v>
      </c>
    </row>
    <row r="22" spans="2:13" ht="49.5" customHeight="1" x14ac:dyDescent="0.3">
      <c r="B22" s="228"/>
      <c r="C22" s="225"/>
      <c r="D22" s="197" t="s">
        <v>436</v>
      </c>
      <c r="E22" s="211"/>
      <c r="F22" s="197" t="s">
        <v>315</v>
      </c>
      <c r="G22" s="211"/>
      <c r="H22" s="197" t="s">
        <v>315</v>
      </c>
      <c r="I22" s="211"/>
      <c r="J22" s="197" t="s">
        <v>315</v>
      </c>
      <c r="K22" s="211"/>
      <c r="L22" s="197" t="s">
        <v>315</v>
      </c>
      <c r="M22" s="211"/>
    </row>
    <row r="23" spans="2:13" ht="21.95" customHeight="1" x14ac:dyDescent="0.3">
      <c r="B23" s="229"/>
      <c r="C23" s="226"/>
      <c r="D23" s="157" t="s">
        <v>333</v>
      </c>
      <c r="E23" s="212"/>
      <c r="F23" s="157" t="s">
        <v>333</v>
      </c>
      <c r="G23" s="212"/>
      <c r="H23" s="157" t="s">
        <v>333</v>
      </c>
      <c r="I23" s="212"/>
      <c r="J23" s="157" t="s">
        <v>333</v>
      </c>
      <c r="K23" s="212"/>
      <c r="L23" s="157" t="s">
        <v>333</v>
      </c>
      <c r="M23" s="212"/>
    </row>
    <row r="24" spans="2:13" ht="27" customHeight="1" x14ac:dyDescent="0.3">
      <c r="B24" s="227">
        <v>6</v>
      </c>
      <c r="C24" s="224" t="s">
        <v>484</v>
      </c>
      <c r="D24" s="197" t="s">
        <v>433</v>
      </c>
      <c r="E24" s="211" t="s">
        <v>467</v>
      </c>
      <c r="F24" s="197" t="s">
        <v>355</v>
      </c>
      <c r="G24" s="211" t="s">
        <v>481</v>
      </c>
      <c r="H24" s="197" t="s">
        <v>355</v>
      </c>
      <c r="I24" s="211" t="s">
        <v>481</v>
      </c>
      <c r="J24" s="197" t="s">
        <v>355</v>
      </c>
      <c r="K24" s="211" t="s">
        <v>481</v>
      </c>
      <c r="L24" s="197" t="s">
        <v>355</v>
      </c>
      <c r="M24" s="211" t="s">
        <v>481</v>
      </c>
    </row>
    <row r="25" spans="2:13" ht="50.1" customHeight="1" x14ac:dyDescent="0.3">
      <c r="B25" s="228"/>
      <c r="C25" s="225"/>
      <c r="D25" s="197" t="s">
        <v>436</v>
      </c>
      <c r="E25" s="211"/>
      <c r="F25" s="197" t="s">
        <v>315</v>
      </c>
      <c r="G25" s="211"/>
      <c r="H25" s="197" t="s">
        <v>315</v>
      </c>
      <c r="I25" s="211"/>
      <c r="J25" s="197" t="s">
        <v>315</v>
      </c>
      <c r="K25" s="211"/>
      <c r="L25" s="197" t="s">
        <v>315</v>
      </c>
      <c r="M25" s="211"/>
    </row>
    <row r="26" spans="2:13" ht="21.95" customHeight="1" x14ac:dyDescent="0.3">
      <c r="B26" s="229"/>
      <c r="C26" s="226"/>
      <c r="D26" s="157" t="s">
        <v>333</v>
      </c>
      <c r="E26" s="212"/>
      <c r="F26" s="157" t="s">
        <v>333</v>
      </c>
      <c r="G26" s="212"/>
      <c r="H26" s="157" t="s">
        <v>333</v>
      </c>
      <c r="I26" s="212"/>
      <c r="J26" s="157" t="s">
        <v>333</v>
      </c>
      <c r="K26" s="212"/>
      <c r="L26" s="157" t="s">
        <v>333</v>
      </c>
      <c r="M26" s="212"/>
    </row>
    <row r="27" spans="2:13" ht="27" customHeight="1" x14ac:dyDescent="0.3">
      <c r="B27" s="227">
        <v>7</v>
      </c>
      <c r="C27" s="224" t="s">
        <v>485</v>
      </c>
      <c r="D27" s="197" t="s">
        <v>355</v>
      </c>
      <c r="E27" s="211" t="s">
        <v>481</v>
      </c>
      <c r="F27" s="197" t="s">
        <v>355</v>
      </c>
      <c r="G27" s="211" t="s">
        <v>481</v>
      </c>
      <c r="H27" s="197" t="s">
        <v>355</v>
      </c>
      <c r="I27" s="211" t="s">
        <v>481</v>
      </c>
      <c r="J27" s="197" t="s">
        <v>355</v>
      </c>
      <c r="K27" s="211" t="s">
        <v>481</v>
      </c>
      <c r="L27" s="197" t="s">
        <v>355</v>
      </c>
      <c r="M27" s="211" t="s">
        <v>481</v>
      </c>
    </row>
    <row r="28" spans="2:13" ht="49.5" customHeight="1" x14ac:dyDescent="0.3">
      <c r="B28" s="228"/>
      <c r="C28" s="225"/>
      <c r="D28" s="197" t="s">
        <v>315</v>
      </c>
      <c r="E28" s="211"/>
      <c r="F28" s="197" t="s">
        <v>315</v>
      </c>
      <c r="G28" s="211"/>
      <c r="H28" s="197" t="s">
        <v>315</v>
      </c>
      <c r="I28" s="211"/>
      <c r="J28" s="197" t="s">
        <v>315</v>
      </c>
      <c r="K28" s="211"/>
      <c r="L28" s="197" t="s">
        <v>315</v>
      </c>
      <c r="M28" s="211"/>
    </row>
    <row r="29" spans="2:13" ht="21.95" customHeight="1" x14ac:dyDescent="0.3">
      <c r="B29" s="229"/>
      <c r="C29" s="226"/>
      <c r="D29" s="157" t="s">
        <v>333</v>
      </c>
      <c r="E29" s="212"/>
      <c r="F29" s="157" t="s">
        <v>333</v>
      </c>
      <c r="G29" s="212"/>
      <c r="H29" s="157" t="s">
        <v>333</v>
      </c>
      <c r="I29" s="212"/>
      <c r="J29" s="157" t="s">
        <v>333</v>
      </c>
      <c r="K29" s="212"/>
      <c r="L29" s="157" t="s">
        <v>333</v>
      </c>
      <c r="M29" s="212"/>
    </row>
    <row r="30" spans="2:13" ht="27" customHeight="1" x14ac:dyDescent="0.3">
      <c r="B30" s="227">
        <v>8</v>
      </c>
      <c r="C30" s="224" t="s">
        <v>486</v>
      </c>
      <c r="D30" s="197" t="s">
        <v>355</v>
      </c>
      <c r="E30" s="211" t="s">
        <v>481</v>
      </c>
      <c r="F30" s="197" t="s">
        <v>355</v>
      </c>
      <c r="G30" s="211" t="s">
        <v>481</v>
      </c>
      <c r="H30" s="197" t="s">
        <v>355</v>
      </c>
      <c r="I30" s="211" t="s">
        <v>481</v>
      </c>
      <c r="J30" s="197" t="s">
        <v>355</v>
      </c>
      <c r="K30" s="211" t="s">
        <v>481</v>
      </c>
      <c r="L30" s="197" t="s">
        <v>355</v>
      </c>
      <c r="M30" s="211" t="s">
        <v>481</v>
      </c>
    </row>
    <row r="31" spans="2:13" ht="50.1" customHeight="1" x14ac:dyDescent="0.3">
      <c r="B31" s="228"/>
      <c r="C31" s="225"/>
      <c r="D31" s="197" t="s">
        <v>315</v>
      </c>
      <c r="E31" s="211"/>
      <c r="F31" s="197" t="s">
        <v>315</v>
      </c>
      <c r="G31" s="211"/>
      <c r="H31" s="197" t="s">
        <v>315</v>
      </c>
      <c r="I31" s="211"/>
      <c r="J31" s="197" t="s">
        <v>315</v>
      </c>
      <c r="K31" s="211"/>
      <c r="L31" s="197" t="s">
        <v>315</v>
      </c>
      <c r="M31" s="211"/>
    </row>
    <row r="32" spans="2:13" ht="21.95" customHeight="1" x14ac:dyDescent="0.3">
      <c r="B32" s="229"/>
      <c r="C32" s="226"/>
      <c r="D32" s="157" t="s">
        <v>333</v>
      </c>
      <c r="E32" s="212"/>
      <c r="F32" s="157" t="s">
        <v>333</v>
      </c>
      <c r="G32" s="212"/>
      <c r="H32" s="157" t="s">
        <v>333</v>
      </c>
      <c r="I32" s="212"/>
      <c r="J32" s="157" t="s">
        <v>333</v>
      </c>
      <c r="K32" s="212"/>
      <c r="L32" s="157" t="s">
        <v>333</v>
      </c>
      <c r="M32" s="212"/>
    </row>
    <row r="33" spans="2:13" ht="17.100000000000001" customHeight="1" x14ac:dyDescent="0.3">
      <c r="B33" s="150"/>
      <c r="C33" s="159"/>
      <c r="D33" s="160"/>
      <c r="E33" s="160"/>
      <c r="F33" s="160"/>
      <c r="G33" s="160"/>
      <c r="H33" s="160"/>
      <c r="I33" s="160"/>
      <c r="J33" s="160"/>
      <c r="K33" s="160"/>
      <c r="L33" s="160"/>
      <c r="M33" s="160"/>
    </row>
    <row r="34" spans="2:13" ht="17.100000000000001" customHeight="1" x14ac:dyDescent="0.3">
      <c r="B34" s="150"/>
      <c r="C34" s="159"/>
      <c r="D34" s="160"/>
      <c r="E34" s="160"/>
      <c r="F34" s="160"/>
      <c r="G34" s="160"/>
      <c r="H34" s="160"/>
      <c r="I34" s="160"/>
      <c r="J34" s="160"/>
      <c r="K34" s="160"/>
      <c r="L34" s="160"/>
      <c r="M34" s="160"/>
    </row>
    <row r="35" spans="2:13" ht="17.100000000000001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2:13" ht="26.25" x14ac:dyDescent="0.3">
      <c r="B36" s="2"/>
      <c r="C36" s="230">
        <f>L41</f>
        <v>43798</v>
      </c>
      <c r="D36" s="230"/>
      <c r="E36" s="230"/>
      <c r="F36" s="230"/>
      <c r="G36" s="230"/>
      <c r="H36" s="220">
        <f>IF(DAY(L41)&gt;=28,5,IF(DAY(L41)&gt;=21,4,IF(DAY(L41)&gt;=14,3,IF(DAY(L41)&gt;=7,2,1))))</f>
        <v>5</v>
      </c>
      <c r="I36" s="220"/>
      <c r="J36" s="220"/>
      <c r="K36" s="220"/>
      <c r="L36" s="220"/>
      <c r="M36" s="6"/>
    </row>
    <row r="37" spans="2:13" ht="26.25" customHeight="1" x14ac:dyDescent="0.3">
      <c r="B37" s="221"/>
      <c r="C37" s="222"/>
      <c r="D37" s="184"/>
      <c r="E37" s="7"/>
      <c r="F37" s="155"/>
      <c r="G37" s="218"/>
      <c r="H37" s="219"/>
      <c r="I37" s="219"/>
      <c r="J37" s="156"/>
      <c r="K37" s="8"/>
      <c r="L37" s="156"/>
      <c r="M37" s="6"/>
    </row>
    <row r="38" spans="2:13" ht="18" customHeight="1" x14ac:dyDescent="0.3">
      <c r="B38" s="223" t="s">
        <v>229</v>
      </c>
      <c r="C38" s="223"/>
      <c r="D38" s="223" t="s">
        <v>450</v>
      </c>
      <c r="E38" s="223"/>
      <c r="F38" s="11"/>
      <c r="G38" s="221" t="s">
        <v>231</v>
      </c>
      <c r="H38" s="222"/>
      <c r="I38" s="222"/>
      <c r="J38" s="6"/>
      <c r="K38" s="6"/>
      <c r="L38" s="6"/>
      <c r="M38" s="6"/>
    </row>
    <row r="39" spans="2:1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"/>
    </row>
    <row r="40" spans="2:13" x14ac:dyDescent="0.3">
      <c r="B40" s="239" t="s">
        <v>0</v>
      </c>
      <c r="C40" s="239" t="s">
        <v>1</v>
      </c>
      <c r="D40" s="215">
        <f>D41</f>
        <v>43794</v>
      </c>
      <c r="E40" s="216"/>
      <c r="F40" s="215">
        <f>F41</f>
        <v>43795</v>
      </c>
      <c r="G40" s="216"/>
      <c r="H40" s="215">
        <f>H41</f>
        <v>43796</v>
      </c>
      <c r="I40" s="216"/>
      <c r="J40" s="215">
        <f>J41</f>
        <v>43797</v>
      </c>
      <c r="K40" s="216"/>
      <c r="L40" s="215">
        <f>L41</f>
        <v>43798</v>
      </c>
      <c r="M40" s="216"/>
    </row>
    <row r="41" spans="2:13" ht="17.25" thickBot="1" x14ac:dyDescent="0.35">
      <c r="B41" s="240"/>
      <c r="C41" s="240"/>
      <c r="D41" s="213">
        <f>D8+7</f>
        <v>43794</v>
      </c>
      <c r="E41" s="214"/>
      <c r="F41" s="213">
        <f>D41+1</f>
        <v>43795</v>
      </c>
      <c r="G41" s="214"/>
      <c r="H41" s="213">
        <f>F41+1</f>
        <v>43796</v>
      </c>
      <c r="I41" s="214"/>
      <c r="J41" s="213">
        <f>H41+1</f>
        <v>43797</v>
      </c>
      <c r="K41" s="214"/>
      <c r="L41" s="213">
        <f>J41+1</f>
        <v>43798</v>
      </c>
      <c r="M41" s="214"/>
    </row>
    <row r="42" spans="2:13" ht="27" customHeight="1" thickTop="1" x14ac:dyDescent="0.3">
      <c r="B42" s="229">
        <v>1</v>
      </c>
      <c r="C42" s="225" t="s">
        <v>2</v>
      </c>
      <c r="D42" s="197" t="s">
        <v>355</v>
      </c>
      <c r="E42" s="211" t="s">
        <v>481</v>
      </c>
      <c r="F42" s="197" t="s">
        <v>355</v>
      </c>
      <c r="G42" s="211" t="s">
        <v>481</v>
      </c>
      <c r="H42" s="197" t="s">
        <v>355</v>
      </c>
      <c r="I42" s="211" t="s">
        <v>481</v>
      </c>
      <c r="J42" s="197" t="s">
        <v>355</v>
      </c>
      <c r="K42" s="211" t="s">
        <v>481</v>
      </c>
      <c r="L42" s="197" t="s">
        <v>355</v>
      </c>
      <c r="M42" s="211" t="s">
        <v>481</v>
      </c>
    </row>
    <row r="43" spans="2:13" ht="50.1" customHeight="1" x14ac:dyDescent="0.3">
      <c r="B43" s="229"/>
      <c r="C43" s="225"/>
      <c r="D43" s="197" t="s">
        <v>315</v>
      </c>
      <c r="E43" s="211"/>
      <c r="F43" s="197" t="s">
        <v>356</v>
      </c>
      <c r="G43" s="211"/>
      <c r="H43" s="197" t="s">
        <v>356</v>
      </c>
      <c r="I43" s="211"/>
      <c r="J43" s="197" t="s">
        <v>356</v>
      </c>
      <c r="K43" s="211"/>
      <c r="L43" s="197" t="s">
        <v>356</v>
      </c>
      <c r="M43" s="211"/>
    </row>
    <row r="44" spans="2:13" ht="21.95" customHeight="1" x14ac:dyDescent="0.3">
      <c r="B44" s="237"/>
      <c r="C44" s="238"/>
      <c r="D44" s="157" t="s">
        <v>333</v>
      </c>
      <c r="E44" s="212"/>
      <c r="F44" s="157" t="s">
        <v>333</v>
      </c>
      <c r="G44" s="212"/>
      <c r="H44" s="157" t="s">
        <v>333</v>
      </c>
      <c r="I44" s="212"/>
      <c r="J44" s="157" t="s">
        <v>333</v>
      </c>
      <c r="K44" s="212"/>
      <c r="L44" s="157" t="s">
        <v>333</v>
      </c>
      <c r="M44" s="212"/>
    </row>
    <row r="45" spans="2:13" ht="27" customHeight="1" x14ac:dyDescent="0.3">
      <c r="B45" s="227">
        <v>2</v>
      </c>
      <c r="C45" s="224" t="s">
        <v>3</v>
      </c>
      <c r="D45" s="197" t="s">
        <v>355</v>
      </c>
      <c r="E45" s="211" t="s">
        <v>481</v>
      </c>
      <c r="F45" s="197" t="s">
        <v>355</v>
      </c>
      <c r="G45" s="211" t="s">
        <v>481</v>
      </c>
      <c r="H45" s="197" t="s">
        <v>355</v>
      </c>
      <c r="I45" s="211" t="s">
        <v>481</v>
      </c>
      <c r="J45" s="197" t="s">
        <v>355</v>
      </c>
      <c r="K45" s="211" t="s">
        <v>481</v>
      </c>
      <c r="L45" s="197" t="s">
        <v>355</v>
      </c>
      <c r="M45" s="211" t="s">
        <v>481</v>
      </c>
    </row>
    <row r="46" spans="2:13" ht="50.1" customHeight="1" x14ac:dyDescent="0.3">
      <c r="B46" s="228"/>
      <c r="C46" s="225"/>
      <c r="D46" s="197" t="s">
        <v>315</v>
      </c>
      <c r="E46" s="211"/>
      <c r="F46" s="197" t="s">
        <v>356</v>
      </c>
      <c r="G46" s="211"/>
      <c r="H46" s="197" t="s">
        <v>356</v>
      </c>
      <c r="I46" s="211"/>
      <c r="J46" s="197" t="s">
        <v>356</v>
      </c>
      <c r="K46" s="211"/>
      <c r="L46" s="197" t="s">
        <v>356</v>
      </c>
      <c r="M46" s="211"/>
    </row>
    <row r="47" spans="2:13" ht="21.95" customHeight="1" x14ac:dyDescent="0.3">
      <c r="B47" s="229"/>
      <c r="C47" s="226"/>
      <c r="D47" s="157" t="s">
        <v>333</v>
      </c>
      <c r="E47" s="212"/>
      <c r="F47" s="157" t="s">
        <v>333</v>
      </c>
      <c r="G47" s="212"/>
      <c r="H47" s="157" t="s">
        <v>333</v>
      </c>
      <c r="I47" s="212"/>
      <c r="J47" s="157" t="s">
        <v>333</v>
      </c>
      <c r="K47" s="212"/>
      <c r="L47" s="157" t="s">
        <v>333</v>
      </c>
      <c r="M47" s="212"/>
    </row>
    <row r="48" spans="2:13" ht="27" customHeight="1" x14ac:dyDescent="0.3">
      <c r="B48" s="227">
        <v>3</v>
      </c>
      <c r="C48" s="224" t="s">
        <v>4</v>
      </c>
      <c r="D48" s="197" t="s">
        <v>355</v>
      </c>
      <c r="E48" s="211" t="s">
        <v>481</v>
      </c>
      <c r="F48" s="197" t="s">
        <v>355</v>
      </c>
      <c r="G48" s="211" t="s">
        <v>481</v>
      </c>
      <c r="H48" s="197" t="s">
        <v>355</v>
      </c>
      <c r="I48" s="211" t="s">
        <v>481</v>
      </c>
      <c r="J48" s="197" t="s">
        <v>355</v>
      </c>
      <c r="K48" s="211" t="s">
        <v>481</v>
      </c>
      <c r="L48" s="197" t="s">
        <v>357</v>
      </c>
      <c r="M48" s="211" t="s">
        <v>477</v>
      </c>
    </row>
    <row r="49" spans="2:15" ht="50.1" customHeight="1" x14ac:dyDescent="0.3">
      <c r="B49" s="228"/>
      <c r="C49" s="225"/>
      <c r="D49" s="197" t="s">
        <v>315</v>
      </c>
      <c r="E49" s="211"/>
      <c r="F49" s="197" t="s">
        <v>356</v>
      </c>
      <c r="G49" s="211"/>
      <c r="H49" s="197" t="s">
        <v>356</v>
      </c>
      <c r="I49" s="211"/>
      <c r="J49" s="197" t="s">
        <v>356</v>
      </c>
      <c r="K49" s="211"/>
      <c r="L49" s="197" t="s">
        <v>358</v>
      </c>
      <c r="M49" s="211"/>
    </row>
    <row r="50" spans="2:15" ht="21.95" customHeight="1" x14ac:dyDescent="0.3">
      <c r="B50" s="229"/>
      <c r="C50" s="226"/>
      <c r="D50" s="157" t="s">
        <v>333</v>
      </c>
      <c r="E50" s="212"/>
      <c r="F50" s="157" t="s">
        <v>333</v>
      </c>
      <c r="G50" s="212"/>
      <c r="H50" s="157" t="s">
        <v>333</v>
      </c>
      <c r="I50" s="212"/>
      <c r="J50" s="157" t="s">
        <v>333</v>
      </c>
      <c r="K50" s="212"/>
      <c r="L50" s="157" t="s">
        <v>244</v>
      </c>
      <c r="M50" s="212"/>
    </row>
    <row r="51" spans="2:15" ht="27" customHeight="1" x14ac:dyDescent="0.3">
      <c r="B51" s="227">
        <v>4</v>
      </c>
      <c r="C51" s="224" t="s">
        <v>5</v>
      </c>
      <c r="D51" s="197" t="s">
        <v>355</v>
      </c>
      <c r="E51" s="211" t="s">
        <v>481</v>
      </c>
      <c r="F51" s="197" t="s">
        <v>355</v>
      </c>
      <c r="G51" s="211" t="s">
        <v>481</v>
      </c>
      <c r="H51" s="197" t="s">
        <v>355</v>
      </c>
      <c r="I51" s="211" t="s">
        <v>481</v>
      </c>
      <c r="J51" s="197" t="s">
        <v>355</v>
      </c>
      <c r="K51" s="211" t="s">
        <v>481</v>
      </c>
      <c r="L51" s="197" t="s">
        <v>357</v>
      </c>
      <c r="M51" s="211" t="s">
        <v>477</v>
      </c>
    </row>
    <row r="52" spans="2:15" ht="50.1" customHeight="1" x14ac:dyDescent="0.3">
      <c r="B52" s="228"/>
      <c r="C52" s="225"/>
      <c r="D52" s="197" t="s">
        <v>315</v>
      </c>
      <c r="E52" s="211"/>
      <c r="F52" s="197" t="s">
        <v>356</v>
      </c>
      <c r="G52" s="211"/>
      <c r="H52" s="197" t="s">
        <v>356</v>
      </c>
      <c r="I52" s="211"/>
      <c r="J52" s="197" t="s">
        <v>356</v>
      </c>
      <c r="K52" s="211"/>
      <c r="L52" s="197" t="s">
        <v>358</v>
      </c>
      <c r="M52" s="211"/>
    </row>
    <row r="53" spans="2:15" ht="21.95" customHeight="1" x14ac:dyDescent="0.3">
      <c r="B53" s="229"/>
      <c r="C53" s="226"/>
      <c r="D53" s="157" t="s">
        <v>333</v>
      </c>
      <c r="E53" s="212"/>
      <c r="F53" s="157" t="s">
        <v>333</v>
      </c>
      <c r="G53" s="212"/>
      <c r="H53" s="157" t="s">
        <v>333</v>
      </c>
      <c r="I53" s="212"/>
      <c r="J53" s="157" t="s">
        <v>333</v>
      </c>
      <c r="K53" s="212"/>
      <c r="L53" s="157" t="s">
        <v>244</v>
      </c>
      <c r="M53" s="212"/>
    </row>
    <row r="54" spans="2:15" ht="27" customHeight="1" x14ac:dyDescent="0.3">
      <c r="B54" s="227">
        <v>5</v>
      </c>
      <c r="C54" s="224" t="s">
        <v>483</v>
      </c>
      <c r="D54" s="197" t="s">
        <v>355</v>
      </c>
      <c r="E54" s="211" t="s">
        <v>481</v>
      </c>
      <c r="F54" s="197" t="s">
        <v>355</v>
      </c>
      <c r="G54" s="211" t="s">
        <v>481</v>
      </c>
      <c r="H54" s="197" t="s">
        <v>355</v>
      </c>
      <c r="I54" s="211" t="s">
        <v>481</v>
      </c>
      <c r="J54" s="197" t="s">
        <v>355</v>
      </c>
      <c r="K54" s="211" t="s">
        <v>481</v>
      </c>
      <c r="L54" s="187" t="s">
        <v>357</v>
      </c>
      <c r="M54" s="211" t="s">
        <v>477</v>
      </c>
    </row>
    <row r="55" spans="2:15" ht="50.1" customHeight="1" x14ac:dyDescent="0.3">
      <c r="B55" s="228"/>
      <c r="C55" s="225"/>
      <c r="D55" s="197" t="s">
        <v>315</v>
      </c>
      <c r="E55" s="211"/>
      <c r="F55" s="197" t="s">
        <v>356</v>
      </c>
      <c r="G55" s="211"/>
      <c r="H55" s="197" t="s">
        <v>356</v>
      </c>
      <c r="I55" s="211"/>
      <c r="J55" s="197" t="s">
        <v>356</v>
      </c>
      <c r="K55" s="211"/>
      <c r="L55" s="187" t="s">
        <v>358</v>
      </c>
      <c r="M55" s="211"/>
    </row>
    <row r="56" spans="2:15" ht="21.95" customHeight="1" x14ac:dyDescent="0.3">
      <c r="B56" s="229"/>
      <c r="C56" s="226"/>
      <c r="D56" s="157" t="s">
        <v>333</v>
      </c>
      <c r="E56" s="212"/>
      <c r="F56" s="157" t="s">
        <v>333</v>
      </c>
      <c r="G56" s="212"/>
      <c r="H56" s="157" t="s">
        <v>333</v>
      </c>
      <c r="I56" s="212"/>
      <c r="J56" s="157" t="s">
        <v>333</v>
      </c>
      <c r="K56" s="212"/>
      <c r="L56" s="157" t="s">
        <v>244</v>
      </c>
      <c r="M56" s="212"/>
      <c r="O56" s="151"/>
    </row>
    <row r="57" spans="2:15" ht="27" customHeight="1" x14ac:dyDescent="0.3">
      <c r="B57" s="227">
        <v>6</v>
      </c>
      <c r="C57" s="224" t="s">
        <v>484</v>
      </c>
      <c r="D57" s="197" t="s">
        <v>355</v>
      </c>
      <c r="E57" s="211" t="s">
        <v>481</v>
      </c>
      <c r="F57" s="197" t="s">
        <v>355</v>
      </c>
      <c r="G57" s="211" t="s">
        <v>481</v>
      </c>
      <c r="H57" s="197" t="s">
        <v>355</v>
      </c>
      <c r="I57" s="211" t="s">
        <v>481</v>
      </c>
      <c r="J57" s="197" t="s">
        <v>355</v>
      </c>
      <c r="K57" s="211" t="s">
        <v>481</v>
      </c>
      <c r="L57" s="197" t="s">
        <v>357</v>
      </c>
      <c r="M57" s="211" t="s">
        <v>477</v>
      </c>
      <c r="O57" s="151"/>
    </row>
    <row r="58" spans="2:15" ht="50.1" customHeight="1" x14ac:dyDescent="0.3">
      <c r="B58" s="228"/>
      <c r="C58" s="225"/>
      <c r="D58" s="197" t="s">
        <v>315</v>
      </c>
      <c r="E58" s="211"/>
      <c r="F58" s="197" t="s">
        <v>356</v>
      </c>
      <c r="G58" s="211"/>
      <c r="H58" s="197" t="s">
        <v>356</v>
      </c>
      <c r="I58" s="211"/>
      <c r="J58" s="197" t="s">
        <v>356</v>
      </c>
      <c r="K58" s="211"/>
      <c r="L58" s="197" t="s">
        <v>358</v>
      </c>
      <c r="M58" s="211"/>
    </row>
    <row r="59" spans="2:15" ht="21.95" customHeight="1" x14ac:dyDescent="0.3">
      <c r="B59" s="229"/>
      <c r="C59" s="226"/>
      <c r="D59" s="157" t="s">
        <v>333</v>
      </c>
      <c r="E59" s="212"/>
      <c r="F59" s="157" t="s">
        <v>333</v>
      </c>
      <c r="G59" s="212"/>
      <c r="H59" s="157" t="s">
        <v>333</v>
      </c>
      <c r="I59" s="212"/>
      <c r="J59" s="157" t="s">
        <v>333</v>
      </c>
      <c r="K59" s="212"/>
      <c r="L59" s="157" t="s">
        <v>244</v>
      </c>
      <c r="M59" s="212"/>
    </row>
    <row r="60" spans="2:15" ht="27" customHeight="1" x14ac:dyDescent="0.3">
      <c r="B60" s="227">
        <v>7</v>
      </c>
      <c r="C60" s="224" t="s">
        <v>485</v>
      </c>
      <c r="D60" s="197" t="s">
        <v>355</v>
      </c>
      <c r="E60" s="211" t="s">
        <v>481</v>
      </c>
      <c r="F60" s="197" t="s">
        <v>355</v>
      </c>
      <c r="G60" s="211" t="s">
        <v>481</v>
      </c>
      <c r="H60" s="197" t="s">
        <v>355</v>
      </c>
      <c r="I60" s="211" t="s">
        <v>481</v>
      </c>
      <c r="J60" s="197" t="s">
        <v>355</v>
      </c>
      <c r="K60" s="211" t="s">
        <v>481</v>
      </c>
      <c r="L60" s="197" t="s">
        <v>357</v>
      </c>
      <c r="M60" s="211" t="s">
        <v>477</v>
      </c>
    </row>
    <row r="61" spans="2:15" ht="50.1" customHeight="1" x14ac:dyDescent="0.3">
      <c r="B61" s="228"/>
      <c r="C61" s="225"/>
      <c r="D61" s="197" t="s">
        <v>356</v>
      </c>
      <c r="E61" s="211"/>
      <c r="F61" s="197" t="s">
        <v>356</v>
      </c>
      <c r="G61" s="211"/>
      <c r="H61" s="197" t="s">
        <v>356</v>
      </c>
      <c r="I61" s="211"/>
      <c r="J61" s="197" t="s">
        <v>356</v>
      </c>
      <c r="K61" s="211"/>
      <c r="L61" s="197" t="s">
        <v>359</v>
      </c>
      <c r="M61" s="211"/>
    </row>
    <row r="62" spans="2:15" ht="21.95" customHeight="1" x14ac:dyDescent="0.3">
      <c r="B62" s="229"/>
      <c r="C62" s="226"/>
      <c r="D62" s="157" t="s">
        <v>333</v>
      </c>
      <c r="E62" s="212"/>
      <c r="F62" s="157" t="s">
        <v>333</v>
      </c>
      <c r="G62" s="212"/>
      <c r="H62" s="157" t="s">
        <v>333</v>
      </c>
      <c r="I62" s="212"/>
      <c r="J62" s="157" t="s">
        <v>333</v>
      </c>
      <c r="K62" s="212"/>
      <c r="L62" s="157" t="s">
        <v>244</v>
      </c>
      <c r="M62" s="212"/>
    </row>
    <row r="63" spans="2:15" ht="27" customHeight="1" x14ac:dyDescent="0.3">
      <c r="B63" s="227">
        <v>8</v>
      </c>
      <c r="C63" s="224" t="s">
        <v>486</v>
      </c>
      <c r="D63" s="197" t="s">
        <v>355</v>
      </c>
      <c r="E63" s="211" t="s">
        <v>481</v>
      </c>
      <c r="F63" s="197" t="s">
        <v>355</v>
      </c>
      <c r="G63" s="211" t="s">
        <v>481</v>
      </c>
      <c r="H63" s="197" t="s">
        <v>355</v>
      </c>
      <c r="I63" s="211" t="s">
        <v>481</v>
      </c>
      <c r="J63" s="197" t="s">
        <v>355</v>
      </c>
      <c r="K63" s="211" t="s">
        <v>481</v>
      </c>
      <c r="L63" s="197" t="s">
        <v>357</v>
      </c>
      <c r="M63" s="211" t="s">
        <v>477</v>
      </c>
    </row>
    <row r="64" spans="2:15" ht="50.1" customHeight="1" x14ac:dyDescent="0.3">
      <c r="B64" s="228"/>
      <c r="C64" s="225"/>
      <c r="D64" s="197" t="s">
        <v>356</v>
      </c>
      <c r="E64" s="211"/>
      <c r="F64" s="197" t="s">
        <v>356</v>
      </c>
      <c r="G64" s="211"/>
      <c r="H64" s="197" t="s">
        <v>356</v>
      </c>
      <c r="I64" s="211"/>
      <c r="J64" s="197" t="s">
        <v>356</v>
      </c>
      <c r="K64" s="211"/>
      <c r="L64" s="197" t="s">
        <v>359</v>
      </c>
      <c r="M64" s="211"/>
    </row>
    <row r="65" spans="2:13" ht="21.95" customHeight="1" x14ac:dyDescent="0.3">
      <c r="B65" s="229"/>
      <c r="C65" s="226"/>
      <c r="D65" s="157" t="s">
        <v>333</v>
      </c>
      <c r="E65" s="212"/>
      <c r="F65" s="157" t="s">
        <v>333</v>
      </c>
      <c r="G65" s="212"/>
      <c r="H65" s="157" t="s">
        <v>333</v>
      </c>
      <c r="I65" s="212"/>
      <c r="J65" s="157" t="s">
        <v>333</v>
      </c>
      <c r="K65" s="212"/>
      <c r="L65" s="157" t="s">
        <v>244</v>
      </c>
      <c r="M65" s="212"/>
    </row>
    <row r="66" spans="2:13" ht="17.100000000000001" customHeight="1" x14ac:dyDescent="0.3">
      <c r="B66" s="150"/>
      <c r="C66" s="159"/>
      <c r="D66" s="160"/>
      <c r="E66" s="160"/>
      <c r="F66" s="160"/>
      <c r="G66" s="160"/>
      <c r="H66" s="160"/>
      <c r="I66" s="160"/>
      <c r="J66" s="160"/>
      <c r="K66" s="160"/>
      <c r="L66" s="160"/>
      <c r="M66" s="160"/>
    </row>
    <row r="67" spans="2:13" ht="17.100000000000001" customHeight="1" x14ac:dyDescent="0.3">
      <c r="B67" s="150"/>
      <c r="C67" s="159"/>
      <c r="D67" s="160"/>
      <c r="E67" s="160"/>
      <c r="F67" s="160"/>
      <c r="G67" s="160"/>
      <c r="H67" s="160"/>
      <c r="I67" s="160"/>
      <c r="J67" s="160"/>
      <c r="K67" s="160"/>
      <c r="L67" s="160"/>
      <c r="M67" s="160"/>
    </row>
    <row r="68" spans="2:13" ht="17.100000000000001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"/>
    </row>
    <row r="69" spans="2:13" ht="27" customHeight="1" x14ac:dyDescent="0.3">
      <c r="B69" s="2"/>
      <c r="C69" s="230">
        <f>L74</f>
        <v>43805</v>
      </c>
      <c r="D69" s="230"/>
      <c r="E69" s="230"/>
      <c r="F69" s="230"/>
      <c r="G69" s="230"/>
      <c r="H69" s="220">
        <f>IF(DAY(L74)&gt;=28,5,IF(DAY(L74)&gt;=21,4,IF(DAY(L74)&gt;=14,3,IF(DAY(L74)&gt;=7,2,1))))</f>
        <v>1</v>
      </c>
      <c r="I69" s="220"/>
      <c r="J69" s="220"/>
      <c r="K69" s="220"/>
      <c r="L69" s="220"/>
      <c r="M69" s="6"/>
    </row>
    <row r="70" spans="2:13" ht="26.25" customHeight="1" x14ac:dyDescent="0.3">
      <c r="B70" s="221"/>
      <c r="C70" s="222"/>
      <c r="D70" s="184"/>
      <c r="E70" s="7"/>
      <c r="F70" s="155"/>
      <c r="G70" s="218"/>
      <c r="H70" s="219"/>
      <c r="I70" s="219"/>
      <c r="J70" s="156"/>
      <c r="K70" s="8"/>
      <c r="L70" s="156"/>
      <c r="M70" s="6"/>
    </row>
    <row r="71" spans="2:13" ht="18" customHeight="1" x14ac:dyDescent="0.3">
      <c r="B71" s="223" t="s">
        <v>229</v>
      </c>
      <c r="C71" s="223"/>
      <c r="D71" s="249" t="s">
        <v>451</v>
      </c>
      <c r="E71" s="249"/>
      <c r="F71" s="11"/>
      <c r="G71" s="221" t="s">
        <v>231</v>
      </c>
      <c r="H71" s="222"/>
      <c r="I71" s="222"/>
      <c r="J71" s="6"/>
      <c r="K71" s="6"/>
      <c r="L71" s="6"/>
      <c r="M71" s="6"/>
    </row>
    <row r="72" spans="2:13" ht="17.100000000000001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"/>
    </row>
    <row r="73" spans="2:13" ht="17.100000000000001" customHeight="1" x14ac:dyDescent="0.3">
      <c r="B73" s="239" t="s">
        <v>0</v>
      </c>
      <c r="C73" s="239" t="s">
        <v>1</v>
      </c>
      <c r="D73" s="215">
        <f>D74</f>
        <v>43801</v>
      </c>
      <c r="E73" s="216"/>
      <c r="F73" s="215">
        <f>F74</f>
        <v>43802</v>
      </c>
      <c r="G73" s="216"/>
      <c r="H73" s="215">
        <f>H74</f>
        <v>43803</v>
      </c>
      <c r="I73" s="216"/>
      <c r="J73" s="215">
        <f>J74</f>
        <v>43804</v>
      </c>
      <c r="K73" s="216"/>
      <c r="L73" s="215">
        <f>L74</f>
        <v>43805</v>
      </c>
      <c r="M73" s="216"/>
    </row>
    <row r="74" spans="2:13" ht="17.100000000000001" customHeight="1" thickBot="1" x14ac:dyDescent="0.35">
      <c r="B74" s="240"/>
      <c r="C74" s="240"/>
      <c r="D74" s="213">
        <f>D41+7</f>
        <v>43801</v>
      </c>
      <c r="E74" s="214"/>
      <c r="F74" s="213">
        <f>D74+1</f>
        <v>43802</v>
      </c>
      <c r="G74" s="214"/>
      <c r="H74" s="213">
        <f>F74+1</f>
        <v>43803</v>
      </c>
      <c r="I74" s="214"/>
      <c r="J74" s="213">
        <f>H74+1</f>
        <v>43804</v>
      </c>
      <c r="K74" s="214"/>
      <c r="L74" s="213">
        <f>J74+1</f>
        <v>43805</v>
      </c>
      <c r="M74" s="214"/>
    </row>
    <row r="75" spans="2:13" ht="27" customHeight="1" thickTop="1" x14ac:dyDescent="0.3">
      <c r="B75" s="229">
        <v>1</v>
      </c>
      <c r="C75" s="225" t="s">
        <v>2</v>
      </c>
      <c r="D75" s="197" t="s">
        <v>357</v>
      </c>
      <c r="E75" s="211" t="s">
        <v>477</v>
      </c>
      <c r="F75" s="197" t="s">
        <v>357</v>
      </c>
      <c r="G75" s="211" t="s">
        <v>477</v>
      </c>
      <c r="H75" s="197" t="s">
        <v>361</v>
      </c>
      <c r="I75" s="211" t="s">
        <v>480</v>
      </c>
      <c r="J75" s="197" t="s">
        <v>361</v>
      </c>
      <c r="K75" s="211" t="s">
        <v>480</v>
      </c>
      <c r="L75" s="197" t="s">
        <v>338</v>
      </c>
      <c r="M75" s="211" t="s">
        <v>480</v>
      </c>
    </row>
    <row r="76" spans="2:13" ht="50.1" customHeight="1" x14ac:dyDescent="0.3">
      <c r="B76" s="229"/>
      <c r="C76" s="225"/>
      <c r="D76" s="197" t="s">
        <v>359</v>
      </c>
      <c r="E76" s="211"/>
      <c r="F76" s="197" t="s">
        <v>360</v>
      </c>
      <c r="G76" s="211"/>
      <c r="H76" s="197" t="s">
        <v>363</v>
      </c>
      <c r="I76" s="211"/>
      <c r="J76" s="197" t="s">
        <v>365</v>
      </c>
      <c r="K76" s="211"/>
      <c r="L76" s="197" t="s">
        <v>339</v>
      </c>
      <c r="M76" s="211"/>
    </row>
    <row r="77" spans="2:13" ht="21.95" customHeight="1" x14ac:dyDescent="0.3">
      <c r="B77" s="237"/>
      <c r="C77" s="238"/>
      <c r="D77" s="157" t="s">
        <v>244</v>
      </c>
      <c r="E77" s="212"/>
      <c r="F77" s="157" t="s">
        <v>244</v>
      </c>
      <c r="G77" s="212"/>
      <c r="H77" s="157" t="s">
        <v>244</v>
      </c>
      <c r="I77" s="212"/>
      <c r="J77" s="157" t="s">
        <v>244</v>
      </c>
      <c r="K77" s="212"/>
      <c r="L77" s="157" t="s">
        <v>333</v>
      </c>
      <c r="M77" s="212"/>
    </row>
    <row r="78" spans="2:13" ht="27" customHeight="1" x14ac:dyDescent="0.3">
      <c r="B78" s="227">
        <v>2</v>
      </c>
      <c r="C78" s="224" t="s">
        <v>3</v>
      </c>
      <c r="D78" s="197" t="s">
        <v>357</v>
      </c>
      <c r="E78" s="211" t="s">
        <v>477</v>
      </c>
      <c r="F78" s="197" t="s">
        <v>357</v>
      </c>
      <c r="G78" s="211" t="s">
        <v>477</v>
      </c>
      <c r="H78" s="197" t="s">
        <v>361</v>
      </c>
      <c r="I78" s="211" t="s">
        <v>479</v>
      </c>
      <c r="J78" s="197" t="s">
        <v>361</v>
      </c>
      <c r="K78" s="211" t="s">
        <v>479</v>
      </c>
      <c r="L78" s="197" t="s">
        <v>338</v>
      </c>
      <c r="M78" s="211" t="s">
        <v>479</v>
      </c>
    </row>
    <row r="79" spans="2:13" ht="50.1" customHeight="1" x14ac:dyDescent="0.3">
      <c r="B79" s="228"/>
      <c r="C79" s="225"/>
      <c r="D79" s="197" t="s">
        <v>359</v>
      </c>
      <c r="E79" s="211"/>
      <c r="F79" s="197" t="s">
        <v>360</v>
      </c>
      <c r="G79" s="211"/>
      <c r="H79" s="197" t="s">
        <v>363</v>
      </c>
      <c r="I79" s="211"/>
      <c r="J79" s="197" t="s">
        <v>365</v>
      </c>
      <c r="K79" s="211"/>
      <c r="L79" s="197" t="s">
        <v>341</v>
      </c>
      <c r="M79" s="211"/>
    </row>
    <row r="80" spans="2:13" ht="21.95" customHeight="1" x14ac:dyDescent="0.3">
      <c r="B80" s="229"/>
      <c r="C80" s="226"/>
      <c r="D80" s="157" t="s">
        <v>244</v>
      </c>
      <c r="E80" s="212"/>
      <c r="F80" s="157" t="s">
        <v>244</v>
      </c>
      <c r="G80" s="212"/>
      <c r="H80" s="157" t="s">
        <v>244</v>
      </c>
      <c r="I80" s="212"/>
      <c r="J80" s="157" t="s">
        <v>244</v>
      </c>
      <c r="K80" s="212"/>
      <c r="L80" s="157" t="s">
        <v>333</v>
      </c>
      <c r="M80" s="212"/>
    </row>
    <row r="81" spans="2:13" ht="27" customHeight="1" x14ac:dyDescent="0.3">
      <c r="B81" s="227">
        <v>3</v>
      </c>
      <c r="C81" s="224" t="s">
        <v>4</v>
      </c>
      <c r="D81" s="197" t="s">
        <v>357</v>
      </c>
      <c r="E81" s="211" t="s">
        <v>477</v>
      </c>
      <c r="F81" s="197" t="s">
        <v>357</v>
      </c>
      <c r="G81" s="211" t="s">
        <v>477</v>
      </c>
      <c r="H81" s="197" t="s">
        <v>361</v>
      </c>
      <c r="I81" s="211" t="s">
        <v>480</v>
      </c>
      <c r="J81" s="197" t="s">
        <v>361</v>
      </c>
      <c r="K81" s="211" t="s">
        <v>480</v>
      </c>
      <c r="L81" s="197" t="s">
        <v>338</v>
      </c>
      <c r="M81" s="211" t="s">
        <v>480</v>
      </c>
    </row>
    <row r="82" spans="2:13" ht="50.1" customHeight="1" x14ac:dyDescent="0.3">
      <c r="B82" s="228"/>
      <c r="C82" s="225"/>
      <c r="D82" s="197" t="s">
        <v>359</v>
      </c>
      <c r="E82" s="211"/>
      <c r="F82" s="197" t="s">
        <v>360</v>
      </c>
      <c r="G82" s="211"/>
      <c r="H82" s="197" t="s">
        <v>364</v>
      </c>
      <c r="I82" s="211"/>
      <c r="J82" s="197" t="s">
        <v>365</v>
      </c>
      <c r="K82" s="211"/>
      <c r="L82" s="197" t="s">
        <v>340</v>
      </c>
      <c r="M82" s="211"/>
    </row>
    <row r="83" spans="2:13" ht="21.95" customHeight="1" x14ac:dyDescent="0.3">
      <c r="B83" s="229"/>
      <c r="C83" s="226"/>
      <c r="D83" s="157" t="s">
        <v>244</v>
      </c>
      <c r="E83" s="212"/>
      <c r="F83" s="157" t="s">
        <v>244</v>
      </c>
      <c r="G83" s="212"/>
      <c r="H83" s="157" t="s">
        <v>244</v>
      </c>
      <c r="I83" s="212"/>
      <c r="J83" s="157" t="s">
        <v>244</v>
      </c>
      <c r="K83" s="212"/>
      <c r="L83" s="157" t="s">
        <v>333</v>
      </c>
      <c r="M83" s="212"/>
    </row>
    <row r="84" spans="2:13" ht="27" customHeight="1" x14ac:dyDescent="0.3">
      <c r="B84" s="227">
        <v>4</v>
      </c>
      <c r="C84" s="224" t="s">
        <v>5</v>
      </c>
      <c r="D84" s="197" t="s">
        <v>357</v>
      </c>
      <c r="E84" s="211" t="s">
        <v>477</v>
      </c>
      <c r="F84" s="197" t="s">
        <v>357</v>
      </c>
      <c r="G84" s="211" t="s">
        <v>477</v>
      </c>
      <c r="H84" s="197" t="s">
        <v>361</v>
      </c>
      <c r="I84" s="211" t="s">
        <v>479</v>
      </c>
      <c r="J84" s="197" t="s">
        <v>361</v>
      </c>
      <c r="K84" s="211" t="s">
        <v>479</v>
      </c>
      <c r="L84" s="197" t="s">
        <v>338</v>
      </c>
      <c r="M84" s="211" t="s">
        <v>479</v>
      </c>
    </row>
    <row r="85" spans="2:13" ht="50.1" customHeight="1" x14ac:dyDescent="0.3">
      <c r="B85" s="228"/>
      <c r="C85" s="225"/>
      <c r="D85" s="197" t="s">
        <v>359</v>
      </c>
      <c r="E85" s="211"/>
      <c r="F85" s="197" t="s">
        <v>360</v>
      </c>
      <c r="G85" s="211"/>
      <c r="H85" s="197" t="s">
        <v>364</v>
      </c>
      <c r="I85" s="211"/>
      <c r="J85" s="197" t="s">
        <v>365</v>
      </c>
      <c r="K85" s="211"/>
      <c r="L85" s="197" t="s">
        <v>340</v>
      </c>
      <c r="M85" s="211"/>
    </row>
    <row r="86" spans="2:13" ht="21.95" customHeight="1" x14ac:dyDescent="0.3">
      <c r="B86" s="229"/>
      <c r="C86" s="226"/>
      <c r="D86" s="157" t="s">
        <v>244</v>
      </c>
      <c r="E86" s="212"/>
      <c r="F86" s="157" t="s">
        <v>244</v>
      </c>
      <c r="G86" s="212"/>
      <c r="H86" s="157" t="s">
        <v>244</v>
      </c>
      <c r="I86" s="212"/>
      <c r="J86" s="157" t="s">
        <v>244</v>
      </c>
      <c r="K86" s="212"/>
      <c r="L86" s="157" t="s">
        <v>333</v>
      </c>
      <c r="M86" s="212"/>
    </row>
    <row r="87" spans="2:13" ht="27" customHeight="1" x14ac:dyDescent="0.3">
      <c r="B87" s="227">
        <v>5</v>
      </c>
      <c r="C87" s="224" t="s">
        <v>483</v>
      </c>
      <c r="D87" s="197" t="s">
        <v>357</v>
      </c>
      <c r="E87" s="211" t="s">
        <v>477</v>
      </c>
      <c r="F87" s="197" t="s">
        <v>357</v>
      </c>
      <c r="G87" s="211" t="s">
        <v>477</v>
      </c>
      <c r="H87" s="197" t="s">
        <v>361</v>
      </c>
      <c r="I87" s="211" t="s">
        <v>479</v>
      </c>
      <c r="J87" s="197" t="s">
        <v>361</v>
      </c>
      <c r="K87" s="211" t="s">
        <v>479</v>
      </c>
      <c r="L87" s="197" t="s">
        <v>338</v>
      </c>
      <c r="M87" s="211" t="s">
        <v>479</v>
      </c>
    </row>
    <row r="88" spans="2:13" ht="50.1" customHeight="1" x14ac:dyDescent="0.3">
      <c r="B88" s="228"/>
      <c r="C88" s="225"/>
      <c r="D88" s="197" t="s">
        <v>359</v>
      </c>
      <c r="E88" s="211"/>
      <c r="F88" s="197" t="s">
        <v>360</v>
      </c>
      <c r="G88" s="211"/>
      <c r="H88" s="197" t="s">
        <v>364</v>
      </c>
      <c r="I88" s="211"/>
      <c r="J88" s="197" t="s">
        <v>365</v>
      </c>
      <c r="K88" s="211"/>
      <c r="L88" s="197" t="s">
        <v>340</v>
      </c>
      <c r="M88" s="211"/>
    </row>
    <row r="89" spans="2:13" ht="21.95" customHeight="1" x14ac:dyDescent="0.3">
      <c r="B89" s="229"/>
      <c r="C89" s="226"/>
      <c r="D89" s="157" t="s">
        <v>244</v>
      </c>
      <c r="E89" s="212"/>
      <c r="F89" s="157" t="s">
        <v>244</v>
      </c>
      <c r="G89" s="212"/>
      <c r="H89" s="157" t="s">
        <v>244</v>
      </c>
      <c r="I89" s="212"/>
      <c r="J89" s="157" t="s">
        <v>244</v>
      </c>
      <c r="K89" s="212"/>
      <c r="L89" s="157" t="s">
        <v>333</v>
      </c>
      <c r="M89" s="212"/>
    </row>
    <row r="90" spans="2:13" ht="27" customHeight="1" x14ac:dyDescent="0.3">
      <c r="B90" s="227">
        <v>6</v>
      </c>
      <c r="C90" s="224" t="s">
        <v>484</v>
      </c>
      <c r="D90" s="197" t="s">
        <v>357</v>
      </c>
      <c r="E90" s="211" t="s">
        <v>478</v>
      </c>
      <c r="F90" s="197" t="s">
        <v>357</v>
      </c>
      <c r="G90" s="211" t="s">
        <v>478</v>
      </c>
      <c r="H90" s="197" t="s">
        <v>361</v>
      </c>
      <c r="I90" s="211" t="s">
        <v>480</v>
      </c>
      <c r="J90" s="197" t="s">
        <v>338</v>
      </c>
      <c r="K90" s="211" t="s">
        <v>480</v>
      </c>
      <c r="L90" s="197" t="s">
        <v>338</v>
      </c>
      <c r="M90" s="211" t="s">
        <v>480</v>
      </c>
    </row>
    <row r="91" spans="2:13" ht="50.1" customHeight="1" x14ac:dyDescent="0.3">
      <c r="B91" s="228"/>
      <c r="C91" s="225"/>
      <c r="D91" s="197" t="s">
        <v>359</v>
      </c>
      <c r="E91" s="211"/>
      <c r="F91" s="197" t="s">
        <v>360</v>
      </c>
      <c r="G91" s="211"/>
      <c r="H91" s="197" t="s">
        <v>364</v>
      </c>
      <c r="I91" s="211"/>
      <c r="J91" s="197" t="s">
        <v>339</v>
      </c>
      <c r="K91" s="211"/>
      <c r="L91" s="197" t="s">
        <v>340</v>
      </c>
      <c r="M91" s="211"/>
    </row>
    <row r="92" spans="2:13" ht="21.95" customHeight="1" x14ac:dyDescent="0.3">
      <c r="B92" s="229"/>
      <c r="C92" s="226"/>
      <c r="D92" s="157" t="s">
        <v>244</v>
      </c>
      <c r="E92" s="212"/>
      <c r="F92" s="157" t="s">
        <v>244</v>
      </c>
      <c r="G92" s="212"/>
      <c r="H92" s="157" t="s">
        <v>244</v>
      </c>
      <c r="I92" s="212"/>
      <c r="J92" s="157" t="s">
        <v>333</v>
      </c>
      <c r="K92" s="212"/>
      <c r="L92" s="157" t="s">
        <v>333</v>
      </c>
      <c r="M92" s="212"/>
    </row>
    <row r="93" spans="2:13" ht="27" customHeight="1" x14ac:dyDescent="0.3">
      <c r="B93" s="227">
        <v>7</v>
      </c>
      <c r="C93" s="224" t="s">
        <v>485</v>
      </c>
      <c r="D93" s="197" t="s">
        <v>357</v>
      </c>
      <c r="E93" s="211" t="s">
        <v>477</v>
      </c>
      <c r="F93" s="187" t="s">
        <v>361</v>
      </c>
      <c r="G93" s="211" t="s">
        <v>479</v>
      </c>
      <c r="H93" s="197" t="s">
        <v>361</v>
      </c>
      <c r="I93" s="211" t="s">
        <v>480</v>
      </c>
      <c r="J93" s="197" t="s">
        <v>338</v>
      </c>
      <c r="K93" s="211" t="s">
        <v>480</v>
      </c>
      <c r="L93" s="197" t="s">
        <v>338</v>
      </c>
      <c r="M93" s="211" t="s">
        <v>480</v>
      </c>
    </row>
    <row r="94" spans="2:13" ht="50.1" customHeight="1" x14ac:dyDescent="0.3">
      <c r="B94" s="228"/>
      <c r="C94" s="225"/>
      <c r="D94" s="197" t="s">
        <v>360</v>
      </c>
      <c r="E94" s="211"/>
      <c r="F94" s="187" t="s">
        <v>362</v>
      </c>
      <c r="G94" s="211"/>
      <c r="H94" s="197" t="s">
        <v>365</v>
      </c>
      <c r="I94" s="211"/>
      <c r="J94" s="197" t="s">
        <v>339</v>
      </c>
      <c r="K94" s="211"/>
      <c r="L94" s="197" t="s">
        <v>341</v>
      </c>
      <c r="M94" s="211"/>
    </row>
    <row r="95" spans="2:13" ht="21.95" customHeight="1" x14ac:dyDescent="0.3">
      <c r="B95" s="229"/>
      <c r="C95" s="226"/>
      <c r="D95" s="157" t="s">
        <v>244</v>
      </c>
      <c r="E95" s="212"/>
      <c r="F95" s="157" t="s">
        <v>244</v>
      </c>
      <c r="G95" s="212"/>
      <c r="H95" s="157" t="s">
        <v>244</v>
      </c>
      <c r="I95" s="212"/>
      <c r="J95" s="157" t="s">
        <v>333</v>
      </c>
      <c r="K95" s="212"/>
      <c r="L95" s="157" t="s">
        <v>333</v>
      </c>
      <c r="M95" s="212"/>
    </row>
    <row r="96" spans="2:13" ht="27" customHeight="1" x14ac:dyDescent="0.3">
      <c r="B96" s="227">
        <v>8</v>
      </c>
      <c r="C96" s="224" t="s">
        <v>486</v>
      </c>
      <c r="D96" s="197" t="s">
        <v>357</v>
      </c>
      <c r="E96" s="211" t="s">
        <v>477</v>
      </c>
      <c r="F96" s="197" t="s">
        <v>361</v>
      </c>
      <c r="G96" s="211" t="s">
        <v>480</v>
      </c>
      <c r="H96" s="197" t="s">
        <v>361</v>
      </c>
      <c r="I96" s="211" t="s">
        <v>479</v>
      </c>
      <c r="J96" s="197" t="s">
        <v>338</v>
      </c>
      <c r="K96" s="211" t="s">
        <v>479</v>
      </c>
      <c r="L96" s="197" t="s">
        <v>338</v>
      </c>
      <c r="M96" s="211" t="s">
        <v>479</v>
      </c>
    </row>
    <row r="97" spans="2:13" ht="49.5" customHeight="1" x14ac:dyDescent="0.3">
      <c r="B97" s="228"/>
      <c r="C97" s="225"/>
      <c r="D97" s="197" t="s">
        <v>360</v>
      </c>
      <c r="E97" s="211"/>
      <c r="F97" s="197" t="s">
        <v>362</v>
      </c>
      <c r="G97" s="211"/>
      <c r="H97" s="197" t="s">
        <v>365</v>
      </c>
      <c r="I97" s="211"/>
      <c r="J97" s="197" t="s">
        <v>339</v>
      </c>
      <c r="K97" s="211"/>
      <c r="L97" s="197" t="s">
        <v>341</v>
      </c>
      <c r="M97" s="211"/>
    </row>
    <row r="98" spans="2:13" ht="21.95" customHeight="1" x14ac:dyDescent="0.3">
      <c r="B98" s="229"/>
      <c r="C98" s="226"/>
      <c r="D98" s="157" t="s">
        <v>244</v>
      </c>
      <c r="E98" s="212"/>
      <c r="F98" s="157" t="s">
        <v>244</v>
      </c>
      <c r="G98" s="212"/>
      <c r="H98" s="157" t="s">
        <v>244</v>
      </c>
      <c r="I98" s="212"/>
      <c r="J98" s="157" t="s">
        <v>333</v>
      </c>
      <c r="K98" s="212"/>
      <c r="L98" s="157" t="s">
        <v>333</v>
      </c>
      <c r="M98" s="212"/>
    </row>
    <row r="99" spans="2:13" ht="17.100000000000001" customHeight="1" x14ac:dyDescent="0.3">
      <c r="B99" s="150"/>
      <c r="C99" s="159"/>
      <c r="D99" s="160"/>
      <c r="E99" s="160"/>
      <c r="F99" s="160"/>
      <c r="G99" s="160"/>
      <c r="H99" s="160"/>
      <c r="I99" s="160"/>
      <c r="J99" s="160"/>
      <c r="K99" s="160"/>
      <c r="L99" s="160"/>
      <c r="M99" s="160"/>
    </row>
    <row r="100" spans="2:13" ht="17.100000000000001" customHeight="1" x14ac:dyDescent="0.3">
      <c r="B100" s="150"/>
      <c r="C100" s="159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</row>
    <row r="101" spans="2:13" ht="17.100000000000001" customHeigh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6"/>
    </row>
    <row r="102" spans="2:13" ht="27" customHeight="1" x14ac:dyDescent="0.3">
      <c r="B102" s="2"/>
      <c r="C102" s="230">
        <f>L107</f>
        <v>43812</v>
      </c>
      <c r="D102" s="230"/>
      <c r="E102" s="230"/>
      <c r="F102" s="230"/>
      <c r="G102" s="230"/>
      <c r="H102" s="220">
        <f>IF(DAY(L107)&gt;=28,5,IF(DAY(L107)&gt;=21,4,IF(DAY(L107)&gt;=14,3,IF(DAY(L107)&gt;=7,2,1))))</f>
        <v>2</v>
      </c>
      <c r="I102" s="220"/>
      <c r="J102" s="220"/>
      <c r="K102" s="220"/>
      <c r="L102" s="220"/>
      <c r="M102" s="6"/>
    </row>
    <row r="103" spans="2:13" ht="26.25" customHeight="1" x14ac:dyDescent="0.3">
      <c r="B103" s="221"/>
      <c r="C103" s="222"/>
      <c r="D103" s="184"/>
      <c r="E103" s="7"/>
      <c r="F103" s="155"/>
      <c r="G103" s="218"/>
      <c r="H103" s="219"/>
      <c r="I103" s="219"/>
      <c r="J103" s="156"/>
      <c r="K103" s="8"/>
      <c r="L103" s="156"/>
      <c r="M103" s="6"/>
    </row>
    <row r="104" spans="2:13" ht="18" customHeight="1" x14ac:dyDescent="0.3">
      <c r="B104" s="223" t="s">
        <v>229</v>
      </c>
      <c r="C104" s="223"/>
      <c r="D104" s="249" t="s">
        <v>451</v>
      </c>
      <c r="E104" s="249"/>
      <c r="F104" s="11"/>
      <c r="G104" s="221" t="s">
        <v>231</v>
      </c>
      <c r="H104" s="222"/>
      <c r="I104" s="222"/>
      <c r="J104" s="6"/>
      <c r="K104" s="6"/>
      <c r="L104" s="6"/>
      <c r="M104" s="6"/>
    </row>
    <row r="105" spans="2:13" ht="17.100000000000001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6"/>
    </row>
    <row r="106" spans="2:13" x14ac:dyDescent="0.3">
      <c r="B106" s="239" t="s">
        <v>0</v>
      </c>
      <c r="C106" s="239" t="s">
        <v>1</v>
      </c>
      <c r="D106" s="215">
        <f>D107</f>
        <v>43808</v>
      </c>
      <c r="E106" s="216"/>
      <c r="F106" s="215">
        <f>F107</f>
        <v>43809</v>
      </c>
      <c r="G106" s="216"/>
      <c r="H106" s="215">
        <f>H107</f>
        <v>43810</v>
      </c>
      <c r="I106" s="216"/>
      <c r="J106" s="215">
        <f>J107</f>
        <v>43811</v>
      </c>
      <c r="K106" s="216"/>
      <c r="L106" s="215">
        <f>L107</f>
        <v>43812</v>
      </c>
      <c r="M106" s="216"/>
    </row>
    <row r="107" spans="2:13" ht="17.25" thickBot="1" x14ac:dyDescent="0.35">
      <c r="B107" s="240"/>
      <c r="C107" s="240"/>
      <c r="D107" s="213">
        <f>D74+7</f>
        <v>43808</v>
      </c>
      <c r="E107" s="214"/>
      <c r="F107" s="213">
        <f>D107+1</f>
        <v>43809</v>
      </c>
      <c r="G107" s="214"/>
      <c r="H107" s="213">
        <f>F107+1</f>
        <v>43810</v>
      </c>
      <c r="I107" s="214"/>
      <c r="J107" s="213">
        <f>H107+1</f>
        <v>43811</v>
      </c>
      <c r="K107" s="214"/>
      <c r="L107" s="213">
        <f>J107+1</f>
        <v>43812</v>
      </c>
      <c r="M107" s="214"/>
    </row>
    <row r="108" spans="2:13" ht="27" customHeight="1" thickTop="1" x14ac:dyDescent="0.3">
      <c r="B108" s="229">
        <v>1</v>
      </c>
      <c r="C108" s="225" t="s">
        <v>2</v>
      </c>
      <c r="D108" s="197" t="s">
        <v>461</v>
      </c>
      <c r="E108" s="211" t="s">
        <v>480</v>
      </c>
      <c r="F108" s="197" t="s">
        <v>342</v>
      </c>
      <c r="G108" s="211" t="s">
        <v>480</v>
      </c>
      <c r="H108" s="197" t="s">
        <v>342</v>
      </c>
      <c r="I108" s="211" t="s">
        <v>480</v>
      </c>
      <c r="J108" s="197" t="s">
        <v>347</v>
      </c>
      <c r="K108" s="211" t="s">
        <v>480</v>
      </c>
      <c r="L108" s="197" t="s">
        <v>347</v>
      </c>
      <c r="M108" s="211" t="s">
        <v>480</v>
      </c>
    </row>
    <row r="109" spans="2:13" ht="50.1" customHeight="1" x14ac:dyDescent="0.3">
      <c r="B109" s="229"/>
      <c r="C109" s="225"/>
      <c r="D109" s="197" t="s">
        <v>341</v>
      </c>
      <c r="E109" s="211"/>
      <c r="F109" s="197" t="s">
        <v>344</v>
      </c>
      <c r="G109" s="211"/>
      <c r="H109" s="197" t="s">
        <v>343</v>
      </c>
      <c r="I109" s="211"/>
      <c r="J109" s="197" t="s">
        <v>348</v>
      </c>
      <c r="K109" s="211"/>
      <c r="L109" s="197" t="s">
        <v>349</v>
      </c>
      <c r="M109" s="211"/>
    </row>
    <row r="110" spans="2:13" ht="21.95" customHeight="1" x14ac:dyDescent="0.3">
      <c r="B110" s="237"/>
      <c r="C110" s="238"/>
      <c r="D110" s="157" t="s">
        <v>333</v>
      </c>
      <c r="E110" s="212"/>
      <c r="F110" s="157" t="s">
        <v>333</v>
      </c>
      <c r="G110" s="212"/>
      <c r="H110" s="157" t="s">
        <v>333</v>
      </c>
      <c r="I110" s="212"/>
      <c r="J110" s="157" t="s">
        <v>333</v>
      </c>
      <c r="K110" s="212"/>
      <c r="L110" s="157" t="s">
        <v>333</v>
      </c>
      <c r="M110" s="212"/>
    </row>
    <row r="111" spans="2:13" ht="27" customHeight="1" x14ac:dyDescent="0.3">
      <c r="B111" s="227">
        <v>2</v>
      </c>
      <c r="C111" s="224" t="s">
        <v>3</v>
      </c>
      <c r="D111" s="197" t="s">
        <v>342</v>
      </c>
      <c r="E111" s="211" t="s">
        <v>479</v>
      </c>
      <c r="F111" s="197" t="s">
        <v>342</v>
      </c>
      <c r="G111" s="211" t="s">
        <v>479</v>
      </c>
      <c r="H111" s="197" t="s">
        <v>342</v>
      </c>
      <c r="I111" s="211" t="s">
        <v>479</v>
      </c>
      <c r="J111" s="197" t="s">
        <v>347</v>
      </c>
      <c r="K111" s="211" t="s">
        <v>479</v>
      </c>
      <c r="L111" s="197" t="s">
        <v>351</v>
      </c>
      <c r="M111" s="211" t="s">
        <v>479</v>
      </c>
    </row>
    <row r="112" spans="2:13" ht="50.1" customHeight="1" x14ac:dyDescent="0.3">
      <c r="B112" s="228"/>
      <c r="C112" s="225"/>
      <c r="D112" s="197" t="s">
        <v>344</v>
      </c>
      <c r="E112" s="211"/>
      <c r="F112" s="197" t="s">
        <v>344</v>
      </c>
      <c r="G112" s="211"/>
      <c r="H112" s="197" t="s">
        <v>345</v>
      </c>
      <c r="I112" s="211"/>
      <c r="J112" s="197" t="s">
        <v>349</v>
      </c>
      <c r="K112" s="211"/>
      <c r="L112" s="197" t="s">
        <v>353</v>
      </c>
      <c r="M112" s="211"/>
    </row>
    <row r="113" spans="2:13" ht="21.95" customHeight="1" x14ac:dyDescent="0.3">
      <c r="B113" s="229"/>
      <c r="C113" s="226"/>
      <c r="D113" s="157" t="s">
        <v>333</v>
      </c>
      <c r="E113" s="212"/>
      <c r="F113" s="157" t="s">
        <v>333</v>
      </c>
      <c r="G113" s="212"/>
      <c r="H113" s="157" t="s">
        <v>333</v>
      </c>
      <c r="I113" s="212"/>
      <c r="J113" s="157" t="s">
        <v>333</v>
      </c>
      <c r="K113" s="212"/>
      <c r="L113" s="157" t="s">
        <v>333</v>
      </c>
      <c r="M113" s="212"/>
    </row>
    <row r="114" spans="2:13" ht="27" customHeight="1" x14ac:dyDescent="0.3">
      <c r="B114" s="227">
        <v>3</v>
      </c>
      <c r="C114" s="224" t="s">
        <v>4</v>
      </c>
      <c r="D114" s="197" t="s">
        <v>342</v>
      </c>
      <c r="E114" s="211" t="s">
        <v>480</v>
      </c>
      <c r="F114" s="197" t="s">
        <v>342</v>
      </c>
      <c r="G114" s="211" t="s">
        <v>480</v>
      </c>
      <c r="H114" s="197" t="s">
        <v>342</v>
      </c>
      <c r="I114" s="211" t="s">
        <v>480</v>
      </c>
      <c r="J114" s="197" t="s">
        <v>347</v>
      </c>
      <c r="K114" s="211" t="s">
        <v>480</v>
      </c>
      <c r="L114" s="197" t="s">
        <v>351</v>
      </c>
      <c r="M114" s="211" t="s">
        <v>480</v>
      </c>
    </row>
    <row r="115" spans="2:13" ht="50.1" customHeight="1" x14ac:dyDescent="0.3">
      <c r="B115" s="228"/>
      <c r="C115" s="225"/>
      <c r="D115" s="197" t="s">
        <v>344</v>
      </c>
      <c r="E115" s="211"/>
      <c r="F115" s="197" t="s">
        <v>344</v>
      </c>
      <c r="G115" s="211"/>
      <c r="H115" s="197" t="s">
        <v>345</v>
      </c>
      <c r="I115" s="211"/>
      <c r="J115" s="197" t="s">
        <v>349</v>
      </c>
      <c r="K115" s="211"/>
      <c r="L115" s="197" t="s">
        <v>353</v>
      </c>
      <c r="M115" s="211"/>
    </row>
    <row r="116" spans="2:13" ht="21.95" customHeight="1" x14ac:dyDescent="0.3">
      <c r="B116" s="229"/>
      <c r="C116" s="226"/>
      <c r="D116" s="157" t="s">
        <v>333</v>
      </c>
      <c r="E116" s="212"/>
      <c r="F116" s="157" t="s">
        <v>333</v>
      </c>
      <c r="G116" s="212"/>
      <c r="H116" s="157" t="s">
        <v>333</v>
      </c>
      <c r="I116" s="212"/>
      <c r="J116" s="157" t="s">
        <v>333</v>
      </c>
      <c r="K116" s="212"/>
      <c r="L116" s="157" t="s">
        <v>333</v>
      </c>
      <c r="M116" s="212"/>
    </row>
    <row r="117" spans="2:13" ht="27" customHeight="1" x14ac:dyDescent="0.3">
      <c r="B117" s="227">
        <v>4</v>
      </c>
      <c r="C117" s="224" t="s">
        <v>5</v>
      </c>
      <c r="D117" s="197" t="s">
        <v>342</v>
      </c>
      <c r="E117" s="211" t="s">
        <v>479</v>
      </c>
      <c r="F117" s="197" t="s">
        <v>342</v>
      </c>
      <c r="G117" s="211" t="s">
        <v>479</v>
      </c>
      <c r="H117" s="197" t="s">
        <v>342</v>
      </c>
      <c r="I117" s="211" t="s">
        <v>479</v>
      </c>
      <c r="J117" s="197" t="s">
        <v>347</v>
      </c>
      <c r="K117" s="211" t="s">
        <v>479</v>
      </c>
      <c r="L117" s="197" t="s">
        <v>351</v>
      </c>
      <c r="M117" s="211" t="s">
        <v>479</v>
      </c>
    </row>
    <row r="118" spans="2:13" ht="50.1" customHeight="1" x14ac:dyDescent="0.3">
      <c r="B118" s="228"/>
      <c r="C118" s="225"/>
      <c r="D118" s="197" t="s">
        <v>344</v>
      </c>
      <c r="E118" s="211"/>
      <c r="F118" s="197" t="s">
        <v>344</v>
      </c>
      <c r="G118" s="211"/>
      <c r="H118" s="197" t="s">
        <v>345</v>
      </c>
      <c r="I118" s="211"/>
      <c r="J118" s="197" t="s">
        <v>349</v>
      </c>
      <c r="K118" s="211"/>
      <c r="L118" s="197" t="s">
        <v>353</v>
      </c>
      <c r="M118" s="211"/>
    </row>
    <row r="119" spans="2:13" ht="21.95" customHeight="1" x14ac:dyDescent="0.3">
      <c r="B119" s="229"/>
      <c r="C119" s="226"/>
      <c r="D119" s="157" t="s">
        <v>333</v>
      </c>
      <c r="E119" s="212"/>
      <c r="F119" s="157" t="s">
        <v>333</v>
      </c>
      <c r="G119" s="212"/>
      <c r="H119" s="157" t="s">
        <v>333</v>
      </c>
      <c r="I119" s="212"/>
      <c r="J119" s="157" t="s">
        <v>333</v>
      </c>
      <c r="K119" s="212"/>
      <c r="L119" s="157" t="s">
        <v>333</v>
      </c>
      <c r="M119" s="212"/>
    </row>
    <row r="120" spans="2:13" ht="27" customHeight="1" x14ac:dyDescent="0.3">
      <c r="B120" s="227">
        <v>5</v>
      </c>
      <c r="C120" s="224" t="s">
        <v>483</v>
      </c>
      <c r="D120" s="197" t="s">
        <v>342</v>
      </c>
      <c r="E120" s="211" t="s">
        <v>479</v>
      </c>
      <c r="F120" s="197" t="s">
        <v>342</v>
      </c>
      <c r="G120" s="211" t="s">
        <v>479</v>
      </c>
      <c r="H120" s="197" t="s">
        <v>342</v>
      </c>
      <c r="I120" s="211" t="s">
        <v>479</v>
      </c>
      <c r="J120" s="197" t="s">
        <v>347</v>
      </c>
      <c r="K120" s="211" t="s">
        <v>479</v>
      </c>
      <c r="L120" s="197" t="s">
        <v>351</v>
      </c>
      <c r="M120" s="211" t="s">
        <v>479</v>
      </c>
    </row>
    <row r="121" spans="2:13" ht="50.1" customHeight="1" x14ac:dyDescent="0.3">
      <c r="B121" s="228"/>
      <c r="C121" s="225"/>
      <c r="D121" s="197" t="s">
        <v>344</v>
      </c>
      <c r="E121" s="211"/>
      <c r="F121" s="197" t="s">
        <v>344</v>
      </c>
      <c r="G121" s="211"/>
      <c r="H121" s="197" t="s">
        <v>345</v>
      </c>
      <c r="I121" s="211"/>
      <c r="J121" s="197" t="s">
        <v>349</v>
      </c>
      <c r="K121" s="211"/>
      <c r="L121" s="197" t="s">
        <v>353</v>
      </c>
      <c r="M121" s="211"/>
    </row>
    <row r="122" spans="2:13" ht="21.95" customHeight="1" x14ac:dyDescent="0.3">
      <c r="B122" s="229"/>
      <c r="C122" s="226"/>
      <c r="D122" s="157" t="s">
        <v>333</v>
      </c>
      <c r="E122" s="212"/>
      <c r="F122" s="157" t="s">
        <v>333</v>
      </c>
      <c r="G122" s="212"/>
      <c r="H122" s="157" t="s">
        <v>333</v>
      </c>
      <c r="I122" s="212"/>
      <c r="J122" s="157" t="s">
        <v>333</v>
      </c>
      <c r="K122" s="212"/>
      <c r="L122" s="157" t="s">
        <v>333</v>
      </c>
      <c r="M122" s="212"/>
    </row>
    <row r="123" spans="2:13" ht="27" customHeight="1" x14ac:dyDescent="0.3">
      <c r="B123" s="227">
        <v>6</v>
      </c>
      <c r="C123" s="224" t="s">
        <v>484</v>
      </c>
      <c r="D123" s="197" t="s">
        <v>342</v>
      </c>
      <c r="E123" s="211" t="s">
        <v>480</v>
      </c>
      <c r="F123" s="197" t="s">
        <v>342</v>
      </c>
      <c r="G123" s="211" t="s">
        <v>480</v>
      </c>
      <c r="H123" s="197" t="s">
        <v>347</v>
      </c>
      <c r="I123" s="211" t="s">
        <v>480</v>
      </c>
      <c r="J123" s="197" t="s">
        <v>347</v>
      </c>
      <c r="K123" s="211" t="s">
        <v>480</v>
      </c>
      <c r="L123" s="197" t="s">
        <v>351</v>
      </c>
      <c r="M123" s="211" t="s">
        <v>480</v>
      </c>
    </row>
    <row r="124" spans="2:13" ht="50.1" customHeight="1" x14ac:dyDescent="0.3">
      <c r="B124" s="228"/>
      <c r="C124" s="225"/>
      <c r="D124" s="197" t="s">
        <v>344</v>
      </c>
      <c r="E124" s="211"/>
      <c r="F124" s="197" t="s">
        <v>343</v>
      </c>
      <c r="G124" s="211"/>
      <c r="H124" s="197" t="s">
        <v>348</v>
      </c>
      <c r="I124" s="211"/>
      <c r="J124" s="197" t="s">
        <v>349</v>
      </c>
      <c r="K124" s="211"/>
      <c r="L124" s="197" t="s">
        <v>353</v>
      </c>
      <c r="M124" s="211"/>
    </row>
    <row r="125" spans="2:13" ht="21.95" customHeight="1" x14ac:dyDescent="0.3">
      <c r="B125" s="229"/>
      <c r="C125" s="226"/>
      <c r="D125" s="157" t="s">
        <v>333</v>
      </c>
      <c r="E125" s="212"/>
      <c r="F125" s="157" t="s">
        <v>333</v>
      </c>
      <c r="G125" s="212"/>
      <c r="H125" s="157" t="s">
        <v>333</v>
      </c>
      <c r="I125" s="212"/>
      <c r="J125" s="157" t="s">
        <v>333</v>
      </c>
      <c r="K125" s="212"/>
      <c r="L125" s="157" t="s">
        <v>333</v>
      </c>
      <c r="M125" s="212"/>
    </row>
    <row r="126" spans="2:13" ht="27" customHeight="1" x14ac:dyDescent="0.3">
      <c r="B126" s="227">
        <v>7</v>
      </c>
      <c r="C126" s="224" t="s">
        <v>485</v>
      </c>
      <c r="D126" s="197" t="s">
        <v>342</v>
      </c>
      <c r="E126" s="211" t="s">
        <v>480</v>
      </c>
      <c r="F126" s="197" t="s">
        <v>342</v>
      </c>
      <c r="G126" s="211" t="s">
        <v>480</v>
      </c>
      <c r="H126" s="187" t="s">
        <v>347</v>
      </c>
      <c r="I126" s="211" t="s">
        <v>480</v>
      </c>
      <c r="J126" s="197" t="s">
        <v>347</v>
      </c>
      <c r="K126" s="211" t="s">
        <v>480</v>
      </c>
      <c r="L126" s="197" t="s">
        <v>351</v>
      </c>
      <c r="M126" s="211" t="s">
        <v>480</v>
      </c>
    </row>
    <row r="127" spans="2:13" ht="50.1" customHeight="1" x14ac:dyDescent="0.3">
      <c r="B127" s="228"/>
      <c r="C127" s="225"/>
      <c r="D127" s="197" t="s">
        <v>344</v>
      </c>
      <c r="E127" s="211"/>
      <c r="F127" s="197" t="s">
        <v>343</v>
      </c>
      <c r="G127" s="211"/>
      <c r="H127" s="187" t="s">
        <v>348</v>
      </c>
      <c r="I127" s="211"/>
      <c r="J127" s="197" t="s">
        <v>349</v>
      </c>
      <c r="K127" s="211"/>
      <c r="L127" s="197" t="s">
        <v>353</v>
      </c>
      <c r="M127" s="211"/>
    </row>
    <row r="128" spans="2:13" ht="21.95" customHeight="1" x14ac:dyDescent="0.3">
      <c r="B128" s="229"/>
      <c r="C128" s="226"/>
      <c r="D128" s="157" t="s">
        <v>333</v>
      </c>
      <c r="E128" s="212"/>
      <c r="F128" s="157" t="s">
        <v>333</v>
      </c>
      <c r="G128" s="212"/>
      <c r="H128" s="157" t="s">
        <v>333</v>
      </c>
      <c r="I128" s="212"/>
      <c r="J128" s="157" t="s">
        <v>333</v>
      </c>
      <c r="K128" s="212"/>
      <c r="L128" s="157" t="s">
        <v>333</v>
      </c>
      <c r="M128" s="212"/>
    </row>
    <row r="129" spans="2:13" ht="27" customHeight="1" x14ac:dyDescent="0.3">
      <c r="B129" s="227">
        <v>8</v>
      </c>
      <c r="C129" s="224" t="s">
        <v>486</v>
      </c>
      <c r="D129" s="197" t="s">
        <v>342</v>
      </c>
      <c r="E129" s="211" t="s">
        <v>479</v>
      </c>
      <c r="F129" s="187" t="s">
        <v>342</v>
      </c>
      <c r="G129" s="211" t="s">
        <v>479</v>
      </c>
      <c r="H129" s="197" t="s">
        <v>347</v>
      </c>
      <c r="I129" s="211" t="s">
        <v>479</v>
      </c>
      <c r="J129" s="197" t="s">
        <v>347</v>
      </c>
      <c r="K129" s="211" t="s">
        <v>479</v>
      </c>
      <c r="L129" s="197" t="s">
        <v>351</v>
      </c>
      <c r="M129" s="211" t="s">
        <v>479</v>
      </c>
    </row>
    <row r="130" spans="2:13" ht="50.1" customHeight="1" x14ac:dyDescent="0.3">
      <c r="B130" s="228"/>
      <c r="C130" s="225"/>
      <c r="D130" s="197" t="s">
        <v>344</v>
      </c>
      <c r="E130" s="211"/>
      <c r="F130" s="187" t="s">
        <v>460</v>
      </c>
      <c r="G130" s="211"/>
      <c r="H130" s="197" t="s">
        <v>348</v>
      </c>
      <c r="I130" s="211"/>
      <c r="J130" s="197" t="s">
        <v>349</v>
      </c>
      <c r="K130" s="211"/>
      <c r="L130" s="197" t="s">
        <v>353</v>
      </c>
      <c r="M130" s="211"/>
    </row>
    <row r="131" spans="2:13" ht="21.95" customHeight="1" x14ac:dyDescent="0.3">
      <c r="B131" s="229"/>
      <c r="C131" s="226"/>
      <c r="D131" s="157" t="s">
        <v>333</v>
      </c>
      <c r="E131" s="212"/>
      <c r="F131" s="157" t="s">
        <v>333</v>
      </c>
      <c r="G131" s="212"/>
      <c r="H131" s="157" t="s">
        <v>333</v>
      </c>
      <c r="I131" s="212"/>
      <c r="J131" s="157" t="s">
        <v>333</v>
      </c>
      <c r="K131" s="212"/>
      <c r="L131" s="157" t="s">
        <v>333</v>
      </c>
      <c r="M131" s="212"/>
    </row>
    <row r="132" spans="2:13" x14ac:dyDescent="0.3">
      <c r="B132" s="150"/>
      <c r="C132" s="159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</row>
    <row r="133" spans="2:13" x14ac:dyDescent="0.3">
      <c r="B133" s="150"/>
      <c r="C133" s="159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</row>
    <row r="134" spans="2:13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6"/>
    </row>
    <row r="135" spans="2:13" ht="26.25" x14ac:dyDescent="0.3">
      <c r="B135" s="2"/>
      <c r="C135" s="230">
        <f>L140</f>
        <v>43819</v>
      </c>
      <c r="D135" s="230"/>
      <c r="E135" s="230"/>
      <c r="F135" s="230"/>
      <c r="G135" s="230"/>
      <c r="H135" s="220">
        <f>IF(DAY(L140)&gt;=28,5,IF(DAY(L140)&gt;=21,4,IF(DAY(L140)&gt;=14,3,IF(DAY(L140)&gt;=7,2,1))))</f>
        <v>3</v>
      </c>
      <c r="I135" s="220"/>
      <c r="J135" s="220"/>
      <c r="K135" s="220"/>
      <c r="L135" s="220"/>
      <c r="M135" s="6"/>
    </row>
    <row r="136" spans="2:13" ht="26.25" x14ac:dyDescent="0.3">
      <c r="B136" s="221"/>
      <c r="C136" s="222"/>
      <c r="D136" s="184"/>
      <c r="E136" s="7"/>
      <c r="F136" s="155"/>
      <c r="G136" s="218"/>
      <c r="H136" s="219"/>
      <c r="I136" s="219"/>
      <c r="J136" s="156"/>
      <c r="K136" s="8"/>
      <c r="L136" s="156"/>
      <c r="M136" s="6"/>
    </row>
    <row r="137" spans="2:13" x14ac:dyDescent="0.3">
      <c r="B137" s="223" t="s">
        <v>229</v>
      </c>
      <c r="C137" s="223"/>
      <c r="D137" s="249" t="s">
        <v>451</v>
      </c>
      <c r="E137" s="249"/>
      <c r="F137" s="11"/>
      <c r="G137" s="221" t="s">
        <v>231</v>
      </c>
      <c r="H137" s="222"/>
      <c r="I137" s="222"/>
      <c r="J137" s="6"/>
      <c r="K137" s="6"/>
      <c r="L137" s="6"/>
      <c r="M137" s="6"/>
    </row>
    <row r="138" spans="2:1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6"/>
    </row>
    <row r="139" spans="2:13" ht="16.5" customHeight="1" x14ac:dyDescent="0.3">
      <c r="B139" s="239" t="s">
        <v>0</v>
      </c>
      <c r="C139" s="239" t="s">
        <v>1</v>
      </c>
      <c r="D139" s="215">
        <f>D140</f>
        <v>43815</v>
      </c>
      <c r="E139" s="216"/>
      <c r="F139" s="215">
        <f>F140</f>
        <v>43816</v>
      </c>
      <c r="G139" s="216"/>
      <c r="H139" s="215">
        <f>H140</f>
        <v>43817</v>
      </c>
      <c r="I139" s="216"/>
      <c r="J139" s="215">
        <f>J140</f>
        <v>43818</v>
      </c>
      <c r="K139" s="216"/>
      <c r="L139" s="215">
        <f>L140</f>
        <v>43819</v>
      </c>
      <c r="M139" s="216"/>
    </row>
    <row r="140" spans="2:13" ht="16.5" customHeight="1" thickBot="1" x14ac:dyDescent="0.35">
      <c r="B140" s="240"/>
      <c r="C140" s="240"/>
      <c r="D140" s="213">
        <f>D107+7</f>
        <v>43815</v>
      </c>
      <c r="E140" s="214"/>
      <c r="F140" s="213">
        <f>D140+1</f>
        <v>43816</v>
      </c>
      <c r="G140" s="214"/>
      <c r="H140" s="213">
        <f>F140+1</f>
        <v>43817</v>
      </c>
      <c r="I140" s="214"/>
      <c r="J140" s="213">
        <f>H140+1</f>
        <v>43818</v>
      </c>
      <c r="K140" s="214"/>
      <c r="L140" s="213">
        <f>J140+1</f>
        <v>43819</v>
      </c>
      <c r="M140" s="214"/>
    </row>
    <row r="141" spans="2:13" ht="27" customHeight="1" thickTop="1" x14ac:dyDescent="0.3">
      <c r="B141" s="229">
        <v>1</v>
      </c>
      <c r="C141" s="225" t="s">
        <v>2</v>
      </c>
      <c r="D141" s="197" t="s">
        <v>351</v>
      </c>
      <c r="E141" s="211" t="s">
        <v>480</v>
      </c>
      <c r="F141" s="197" t="s">
        <v>351</v>
      </c>
      <c r="G141" s="211" t="s">
        <v>480</v>
      </c>
      <c r="H141" s="197" t="s">
        <v>351</v>
      </c>
      <c r="I141" s="211" t="s">
        <v>480</v>
      </c>
      <c r="J141" s="197" t="s">
        <v>351</v>
      </c>
      <c r="K141" s="211" t="s">
        <v>480</v>
      </c>
      <c r="L141" s="197" t="s">
        <v>351</v>
      </c>
      <c r="M141" s="211" t="s">
        <v>480</v>
      </c>
    </row>
    <row r="142" spans="2:13" ht="50.1" customHeight="1" x14ac:dyDescent="0.3">
      <c r="B142" s="229"/>
      <c r="C142" s="225"/>
      <c r="D142" s="197" t="s">
        <v>353</v>
      </c>
      <c r="E142" s="211"/>
      <c r="F142" s="197" t="s">
        <v>353</v>
      </c>
      <c r="G142" s="211"/>
      <c r="H142" s="197" t="s">
        <v>353</v>
      </c>
      <c r="I142" s="211"/>
      <c r="J142" s="197" t="s">
        <v>354</v>
      </c>
      <c r="K142" s="211"/>
      <c r="L142" s="197" t="s">
        <v>352</v>
      </c>
      <c r="M142" s="211"/>
    </row>
    <row r="143" spans="2:13" ht="21.95" customHeight="1" x14ac:dyDescent="0.3">
      <c r="B143" s="237"/>
      <c r="C143" s="238"/>
      <c r="D143" s="157" t="s">
        <v>333</v>
      </c>
      <c r="E143" s="212"/>
      <c r="F143" s="157" t="s">
        <v>333</v>
      </c>
      <c r="G143" s="212"/>
      <c r="H143" s="157" t="s">
        <v>333</v>
      </c>
      <c r="I143" s="212"/>
      <c r="J143" s="157" t="s">
        <v>333</v>
      </c>
      <c r="K143" s="212"/>
      <c r="L143" s="157" t="s">
        <v>333</v>
      </c>
      <c r="M143" s="212"/>
    </row>
    <row r="144" spans="2:13" ht="27" customHeight="1" x14ac:dyDescent="0.3">
      <c r="B144" s="227">
        <v>2</v>
      </c>
      <c r="C144" s="224" t="s">
        <v>3</v>
      </c>
      <c r="D144" s="197" t="s">
        <v>351</v>
      </c>
      <c r="E144" s="211" t="s">
        <v>479</v>
      </c>
      <c r="F144" s="197" t="s">
        <v>351</v>
      </c>
      <c r="G144" s="211" t="s">
        <v>479</v>
      </c>
      <c r="H144" s="197" t="s">
        <v>351</v>
      </c>
      <c r="I144" s="211" t="s">
        <v>479</v>
      </c>
      <c r="J144" s="187" t="s">
        <v>351</v>
      </c>
      <c r="K144" s="211" t="s">
        <v>479</v>
      </c>
      <c r="L144" s="187" t="s">
        <v>334</v>
      </c>
      <c r="M144" s="211" t="s">
        <v>479</v>
      </c>
    </row>
    <row r="145" spans="2:13" ht="50.1" customHeight="1" x14ac:dyDescent="0.3">
      <c r="B145" s="228"/>
      <c r="C145" s="225"/>
      <c r="D145" s="197" t="s">
        <v>353</v>
      </c>
      <c r="E145" s="211"/>
      <c r="F145" s="197" t="s">
        <v>353</v>
      </c>
      <c r="G145" s="211"/>
      <c r="H145" s="197" t="s">
        <v>354</v>
      </c>
      <c r="I145" s="211"/>
      <c r="J145" s="187" t="s">
        <v>352</v>
      </c>
      <c r="K145" s="211"/>
      <c r="L145" s="187" t="s">
        <v>335</v>
      </c>
      <c r="M145" s="211"/>
    </row>
    <row r="146" spans="2:13" ht="21.95" customHeight="1" x14ac:dyDescent="0.3">
      <c r="B146" s="229"/>
      <c r="C146" s="226"/>
      <c r="D146" s="157" t="s">
        <v>333</v>
      </c>
      <c r="E146" s="212"/>
      <c r="F146" s="157" t="s">
        <v>333</v>
      </c>
      <c r="G146" s="212"/>
      <c r="H146" s="157" t="s">
        <v>333</v>
      </c>
      <c r="I146" s="212"/>
      <c r="J146" s="157" t="s">
        <v>333</v>
      </c>
      <c r="K146" s="212"/>
      <c r="L146" s="157" t="s">
        <v>333</v>
      </c>
      <c r="M146" s="212"/>
    </row>
    <row r="147" spans="2:13" ht="27" customHeight="1" x14ac:dyDescent="0.3">
      <c r="B147" s="227">
        <v>3</v>
      </c>
      <c r="C147" s="224" t="s">
        <v>4</v>
      </c>
      <c r="D147" s="197" t="s">
        <v>351</v>
      </c>
      <c r="E147" s="211" t="s">
        <v>479</v>
      </c>
      <c r="F147" s="197" t="s">
        <v>351</v>
      </c>
      <c r="G147" s="211" t="s">
        <v>479</v>
      </c>
      <c r="H147" s="197" t="s">
        <v>351</v>
      </c>
      <c r="I147" s="211" t="s">
        <v>480</v>
      </c>
      <c r="J147" s="197" t="s">
        <v>351</v>
      </c>
      <c r="K147" s="211" t="s">
        <v>480</v>
      </c>
      <c r="L147" s="197" t="s">
        <v>334</v>
      </c>
      <c r="M147" s="211" t="s">
        <v>480</v>
      </c>
    </row>
    <row r="148" spans="2:13" ht="50.1" customHeight="1" x14ac:dyDescent="0.3">
      <c r="B148" s="228"/>
      <c r="C148" s="225"/>
      <c r="D148" s="197" t="s">
        <v>353</v>
      </c>
      <c r="E148" s="211"/>
      <c r="F148" s="197" t="s">
        <v>353</v>
      </c>
      <c r="G148" s="211"/>
      <c r="H148" s="197" t="s">
        <v>354</v>
      </c>
      <c r="I148" s="211"/>
      <c r="J148" s="197" t="s">
        <v>352</v>
      </c>
      <c r="K148" s="211"/>
      <c r="L148" s="197" t="s">
        <v>335</v>
      </c>
      <c r="M148" s="211"/>
    </row>
    <row r="149" spans="2:13" ht="21.95" customHeight="1" x14ac:dyDescent="0.3">
      <c r="B149" s="229"/>
      <c r="C149" s="226"/>
      <c r="D149" s="157" t="s">
        <v>333</v>
      </c>
      <c r="E149" s="212"/>
      <c r="F149" s="157" t="s">
        <v>333</v>
      </c>
      <c r="G149" s="212"/>
      <c r="H149" s="157" t="s">
        <v>333</v>
      </c>
      <c r="I149" s="212"/>
      <c r="J149" s="157" t="s">
        <v>333</v>
      </c>
      <c r="K149" s="212"/>
      <c r="L149" s="157" t="s">
        <v>333</v>
      </c>
      <c r="M149" s="212"/>
    </row>
    <row r="150" spans="2:13" ht="27" customHeight="1" x14ac:dyDescent="0.3">
      <c r="B150" s="227">
        <v>4</v>
      </c>
      <c r="C150" s="224" t="s">
        <v>5</v>
      </c>
      <c r="D150" s="197" t="s">
        <v>351</v>
      </c>
      <c r="E150" s="211" t="s">
        <v>480</v>
      </c>
      <c r="F150" s="197" t="s">
        <v>351</v>
      </c>
      <c r="G150" s="211" t="s">
        <v>480</v>
      </c>
      <c r="H150" s="197" t="s">
        <v>351</v>
      </c>
      <c r="I150" s="211" t="s">
        <v>479</v>
      </c>
      <c r="J150" s="197" t="s">
        <v>351</v>
      </c>
      <c r="K150" s="211" t="s">
        <v>479</v>
      </c>
      <c r="L150" s="197" t="s">
        <v>334</v>
      </c>
      <c r="M150" s="211" t="s">
        <v>479</v>
      </c>
    </row>
    <row r="151" spans="2:13" ht="50.1" customHeight="1" x14ac:dyDescent="0.3">
      <c r="B151" s="228"/>
      <c r="C151" s="225"/>
      <c r="D151" s="197" t="s">
        <v>353</v>
      </c>
      <c r="E151" s="211"/>
      <c r="F151" s="197" t="s">
        <v>353</v>
      </c>
      <c r="G151" s="211"/>
      <c r="H151" s="197" t="s">
        <v>354</v>
      </c>
      <c r="I151" s="211"/>
      <c r="J151" s="197" t="s">
        <v>352</v>
      </c>
      <c r="K151" s="211"/>
      <c r="L151" s="197" t="s">
        <v>335</v>
      </c>
      <c r="M151" s="211"/>
    </row>
    <row r="152" spans="2:13" ht="21.95" customHeight="1" x14ac:dyDescent="0.3">
      <c r="B152" s="229"/>
      <c r="C152" s="226"/>
      <c r="D152" s="157" t="s">
        <v>333</v>
      </c>
      <c r="E152" s="212"/>
      <c r="F152" s="157" t="s">
        <v>333</v>
      </c>
      <c r="G152" s="212"/>
      <c r="H152" s="157" t="s">
        <v>333</v>
      </c>
      <c r="I152" s="212"/>
      <c r="J152" s="157" t="s">
        <v>333</v>
      </c>
      <c r="K152" s="212"/>
      <c r="L152" s="157" t="s">
        <v>333</v>
      </c>
      <c r="M152" s="212"/>
    </row>
    <row r="153" spans="2:13" ht="27" customHeight="1" x14ac:dyDescent="0.3">
      <c r="B153" s="227">
        <v>5</v>
      </c>
      <c r="C153" s="224" t="s">
        <v>483</v>
      </c>
      <c r="D153" s="197" t="s">
        <v>351</v>
      </c>
      <c r="E153" s="211" t="s">
        <v>480</v>
      </c>
      <c r="F153" s="197" t="s">
        <v>351</v>
      </c>
      <c r="G153" s="211" t="s">
        <v>480</v>
      </c>
      <c r="H153" s="197" t="s">
        <v>351</v>
      </c>
      <c r="I153" s="211" t="s">
        <v>479</v>
      </c>
      <c r="J153" s="197" t="s">
        <v>351</v>
      </c>
      <c r="K153" s="211" t="s">
        <v>479</v>
      </c>
      <c r="L153" s="197" t="s">
        <v>334</v>
      </c>
      <c r="M153" s="211" t="s">
        <v>479</v>
      </c>
    </row>
    <row r="154" spans="2:13" ht="50.1" customHeight="1" x14ac:dyDescent="0.3">
      <c r="B154" s="228"/>
      <c r="C154" s="225"/>
      <c r="D154" s="197" t="s">
        <v>353</v>
      </c>
      <c r="E154" s="211"/>
      <c r="F154" s="197" t="s">
        <v>353</v>
      </c>
      <c r="G154" s="211"/>
      <c r="H154" s="197" t="s">
        <v>354</v>
      </c>
      <c r="I154" s="211"/>
      <c r="J154" s="197" t="s">
        <v>352</v>
      </c>
      <c r="K154" s="211"/>
      <c r="L154" s="197" t="s">
        <v>335</v>
      </c>
      <c r="M154" s="211"/>
    </row>
    <row r="155" spans="2:13" ht="21.95" customHeight="1" x14ac:dyDescent="0.3">
      <c r="B155" s="229"/>
      <c r="C155" s="226"/>
      <c r="D155" s="157" t="s">
        <v>333</v>
      </c>
      <c r="E155" s="212"/>
      <c r="F155" s="157" t="s">
        <v>333</v>
      </c>
      <c r="G155" s="212"/>
      <c r="H155" s="157" t="s">
        <v>333</v>
      </c>
      <c r="I155" s="212"/>
      <c r="J155" s="157" t="s">
        <v>333</v>
      </c>
      <c r="K155" s="212"/>
      <c r="L155" s="157" t="s">
        <v>333</v>
      </c>
      <c r="M155" s="212"/>
    </row>
    <row r="156" spans="2:13" ht="27" customHeight="1" x14ac:dyDescent="0.3">
      <c r="B156" s="227">
        <v>6</v>
      </c>
      <c r="C156" s="224" t="s">
        <v>484</v>
      </c>
      <c r="D156" s="197" t="s">
        <v>351</v>
      </c>
      <c r="E156" s="211" t="s">
        <v>479</v>
      </c>
      <c r="F156" s="197" t="s">
        <v>351</v>
      </c>
      <c r="G156" s="211" t="s">
        <v>479</v>
      </c>
      <c r="H156" s="197" t="s">
        <v>351</v>
      </c>
      <c r="I156" s="211" t="s">
        <v>480</v>
      </c>
      <c r="J156" s="197" t="s">
        <v>351</v>
      </c>
      <c r="K156" s="211" t="s">
        <v>480</v>
      </c>
      <c r="L156" s="197" t="s">
        <v>334</v>
      </c>
      <c r="M156" s="211" t="s">
        <v>480</v>
      </c>
    </row>
    <row r="157" spans="2:13" ht="50.1" customHeight="1" x14ac:dyDescent="0.3">
      <c r="B157" s="228"/>
      <c r="C157" s="225"/>
      <c r="D157" s="197" t="s">
        <v>353</v>
      </c>
      <c r="E157" s="211"/>
      <c r="F157" s="197" t="s">
        <v>353</v>
      </c>
      <c r="G157" s="211"/>
      <c r="H157" s="197" t="s">
        <v>354</v>
      </c>
      <c r="I157" s="211"/>
      <c r="J157" s="197" t="s">
        <v>352</v>
      </c>
      <c r="K157" s="211"/>
      <c r="L157" s="197" t="s">
        <v>336</v>
      </c>
      <c r="M157" s="211"/>
    </row>
    <row r="158" spans="2:13" ht="21.95" customHeight="1" x14ac:dyDescent="0.3">
      <c r="B158" s="229"/>
      <c r="C158" s="226"/>
      <c r="D158" s="157" t="s">
        <v>333</v>
      </c>
      <c r="E158" s="212"/>
      <c r="F158" s="157" t="s">
        <v>333</v>
      </c>
      <c r="G158" s="212"/>
      <c r="H158" s="157" t="s">
        <v>333</v>
      </c>
      <c r="I158" s="212"/>
      <c r="J158" s="157" t="s">
        <v>333</v>
      </c>
      <c r="K158" s="212"/>
      <c r="L158" s="157" t="s">
        <v>333</v>
      </c>
      <c r="M158" s="212"/>
    </row>
    <row r="159" spans="2:13" ht="27" customHeight="1" x14ac:dyDescent="0.3">
      <c r="B159" s="227">
        <v>7</v>
      </c>
      <c r="C159" s="224" t="s">
        <v>485</v>
      </c>
      <c r="D159" s="197" t="s">
        <v>351</v>
      </c>
      <c r="E159" s="211" t="s">
        <v>480</v>
      </c>
      <c r="F159" s="197" t="s">
        <v>351</v>
      </c>
      <c r="G159" s="211" t="s">
        <v>480</v>
      </c>
      <c r="H159" s="197" t="s">
        <v>351</v>
      </c>
      <c r="I159" s="211" t="s">
        <v>480</v>
      </c>
      <c r="J159" s="197" t="s">
        <v>351</v>
      </c>
      <c r="K159" s="211" t="s">
        <v>480</v>
      </c>
      <c r="L159" s="197" t="s">
        <v>334</v>
      </c>
      <c r="M159" s="211" t="s">
        <v>480</v>
      </c>
    </row>
    <row r="160" spans="2:13" ht="50.1" customHeight="1" x14ac:dyDescent="0.3">
      <c r="B160" s="228"/>
      <c r="C160" s="225"/>
      <c r="D160" s="197" t="s">
        <v>353</v>
      </c>
      <c r="E160" s="211"/>
      <c r="F160" s="197" t="s">
        <v>353</v>
      </c>
      <c r="G160" s="211"/>
      <c r="H160" s="197" t="s">
        <v>354</v>
      </c>
      <c r="I160" s="211"/>
      <c r="J160" s="197" t="s">
        <v>352</v>
      </c>
      <c r="K160" s="211"/>
      <c r="L160" s="197" t="s">
        <v>336</v>
      </c>
      <c r="M160" s="211"/>
    </row>
    <row r="161" spans="2:13" ht="21.95" customHeight="1" x14ac:dyDescent="0.3">
      <c r="B161" s="229"/>
      <c r="C161" s="226"/>
      <c r="D161" s="157" t="s">
        <v>333</v>
      </c>
      <c r="E161" s="212"/>
      <c r="F161" s="157" t="s">
        <v>333</v>
      </c>
      <c r="G161" s="212"/>
      <c r="H161" s="157" t="s">
        <v>333</v>
      </c>
      <c r="I161" s="212"/>
      <c r="J161" s="157" t="s">
        <v>333</v>
      </c>
      <c r="K161" s="212"/>
      <c r="L161" s="157" t="s">
        <v>333</v>
      </c>
      <c r="M161" s="212"/>
    </row>
    <row r="162" spans="2:13" ht="27" customHeight="1" x14ac:dyDescent="0.3">
      <c r="B162" s="227">
        <v>8</v>
      </c>
      <c r="C162" s="224" t="s">
        <v>486</v>
      </c>
      <c r="D162" s="197" t="s">
        <v>351</v>
      </c>
      <c r="E162" s="211" t="s">
        <v>479</v>
      </c>
      <c r="F162" s="197" t="s">
        <v>351</v>
      </c>
      <c r="G162" s="211" t="s">
        <v>479</v>
      </c>
      <c r="H162" s="197" t="s">
        <v>351</v>
      </c>
      <c r="I162" s="211" t="s">
        <v>479</v>
      </c>
      <c r="J162" s="197" t="s">
        <v>351</v>
      </c>
      <c r="K162" s="211" t="s">
        <v>479</v>
      </c>
      <c r="L162" s="197" t="s">
        <v>334</v>
      </c>
      <c r="M162" s="211" t="s">
        <v>479</v>
      </c>
    </row>
    <row r="163" spans="2:13" ht="50.1" customHeight="1" x14ac:dyDescent="0.3">
      <c r="B163" s="228"/>
      <c r="C163" s="225"/>
      <c r="D163" s="197" t="s">
        <v>353</v>
      </c>
      <c r="E163" s="211"/>
      <c r="F163" s="197" t="s">
        <v>353</v>
      </c>
      <c r="G163" s="211"/>
      <c r="H163" s="197" t="s">
        <v>354</v>
      </c>
      <c r="I163" s="211"/>
      <c r="J163" s="197" t="s">
        <v>352</v>
      </c>
      <c r="K163" s="211"/>
      <c r="L163" s="197" t="s">
        <v>336</v>
      </c>
      <c r="M163" s="211"/>
    </row>
    <row r="164" spans="2:13" ht="21.95" customHeight="1" x14ac:dyDescent="0.3">
      <c r="B164" s="229"/>
      <c r="C164" s="226"/>
      <c r="D164" s="157" t="s">
        <v>333</v>
      </c>
      <c r="E164" s="212"/>
      <c r="F164" s="157" t="s">
        <v>333</v>
      </c>
      <c r="G164" s="212"/>
      <c r="H164" s="157" t="s">
        <v>333</v>
      </c>
      <c r="I164" s="212"/>
      <c r="J164" s="157" t="s">
        <v>333</v>
      </c>
      <c r="K164" s="212"/>
      <c r="L164" s="157" t="s">
        <v>333</v>
      </c>
      <c r="M164" s="212"/>
    </row>
    <row r="165" spans="2:13" ht="17.100000000000001" customHeight="1" x14ac:dyDescent="0.3">
      <c r="B165" s="150"/>
      <c r="C165" s="159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</row>
    <row r="166" spans="2:13" ht="17.100000000000001" customHeight="1" x14ac:dyDescent="0.3">
      <c r="B166" s="150"/>
      <c r="C166" s="159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</row>
    <row r="167" spans="2:13" ht="17.100000000000001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</row>
    <row r="168" spans="2:13" ht="27" customHeight="1" x14ac:dyDescent="0.3">
      <c r="B168" s="2"/>
      <c r="C168" s="230">
        <f>L173</f>
        <v>43826</v>
      </c>
      <c r="D168" s="230"/>
      <c r="E168" s="230"/>
      <c r="F168" s="230"/>
      <c r="G168" s="230"/>
      <c r="H168" s="220">
        <f>IF(DAY(L173)&gt;=28,5,IF(DAY(L173)&gt;=21,4,IF(DAY(L173)&gt;=14,3,IF(DAY(L173)&gt;=7,2,1))))</f>
        <v>4</v>
      </c>
      <c r="I168" s="220"/>
      <c r="J168" s="220"/>
      <c r="K168" s="220"/>
      <c r="L168" s="220"/>
      <c r="M168" s="6"/>
    </row>
    <row r="169" spans="2:13" ht="26.25" customHeight="1" x14ac:dyDescent="0.3">
      <c r="B169" s="221"/>
      <c r="C169" s="222"/>
      <c r="D169" s="184"/>
      <c r="E169" s="7"/>
      <c r="F169" s="155"/>
      <c r="G169" s="218"/>
      <c r="H169" s="219"/>
      <c r="I169" s="219"/>
      <c r="J169" s="156"/>
      <c r="K169" s="8"/>
      <c r="L169" s="156"/>
      <c r="M169" s="6"/>
    </row>
    <row r="170" spans="2:13" ht="17.100000000000001" customHeight="1" x14ac:dyDescent="0.3">
      <c r="B170" s="223" t="s">
        <v>229</v>
      </c>
      <c r="C170" s="223"/>
      <c r="D170" s="249" t="s">
        <v>451</v>
      </c>
      <c r="E170" s="249"/>
      <c r="F170" s="11"/>
      <c r="G170" s="221" t="s">
        <v>231</v>
      </c>
      <c r="H170" s="222"/>
      <c r="I170" s="222"/>
      <c r="J170" s="6"/>
      <c r="K170" s="6"/>
      <c r="L170" s="6"/>
      <c r="M170" s="6"/>
    </row>
    <row r="171" spans="2:13" ht="17.100000000000001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6"/>
    </row>
    <row r="172" spans="2:13" ht="17.100000000000001" customHeight="1" x14ac:dyDescent="0.3">
      <c r="B172" s="239" t="s">
        <v>0</v>
      </c>
      <c r="C172" s="239" t="s">
        <v>1</v>
      </c>
      <c r="D172" s="215">
        <f>D173</f>
        <v>43822</v>
      </c>
      <c r="E172" s="216"/>
      <c r="F172" s="215">
        <f>F173</f>
        <v>43823</v>
      </c>
      <c r="G172" s="216"/>
      <c r="H172" s="215">
        <f>H173</f>
        <v>43824</v>
      </c>
      <c r="I172" s="216"/>
      <c r="J172" s="215">
        <f>J173</f>
        <v>43825</v>
      </c>
      <c r="K172" s="216"/>
      <c r="L172" s="215">
        <f>L173</f>
        <v>43826</v>
      </c>
      <c r="M172" s="216"/>
    </row>
    <row r="173" spans="2:13" ht="17.100000000000001" customHeight="1" thickBot="1" x14ac:dyDescent="0.35">
      <c r="B173" s="240"/>
      <c r="C173" s="240"/>
      <c r="D173" s="213">
        <f>D140+7</f>
        <v>43822</v>
      </c>
      <c r="E173" s="214"/>
      <c r="F173" s="213">
        <f>D173+1</f>
        <v>43823</v>
      </c>
      <c r="G173" s="214"/>
      <c r="H173" s="213">
        <f>F173+1</f>
        <v>43824</v>
      </c>
      <c r="I173" s="214"/>
      <c r="J173" s="213">
        <f>H173+1</f>
        <v>43825</v>
      </c>
      <c r="K173" s="214"/>
      <c r="L173" s="213">
        <f>J173+1</f>
        <v>43826</v>
      </c>
      <c r="M173" s="214"/>
    </row>
    <row r="174" spans="2:13" ht="27" customHeight="1" thickTop="1" x14ac:dyDescent="0.3">
      <c r="B174" s="229">
        <v>1</v>
      </c>
      <c r="C174" s="225" t="s">
        <v>2</v>
      </c>
      <c r="D174" s="197" t="s">
        <v>334</v>
      </c>
      <c r="E174" s="211" t="s">
        <v>480</v>
      </c>
      <c r="F174" s="197" t="s">
        <v>334</v>
      </c>
      <c r="G174" s="211" t="s">
        <v>480</v>
      </c>
      <c r="H174" s="231" t="s">
        <v>474</v>
      </c>
      <c r="I174" s="232"/>
      <c r="J174" s="197" t="s">
        <v>416</v>
      </c>
      <c r="K174" s="211" t="s">
        <v>480</v>
      </c>
      <c r="L174" s="197" t="s">
        <v>416</v>
      </c>
      <c r="M174" s="211" t="s">
        <v>480</v>
      </c>
    </row>
    <row r="175" spans="2:13" ht="50.1" customHeight="1" x14ac:dyDescent="0.3">
      <c r="B175" s="229"/>
      <c r="C175" s="225"/>
      <c r="D175" s="197" t="s">
        <v>336</v>
      </c>
      <c r="E175" s="211"/>
      <c r="F175" s="197" t="s">
        <v>336</v>
      </c>
      <c r="G175" s="211"/>
      <c r="H175" s="233"/>
      <c r="I175" s="234"/>
      <c r="J175" s="197" t="s">
        <v>417</v>
      </c>
      <c r="K175" s="211"/>
      <c r="L175" s="197" t="s">
        <v>417</v>
      </c>
      <c r="M175" s="211"/>
    </row>
    <row r="176" spans="2:13" ht="21.95" customHeight="1" x14ac:dyDescent="0.3">
      <c r="B176" s="237"/>
      <c r="C176" s="238"/>
      <c r="D176" s="157" t="s">
        <v>333</v>
      </c>
      <c r="E176" s="212"/>
      <c r="F176" s="157" t="s">
        <v>333</v>
      </c>
      <c r="G176" s="212"/>
      <c r="H176" s="233"/>
      <c r="I176" s="234"/>
      <c r="J176" s="157" t="s">
        <v>333</v>
      </c>
      <c r="K176" s="212"/>
      <c r="L176" s="157" t="s">
        <v>333</v>
      </c>
      <c r="M176" s="212"/>
    </row>
    <row r="177" spans="2:13" ht="27" customHeight="1" x14ac:dyDescent="0.3">
      <c r="B177" s="227">
        <v>2</v>
      </c>
      <c r="C177" s="224" t="s">
        <v>3</v>
      </c>
      <c r="D177" s="197" t="s">
        <v>334</v>
      </c>
      <c r="E177" s="211" t="s">
        <v>479</v>
      </c>
      <c r="F177" s="197" t="s">
        <v>334</v>
      </c>
      <c r="G177" s="211" t="s">
        <v>479</v>
      </c>
      <c r="H177" s="233"/>
      <c r="I177" s="234"/>
      <c r="J177" s="197" t="s">
        <v>416</v>
      </c>
      <c r="K177" s="211" t="s">
        <v>479</v>
      </c>
      <c r="L177" s="197" t="s">
        <v>416</v>
      </c>
      <c r="M177" s="211" t="s">
        <v>479</v>
      </c>
    </row>
    <row r="178" spans="2:13" ht="50.1" customHeight="1" x14ac:dyDescent="0.3">
      <c r="B178" s="228"/>
      <c r="C178" s="225"/>
      <c r="D178" s="197" t="s">
        <v>336</v>
      </c>
      <c r="E178" s="211"/>
      <c r="F178" s="197" t="s">
        <v>336</v>
      </c>
      <c r="G178" s="211"/>
      <c r="H178" s="233"/>
      <c r="I178" s="234"/>
      <c r="J178" s="197" t="s">
        <v>417</v>
      </c>
      <c r="K178" s="211"/>
      <c r="L178" s="197" t="s">
        <v>417</v>
      </c>
      <c r="M178" s="211"/>
    </row>
    <row r="179" spans="2:13" ht="21.95" customHeight="1" x14ac:dyDescent="0.3">
      <c r="B179" s="229"/>
      <c r="C179" s="226"/>
      <c r="D179" s="157" t="s">
        <v>333</v>
      </c>
      <c r="E179" s="212"/>
      <c r="F179" s="157" t="s">
        <v>333</v>
      </c>
      <c r="G179" s="212"/>
      <c r="H179" s="233"/>
      <c r="I179" s="234"/>
      <c r="J179" s="157" t="s">
        <v>333</v>
      </c>
      <c r="K179" s="212"/>
      <c r="L179" s="157" t="s">
        <v>333</v>
      </c>
      <c r="M179" s="212"/>
    </row>
    <row r="180" spans="2:13" ht="27" customHeight="1" x14ac:dyDescent="0.3">
      <c r="B180" s="227">
        <v>3</v>
      </c>
      <c r="C180" s="224" t="s">
        <v>4</v>
      </c>
      <c r="D180" s="197" t="s">
        <v>334</v>
      </c>
      <c r="E180" s="211" t="s">
        <v>480</v>
      </c>
      <c r="F180" s="197" t="s">
        <v>334</v>
      </c>
      <c r="G180" s="211" t="s">
        <v>480</v>
      </c>
      <c r="H180" s="233"/>
      <c r="I180" s="234"/>
      <c r="J180" s="197" t="s">
        <v>416</v>
      </c>
      <c r="K180" s="211" t="s">
        <v>480</v>
      </c>
      <c r="L180" s="197" t="s">
        <v>416</v>
      </c>
      <c r="M180" s="211" t="s">
        <v>480</v>
      </c>
    </row>
    <row r="181" spans="2:13" ht="50.1" customHeight="1" x14ac:dyDescent="0.3">
      <c r="B181" s="228"/>
      <c r="C181" s="225"/>
      <c r="D181" s="197" t="s">
        <v>336</v>
      </c>
      <c r="E181" s="211"/>
      <c r="F181" s="197" t="s">
        <v>336</v>
      </c>
      <c r="G181" s="211"/>
      <c r="H181" s="233"/>
      <c r="I181" s="234"/>
      <c r="J181" s="197" t="s">
        <v>417</v>
      </c>
      <c r="K181" s="211"/>
      <c r="L181" s="197" t="s">
        <v>417</v>
      </c>
      <c r="M181" s="211"/>
    </row>
    <row r="182" spans="2:13" ht="21.95" customHeight="1" x14ac:dyDescent="0.3">
      <c r="B182" s="229"/>
      <c r="C182" s="226"/>
      <c r="D182" s="157" t="s">
        <v>333</v>
      </c>
      <c r="E182" s="212"/>
      <c r="F182" s="157" t="s">
        <v>333</v>
      </c>
      <c r="G182" s="212"/>
      <c r="H182" s="233"/>
      <c r="I182" s="234"/>
      <c r="J182" s="157" t="s">
        <v>333</v>
      </c>
      <c r="K182" s="212"/>
      <c r="L182" s="157" t="s">
        <v>333</v>
      </c>
      <c r="M182" s="212"/>
    </row>
    <row r="183" spans="2:13" ht="27" customHeight="1" x14ac:dyDescent="0.3">
      <c r="B183" s="227">
        <v>4</v>
      </c>
      <c r="C183" s="224" t="s">
        <v>5</v>
      </c>
      <c r="D183" s="197" t="s">
        <v>334</v>
      </c>
      <c r="E183" s="211" t="s">
        <v>479</v>
      </c>
      <c r="F183" s="197" t="s">
        <v>334</v>
      </c>
      <c r="G183" s="211" t="s">
        <v>479</v>
      </c>
      <c r="H183" s="233"/>
      <c r="I183" s="234"/>
      <c r="J183" s="197" t="s">
        <v>416</v>
      </c>
      <c r="K183" s="211" t="s">
        <v>479</v>
      </c>
      <c r="L183" s="197" t="s">
        <v>416</v>
      </c>
      <c r="M183" s="211" t="s">
        <v>479</v>
      </c>
    </row>
    <row r="184" spans="2:13" ht="50.1" customHeight="1" x14ac:dyDescent="0.3">
      <c r="B184" s="228"/>
      <c r="C184" s="225"/>
      <c r="D184" s="197" t="s">
        <v>336</v>
      </c>
      <c r="E184" s="211"/>
      <c r="F184" s="197" t="s">
        <v>336</v>
      </c>
      <c r="G184" s="211"/>
      <c r="H184" s="233"/>
      <c r="I184" s="234"/>
      <c r="J184" s="197" t="s">
        <v>417</v>
      </c>
      <c r="K184" s="211"/>
      <c r="L184" s="197" t="s">
        <v>417</v>
      </c>
      <c r="M184" s="211"/>
    </row>
    <row r="185" spans="2:13" ht="21.95" customHeight="1" x14ac:dyDescent="0.3">
      <c r="B185" s="229"/>
      <c r="C185" s="226"/>
      <c r="D185" s="157" t="s">
        <v>333</v>
      </c>
      <c r="E185" s="212"/>
      <c r="F185" s="157" t="s">
        <v>333</v>
      </c>
      <c r="G185" s="212"/>
      <c r="H185" s="233"/>
      <c r="I185" s="234"/>
      <c r="J185" s="157" t="s">
        <v>333</v>
      </c>
      <c r="K185" s="212"/>
      <c r="L185" s="157" t="s">
        <v>333</v>
      </c>
      <c r="M185" s="212"/>
    </row>
    <row r="186" spans="2:13" ht="27" customHeight="1" x14ac:dyDescent="0.3">
      <c r="B186" s="227">
        <v>5</v>
      </c>
      <c r="C186" s="224" t="s">
        <v>483</v>
      </c>
      <c r="D186" s="197" t="s">
        <v>334</v>
      </c>
      <c r="E186" s="211" t="s">
        <v>479</v>
      </c>
      <c r="F186" s="197" t="s">
        <v>334</v>
      </c>
      <c r="G186" s="211" t="s">
        <v>479</v>
      </c>
      <c r="H186" s="233"/>
      <c r="I186" s="234"/>
      <c r="J186" s="197" t="s">
        <v>416</v>
      </c>
      <c r="K186" s="211" t="s">
        <v>479</v>
      </c>
      <c r="L186" s="197" t="s">
        <v>416</v>
      </c>
      <c r="M186" s="211" t="s">
        <v>479</v>
      </c>
    </row>
    <row r="187" spans="2:13" ht="50.1" customHeight="1" x14ac:dyDescent="0.3">
      <c r="B187" s="228"/>
      <c r="C187" s="225"/>
      <c r="D187" s="197" t="s">
        <v>336</v>
      </c>
      <c r="E187" s="211"/>
      <c r="F187" s="197" t="s">
        <v>336</v>
      </c>
      <c r="G187" s="211"/>
      <c r="H187" s="233"/>
      <c r="I187" s="234"/>
      <c r="J187" s="197" t="s">
        <v>417</v>
      </c>
      <c r="K187" s="211"/>
      <c r="L187" s="197" t="s">
        <v>417</v>
      </c>
      <c r="M187" s="211"/>
    </row>
    <row r="188" spans="2:13" ht="21.95" customHeight="1" x14ac:dyDescent="0.3">
      <c r="B188" s="229"/>
      <c r="C188" s="226"/>
      <c r="D188" s="157" t="s">
        <v>333</v>
      </c>
      <c r="E188" s="212"/>
      <c r="F188" s="157" t="s">
        <v>333</v>
      </c>
      <c r="G188" s="212"/>
      <c r="H188" s="233"/>
      <c r="I188" s="234"/>
      <c r="J188" s="157" t="s">
        <v>333</v>
      </c>
      <c r="K188" s="212"/>
      <c r="L188" s="157" t="s">
        <v>333</v>
      </c>
      <c r="M188" s="212"/>
    </row>
    <row r="189" spans="2:13" ht="27" customHeight="1" x14ac:dyDescent="0.3">
      <c r="B189" s="227">
        <v>6</v>
      </c>
      <c r="C189" s="224" t="s">
        <v>484</v>
      </c>
      <c r="D189" s="197" t="s">
        <v>334</v>
      </c>
      <c r="E189" s="211" t="s">
        <v>480</v>
      </c>
      <c r="F189" s="197" t="s">
        <v>416</v>
      </c>
      <c r="G189" s="211" t="s">
        <v>480</v>
      </c>
      <c r="H189" s="233"/>
      <c r="I189" s="234"/>
      <c r="J189" s="197" t="s">
        <v>416</v>
      </c>
      <c r="K189" s="211" t="s">
        <v>480</v>
      </c>
      <c r="L189" s="197" t="s">
        <v>416</v>
      </c>
      <c r="M189" s="211" t="s">
        <v>480</v>
      </c>
    </row>
    <row r="190" spans="2:13" ht="50.1" customHeight="1" x14ac:dyDescent="0.3">
      <c r="B190" s="228"/>
      <c r="C190" s="225"/>
      <c r="D190" s="197" t="s">
        <v>336</v>
      </c>
      <c r="E190" s="211"/>
      <c r="F190" s="197" t="s">
        <v>417</v>
      </c>
      <c r="G190" s="211"/>
      <c r="H190" s="233"/>
      <c r="I190" s="234"/>
      <c r="J190" s="197" t="s">
        <v>417</v>
      </c>
      <c r="K190" s="211"/>
      <c r="L190" s="197" t="s">
        <v>418</v>
      </c>
      <c r="M190" s="211"/>
    </row>
    <row r="191" spans="2:13" ht="21.95" customHeight="1" x14ac:dyDescent="0.3">
      <c r="B191" s="229"/>
      <c r="C191" s="226"/>
      <c r="D191" s="157" t="s">
        <v>333</v>
      </c>
      <c r="E191" s="212"/>
      <c r="F191" s="157" t="s">
        <v>333</v>
      </c>
      <c r="G191" s="212"/>
      <c r="H191" s="233"/>
      <c r="I191" s="234"/>
      <c r="J191" s="157" t="s">
        <v>333</v>
      </c>
      <c r="K191" s="212"/>
      <c r="L191" s="157" t="s">
        <v>333</v>
      </c>
      <c r="M191" s="212"/>
    </row>
    <row r="192" spans="2:13" ht="27" customHeight="1" x14ac:dyDescent="0.3">
      <c r="B192" s="227">
        <v>7</v>
      </c>
      <c r="C192" s="224" t="s">
        <v>485</v>
      </c>
      <c r="D192" s="197" t="s">
        <v>334</v>
      </c>
      <c r="E192" s="211" t="s">
        <v>480</v>
      </c>
      <c r="F192" s="197" t="s">
        <v>416</v>
      </c>
      <c r="G192" s="211" t="s">
        <v>480</v>
      </c>
      <c r="H192" s="233"/>
      <c r="I192" s="234"/>
      <c r="J192" s="187" t="s">
        <v>416</v>
      </c>
      <c r="K192" s="211" t="s">
        <v>480</v>
      </c>
      <c r="L192" s="197" t="s">
        <v>416</v>
      </c>
      <c r="M192" s="211" t="s">
        <v>480</v>
      </c>
    </row>
    <row r="193" spans="2:13" ht="50.1" customHeight="1" x14ac:dyDescent="0.3">
      <c r="B193" s="228"/>
      <c r="C193" s="225"/>
      <c r="D193" s="197" t="s">
        <v>336</v>
      </c>
      <c r="E193" s="211"/>
      <c r="F193" s="197" t="s">
        <v>417</v>
      </c>
      <c r="G193" s="211"/>
      <c r="H193" s="233"/>
      <c r="I193" s="234"/>
      <c r="J193" s="187" t="s">
        <v>417</v>
      </c>
      <c r="K193" s="211"/>
      <c r="L193" s="197" t="s">
        <v>418</v>
      </c>
      <c r="M193" s="211"/>
    </row>
    <row r="194" spans="2:13" ht="21.95" customHeight="1" x14ac:dyDescent="0.3">
      <c r="B194" s="229"/>
      <c r="C194" s="226"/>
      <c r="D194" s="157" t="s">
        <v>333</v>
      </c>
      <c r="E194" s="212"/>
      <c r="F194" s="157" t="s">
        <v>333</v>
      </c>
      <c r="G194" s="212"/>
      <c r="H194" s="233"/>
      <c r="I194" s="234"/>
      <c r="J194" s="157" t="s">
        <v>333</v>
      </c>
      <c r="K194" s="212"/>
      <c r="L194" s="157" t="s">
        <v>333</v>
      </c>
      <c r="M194" s="212"/>
    </row>
    <row r="195" spans="2:13" ht="27" customHeight="1" x14ac:dyDescent="0.3">
      <c r="B195" s="227">
        <v>8</v>
      </c>
      <c r="C195" s="224" t="s">
        <v>486</v>
      </c>
      <c r="D195" s="197" t="s">
        <v>334</v>
      </c>
      <c r="E195" s="211" t="s">
        <v>479</v>
      </c>
      <c r="F195" s="197" t="s">
        <v>416</v>
      </c>
      <c r="G195" s="211" t="s">
        <v>479</v>
      </c>
      <c r="H195" s="233"/>
      <c r="I195" s="234"/>
      <c r="J195" s="197" t="s">
        <v>416</v>
      </c>
      <c r="K195" s="211" t="s">
        <v>479</v>
      </c>
      <c r="L195" s="197" t="s">
        <v>416</v>
      </c>
      <c r="M195" s="211" t="s">
        <v>479</v>
      </c>
    </row>
    <row r="196" spans="2:13" ht="50.1" customHeight="1" x14ac:dyDescent="0.3">
      <c r="B196" s="228"/>
      <c r="C196" s="225"/>
      <c r="D196" s="197" t="s">
        <v>336</v>
      </c>
      <c r="E196" s="211"/>
      <c r="F196" s="197" t="s">
        <v>417</v>
      </c>
      <c r="G196" s="211"/>
      <c r="H196" s="233"/>
      <c r="I196" s="234"/>
      <c r="J196" s="197" t="s">
        <v>417</v>
      </c>
      <c r="K196" s="211"/>
      <c r="L196" s="197" t="s">
        <v>418</v>
      </c>
      <c r="M196" s="211"/>
    </row>
    <row r="197" spans="2:13" ht="21.95" customHeight="1" x14ac:dyDescent="0.3">
      <c r="B197" s="229"/>
      <c r="C197" s="226"/>
      <c r="D197" s="157" t="s">
        <v>333</v>
      </c>
      <c r="E197" s="212"/>
      <c r="F197" s="157" t="s">
        <v>333</v>
      </c>
      <c r="G197" s="212"/>
      <c r="H197" s="235"/>
      <c r="I197" s="236"/>
      <c r="J197" s="157" t="s">
        <v>333</v>
      </c>
      <c r="K197" s="212"/>
      <c r="L197" s="157" t="s">
        <v>333</v>
      </c>
      <c r="M197" s="212"/>
    </row>
    <row r="198" spans="2:13" ht="17.100000000000001" customHeight="1" x14ac:dyDescent="0.3">
      <c r="B198" s="150"/>
      <c r="C198" s="159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</row>
    <row r="199" spans="2:13" ht="17.100000000000001" customHeight="1" x14ac:dyDescent="0.3">
      <c r="B199" s="150"/>
      <c r="C199" s="159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</row>
    <row r="200" spans="2:13" ht="17.100000000000001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6"/>
    </row>
    <row r="201" spans="2:13" ht="27" customHeight="1" x14ac:dyDescent="0.3">
      <c r="B201" s="2"/>
      <c r="C201" s="230">
        <f>L206</f>
        <v>43833</v>
      </c>
      <c r="D201" s="230"/>
      <c r="E201" s="230"/>
      <c r="F201" s="230"/>
      <c r="G201" s="230"/>
      <c r="H201" s="220">
        <f>IF(DAY(L206)&gt;=28,5,IF(DAY(L206)&gt;=21,4,IF(DAY(L206)&gt;=14,3,IF(DAY(L206)&gt;=7,2,1))))</f>
        <v>1</v>
      </c>
      <c r="I201" s="220"/>
      <c r="J201" s="220"/>
      <c r="K201" s="220"/>
      <c r="L201" s="220"/>
      <c r="M201" s="6"/>
    </row>
    <row r="202" spans="2:13" ht="26.25" customHeight="1" x14ac:dyDescent="0.3">
      <c r="B202" s="221"/>
      <c r="C202" s="222"/>
      <c r="D202" s="184"/>
      <c r="E202" s="7"/>
      <c r="F202" s="155"/>
      <c r="G202" s="218"/>
      <c r="H202" s="219"/>
      <c r="I202" s="219"/>
      <c r="J202" s="156"/>
      <c r="K202" s="8"/>
      <c r="L202" s="156"/>
      <c r="M202" s="6"/>
    </row>
    <row r="203" spans="2:13" ht="17.100000000000001" customHeight="1" x14ac:dyDescent="0.3">
      <c r="B203" s="223" t="s">
        <v>229</v>
      </c>
      <c r="C203" s="223"/>
      <c r="D203" s="249" t="s">
        <v>451</v>
      </c>
      <c r="E203" s="249"/>
      <c r="F203" s="11"/>
      <c r="G203" s="221" t="s">
        <v>231</v>
      </c>
      <c r="H203" s="222"/>
      <c r="I203" s="222"/>
      <c r="J203" s="6"/>
      <c r="K203" s="6"/>
      <c r="L203" s="6"/>
      <c r="M203" s="6"/>
    </row>
    <row r="204" spans="2:13" ht="17.100000000000001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6"/>
    </row>
    <row r="205" spans="2:13" ht="17.100000000000001" customHeight="1" x14ac:dyDescent="0.3">
      <c r="B205" s="239" t="s">
        <v>0</v>
      </c>
      <c r="C205" s="239" t="s">
        <v>1</v>
      </c>
      <c r="D205" s="215">
        <f>D206</f>
        <v>43829</v>
      </c>
      <c r="E205" s="216"/>
      <c r="F205" s="215">
        <f>F206</f>
        <v>43830</v>
      </c>
      <c r="G205" s="216"/>
      <c r="H205" s="215">
        <f>H206</f>
        <v>43831</v>
      </c>
      <c r="I205" s="216"/>
      <c r="J205" s="215">
        <f>J206</f>
        <v>43832</v>
      </c>
      <c r="K205" s="216"/>
      <c r="L205" s="215">
        <f>L206</f>
        <v>43833</v>
      </c>
      <c r="M205" s="216"/>
    </row>
    <row r="206" spans="2:13" ht="17.100000000000001" customHeight="1" thickBot="1" x14ac:dyDescent="0.35">
      <c r="B206" s="240"/>
      <c r="C206" s="240"/>
      <c r="D206" s="213">
        <f>D173+7</f>
        <v>43829</v>
      </c>
      <c r="E206" s="214"/>
      <c r="F206" s="213">
        <f>D206+1</f>
        <v>43830</v>
      </c>
      <c r="G206" s="214"/>
      <c r="H206" s="213">
        <f>F206+1</f>
        <v>43831</v>
      </c>
      <c r="I206" s="214"/>
      <c r="J206" s="213">
        <f>H206+1</f>
        <v>43832</v>
      </c>
      <c r="K206" s="214"/>
      <c r="L206" s="213">
        <f>J206+1</f>
        <v>43833</v>
      </c>
      <c r="M206" s="214"/>
    </row>
    <row r="207" spans="2:13" ht="27" customHeight="1" thickTop="1" x14ac:dyDescent="0.3">
      <c r="B207" s="229">
        <v>1</v>
      </c>
      <c r="C207" s="225" t="s">
        <v>2</v>
      </c>
      <c r="D207" s="197" t="s">
        <v>416</v>
      </c>
      <c r="E207" s="211" t="s">
        <v>480</v>
      </c>
      <c r="F207" s="197" t="s">
        <v>317</v>
      </c>
      <c r="G207" s="211" t="s">
        <v>479</v>
      </c>
      <c r="H207" s="231" t="s">
        <v>475</v>
      </c>
      <c r="I207" s="232"/>
      <c r="J207" s="197" t="s">
        <v>321</v>
      </c>
      <c r="K207" s="211" t="s">
        <v>479</v>
      </c>
      <c r="L207" s="197" t="s">
        <v>321</v>
      </c>
      <c r="M207" s="211" t="s">
        <v>479</v>
      </c>
    </row>
    <row r="208" spans="2:13" ht="50.1" customHeight="1" x14ac:dyDescent="0.3">
      <c r="B208" s="229"/>
      <c r="C208" s="225"/>
      <c r="D208" s="197" t="s">
        <v>418</v>
      </c>
      <c r="E208" s="211"/>
      <c r="F208" s="197" t="s">
        <v>319</v>
      </c>
      <c r="G208" s="211"/>
      <c r="H208" s="233"/>
      <c r="I208" s="234"/>
      <c r="J208" s="197" t="s">
        <v>322</v>
      </c>
      <c r="K208" s="211"/>
      <c r="L208" s="197" t="s">
        <v>323</v>
      </c>
      <c r="M208" s="211"/>
    </row>
    <row r="209" spans="2:13" ht="21.95" customHeight="1" x14ac:dyDescent="0.3">
      <c r="B209" s="237"/>
      <c r="C209" s="238"/>
      <c r="D209" s="157" t="s">
        <v>333</v>
      </c>
      <c r="E209" s="212"/>
      <c r="F209" s="157" t="s">
        <v>244</v>
      </c>
      <c r="G209" s="212"/>
      <c r="H209" s="233"/>
      <c r="I209" s="234"/>
      <c r="J209" s="157" t="s">
        <v>244</v>
      </c>
      <c r="K209" s="212"/>
      <c r="L209" s="157" t="s">
        <v>244</v>
      </c>
      <c r="M209" s="212"/>
    </row>
    <row r="210" spans="2:13" ht="27" customHeight="1" x14ac:dyDescent="0.3">
      <c r="B210" s="227">
        <v>2</v>
      </c>
      <c r="C210" s="224" t="s">
        <v>3</v>
      </c>
      <c r="D210" s="193" t="s">
        <v>317</v>
      </c>
      <c r="E210" s="211" t="s">
        <v>480</v>
      </c>
      <c r="F210" s="197" t="s">
        <v>317</v>
      </c>
      <c r="G210" s="211" t="s">
        <v>480</v>
      </c>
      <c r="H210" s="233"/>
      <c r="I210" s="234"/>
      <c r="J210" s="197" t="s">
        <v>321</v>
      </c>
      <c r="K210" s="211" t="s">
        <v>480</v>
      </c>
      <c r="L210" s="197" t="s">
        <v>321</v>
      </c>
      <c r="M210" s="211" t="s">
        <v>480</v>
      </c>
    </row>
    <row r="211" spans="2:13" ht="50.1" customHeight="1" x14ac:dyDescent="0.3">
      <c r="B211" s="228"/>
      <c r="C211" s="225"/>
      <c r="D211" s="193" t="s">
        <v>318</v>
      </c>
      <c r="E211" s="211"/>
      <c r="F211" s="197" t="s">
        <v>319</v>
      </c>
      <c r="G211" s="211"/>
      <c r="H211" s="233"/>
      <c r="I211" s="234"/>
      <c r="J211" s="197" t="s">
        <v>322</v>
      </c>
      <c r="K211" s="211"/>
      <c r="L211" s="197" t="s">
        <v>323</v>
      </c>
      <c r="M211" s="211"/>
    </row>
    <row r="212" spans="2:13" ht="21.95" customHeight="1" x14ac:dyDescent="0.3">
      <c r="B212" s="229"/>
      <c r="C212" s="226"/>
      <c r="D212" s="157" t="s">
        <v>244</v>
      </c>
      <c r="E212" s="212"/>
      <c r="F212" s="157" t="s">
        <v>244</v>
      </c>
      <c r="G212" s="212"/>
      <c r="H212" s="233"/>
      <c r="I212" s="234"/>
      <c r="J212" s="157" t="s">
        <v>244</v>
      </c>
      <c r="K212" s="212"/>
      <c r="L212" s="157" t="s">
        <v>244</v>
      </c>
      <c r="M212" s="212"/>
    </row>
    <row r="213" spans="2:13" ht="27" customHeight="1" x14ac:dyDescent="0.3">
      <c r="B213" s="227">
        <v>3</v>
      </c>
      <c r="C213" s="224" t="s">
        <v>4</v>
      </c>
      <c r="D213" s="197" t="s">
        <v>317</v>
      </c>
      <c r="E213" s="211" t="s">
        <v>480</v>
      </c>
      <c r="F213" s="197" t="s">
        <v>317</v>
      </c>
      <c r="G213" s="211" t="s">
        <v>480</v>
      </c>
      <c r="H213" s="233"/>
      <c r="I213" s="234"/>
      <c r="J213" s="197" t="s">
        <v>321</v>
      </c>
      <c r="K213" s="211" t="s">
        <v>480</v>
      </c>
      <c r="L213" s="197" t="s">
        <v>321</v>
      </c>
      <c r="M213" s="211" t="s">
        <v>480</v>
      </c>
    </row>
    <row r="214" spans="2:13" ht="50.1" customHeight="1" x14ac:dyDescent="0.3">
      <c r="B214" s="228"/>
      <c r="C214" s="225"/>
      <c r="D214" s="197" t="s">
        <v>318</v>
      </c>
      <c r="E214" s="211"/>
      <c r="F214" s="197" t="s">
        <v>319</v>
      </c>
      <c r="G214" s="211"/>
      <c r="H214" s="233"/>
      <c r="I214" s="234"/>
      <c r="J214" s="197" t="s">
        <v>322</v>
      </c>
      <c r="K214" s="211"/>
      <c r="L214" s="197" t="s">
        <v>323</v>
      </c>
      <c r="M214" s="211"/>
    </row>
    <row r="215" spans="2:13" ht="21.95" customHeight="1" x14ac:dyDescent="0.3">
      <c r="B215" s="229"/>
      <c r="C215" s="226"/>
      <c r="D215" s="157" t="s">
        <v>244</v>
      </c>
      <c r="E215" s="212"/>
      <c r="F215" s="157" t="s">
        <v>244</v>
      </c>
      <c r="G215" s="212"/>
      <c r="H215" s="233"/>
      <c r="I215" s="234"/>
      <c r="J215" s="157" t="s">
        <v>244</v>
      </c>
      <c r="K215" s="212"/>
      <c r="L215" s="157" t="s">
        <v>244</v>
      </c>
      <c r="M215" s="212"/>
    </row>
    <row r="216" spans="2:13" ht="27" customHeight="1" x14ac:dyDescent="0.3">
      <c r="B216" s="227">
        <v>4</v>
      </c>
      <c r="C216" s="224" t="s">
        <v>5</v>
      </c>
      <c r="D216" s="197" t="s">
        <v>317</v>
      </c>
      <c r="E216" s="211" t="s">
        <v>479</v>
      </c>
      <c r="F216" s="197" t="s">
        <v>317</v>
      </c>
      <c r="G216" s="211" t="s">
        <v>479</v>
      </c>
      <c r="H216" s="233"/>
      <c r="I216" s="234"/>
      <c r="J216" s="197" t="s">
        <v>458</v>
      </c>
      <c r="K216" s="211" t="s">
        <v>479</v>
      </c>
      <c r="L216" s="197" t="s">
        <v>321</v>
      </c>
      <c r="M216" s="211" t="s">
        <v>479</v>
      </c>
    </row>
    <row r="217" spans="2:13" ht="50.1" customHeight="1" x14ac:dyDescent="0.3">
      <c r="B217" s="228"/>
      <c r="C217" s="225"/>
      <c r="D217" s="197" t="s">
        <v>318</v>
      </c>
      <c r="E217" s="211"/>
      <c r="F217" s="197" t="s">
        <v>319</v>
      </c>
      <c r="G217" s="211"/>
      <c r="H217" s="233"/>
      <c r="I217" s="234"/>
      <c r="J217" s="197" t="s">
        <v>322</v>
      </c>
      <c r="K217" s="211"/>
      <c r="L217" s="197" t="s">
        <v>323</v>
      </c>
      <c r="M217" s="211"/>
    </row>
    <row r="218" spans="2:13" ht="21.95" customHeight="1" x14ac:dyDescent="0.3">
      <c r="B218" s="229"/>
      <c r="C218" s="226"/>
      <c r="D218" s="157" t="s">
        <v>244</v>
      </c>
      <c r="E218" s="212"/>
      <c r="F218" s="157" t="s">
        <v>244</v>
      </c>
      <c r="G218" s="212"/>
      <c r="H218" s="233"/>
      <c r="I218" s="234"/>
      <c r="J218" s="157" t="s">
        <v>244</v>
      </c>
      <c r="K218" s="212"/>
      <c r="L218" s="157" t="s">
        <v>244</v>
      </c>
      <c r="M218" s="212"/>
    </row>
    <row r="219" spans="2:13" ht="27" customHeight="1" x14ac:dyDescent="0.3">
      <c r="B219" s="227">
        <v>5</v>
      </c>
      <c r="C219" s="224" t="s">
        <v>483</v>
      </c>
      <c r="D219" s="197" t="s">
        <v>317</v>
      </c>
      <c r="E219" s="211" t="s">
        <v>480</v>
      </c>
      <c r="F219" s="197" t="s">
        <v>317</v>
      </c>
      <c r="G219" s="211" t="s">
        <v>480</v>
      </c>
      <c r="H219" s="233"/>
      <c r="I219" s="234"/>
      <c r="J219" s="197" t="s">
        <v>321</v>
      </c>
      <c r="K219" s="211" t="s">
        <v>480</v>
      </c>
      <c r="L219" s="197" t="s">
        <v>321</v>
      </c>
      <c r="M219" s="211" t="s">
        <v>480</v>
      </c>
    </row>
    <row r="220" spans="2:13" ht="50.1" customHeight="1" x14ac:dyDescent="0.3">
      <c r="B220" s="228"/>
      <c r="C220" s="225"/>
      <c r="D220" s="197" t="s">
        <v>318</v>
      </c>
      <c r="E220" s="211"/>
      <c r="F220" s="197" t="s">
        <v>319</v>
      </c>
      <c r="G220" s="211"/>
      <c r="H220" s="233"/>
      <c r="I220" s="234"/>
      <c r="J220" s="197" t="s">
        <v>322</v>
      </c>
      <c r="K220" s="211"/>
      <c r="L220" s="197" t="s">
        <v>323</v>
      </c>
      <c r="M220" s="211"/>
    </row>
    <row r="221" spans="2:13" ht="21.95" customHeight="1" x14ac:dyDescent="0.3">
      <c r="B221" s="229"/>
      <c r="C221" s="226"/>
      <c r="D221" s="157" t="s">
        <v>244</v>
      </c>
      <c r="E221" s="212"/>
      <c r="F221" s="157" t="s">
        <v>244</v>
      </c>
      <c r="G221" s="212"/>
      <c r="H221" s="233"/>
      <c r="I221" s="234"/>
      <c r="J221" s="157" t="s">
        <v>244</v>
      </c>
      <c r="K221" s="212"/>
      <c r="L221" s="157" t="s">
        <v>244</v>
      </c>
      <c r="M221" s="212"/>
    </row>
    <row r="222" spans="2:13" ht="27" customHeight="1" x14ac:dyDescent="0.3">
      <c r="B222" s="227">
        <v>6</v>
      </c>
      <c r="C222" s="224" t="s">
        <v>484</v>
      </c>
      <c r="D222" s="197" t="s">
        <v>317</v>
      </c>
      <c r="E222" s="211" t="s">
        <v>479</v>
      </c>
      <c r="F222" s="187" t="s">
        <v>321</v>
      </c>
      <c r="G222" s="211" t="s">
        <v>479</v>
      </c>
      <c r="H222" s="233"/>
      <c r="I222" s="234"/>
      <c r="J222" s="197" t="s">
        <v>321</v>
      </c>
      <c r="K222" s="211" t="s">
        <v>479</v>
      </c>
      <c r="L222" s="197" t="s">
        <v>321</v>
      </c>
      <c r="M222" s="211" t="s">
        <v>479</v>
      </c>
    </row>
    <row r="223" spans="2:13" ht="50.1" customHeight="1" x14ac:dyDescent="0.3">
      <c r="B223" s="228"/>
      <c r="C223" s="225"/>
      <c r="D223" s="197" t="s">
        <v>319</v>
      </c>
      <c r="E223" s="211"/>
      <c r="F223" s="187" t="s">
        <v>322</v>
      </c>
      <c r="G223" s="211"/>
      <c r="H223" s="233"/>
      <c r="I223" s="234"/>
      <c r="J223" s="197" t="s">
        <v>322</v>
      </c>
      <c r="K223" s="211"/>
      <c r="L223" s="197" t="s">
        <v>323</v>
      </c>
      <c r="M223" s="211"/>
    </row>
    <row r="224" spans="2:13" ht="21.95" customHeight="1" x14ac:dyDescent="0.3">
      <c r="B224" s="229"/>
      <c r="C224" s="226"/>
      <c r="D224" s="157" t="s">
        <v>244</v>
      </c>
      <c r="E224" s="212"/>
      <c r="F224" s="157" t="s">
        <v>244</v>
      </c>
      <c r="G224" s="212"/>
      <c r="H224" s="233"/>
      <c r="I224" s="234"/>
      <c r="J224" s="157" t="s">
        <v>244</v>
      </c>
      <c r="K224" s="212"/>
      <c r="L224" s="157" t="s">
        <v>244</v>
      </c>
      <c r="M224" s="212"/>
    </row>
    <row r="225" spans="2:13" ht="27" customHeight="1" x14ac:dyDescent="0.3">
      <c r="B225" s="227">
        <v>7</v>
      </c>
      <c r="C225" s="224" t="s">
        <v>485</v>
      </c>
      <c r="D225" s="197" t="s">
        <v>317</v>
      </c>
      <c r="E225" s="211" t="s">
        <v>480</v>
      </c>
      <c r="F225" s="197" t="s">
        <v>321</v>
      </c>
      <c r="G225" s="211" t="s">
        <v>480</v>
      </c>
      <c r="H225" s="233"/>
      <c r="I225" s="234"/>
      <c r="J225" s="197" t="s">
        <v>321</v>
      </c>
      <c r="K225" s="211" t="s">
        <v>480</v>
      </c>
      <c r="L225" s="197" t="s">
        <v>321</v>
      </c>
      <c r="M225" s="211" t="s">
        <v>480</v>
      </c>
    </row>
    <row r="226" spans="2:13" ht="50.1" customHeight="1" x14ac:dyDescent="0.3">
      <c r="B226" s="228"/>
      <c r="C226" s="225"/>
      <c r="D226" s="197" t="s">
        <v>319</v>
      </c>
      <c r="E226" s="211"/>
      <c r="F226" s="197" t="s">
        <v>322</v>
      </c>
      <c r="G226" s="211"/>
      <c r="H226" s="233"/>
      <c r="I226" s="234"/>
      <c r="J226" s="197" t="s">
        <v>322</v>
      </c>
      <c r="K226" s="211"/>
      <c r="L226" s="197" t="s">
        <v>323</v>
      </c>
      <c r="M226" s="211"/>
    </row>
    <row r="227" spans="2:13" ht="21.95" customHeight="1" x14ac:dyDescent="0.3">
      <c r="B227" s="229"/>
      <c r="C227" s="226"/>
      <c r="D227" s="157" t="s">
        <v>244</v>
      </c>
      <c r="E227" s="212"/>
      <c r="F227" s="157" t="s">
        <v>244</v>
      </c>
      <c r="G227" s="212"/>
      <c r="H227" s="233"/>
      <c r="I227" s="234"/>
      <c r="J227" s="157" t="s">
        <v>244</v>
      </c>
      <c r="K227" s="212"/>
      <c r="L227" s="157" t="s">
        <v>244</v>
      </c>
      <c r="M227" s="212"/>
    </row>
    <row r="228" spans="2:13" ht="27" customHeight="1" x14ac:dyDescent="0.3">
      <c r="B228" s="227">
        <v>8</v>
      </c>
      <c r="C228" s="224" t="s">
        <v>486</v>
      </c>
      <c r="D228" s="197" t="s">
        <v>317</v>
      </c>
      <c r="E228" s="211" t="s">
        <v>479</v>
      </c>
      <c r="F228" s="197" t="s">
        <v>321</v>
      </c>
      <c r="G228" s="211" t="s">
        <v>479</v>
      </c>
      <c r="H228" s="233"/>
      <c r="I228" s="234"/>
      <c r="J228" s="197" t="s">
        <v>321</v>
      </c>
      <c r="K228" s="211" t="s">
        <v>479</v>
      </c>
      <c r="L228" s="197" t="s">
        <v>321</v>
      </c>
      <c r="M228" s="211" t="s">
        <v>479</v>
      </c>
    </row>
    <row r="229" spans="2:13" ht="50.1" customHeight="1" x14ac:dyDescent="0.3">
      <c r="B229" s="228"/>
      <c r="C229" s="225"/>
      <c r="D229" s="197" t="s">
        <v>319</v>
      </c>
      <c r="E229" s="211"/>
      <c r="F229" s="197" t="s">
        <v>322</v>
      </c>
      <c r="G229" s="211"/>
      <c r="H229" s="233"/>
      <c r="I229" s="234"/>
      <c r="J229" s="197" t="s">
        <v>323</v>
      </c>
      <c r="K229" s="211"/>
      <c r="L229" s="197" t="s">
        <v>323</v>
      </c>
      <c r="M229" s="211"/>
    </row>
    <row r="230" spans="2:13" ht="21.95" customHeight="1" x14ac:dyDescent="0.3">
      <c r="B230" s="229"/>
      <c r="C230" s="226"/>
      <c r="D230" s="157" t="s">
        <v>244</v>
      </c>
      <c r="E230" s="212"/>
      <c r="F230" s="157" t="s">
        <v>244</v>
      </c>
      <c r="G230" s="212"/>
      <c r="H230" s="235"/>
      <c r="I230" s="236"/>
      <c r="J230" s="157" t="s">
        <v>244</v>
      </c>
      <c r="K230" s="212"/>
      <c r="L230" s="157" t="s">
        <v>244</v>
      </c>
      <c r="M230" s="212"/>
    </row>
    <row r="231" spans="2:13" ht="17.100000000000001" customHeight="1" x14ac:dyDescent="0.3">
      <c r="B231" s="150"/>
      <c r="C231" s="159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</row>
    <row r="232" spans="2:13" ht="17.100000000000001" customHeight="1" x14ac:dyDescent="0.3">
      <c r="B232" s="150"/>
      <c r="C232" s="159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</row>
    <row r="233" spans="2:13" ht="17.100000000000001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6"/>
    </row>
    <row r="234" spans="2:13" ht="27" customHeight="1" x14ac:dyDescent="0.3">
      <c r="B234" s="2"/>
      <c r="C234" s="230">
        <f>L239</f>
        <v>43840</v>
      </c>
      <c r="D234" s="230"/>
      <c r="E234" s="230"/>
      <c r="F234" s="230"/>
      <c r="G234" s="230"/>
      <c r="H234" s="220">
        <f>IF(DAY(L239)&gt;=28,5,IF(DAY(L239)&gt;=21,4,IF(DAY(L239)&gt;=14,3,IF(DAY(L239)&gt;=7,2,1))))</f>
        <v>2</v>
      </c>
      <c r="I234" s="220"/>
      <c r="J234" s="220"/>
      <c r="K234" s="220"/>
      <c r="L234" s="220"/>
      <c r="M234" s="6"/>
    </row>
    <row r="235" spans="2:13" ht="26.25" customHeight="1" x14ac:dyDescent="0.3">
      <c r="B235" s="221"/>
      <c r="C235" s="222"/>
      <c r="D235" s="184"/>
      <c r="E235" s="7"/>
      <c r="F235" s="155"/>
      <c r="G235" s="218"/>
      <c r="H235" s="219"/>
      <c r="I235" s="219"/>
      <c r="J235" s="156"/>
      <c r="K235" s="8"/>
      <c r="L235" s="156"/>
      <c r="M235" s="6"/>
    </row>
    <row r="236" spans="2:13" ht="17.100000000000001" customHeight="1" x14ac:dyDescent="0.3">
      <c r="B236" s="223" t="s">
        <v>229</v>
      </c>
      <c r="C236" s="223"/>
      <c r="D236" s="249" t="s">
        <v>451</v>
      </c>
      <c r="E236" s="249"/>
      <c r="F236" s="11"/>
      <c r="G236" s="221" t="s">
        <v>231</v>
      </c>
      <c r="H236" s="222"/>
      <c r="I236" s="222"/>
      <c r="J236" s="6"/>
      <c r="K236" s="6"/>
      <c r="L236" s="6"/>
      <c r="M236" s="6"/>
    </row>
    <row r="237" spans="2:13" ht="17.100000000000001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6"/>
    </row>
    <row r="238" spans="2:13" ht="17.100000000000001" customHeight="1" x14ac:dyDescent="0.3">
      <c r="B238" s="239" t="s">
        <v>0</v>
      </c>
      <c r="C238" s="239" t="s">
        <v>1</v>
      </c>
      <c r="D238" s="215">
        <f>D239</f>
        <v>43836</v>
      </c>
      <c r="E238" s="216"/>
      <c r="F238" s="215">
        <f>F239</f>
        <v>43837</v>
      </c>
      <c r="G238" s="216"/>
      <c r="H238" s="215">
        <f>H239</f>
        <v>43838</v>
      </c>
      <c r="I238" s="216"/>
      <c r="J238" s="215">
        <f>J239</f>
        <v>43839</v>
      </c>
      <c r="K238" s="216"/>
      <c r="L238" s="215">
        <f>L239</f>
        <v>43840</v>
      </c>
      <c r="M238" s="216"/>
    </row>
    <row r="239" spans="2:13" ht="17.100000000000001" customHeight="1" thickBot="1" x14ac:dyDescent="0.35">
      <c r="B239" s="240"/>
      <c r="C239" s="240"/>
      <c r="D239" s="213">
        <f>D206+7</f>
        <v>43836</v>
      </c>
      <c r="E239" s="214"/>
      <c r="F239" s="213">
        <f>D239+1</f>
        <v>43837</v>
      </c>
      <c r="G239" s="214"/>
      <c r="H239" s="213">
        <f>F239+1</f>
        <v>43838</v>
      </c>
      <c r="I239" s="214"/>
      <c r="J239" s="213">
        <f>H239+1</f>
        <v>43839</v>
      </c>
      <c r="K239" s="214"/>
      <c r="L239" s="213">
        <f>J239+1</f>
        <v>43840</v>
      </c>
      <c r="M239" s="214"/>
    </row>
    <row r="240" spans="2:13" ht="27" customHeight="1" thickTop="1" x14ac:dyDescent="0.3">
      <c r="B240" s="229">
        <v>1</v>
      </c>
      <c r="C240" s="225" t="s">
        <v>2</v>
      </c>
      <c r="D240" s="197" t="s">
        <v>321</v>
      </c>
      <c r="E240" s="211" t="s">
        <v>479</v>
      </c>
      <c r="F240" s="197" t="s">
        <v>325</v>
      </c>
      <c r="G240" s="211" t="s">
        <v>479</v>
      </c>
      <c r="H240" s="197" t="s">
        <v>329</v>
      </c>
      <c r="I240" s="211" t="s">
        <v>479</v>
      </c>
      <c r="J240" s="199" t="s">
        <v>329</v>
      </c>
      <c r="K240" s="211" t="s">
        <v>480</v>
      </c>
      <c r="L240" s="199" t="s">
        <v>329</v>
      </c>
      <c r="M240" s="211" t="s">
        <v>480</v>
      </c>
    </row>
    <row r="241" spans="2:13" ht="50.1" customHeight="1" x14ac:dyDescent="0.3">
      <c r="B241" s="229"/>
      <c r="C241" s="225"/>
      <c r="D241" s="197" t="s">
        <v>323</v>
      </c>
      <c r="E241" s="211"/>
      <c r="F241" s="197" t="s">
        <v>327</v>
      </c>
      <c r="G241" s="211"/>
      <c r="H241" s="197" t="s">
        <v>330</v>
      </c>
      <c r="I241" s="211"/>
      <c r="J241" s="199" t="s">
        <v>330</v>
      </c>
      <c r="K241" s="211"/>
      <c r="L241" s="199" t="s">
        <v>330</v>
      </c>
      <c r="M241" s="211"/>
    </row>
    <row r="242" spans="2:13" ht="21.95" customHeight="1" x14ac:dyDescent="0.3">
      <c r="B242" s="237"/>
      <c r="C242" s="238"/>
      <c r="D242" s="157" t="s">
        <v>244</v>
      </c>
      <c r="E242" s="212"/>
      <c r="F242" s="157" t="s">
        <v>244</v>
      </c>
      <c r="G242" s="212"/>
      <c r="H242" s="157" t="s">
        <v>244</v>
      </c>
      <c r="I242" s="212"/>
      <c r="J242" s="200" t="s">
        <v>244</v>
      </c>
      <c r="K242" s="212"/>
      <c r="L242" s="200" t="s">
        <v>244</v>
      </c>
      <c r="M242" s="212"/>
    </row>
    <row r="243" spans="2:13" ht="27" customHeight="1" x14ac:dyDescent="0.3">
      <c r="B243" s="227">
        <v>2</v>
      </c>
      <c r="C243" s="224" t="s">
        <v>3</v>
      </c>
      <c r="D243" s="197" t="s">
        <v>325</v>
      </c>
      <c r="E243" s="211" t="s">
        <v>480</v>
      </c>
      <c r="F243" s="197" t="s">
        <v>325</v>
      </c>
      <c r="G243" s="211" t="s">
        <v>480</v>
      </c>
      <c r="H243" s="199" t="s">
        <v>329</v>
      </c>
      <c r="I243" s="211" t="s">
        <v>480</v>
      </c>
      <c r="J243" s="197" t="s">
        <v>329</v>
      </c>
      <c r="K243" s="211" t="s">
        <v>479</v>
      </c>
      <c r="L243" s="197" t="s">
        <v>329</v>
      </c>
      <c r="M243" s="211" t="s">
        <v>479</v>
      </c>
    </row>
    <row r="244" spans="2:13" ht="50.1" customHeight="1" x14ac:dyDescent="0.3">
      <c r="B244" s="228"/>
      <c r="C244" s="225"/>
      <c r="D244" s="197" t="s">
        <v>326</v>
      </c>
      <c r="E244" s="211"/>
      <c r="F244" s="197" t="s">
        <v>327</v>
      </c>
      <c r="G244" s="211"/>
      <c r="H244" s="199" t="s">
        <v>330</v>
      </c>
      <c r="I244" s="211"/>
      <c r="J244" s="197" t="s">
        <v>330</v>
      </c>
      <c r="K244" s="211"/>
      <c r="L244" s="197" t="s">
        <v>330</v>
      </c>
      <c r="M244" s="211"/>
    </row>
    <row r="245" spans="2:13" ht="21.95" customHeight="1" x14ac:dyDescent="0.3">
      <c r="B245" s="229"/>
      <c r="C245" s="226"/>
      <c r="D245" s="157" t="s">
        <v>244</v>
      </c>
      <c r="E245" s="212"/>
      <c r="F245" s="157" t="s">
        <v>244</v>
      </c>
      <c r="G245" s="212"/>
      <c r="H245" s="200" t="s">
        <v>244</v>
      </c>
      <c r="I245" s="212"/>
      <c r="J245" s="157" t="s">
        <v>244</v>
      </c>
      <c r="K245" s="212"/>
      <c r="L245" s="157" t="s">
        <v>244</v>
      </c>
      <c r="M245" s="212"/>
    </row>
    <row r="246" spans="2:13" ht="27" customHeight="1" x14ac:dyDescent="0.3">
      <c r="B246" s="227">
        <v>3</v>
      </c>
      <c r="C246" s="224" t="s">
        <v>4</v>
      </c>
      <c r="D246" s="197" t="s">
        <v>325</v>
      </c>
      <c r="E246" s="211" t="s">
        <v>480</v>
      </c>
      <c r="F246" s="197" t="s">
        <v>325</v>
      </c>
      <c r="G246" s="211" t="s">
        <v>480</v>
      </c>
      <c r="H246" s="199" t="s">
        <v>329</v>
      </c>
      <c r="I246" s="211" t="s">
        <v>480</v>
      </c>
      <c r="J246" s="197" t="s">
        <v>329</v>
      </c>
      <c r="K246" s="211" t="s">
        <v>480</v>
      </c>
      <c r="L246" s="197" t="s">
        <v>329</v>
      </c>
      <c r="M246" s="211" t="s">
        <v>480</v>
      </c>
    </row>
    <row r="247" spans="2:13" ht="50.1" customHeight="1" x14ac:dyDescent="0.3">
      <c r="B247" s="228"/>
      <c r="C247" s="225"/>
      <c r="D247" s="197" t="s">
        <v>326</v>
      </c>
      <c r="E247" s="211"/>
      <c r="F247" s="197" t="s">
        <v>327</v>
      </c>
      <c r="G247" s="211"/>
      <c r="H247" s="199" t="s">
        <v>330</v>
      </c>
      <c r="I247" s="211"/>
      <c r="J247" s="197" t="s">
        <v>330</v>
      </c>
      <c r="K247" s="211"/>
      <c r="L247" s="197" t="s">
        <v>330</v>
      </c>
      <c r="M247" s="211"/>
    </row>
    <row r="248" spans="2:13" ht="21.95" customHeight="1" x14ac:dyDescent="0.3">
      <c r="B248" s="229"/>
      <c r="C248" s="226"/>
      <c r="D248" s="157" t="s">
        <v>244</v>
      </c>
      <c r="E248" s="212"/>
      <c r="F248" s="157" t="s">
        <v>244</v>
      </c>
      <c r="G248" s="212"/>
      <c r="H248" s="200" t="s">
        <v>244</v>
      </c>
      <c r="I248" s="212"/>
      <c r="J248" s="157" t="s">
        <v>244</v>
      </c>
      <c r="K248" s="212"/>
      <c r="L248" s="157" t="s">
        <v>244</v>
      </c>
      <c r="M248" s="212"/>
    </row>
    <row r="249" spans="2:13" ht="27" customHeight="1" x14ac:dyDescent="0.3">
      <c r="B249" s="227">
        <v>4</v>
      </c>
      <c r="C249" s="224" t="s">
        <v>5</v>
      </c>
      <c r="D249" s="197" t="s">
        <v>325</v>
      </c>
      <c r="E249" s="211" t="s">
        <v>479</v>
      </c>
      <c r="F249" s="197" t="s">
        <v>325</v>
      </c>
      <c r="G249" s="211" t="s">
        <v>479</v>
      </c>
      <c r="H249" s="197" t="s">
        <v>329</v>
      </c>
      <c r="I249" s="211" t="s">
        <v>479</v>
      </c>
      <c r="J249" s="199" t="s">
        <v>329</v>
      </c>
      <c r="K249" s="211" t="s">
        <v>479</v>
      </c>
      <c r="L249" s="199" t="s">
        <v>329</v>
      </c>
      <c r="M249" s="211" t="s">
        <v>479</v>
      </c>
    </row>
    <row r="250" spans="2:13" ht="50.1" customHeight="1" x14ac:dyDescent="0.3">
      <c r="B250" s="228"/>
      <c r="C250" s="225"/>
      <c r="D250" s="197" t="s">
        <v>326</v>
      </c>
      <c r="E250" s="211"/>
      <c r="F250" s="197" t="s">
        <v>327</v>
      </c>
      <c r="G250" s="211"/>
      <c r="H250" s="197" t="s">
        <v>330</v>
      </c>
      <c r="I250" s="211"/>
      <c r="J250" s="199" t="s">
        <v>330</v>
      </c>
      <c r="K250" s="211"/>
      <c r="L250" s="199" t="s">
        <v>330</v>
      </c>
      <c r="M250" s="211"/>
    </row>
    <row r="251" spans="2:13" ht="21.95" customHeight="1" x14ac:dyDescent="0.3">
      <c r="B251" s="229"/>
      <c r="C251" s="226"/>
      <c r="D251" s="157" t="s">
        <v>244</v>
      </c>
      <c r="E251" s="212"/>
      <c r="F251" s="157" t="s">
        <v>244</v>
      </c>
      <c r="G251" s="212"/>
      <c r="H251" s="157" t="s">
        <v>244</v>
      </c>
      <c r="I251" s="212"/>
      <c r="J251" s="200" t="s">
        <v>244</v>
      </c>
      <c r="K251" s="212"/>
      <c r="L251" s="200" t="s">
        <v>244</v>
      </c>
      <c r="M251" s="212"/>
    </row>
    <row r="252" spans="2:13" ht="27" customHeight="1" x14ac:dyDescent="0.3">
      <c r="B252" s="227">
        <v>5</v>
      </c>
      <c r="C252" s="224" t="s">
        <v>483</v>
      </c>
      <c r="D252" s="197" t="s">
        <v>325</v>
      </c>
      <c r="E252" s="211" t="s">
        <v>480</v>
      </c>
      <c r="F252" s="197" t="s">
        <v>325</v>
      </c>
      <c r="G252" s="211" t="s">
        <v>480</v>
      </c>
      <c r="H252" s="197" t="s">
        <v>329</v>
      </c>
      <c r="I252" s="211" t="s">
        <v>480</v>
      </c>
      <c r="J252" s="199" t="s">
        <v>329</v>
      </c>
      <c r="K252" s="211" t="s">
        <v>480</v>
      </c>
      <c r="L252" s="199" t="s">
        <v>329</v>
      </c>
      <c r="M252" s="211" t="s">
        <v>480</v>
      </c>
    </row>
    <row r="253" spans="2:13" ht="50.1" customHeight="1" x14ac:dyDescent="0.3">
      <c r="B253" s="228"/>
      <c r="C253" s="225"/>
      <c r="D253" s="197" t="s">
        <v>326</v>
      </c>
      <c r="E253" s="211"/>
      <c r="F253" s="197" t="s">
        <v>327</v>
      </c>
      <c r="G253" s="211"/>
      <c r="H253" s="197" t="s">
        <v>330</v>
      </c>
      <c r="I253" s="211"/>
      <c r="J253" s="199" t="s">
        <v>330</v>
      </c>
      <c r="K253" s="211"/>
      <c r="L253" s="199" t="s">
        <v>330</v>
      </c>
      <c r="M253" s="211"/>
    </row>
    <row r="254" spans="2:13" ht="21.95" customHeight="1" x14ac:dyDescent="0.3">
      <c r="B254" s="229"/>
      <c r="C254" s="226"/>
      <c r="D254" s="157" t="s">
        <v>244</v>
      </c>
      <c r="E254" s="212"/>
      <c r="F254" s="157" t="s">
        <v>244</v>
      </c>
      <c r="G254" s="212"/>
      <c r="H254" s="157" t="s">
        <v>244</v>
      </c>
      <c r="I254" s="212"/>
      <c r="J254" s="200" t="s">
        <v>244</v>
      </c>
      <c r="K254" s="212"/>
      <c r="L254" s="200" t="s">
        <v>244</v>
      </c>
      <c r="M254" s="212"/>
    </row>
    <row r="255" spans="2:13" ht="27" customHeight="1" x14ac:dyDescent="0.3">
      <c r="B255" s="227">
        <v>6</v>
      </c>
      <c r="C255" s="224" t="s">
        <v>484</v>
      </c>
      <c r="D255" s="197" t="s">
        <v>325</v>
      </c>
      <c r="E255" s="211" t="s">
        <v>479</v>
      </c>
      <c r="F255" s="187" t="s">
        <v>329</v>
      </c>
      <c r="G255" s="211" t="s">
        <v>479</v>
      </c>
      <c r="H255" s="199" t="s">
        <v>329</v>
      </c>
      <c r="I255" s="211" t="s">
        <v>479</v>
      </c>
      <c r="J255" s="197" t="s">
        <v>329</v>
      </c>
      <c r="K255" s="211" t="s">
        <v>479</v>
      </c>
      <c r="L255" s="197" t="s">
        <v>329</v>
      </c>
      <c r="M255" s="211" t="s">
        <v>479</v>
      </c>
    </row>
    <row r="256" spans="2:13" ht="50.1" customHeight="1" x14ac:dyDescent="0.3">
      <c r="B256" s="228"/>
      <c r="C256" s="225"/>
      <c r="D256" s="197" t="s">
        <v>327</v>
      </c>
      <c r="E256" s="211"/>
      <c r="F256" s="187" t="s">
        <v>330</v>
      </c>
      <c r="G256" s="211"/>
      <c r="H256" s="199" t="s">
        <v>330</v>
      </c>
      <c r="I256" s="211"/>
      <c r="J256" s="197" t="s">
        <v>330</v>
      </c>
      <c r="K256" s="211"/>
      <c r="L256" s="197" t="s">
        <v>330</v>
      </c>
      <c r="M256" s="211"/>
    </row>
    <row r="257" spans="2:13" ht="21.95" customHeight="1" x14ac:dyDescent="0.3">
      <c r="B257" s="229"/>
      <c r="C257" s="226"/>
      <c r="D257" s="157" t="s">
        <v>244</v>
      </c>
      <c r="E257" s="212"/>
      <c r="F257" s="157" t="s">
        <v>244</v>
      </c>
      <c r="G257" s="212"/>
      <c r="H257" s="200" t="s">
        <v>244</v>
      </c>
      <c r="I257" s="212"/>
      <c r="J257" s="157" t="s">
        <v>244</v>
      </c>
      <c r="K257" s="212"/>
      <c r="L257" s="157" t="s">
        <v>244</v>
      </c>
      <c r="M257" s="212"/>
    </row>
    <row r="258" spans="2:13" ht="27" customHeight="1" x14ac:dyDescent="0.3">
      <c r="B258" s="227">
        <v>7</v>
      </c>
      <c r="C258" s="224" t="s">
        <v>485</v>
      </c>
      <c r="D258" s="197" t="s">
        <v>325</v>
      </c>
      <c r="E258" s="211" t="s">
        <v>480</v>
      </c>
      <c r="F258" s="197" t="s">
        <v>329</v>
      </c>
      <c r="G258" s="211" t="s">
        <v>480</v>
      </c>
      <c r="H258" s="199" t="s">
        <v>329</v>
      </c>
      <c r="I258" s="211" t="s">
        <v>480</v>
      </c>
      <c r="J258" s="197" t="s">
        <v>329</v>
      </c>
      <c r="K258" s="211" t="s">
        <v>479</v>
      </c>
      <c r="L258" s="197" t="s">
        <v>329</v>
      </c>
      <c r="M258" s="211" t="s">
        <v>479</v>
      </c>
    </row>
    <row r="259" spans="2:13" ht="50.1" customHeight="1" x14ac:dyDescent="0.3">
      <c r="B259" s="228"/>
      <c r="C259" s="225"/>
      <c r="D259" s="197" t="s">
        <v>327</v>
      </c>
      <c r="E259" s="211"/>
      <c r="F259" s="197" t="s">
        <v>330</v>
      </c>
      <c r="G259" s="211"/>
      <c r="H259" s="199" t="s">
        <v>330</v>
      </c>
      <c r="I259" s="211"/>
      <c r="J259" s="197" t="s">
        <v>330</v>
      </c>
      <c r="K259" s="211"/>
      <c r="L259" s="197" t="s">
        <v>330</v>
      </c>
      <c r="M259" s="211"/>
    </row>
    <row r="260" spans="2:13" ht="21.95" customHeight="1" x14ac:dyDescent="0.3">
      <c r="B260" s="229"/>
      <c r="C260" s="226"/>
      <c r="D260" s="157" t="s">
        <v>244</v>
      </c>
      <c r="E260" s="212"/>
      <c r="F260" s="157" t="s">
        <v>244</v>
      </c>
      <c r="G260" s="212"/>
      <c r="H260" s="200" t="s">
        <v>244</v>
      </c>
      <c r="I260" s="212"/>
      <c r="J260" s="157" t="s">
        <v>244</v>
      </c>
      <c r="K260" s="212"/>
      <c r="L260" s="157" t="s">
        <v>244</v>
      </c>
      <c r="M260" s="212"/>
    </row>
    <row r="261" spans="2:13" ht="27" customHeight="1" x14ac:dyDescent="0.3">
      <c r="B261" s="227">
        <v>8</v>
      </c>
      <c r="C261" s="224" t="s">
        <v>486</v>
      </c>
      <c r="D261" s="197" t="s">
        <v>325</v>
      </c>
      <c r="E261" s="211" t="s">
        <v>479</v>
      </c>
      <c r="F261" s="197" t="s">
        <v>329</v>
      </c>
      <c r="G261" s="211" t="s">
        <v>479</v>
      </c>
      <c r="H261" s="197" t="s">
        <v>329</v>
      </c>
      <c r="I261" s="211" t="s">
        <v>479</v>
      </c>
      <c r="J261" s="199" t="s">
        <v>329</v>
      </c>
      <c r="K261" s="211" t="s">
        <v>480</v>
      </c>
      <c r="L261" s="199" t="s">
        <v>329</v>
      </c>
      <c r="M261" s="211" t="s">
        <v>480</v>
      </c>
    </row>
    <row r="262" spans="2:13" ht="50.1" customHeight="1" x14ac:dyDescent="0.3">
      <c r="B262" s="228"/>
      <c r="C262" s="225"/>
      <c r="D262" s="197" t="s">
        <v>327</v>
      </c>
      <c r="E262" s="211"/>
      <c r="F262" s="197" t="s">
        <v>330</v>
      </c>
      <c r="G262" s="211"/>
      <c r="H262" s="197" t="s">
        <v>330</v>
      </c>
      <c r="I262" s="211"/>
      <c r="J262" s="199" t="s">
        <v>330</v>
      </c>
      <c r="K262" s="211"/>
      <c r="L262" s="199" t="s">
        <v>330</v>
      </c>
      <c r="M262" s="211"/>
    </row>
    <row r="263" spans="2:13" ht="21.95" customHeight="1" x14ac:dyDescent="0.3">
      <c r="B263" s="229"/>
      <c r="C263" s="226"/>
      <c r="D263" s="157" t="s">
        <v>244</v>
      </c>
      <c r="E263" s="212"/>
      <c r="F263" s="157" t="s">
        <v>244</v>
      </c>
      <c r="G263" s="212"/>
      <c r="H263" s="157" t="s">
        <v>244</v>
      </c>
      <c r="I263" s="212"/>
      <c r="J263" s="200" t="s">
        <v>244</v>
      </c>
      <c r="K263" s="212"/>
      <c r="L263" s="200" t="s">
        <v>244</v>
      </c>
      <c r="M263" s="212"/>
    </row>
    <row r="264" spans="2:13" ht="17.100000000000001" customHeight="1" x14ac:dyDescent="0.3">
      <c r="B264" s="150"/>
      <c r="C264" s="159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</row>
    <row r="265" spans="2:13" ht="17.100000000000001" customHeight="1" x14ac:dyDescent="0.3">
      <c r="B265" s="150"/>
      <c r="C265" s="159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</row>
    <row r="266" spans="2:13" ht="17.100000000000001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6"/>
    </row>
    <row r="267" spans="2:13" ht="27" customHeight="1" x14ac:dyDescent="0.3">
      <c r="B267" s="2"/>
      <c r="C267" s="230">
        <f>L272</f>
        <v>43847</v>
      </c>
      <c r="D267" s="230"/>
      <c r="E267" s="230"/>
      <c r="F267" s="230"/>
      <c r="G267" s="230"/>
      <c r="H267" s="220">
        <f>IF(DAY(L272)&gt;=28,5,IF(DAY(L272)&gt;=21,4,IF(DAY(L272)&gt;=14,3,IF(DAY(L272)&gt;=7,2,1))))</f>
        <v>3</v>
      </c>
      <c r="I267" s="220"/>
      <c r="J267" s="220"/>
      <c r="K267" s="220"/>
      <c r="L267" s="220"/>
      <c r="M267" s="6"/>
    </row>
    <row r="268" spans="2:13" ht="26.25" customHeight="1" x14ac:dyDescent="0.3">
      <c r="B268" s="221"/>
      <c r="C268" s="222"/>
      <c r="D268" s="184"/>
      <c r="E268" s="7"/>
      <c r="F268" s="155"/>
      <c r="G268" s="218"/>
      <c r="H268" s="219"/>
      <c r="I268" s="219"/>
      <c r="J268" s="156"/>
      <c r="K268" s="8"/>
      <c r="L268" s="156"/>
      <c r="M268" s="6"/>
    </row>
    <row r="269" spans="2:13" ht="17.100000000000001" customHeight="1" x14ac:dyDescent="0.3">
      <c r="B269" s="223" t="s">
        <v>229</v>
      </c>
      <c r="C269" s="223"/>
      <c r="D269" s="9" t="s">
        <v>235</v>
      </c>
      <c r="E269" s="10"/>
      <c r="F269" s="11"/>
      <c r="G269" s="221" t="s">
        <v>231</v>
      </c>
      <c r="H269" s="222"/>
      <c r="I269" s="222"/>
      <c r="J269" s="6"/>
      <c r="K269" s="6"/>
      <c r="L269" s="6"/>
      <c r="M269" s="6"/>
    </row>
    <row r="270" spans="2:13" ht="17.100000000000001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6"/>
    </row>
    <row r="271" spans="2:13" ht="17.100000000000001" customHeight="1" x14ac:dyDescent="0.3">
      <c r="B271" s="239" t="s">
        <v>0</v>
      </c>
      <c r="C271" s="239" t="s">
        <v>1</v>
      </c>
      <c r="D271" s="215">
        <f>D272</f>
        <v>43843</v>
      </c>
      <c r="E271" s="216"/>
      <c r="F271" s="215">
        <f>F272</f>
        <v>43844</v>
      </c>
      <c r="G271" s="216"/>
      <c r="H271" s="215">
        <f>H272</f>
        <v>43845</v>
      </c>
      <c r="I271" s="216"/>
      <c r="J271" s="215">
        <f>J272</f>
        <v>43846</v>
      </c>
      <c r="K271" s="216"/>
      <c r="L271" s="215">
        <f>L272</f>
        <v>43847</v>
      </c>
      <c r="M271" s="216"/>
    </row>
    <row r="272" spans="2:13" ht="17.100000000000001" customHeight="1" thickBot="1" x14ac:dyDescent="0.35">
      <c r="B272" s="240"/>
      <c r="C272" s="240"/>
      <c r="D272" s="213">
        <f>D239+7</f>
        <v>43843</v>
      </c>
      <c r="E272" s="214"/>
      <c r="F272" s="213">
        <f>D272+1</f>
        <v>43844</v>
      </c>
      <c r="G272" s="214"/>
      <c r="H272" s="213">
        <f>F272+1</f>
        <v>43845</v>
      </c>
      <c r="I272" s="214"/>
      <c r="J272" s="213">
        <f>H272+1</f>
        <v>43846</v>
      </c>
      <c r="K272" s="214"/>
      <c r="L272" s="213">
        <f>J272+1</f>
        <v>43847</v>
      </c>
      <c r="M272" s="214"/>
    </row>
    <row r="273" spans="2:13" ht="27" customHeight="1" thickTop="1" x14ac:dyDescent="0.3">
      <c r="B273" s="229">
        <v>1</v>
      </c>
      <c r="C273" s="225" t="s">
        <v>2</v>
      </c>
      <c r="D273" s="197" t="s">
        <v>329</v>
      </c>
      <c r="E273" s="211" t="s">
        <v>479</v>
      </c>
      <c r="F273" s="199" t="s">
        <v>329</v>
      </c>
      <c r="G273" s="211" t="s">
        <v>479</v>
      </c>
      <c r="H273" s="197" t="s">
        <v>392</v>
      </c>
      <c r="I273" s="211" t="s">
        <v>479</v>
      </c>
      <c r="J273" s="197" t="s">
        <v>392</v>
      </c>
      <c r="K273" s="211" t="s">
        <v>479</v>
      </c>
      <c r="L273" s="197" t="s">
        <v>396</v>
      </c>
      <c r="M273" s="211" t="s">
        <v>479</v>
      </c>
    </row>
    <row r="274" spans="2:13" ht="50.1" customHeight="1" x14ac:dyDescent="0.3">
      <c r="B274" s="229"/>
      <c r="C274" s="225"/>
      <c r="D274" s="197" t="s">
        <v>330</v>
      </c>
      <c r="E274" s="211"/>
      <c r="F274" s="199" t="s">
        <v>331</v>
      </c>
      <c r="G274" s="211"/>
      <c r="H274" s="197" t="s">
        <v>393</v>
      </c>
      <c r="I274" s="211"/>
      <c r="J274" s="197" t="s">
        <v>394</v>
      </c>
      <c r="K274" s="211"/>
      <c r="L274" s="197" t="s">
        <v>398</v>
      </c>
      <c r="M274" s="211"/>
    </row>
    <row r="275" spans="2:13" ht="21.95" customHeight="1" x14ac:dyDescent="0.3">
      <c r="B275" s="237"/>
      <c r="C275" s="238"/>
      <c r="D275" s="157" t="s">
        <v>244</v>
      </c>
      <c r="E275" s="212"/>
      <c r="F275" s="200" t="s">
        <v>244</v>
      </c>
      <c r="G275" s="212"/>
      <c r="H275" s="157" t="s">
        <v>368</v>
      </c>
      <c r="I275" s="212"/>
      <c r="J275" s="157" t="s">
        <v>368</v>
      </c>
      <c r="K275" s="212"/>
      <c r="L275" s="157" t="s">
        <v>368</v>
      </c>
      <c r="M275" s="212"/>
    </row>
    <row r="276" spans="2:13" ht="27" customHeight="1" x14ac:dyDescent="0.3">
      <c r="B276" s="227">
        <v>2</v>
      </c>
      <c r="C276" s="224" t="s">
        <v>3</v>
      </c>
      <c r="D276" s="199" t="s">
        <v>329</v>
      </c>
      <c r="E276" s="211" t="s">
        <v>480</v>
      </c>
      <c r="F276" s="199" t="s">
        <v>329</v>
      </c>
      <c r="G276" s="211" t="s">
        <v>480</v>
      </c>
      <c r="H276" s="197" t="s">
        <v>392</v>
      </c>
      <c r="I276" s="211" t="s">
        <v>480</v>
      </c>
      <c r="J276" s="197" t="s">
        <v>396</v>
      </c>
      <c r="K276" s="211" t="s">
        <v>480</v>
      </c>
      <c r="L276" s="197" t="s">
        <v>396</v>
      </c>
      <c r="M276" s="211" t="s">
        <v>480</v>
      </c>
    </row>
    <row r="277" spans="2:13" ht="50.1" customHeight="1" x14ac:dyDescent="0.3">
      <c r="B277" s="228"/>
      <c r="C277" s="225"/>
      <c r="D277" s="199" t="s">
        <v>330</v>
      </c>
      <c r="E277" s="211"/>
      <c r="F277" s="199" t="s">
        <v>331</v>
      </c>
      <c r="G277" s="211"/>
      <c r="H277" s="197" t="s">
        <v>394</v>
      </c>
      <c r="I277" s="211"/>
      <c r="J277" s="197" t="s">
        <v>397</v>
      </c>
      <c r="K277" s="211"/>
      <c r="L277" s="197" t="s">
        <v>398</v>
      </c>
      <c r="M277" s="211"/>
    </row>
    <row r="278" spans="2:13" ht="21.95" customHeight="1" x14ac:dyDescent="0.3">
      <c r="B278" s="229"/>
      <c r="C278" s="226"/>
      <c r="D278" s="200" t="s">
        <v>244</v>
      </c>
      <c r="E278" s="212"/>
      <c r="F278" s="200" t="s">
        <v>244</v>
      </c>
      <c r="G278" s="212"/>
      <c r="H278" s="157" t="s">
        <v>368</v>
      </c>
      <c r="I278" s="212"/>
      <c r="J278" s="157" t="s">
        <v>368</v>
      </c>
      <c r="K278" s="212"/>
      <c r="L278" s="157" t="s">
        <v>368</v>
      </c>
      <c r="M278" s="212"/>
    </row>
    <row r="279" spans="2:13" ht="27" customHeight="1" x14ac:dyDescent="0.3">
      <c r="B279" s="227">
        <v>3</v>
      </c>
      <c r="C279" s="224" t="s">
        <v>4</v>
      </c>
      <c r="D279" s="199" t="s">
        <v>329</v>
      </c>
      <c r="E279" s="211" t="s">
        <v>480</v>
      </c>
      <c r="F279" s="199" t="s">
        <v>329</v>
      </c>
      <c r="G279" s="211" t="s">
        <v>480</v>
      </c>
      <c r="H279" s="197" t="s">
        <v>392</v>
      </c>
      <c r="I279" s="211" t="s">
        <v>480</v>
      </c>
      <c r="J279" s="197" t="s">
        <v>396</v>
      </c>
      <c r="K279" s="211" t="s">
        <v>480</v>
      </c>
      <c r="L279" s="197" t="s">
        <v>396</v>
      </c>
      <c r="M279" s="211" t="s">
        <v>480</v>
      </c>
    </row>
    <row r="280" spans="2:13" ht="50.1" customHeight="1" x14ac:dyDescent="0.3">
      <c r="B280" s="228"/>
      <c r="C280" s="225"/>
      <c r="D280" s="199" t="s">
        <v>330</v>
      </c>
      <c r="E280" s="211"/>
      <c r="F280" s="199" t="s">
        <v>331</v>
      </c>
      <c r="G280" s="211"/>
      <c r="H280" s="197" t="s">
        <v>394</v>
      </c>
      <c r="I280" s="211"/>
      <c r="J280" s="197" t="s">
        <v>397</v>
      </c>
      <c r="K280" s="211"/>
      <c r="L280" s="197" t="s">
        <v>398</v>
      </c>
      <c r="M280" s="211"/>
    </row>
    <row r="281" spans="2:13" ht="21.95" customHeight="1" x14ac:dyDescent="0.3">
      <c r="B281" s="229"/>
      <c r="C281" s="226"/>
      <c r="D281" s="200" t="s">
        <v>244</v>
      </c>
      <c r="E281" s="212"/>
      <c r="F281" s="200" t="s">
        <v>244</v>
      </c>
      <c r="G281" s="212"/>
      <c r="H281" s="157" t="s">
        <v>368</v>
      </c>
      <c r="I281" s="212"/>
      <c r="J281" s="157" t="s">
        <v>368</v>
      </c>
      <c r="K281" s="212"/>
      <c r="L281" s="157" t="s">
        <v>368</v>
      </c>
      <c r="M281" s="212"/>
    </row>
    <row r="282" spans="2:13" ht="27" customHeight="1" x14ac:dyDescent="0.3">
      <c r="B282" s="227">
        <v>4</v>
      </c>
      <c r="C282" s="224" t="s">
        <v>5</v>
      </c>
      <c r="D282" s="199" t="s">
        <v>329</v>
      </c>
      <c r="E282" s="211" t="s">
        <v>479</v>
      </c>
      <c r="F282" s="199" t="s">
        <v>329</v>
      </c>
      <c r="G282" s="211" t="s">
        <v>479</v>
      </c>
      <c r="H282" s="197" t="s">
        <v>392</v>
      </c>
      <c r="I282" s="211" t="s">
        <v>479</v>
      </c>
      <c r="J282" s="197" t="s">
        <v>396</v>
      </c>
      <c r="K282" s="211" t="s">
        <v>479</v>
      </c>
      <c r="L282" s="197" t="s">
        <v>396</v>
      </c>
      <c r="M282" s="211" t="s">
        <v>479</v>
      </c>
    </row>
    <row r="283" spans="2:13" ht="50.1" customHeight="1" x14ac:dyDescent="0.3">
      <c r="B283" s="228"/>
      <c r="C283" s="225"/>
      <c r="D283" s="199" t="s">
        <v>331</v>
      </c>
      <c r="E283" s="211"/>
      <c r="F283" s="199" t="s">
        <v>331</v>
      </c>
      <c r="G283" s="211"/>
      <c r="H283" s="197" t="s">
        <v>394</v>
      </c>
      <c r="I283" s="211"/>
      <c r="J283" s="197" t="s">
        <v>397</v>
      </c>
      <c r="K283" s="211"/>
      <c r="L283" s="197" t="s">
        <v>399</v>
      </c>
      <c r="M283" s="211"/>
    </row>
    <row r="284" spans="2:13" ht="21.95" customHeight="1" x14ac:dyDescent="0.3">
      <c r="B284" s="229"/>
      <c r="C284" s="226"/>
      <c r="D284" s="200" t="s">
        <v>244</v>
      </c>
      <c r="E284" s="212"/>
      <c r="F284" s="200" t="s">
        <v>244</v>
      </c>
      <c r="G284" s="212"/>
      <c r="H284" s="157" t="s">
        <v>368</v>
      </c>
      <c r="I284" s="212"/>
      <c r="J284" s="157" t="s">
        <v>368</v>
      </c>
      <c r="K284" s="212"/>
      <c r="L284" s="157" t="s">
        <v>368</v>
      </c>
      <c r="M284" s="212"/>
    </row>
    <row r="285" spans="2:13" ht="27" customHeight="1" x14ac:dyDescent="0.3">
      <c r="B285" s="227">
        <v>5</v>
      </c>
      <c r="C285" s="224" t="s">
        <v>483</v>
      </c>
      <c r="D285" s="199" t="s">
        <v>329</v>
      </c>
      <c r="E285" s="211" t="s">
        <v>480</v>
      </c>
      <c r="F285" s="199" t="s">
        <v>329</v>
      </c>
      <c r="G285" s="211" t="s">
        <v>480</v>
      </c>
      <c r="H285" s="197" t="s">
        <v>392</v>
      </c>
      <c r="I285" s="211" t="s">
        <v>480</v>
      </c>
      <c r="J285" s="197" t="s">
        <v>396</v>
      </c>
      <c r="K285" s="211" t="s">
        <v>480</v>
      </c>
      <c r="L285" s="197" t="s">
        <v>396</v>
      </c>
      <c r="M285" s="211" t="s">
        <v>480</v>
      </c>
    </row>
    <row r="286" spans="2:13" ht="50.1" customHeight="1" x14ac:dyDescent="0.3">
      <c r="B286" s="228"/>
      <c r="C286" s="225"/>
      <c r="D286" s="199" t="s">
        <v>331</v>
      </c>
      <c r="E286" s="211"/>
      <c r="F286" s="199" t="s">
        <v>331</v>
      </c>
      <c r="G286" s="211"/>
      <c r="H286" s="197" t="s">
        <v>394</v>
      </c>
      <c r="I286" s="211"/>
      <c r="J286" s="197" t="s">
        <v>397</v>
      </c>
      <c r="K286" s="211"/>
      <c r="L286" s="197" t="s">
        <v>399</v>
      </c>
      <c r="M286" s="211"/>
    </row>
    <row r="287" spans="2:13" ht="21.95" customHeight="1" x14ac:dyDescent="0.3">
      <c r="B287" s="229"/>
      <c r="C287" s="226"/>
      <c r="D287" s="200" t="s">
        <v>244</v>
      </c>
      <c r="E287" s="212"/>
      <c r="F287" s="200" t="s">
        <v>244</v>
      </c>
      <c r="G287" s="212"/>
      <c r="H287" s="157" t="s">
        <v>368</v>
      </c>
      <c r="I287" s="212"/>
      <c r="J287" s="157" t="s">
        <v>368</v>
      </c>
      <c r="K287" s="212"/>
      <c r="L287" s="157" t="s">
        <v>368</v>
      </c>
      <c r="M287" s="212"/>
    </row>
    <row r="288" spans="2:13" ht="27" customHeight="1" x14ac:dyDescent="0.3">
      <c r="B288" s="227">
        <v>6</v>
      </c>
      <c r="C288" s="224" t="s">
        <v>484</v>
      </c>
      <c r="D288" s="199" t="s">
        <v>329</v>
      </c>
      <c r="E288" s="211" t="s">
        <v>479</v>
      </c>
      <c r="F288" s="197" t="s">
        <v>392</v>
      </c>
      <c r="G288" s="211" t="s">
        <v>479</v>
      </c>
      <c r="H288" s="197" t="s">
        <v>392</v>
      </c>
      <c r="I288" s="211" t="s">
        <v>479</v>
      </c>
      <c r="J288" s="197" t="s">
        <v>396</v>
      </c>
      <c r="K288" s="211" t="s">
        <v>479</v>
      </c>
      <c r="L288" s="197" t="s">
        <v>396</v>
      </c>
      <c r="M288" s="211" t="s">
        <v>479</v>
      </c>
    </row>
    <row r="289" spans="2:13" ht="50.1" customHeight="1" x14ac:dyDescent="0.3">
      <c r="B289" s="228"/>
      <c r="C289" s="225"/>
      <c r="D289" s="199" t="s">
        <v>331</v>
      </c>
      <c r="E289" s="211"/>
      <c r="F289" s="197" t="s">
        <v>393</v>
      </c>
      <c r="G289" s="211"/>
      <c r="H289" s="197" t="s">
        <v>394</v>
      </c>
      <c r="I289" s="211"/>
      <c r="J289" s="197" t="s">
        <v>397</v>
      </c>
      <c r="K289" s="211"/>
      <c r="L289" s="197" t="s">
        <v>399</v>
      </c>
      <c r="M289" s="211"/>
    </row>
    <row r="290" spans="2:13" ht="21.95" customHeight="1" x14ac:dyDescent="0.3">
      <c r="B290" s="229"/>
      <c r="C290" s="226"/>
      <c r="D290" s="200" t="s">
        <v>244</v>
      </c>
      <c r="E290" s="212"/>
      <c r="F290" s="157" t="s">
        <v>368</v>
      </c>
      <c r="G290" s="212"/>
      <c r="H290" s="157" t="s">
        <v>368</v>
      </c>
      <c r="I290" s="212"/>
      <c r="J290" s="157" t="s">
        <v>368</v>
      </c>
      <c r="K290" s="212"/>
      <c r="L290" s="157" t="s">
        <v>368</v>
      </c>
      <c r="M290" s="212"/>
    </row>
    <row r="291" spans="2:13" ht="27" customHeight="1" x14ac:dyDescent="0.3">
      <c r="B291" s="227">
        <v>7</v>
      </c>
      <c r="C291" s="224" t="s">
        <v>485</v>
      </c>
      <c r="D291" s="199" t="s">
        <v>329</v>
      </c>
      <c r="E291" s="211" t="s">
        <v>480</v>
      </c>
      <c r="F291" s="197" t="s">
        <v>392</v>
      </c>
      <c r="G291" s="211" t="s">
        <v>480</v>
      </c>
      <c r="H291" s="197" t="s">
        <v>392</v>
      </c>
      <c r="I291" s="211" t="s">
        <v>480</v>
      </c>
      <c r="J291" s="197" t="s">
        <v>396</v>
      </c>
      <c r="K291" s="211" t="s">
        <v>480</v>
      </c>
      <c r="L291" s="197" t="s">
        <v>396</v>
      </c>
      <c r="M291" s="211" t="s">
        <v>480</v>
      </c>
    </row>
    <row r="292" spans="2:13" ht="50.1" customHeight="1" x14ac:dyDescent="0.3">
      <c r="B292" s="228"/>
      <c r="C292" s="225"/>
      <c r="D292" s="199" t="s">
        <v>331</v>
      </c>
      <c r="E292" s="211"/>
      <c r="F292" s="197" t="s">
        <v>393</v>
      </c>
      <c r="G292" s="211"/>
      <c r="H292" s="197" t="s">
        <v>394</v>
      </c>
      <c r="I292" s="211"/>
      <c r="J292" s="197" t="s">
        <v>397</v>
      </c>
      <c r="K292" s="211"/>
      <c r="L292" s="197" t="s">
        <v>399</v>
      </c>
      <c r="M292" s="211"/>
    </row>
    <row r="293" spans="2:13" ht="21.95" customHeight="1" x14ac:dyDescent="0.3">
      <c r="B293" s="229"/>
      <c r="C293" s="226"/>
      <c r="D293" s="200" t="s">
        <v>244</v>
      </c>
      <c r="E293" s="212"/>
      <c r="F293" s="157" t="s">
        <v>368</v>
      </c>
      <c r="G293" s="212"/>
      <c r="H293" s="157" t="s">
        <v>368</v>
      </c>
      <c r="I293" s="212"/>
      <c r="J293" s="157" t="s">
        <v>368</v>
      </c>
      <c r="K293" s="212"/>
      <c r="L293" s="157" t="s">
        <v>368</v>
      </c>
      <c r="M293" s="212"/>
    </row>
    <row r="294" spans="2:13" ht="27" customHeight="1" x14ac:dyDescent="0.3">
      <c r="B294" s="227">
        <v>8</v>
      </c>
      <c r="C294" s="224" t="s">
        <v>486</v>
      </c>
      <c r="D294" s="199" t="s">
        <v>329</v>
      </c>
      <c r="E294" s="211" t="s">
        <v>479</v>
      </c>
      <c r="F294" s="187" t="s">
        <v>392</v>
      </c>
      <c r="G294" s="211" t="s">
        <v>479</v>
      </c>
      <c r="H294" s="197" t="s">
        <v>392</v>
      </c>
      <c r="I294" s="211" t="s">
        <v>479</v>
      </c>
      <c r="J294" s="197" t="s">
        <v>396</v>
      </c>
      <c r="K294" s="211" t="s">
        <v>479</v>
      </c>
      <c r="L294" s="197" t="s">
        <v>396</v>
      </c>
      <c r="M294" s="211" t="s">
        <v>479</v>
      </c>
    </row>
    <row r="295" spans="2:13" ht="50.1" customHeight="1" x14ac:dyDescent="0.3">
      <c r="B295" s="228"/>
      <c r="C295" s="225"/>
      <c r="D295" s="199" t="s">
        <v>331</v>
      </c>
      <c r="E295" s="211"/>
      <c r="F295" s="187" t="s">
        <v>393</v>
      </c>
      <c r="G295" s="211"/>
      <c r="H295" s="197" t="s">
        <v>394</v>
      </c>
      <c r="I295" s="211"/>
      <c r="J295" s="197" t="s">
        <v>398</v>
      </c>
      <c r="K295" s="211"/>
      <c r="L295" s="197" t="s">
        <v>399</v>
      </c>
      <c r="M295" s="211"/>
    </row>
    <row r="296" spans="2:13" ht="21.95" customHeight="1" x14ac:dyDescent="0.3">
      <c r="B296" s="229"/>
      <c r="C296" s="226"/>
      <c r="D296" s="200" t="s">
        <v>244</v>
      </c>
      <c r="E296" s="212"/>
      <c r="F296" s="157" t="s">
        <v>368</v>
      </c>
      <c r="G296" s="212"/>
      <c r="H296" s="157" t="s">
        <v>368</v>
      </c>
      <c r="I296" s="212"/>
      <c r="J296" s="157" t="s">
        <v>368</v>
      </c>
      <c r="K296" s="212"/>
      <c r="L296" s="157" t="s">
        <v>368</v>
      </c>
      <c r="M296" s="212"/>
    </row>
    <row r="297" spans="2:13" ht="17.100000000000001" customHeight="1" x14ac:dyDescent="0.3">
      <c r="B297" s="150"/>
      <c r="C297" s="159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</row>
    <row r="298" spans="2:13" ht="17.100000000000001" customHeight="1" x14ac:dyDescent="0.3">
      <c r="B298" s="150"/>
      <c r="C298" s="159"/>
      <c r="D298" s="160"/>
      <c r="E298" s="160"/>
      <c r="F298" s="160"/>
      <c r="G298" s="160"/>
      <c r="H298" s="160"/>
      <c r="I298" s="160"/>
      <c r="J298" s="160"/>
      <c r="K298" s="160"/>
      <c r="L298" s="160"/>
      <c r="M298" s="160"/>
    </row>
    <row r="299" spans="2:13" ht="17.100000000000001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6"/>
    </row>
    <row r="300" spans="2:13" ht="27" customHeight="1" x14ac:dyDescent="0.3">
      <c r="B300" s="2"/>
      <c r="C300" s="230">
        <f>L305</f>
        <v>43854</v>
      </c>
      <c r="D300" s="230"/>
      <c r="E300" s="230"/>
      <c r="F300" s="230"/>
      <c r="G300" s="230"/>
      <c r="H300" s="220">
        <f>IF(DAY(L305)&gt;=28,5,IF(DAY(L305)&gt;=21,4,IF(DAY(L305)&gt;=14,3,IF(DAY(L305)&gt;=7,2,1))))</f>
        <v>4</v>
      </c>
      <c r="I300" s="220"/>
      <c r="J300" s="220"/>
      <c r="K300" s="220"/>
      <c r="L300" s="220"/>
      <c r="M300" s="6"/>
    </row>
    <row r="301" spans="2:13" ht="26.25" customHeight="1" x14ac:dyDescent="0.3">
      <c r="B301" s="221"/>
      <c r="C301" s="222"/>
      <c r="D301" s="184"/>
      <c r="E301" s="7"/>
      <c r="F301" s="155"/>
      <c r="G301" s="218"/>
      <c r="H301" s="219"/>
      <c r="I301" s="219"/>
      <c r="J301" s="156"/>
      <c r="K301" s="8"/>
      <c r="L301" s="156"/>
      <c r="M301" s="6"/>
    </row>
    <row r="302" spans="2:13" ht="17.100000000000001" customHeight="1" x14ac:dyDescent="0.3">
      <c r="B302" s="223" t="s">
        <v>229</v>
      </c>
      <c r="C302" s="223"/>
      <c r="D302" s="249" t="s">
        <v>451</v>
      </c>
      <c r="E302" s="249"/>
      <c r="F302" s="11"/>
      <c r="G302" s="221" t="s">
        <v>231</v>
      </c>
      <c r="H302" s="222"/>
      <c r="I302" s="222"/>
      <c r="J302" s="6"/>
      <c r="K302" s="6"/>
      <c r="L302" s="6"/>
      <c r="M302" s="6"/>
    </row>
    <row r="303" spans="2:13" ht="17.100000000000001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6"/>
    </row>
    <row r="304" spans="2:13" ht="17.100000000000001" customHeight="1" x14ac:dyDescent="0.3">
      <c r="B304" s="239" t="s">
        <v>0</v>
      </c>
      <c r="C304" s="239" t="s">
        <v>1</v>
      </c>
      <c r="D304" s="215">
        <f>D305</f>
        <v>43850</v>
      </c>
      <c r="E304" s="216"/>
      <c r="F304" s="215">
        <f>F305</f>
        <v>43851</v>
      </c>
      <c r="G304" s="216"/>
      <c r="H304" s="215">
        <f>H305</f>
        <v>43852</v>
      </c>
      <c r="I304" s="216"/>
      <c r="J304" s="215">
        <f>J305</f>
        <v>43853</v>
      </c>
      <c r="K304" s="216"/>
      <c r="L304" s="215">
        <f>L305</f>
        <v>43854</v>
      </c>
      <c r="M304" s="216"/>
    </row>
    <row r="305" spans="2:13" ht="17.100000000000001" customHeight="1" thickBot="1" x14ac:dyDescent="0.35">
      <c r="B305" s="240"/>
      <c r="C305" s="240"/>
      <c r="D305" s="213">
        <f>D272+7</f>
        <v>43850</v>
      </c>
      <c r="E305" s="214"/>
      <c r="F305" s="213">
        <f>D305+1</f>
        <v>43851</v>
      </c>
      <c r="G305" s="214"/>
      <c r="H305" s="213">
        <f>F305+1</f>
        <v>43852</v>
      </c>
      <c r="I305" s="214"/>
      <c r="J305" s="213">
        <f>H305+1</f>
        <v>43853</v>
      </c>
      <c r="K305" s="214"/>
      <c r="L305" s="213">
        <f>J305+1</f>
        <v>43854</v>
      </c>
      <c r="M305" s="214"/>
    </row>
    <row r="306" spans="2:13" ht="27" customHeight="1" thickTop="1" x14ac:dyDescent="0.3">
      <c r="B306" s="229">
        <v>1</v>
      </c>
      <c r="C306" s="225" t="s">
        <v>2</v>
      </c>
      <c r="D306" s="197" t="s">
        <v>396</v>
      </c>
      <c r="E306" s="211" t="s">
        <v>479</v>
      </c>
      <c r="F306" s="197" t="s">
        <v>401</v>
      </c>
      <c r="G306" s="211" t="s">
        <v>479</v>
      </c>
      <c r="H306" s="197" t="s">
        <v>401</v>
      </c>
      <c r="I306" s="211" t="s">
        <v>479</v>
      </c>
      <c r="J306" s="197" t="s">
        <v>404</v>
      </c>
      <c r="K306" s="211" t="s">
        <v>479</v>
      </c>
      <c r="L306" s="231" t="s">
        <v>476</v>
      </c>
      <c r="M306" s="232"/>
    </row>
    <row r="307" spans="2:13" ht="50.1" customHeight="1" x14ac:dyDescent="0.3">
      <c r="B307" s="229"/>
      <c r="C307" s="225"/>
      <c r="D307" s="197" t="s">
        <v>399</v>
      </c>
      <c r="E307" s="211"/>
      <c r="F307" s="197" t="s">
        <v>402</v>
      </c>
      <c r="G307" s="211"/>
      <c r="H307" s="197" t="s">
        <v>403</v>
      </c>
      <c r="I307" s="211"/>
      <c r="J307" s="197" t="s">
        <v>405</v>
      </c>
      <c r="K307" s="211"/>
      <c r="L307" s="233"/>
      <c r="M307" s="234"/>
    </row>
    <row r="308" spans="2:13" ht="21.95" customHeight="1" x14ac:dyDescent="0.3">
      <c r="B308" s="237"/>
      <c r="C308" s="238"/>
      <c r="D308" s="157" t="s">
        <v>368</v>
      </c>
      <c r="E308" s="212"/>
      <c r="F308" s="157" t="s">
        <v>368</v>
      </c>
      <c r="G308" s="212"/>
      <c r="H308" s="157" t="s">
        <v>368</v>
      </c>
      <c r="I308" s="212"/>
      <c r="J308" s="157" t="s">
        <v>368</v>
      </c>
      <c r="K308" s="212"/>
      <c r="L308" s="233"/>
      <c r="M308" s="234"/>
    </row>
    <row r="309" spans="2:13" ht="27" customHeight="1" x14ac:dyDescent="0.3">
      <c r="B309" s="227">
        <v>2</v>
      </c>
      <c r="C309" s="224" t="s">
        <v>3</v>
      </c>
      <c r="D309" s="197" t="s">
        <v>396</v>
      </c>
      <c r="E309" s="211" t="s">
        <v>480</v>
      </c>
      <c r="F309" s="197" t="s">
        <v>401</v>
      </c>
      <c r="G309" s="211" t="s">
        <v>480</v>
      </c>
      <c r="H309" s="197" t="s">
        <v>404</v>
      </c>
      <c r="I309" s="211" t="s">
        <v>480</v>
      </c>
      <c r="J309" s="197" t="s">
        <v>404</v>
      </c>
      <c r="K309" s="211" t="s">
        <v>479</v>
      </c>
      <c r="L309" s="233"/>
      <c r="M309" s="234"/>
    </row>
    <row r="310" spans="2:13" ht="50.1" customHeight="1" x14ac:dyDescent="0.3">
      <c r="B310" s="228"/>
      <c r="C310" s="225"/>
      <c r="D310" s="197" t="s">
        <v>399</v>
      </c>
      <c r="E310" s="211"/>
      <c r="F310" s="197" t="s">
        <v>403</v>
      </c>
      <c r="G310" s="211"/>
      <c r="H310" s="197" t="s">
        <v>405</v>
      </c>
      <c r="I310" s="211"/>
      <c r="J310" s="197" t="s">
        <v>405</v>
      </c>
      <c r="K310" s="211"/>
      <c r="L310" s="233"/>
      <c r="M310" s="234"/>
    </row>
    <row r="311" spans="2:13" ht="21.95" customHeight="1" x14ac:dyDescent="0.3">
      <c r="B311" s="229"/>
      <c r="C311" s="226"/>
      <c r="D311" s="157" t="s">
        <v>368</v>
      </c>
      <c r="E311" s="212"/>
      <c r="F311" s="157" t="s">
        <v>368</v>
      </c>
      <c r="G311" s="212"/>
      <c r="H311" s="157" t="s">
        <v>368</v>
      </c>
      <c r="I311" s="212"/>
      <c r="J311" s="157" t="s">
        <v>368</v>
      </c>
      <c r="K311" s="212"/>
      <c r="L311" s="233"/>
      <c r="M311" s="234"/>
    </row>
    <row r="312" spans="2:13" ht="27" customHeight="1" x14ac:dyDescent="0.3">
      <c r="B312" s="227">
        <v>3</v>
      </c>
      <c r="C312" s="224" t="s">
        <v>4</v>
      </c>
      <c r="D312" s="197" t="s">
        <v>396</v>
      </c>
      <c r="E312" s="211" t="s">
        <v>480</v>
      </c>
      <c r="F312" s="197" t="s">
        <v>401</v>
      </c>
      <c r="G312" s="211" t="s">
        <v>480</v>
      </c>
      <c r="H312" s="197" t="s">
        <v>404</v>
      </c>
      <c r="I312" s="211" t="s">
        <v>480</v>
      </c>
      <c r="J312" s="197" t="s">
        <v>404</v>
      </c>
      <c r="K312" s="211" t="s">
        <v>479</v>
      </c>
      <c r="L312" s="233"/>
      <c r="M312" s="234"/>
    </row>
    <row r="313" spans="2:13" ht="50.1" customHeight="1" x14ac:dyDescent="0.3">
      <c r="B313" s="228"/>
      <c r="C313" s="225"/>
      <c r="D313" s="197" t="s">
        <v>399</v>
      </c>
      <c r="E313" s="211"/>
      <c r="F313" s="197" t="s">
        <v>403</v>
      </c>
      <c r="G313" s="211"/>
      <c r="H313" s="197" t="s">
        <v>405</v>
      </c>
      <c r="I313" s="211"/>
      <c r="J313" s="197" t="s">
        <v>405</v>
      </c>
      <c r="K313" s="211"/>
      <c r="L313" s="233"/>
      <c r="M313" s="234"/>
    </row>
    <row r="314" spans="2:13" ht="21.95" customHeight="1" x14ac:dyDescent="0.3">
      <c r="B314" s="229"/>
      <c r="C314" s="226"/>
      <c r="D314" s="157" t="s">
        <v>368</v>
      </c>
      <c r="E314" s="212"/>
      <c r="F314" s="157" t="s">
        <v>368</v>
      </c>
      <c r="G314" s="212"/>
      <c r="H314" s="157" t="s">
        <v>368</v>
      </c>
      <c r="I314" s="212"/>
      <c r="J314" s="157" t="s">
        <v>368</v>
      </c>
      <c r="K314" s="212"/>
      <c r="L314" s="233"/>
      <c r="M314" s="234"/>
    </row>
    <row r="315" spans="2:13" ht="27" customHeight="1" x14ac:dyDescent="0.3">
      <c r="B315" s="227">
        <v>4</v>
      </c>
      <c r="C315" s="224" t="s">
        <v>5</v>
      </c>
      <c r="D315" s="197" t="s">
        <v>396</v>
      </c>
      <c r="E315" s="211" t="s">
        <v>479</v>
      </c>
      <c r="F315" s="197" t="s">
        <v>401</v>
      </c>
      <c r="G315" s="211" t="s">
        <v>479</v>
      </c>
      <c r="H315" s="197" t="s">
        <v>404</v>
      </c>
      <c r="I315" s="211" t="s">
        <v>479</v>
      </c>
      <c r="J315" s="197" t="s">
        <v>404</v>
      </c>
      <c r="K315" s="211" t="s">
        <v>480</v>
      </c>
      <c r="L315" s="233"/>
      <c r="M315" s="234"/>
    </row>
    <row r="316" spans="2:13" ht="50.1" customHeight="1" x14ac:dyDescent="0.3">
      <c r="B316" s="228"/>
      <c r="C316" s="225"/>
      <c r="D316" s="197" t="s">
        <v>399</v>
      </c>
      <c r="E316" s="211"/>
      <c r="F316" s="197" t="s">
        <v>403</v>
      </c>
      <c r="G316" s="211"/>
      <c r="H316" s="197" t="s">
        <v>462</v>
      </c>
      <c r="I316" s="211"/>
      <c r="J316" s="197" t="s">
        <v>405</v>
      </c>
      <c r="K316" s="211"/>
      <c r="L316" s="233"/>
      <c r="M316" s="234"/>
    </row>
    <row r="317" spans="2:13" ht="21.95" customHeight="1" x14ac:dyDescent="0.3">
      <c r="B317" s="229"/>
      <c r="C317" s="226"/>
      <c r="D317" s="157" t="s">
        <v>368</v>
      </c>
      <c r="E317" s="212"/>
      <c r="F317" s="157" t="s">
        <v>368</v>
      </c>
      <c r="G317" s="212"/>
      <c r="H317" s="157" t="s">
        <v>368</v>
      </c>
      <c r="I317" s="212"/>
      <c r="J317" s="157" t="s">
        <v>368</v>
      </c>
      <c r="K317" s="212"/>
      <c r="L317" s="233"/>
      <c r="M317" s="234"/>
    </row>
    <row r="318" spans="2:13" ht="27" customHeight="1" x14ac:dyDescent="0.3">
      <c r="B318" s="227">
        <v>5</v>
      </c>
      <c r="C318" s="224" t="s">
        <v>483</v>
      </c>
      <c r="D318" s="197" t="s">
        <v>396</v>
      </c>
      <c r="E318" s="211" t="s">
        <v>480</v>
      </c>
      <c r="F318" s="197" t="s">
        <v>401</v>
      </c>
      <c r="G318" s="211" t="s">
        <v>480</v>
      </c>
      <c r="H318" s="197" t="s">
        <v>404</v>
      </c>
      <c r="I318" s="211" t="s">
        <v>480</v>
      </c>
      <c r="J318" s="197" t="s">
        <v>404</v>
      </c>
      <c r="K318" s="211" t="s">
        <v>480</v>
      </c>
      <c r="L318" s="233"/>
      <c r="M318" s="234"/>
    </row>
    <row r="319" spans="2:13" ht="50.1" customHeight="1" x14ac:dyDescent="0.3">
      <c r="B319" s="228"/>
      <c r="C319" s="225"/>
      <c r="D319" s="197" t="s">
        <v>399</v>
      </c>
      <c r="E319" s="211"/>
      <c r="F319" s="197" t="s">
        <v>403</v>
      </c>
      <c r="G319" s="211"/>
      <c r="H319" s="197" t="s">
        <v>405</v>
      </c>
      <c r="I319" s="211"/>
      <c r="J319" s="197" t="s">
        <v>405</v>
      </c>
      <c r="K319" s="211"/>
      <c r="L319" s="233"/>
      <c r="M319" s="234"/>
    </row>
    <row r="320" spans="2:13" ht="21.95" customHeight="1" x14ac:dyDescent="0.3">
      <c r="B320" s="229"/>
      <c r="C320" s="226"/>
      <c r="D320" s="157" t="s">
        <v>368</v>
      </c>
      <c r="E320" s="212"/>
      <c r="F320" s="157" t="s">
        <v>368</v>
      </c>
      <c r="G320" s="212"/>
      <c r="H320" s="157" t="s">
        <v>368</v>
      </c>
      <c r="I320" s="212"/>
      <c r="J320" s="157" t="s">
        <v>368</v>
      </c>
      <c r="K320" s="212"/>
      <c r="L320" s="233"/>
      <c r="M320" s="234"/>
    </row>
    <row r="321" spans="2:14" ht="27" customHeight="1" x14ac:dyDescent="0.3">
      <c r="B321" s="227">
        <v>6</v>
      </c>
      <c r="C321" s="224" t="s">
        <v>484</v>
      </c>
      <c r="D321" s="197" t="s">
        <v>401</v>
      </c>
      <c r="E321" s="211" t="s">
        <v>479</v>
      </c>
      <c r="F321" s="197" t="s">
        <v>401</v>
      </c>
      <c r="G321" s="211" t="s">
        <v>479</v>
      </c>
      <c r="H321" s="197" t="s">
        <v>404</v>
      </c>
      <c r="I321" s="211" t="s">
        <v>480</v>
      </c>
      <c r="J321" s="197" t="s">
        <v>404</v>
      </c>
      <c r="K321" s="211" t="s">
        <v>479</v>
      </c>
      <c r="L321" s="233"/>
      <c r="M321" s="234"/>
    </row>
    <row r="322" spans="2:14" ht="50.1" customHeight="1" x14ac:dyDescent="0.3">
      <c r="B322" s="228"/>
      <c r="C322" s="225"/>
      <c r="D322" s="197" t="s">
        <v>402</v>
      </c>
      <c r="E322" s="211"/>
      <c r="F322" s="197" t="s">
        <v>403</v>
      </c>
      <c r="G322" s="211"/>
      <c r="H322" s="197" t="s">
        <v>405</v>
      </c>
      <c r="I322" s="211"/>
      <c r="J322" s="197" t="s">
        <v>405</v>
      </c>
      <c r="K322" s="211"/>
      <c r="L322" s="233"/>
      <c r="M322" s="234"/>
    </row>
    <row r="323" spans="2:14" ht="21.95" customHeight="1" x14ac:dyDescent="0.3">
      <c r="B323" s="229"/>
      <c r="C323" s="226"/>
      <c r="D323" s="157" t="s">
        <v>368</v>
      </c>
      <c r="E323" s="212"/>
      <c r="F323" s="157" t="s">
        <v>368</v>
      </c>
      <c r="G323" s="212"/>
      <c r="H323" s="157" t="s">
        <v>368</v>
      </c>
      <c r="I323" s="212"/>
      <c r="J323" s="157" t="s">
        <v>368</v>
      </c>
      <c r="K323" s="212"/>
      <c r="L323" s="233"/>
      <c r="M323" s="234"/>
    </row>
    <row r="324" spans="2:14" ht="27" customHeight="1" x14ac:dyDescent="0.3">
      <c r="B324" s="227">
        <v>7</v>
      </c>
      <c r="C324" s="224" t="s">
        <v>485</v>
      </c>
      <c r="D324" s="197" t="s">
        <v>401</v>
      </c>
      <c r="E324" s="211" t="s">
        <v>480</v>
      </c>
      <c r="F324" s="197" t="s">
        <v>401</v>
      </c>
      <c r="G324" s="211" t="s">
        <v>480</v>
      </c>
      <c r="H324" s="197" t="s">
        <v>404</v>
      </c>
      <c r="I324" s="211" t="s">
        <v>480</v>
      </c>
      <c r="J324" s="197" t="s">
        <v>404</v>
      </c>
      <c r="K324" s="211" t="s">
        <v>480</v>
      </c>
      <c r="L324" s="233"/>
      <c r="M324" s="234"/>
    </row>
    <row r="325" spans="2:14" ht="49.5" customHeight="1" x14ac:dyDescent="0.3">
      <c r="B325" s="228"/>
      <c r="C325" s="225"/>
      <c r="D325" s="197" t="s">
        <v>402</v>
      </c>
      <c r="E325" s="211"/>
      <c r="F325" s="197" t="s">
        <v>403</v>
      </c>
      <c r="G325" s="211"/>
      <c r="H325" s="197" t="s">
        <v>405</v>
      </c>
      <c r="I325" s="211"/>
      <c r="J325" s="197" t="s">
        <v>405</v>
      </c>
      <c r="K325" s="211"/>
      <c r="L325" s="233"/>
      <c r="M325" s="234"/>
      <c r="N325" t="s">
        <v>225</v>
      </c>
    </row>
    <row r="326" spans="2:14" ht="21.95" customHeight="1" x14ac:dyDescent="0.3">
      <c r="B326" s="229"/>
      <c r="C326" s="226"/>
      <c r="D326" s="157" t="s">
        <v>368</v>
      </c>
      <c r="E326" s="212"/>
      <c r="F326" s="157" t="s">
        <v>368</v>
      </c>
      <c r="G326" s="212"/>
      <c r="H326" s="157" t="s">
        <v>368</v>
      </c>
      <c r="I326" s="212"/>
      <c r="J326" s="157" t="s">
        <v>368</v>
      </c>
      <c r="K326" s="212"/>
      <c r="L326" s="233"/>
      <c r="M326" s="234"/>
    </row>
    <row r="327" spans="2:14" ht="27" customHeight="1" x14ac:dyDescent="0.3">
      <c r="B327" s="227">
        <v>8</v>
      </c>
      <c r="C327" s="224" t="s">
        <v>486</v>
      </c>
      <c r="D327" s="197" t="s">
        <v>401</v>
      </c>
      <c r="E327" s="211" t="s">
        <v>479</v>
      </c>
      <c r="F327" s="197" t="s">
        <v>401</v>
      </c>
      <c r="G327" s="211" t="s">
        <v>479</v>
      </c>
      <c r="H327" s="197" t="s">
        <v>404</v>
      </c>
      <c r="I327" s="211" t="s">
        <v>480</v>
      </c>
      <c r="J327" s="197" t="s">
        <v>404</v>
      </c>
      <c r="K327" s="211" t="s">
        <v>479</v>
      </c>
      <c r="L327" s="233"/>
      <c r="M327" s="234"/>
    </row>
    <row r="328" spans="2:14" ht="50.1" customHeight="1" x14ac:dyDescent="0.3">
      <c r="B328" s="228"/>
      <c r="C328" s="225"/>
      <c r="D328" s="197" t="s">
        <v>402</v>
      </c>
      <c r="E328" s="211"/>
      <c r="F328" s="197" t="s">
        <v>403</v>
      </c>
      <c r="G328" s="211"/>
      <c r="H328" s="197" t="s">
        <v>405</v>
      </c>
      <c r="I328" s="211"/>
      <c r="J328" s="197" t="s">
        <v>405</v>
      </c>
      <c r="K328" s="211"/>
      <c r="L328" s="233"/>
      <c r="M328" s="234"/>
    </row>
    <row r="329" spans="2:14" ht="21.95" customHeight="1" x14ac:dyDescent="0.3">
      <c r="B329" s="229"/>
      <c r="C329" s="226"/>
      <c r="D329" s="157" t="s">
        <v>368</v>
      </c>
      <c r="E329" s="212"/>
      <c r="F329" s="157" t="s">
        <v>368</v>
      </c>
      <c r="G329" s="212"/>
      <c r="H329" s="157" t="s">
        <v>368</v>
      </c>
      <c r="I329" s="212"/>
      <c r="J329" s="157" t="s">
        <v>368</v>
      </c>
      <c r="K329" s="212"/>
      <c r="L329" s="235"/>
      <c r="M329" s="236"/>
    </row>
    <row r="330" spans="2:14" ht="17.100000000000001" customHeight="1" x14ac:dyDescent="0.3">
      <c r="B330" s="150"/>
      <c r="C330" s="159"/>
      <c r="D330" s="160"/>
      <c r="E330" s="160"/>
      <c r="F330" s="160"/>
      <c r="G330" s="160"/>
      <c r="H330" s="160"/>
      <c r="I330" s="160"/>
      <c r="J330" s="160"/>
      <c r="K330" s="160"/>
      <c r="L330" s="160"/>
      <c r="M330" s="160"/>
    </row>
    <row r="331" spans="2:14" ht="17.100000000000001" customHeight="1" x14ac:dyDescent="0.3">
      <c r="B331" s="150"/>
      <c r="C331" s="159"/>
      <c r="D331" s="160"/>
      <c r="E331" s="160"/>
      <c r="F331" s="160"/>
      <c r="G331" s="160"/>
      <c r="H331" s="160"/>
      <c r="I331" s="160"/>
      <c r="J331" s="160"/>
      <c r="K331" s="160"/>
      <c r="L331" s="160"/>
      <c r="M331" s="160"/>
    </row>
    <row r="332" spans="2:14" ht="17.100000000000001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6"/>
    </row>
    <row r="333" spans="2:14" ht="27" customHeight="1" x14ac:dyDescent="0.3">
      <c r="B333" s="2"/>
      <c r="C333" s="230">
        <f>L338</f>
        <v>43861</v>
      </c>
      <c r="D333" s="230"/>
      <c r="E333" s="230"/>
      <c r="F333" s="230"/>
      <c r="G333" s="230"/>
      <c r="H333" s="220">
        <f>IF(DAY(L338)&gt;=28,5,IF(DAY(L338)&gt;=21,4,IF(DAY(L338)&gt;=14,3,IF(DAY(L338)&gt;=7,2,1))))</f>
        <v>5</v>
      </c>
      <c r="I333" s="220"/>
      <c r="J333" s="220"/>
      <c r="K333" s="220"/>
      <c r="L333" s="220"/>
      <c r="M333" s="6"/>
    </row>
    <row r="334" spans="2:14" ht="26.25" customHeight="1" x14ac:dyDescent="0.3">
      <c r="B334" s="221"/>
      <c r="C334" s="222"/>
      <c r="D334" s="184"/>
      <c r="E334" s="7"/>
      <c r="F334" s="155"/>
      <c r="G334" s="218"/>
      <c r="H334" s="219"/>
      <c r="I334" s="219"/>
      <c r="J334" s="156"/>
      <c r="K334" s="8"/>
      <c r="L334" s="156"/>
      <c r="M334" s="6"/>
    </row>
    <row r="335" spans="2:14" ht="17.100000000000001" customHeight="1" x14ac:dyDescent="0.3">
      <c r="B335" s="223" t="s">
        <v>229</v>
      </c>
      <c r="C335" s="223"/>
      <c r="D335" s="249" t="s">
        <v>451</v>
      </c>
      <c r="E335" s="249"/>
      <c r="F335" s="11"/>
      <c r="G335" s="221" t="s">
        <v>231</v>
      </c>
      <c r="H335" s="222"/>
      <c r="I335" s="222"/>
      <c r="J335" s="6"/>
      <c r="K335" s="6"/>
      <c r="L335" s="6"/>
      <c r="M335" s="6"/>
    </row>
    <row r="336" spans="2:14" ht="17.100000000000001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6"/>
    </row>
    <row r="337" spans="2:14" ht="17.100000000000001" customHeight="1" x14ac:dyDescent="0.3">
      <c r="B337" s="239" t="s">
        <v>0</v>
      </c>
      <c r="C337" s="239" t="s">
        <v>1</v>
      </c>
      <c r="D337" s="215">
        <f>D338</f>
        <v>43857</v>
      </c>
      <c r="E337" s="216"/>
      <c r="F337" s="215">
        <f>F338</f>
        <v>43858</v>
      </c>
      <c r="G337" s="216"/>
      <c r="H337" s="215">
        <f>H338</f>
        <v>43859</v>
      </c>
      <c r="I337" s="216"/>
      <c r="J337" s="215">
        <f>J338</f>
        <v>43860</v>
      </c>
      <c r="K337" s="216"/>
      <c r="L337" s="215">
        <f>L338</f>
        <v>43861</v>
      </c>
      <c r="M337" s="216"/>
    </row>
    <row r="338" spans="2:14" ht="17.100000000000001" customHeight="1" thickBot="1" x14ac:dyDescent="0.35">
      <c r="B338" s="240"/>
      <c r="C338" s="240"/>
      <c r="D338" s="213">
        <f>D305+7</f>
        <v>43857</v>
      </c>
      <c r="E338" s="214"/>
      <c r="F338" s="213">
        <f>D338+1</f>
        <v>43858</v>
      </c>
      <c r="G338" s="214"/>
      <c r="H338" s="213">
        <f>F338+1</f>
        <v>43859</v>
      </c>
      <c r="I338" s="214"/>
      <c r="J338" s="213">
        <f>H338+1</f>
        <v>43860</v>
      </c>
      <c r="K338" s="214"/>
      <c r="L338" s="213">
        <f>J338+1</f>
        <v>43861</v>
      </c>
      <c r="M338" s="214"/>
    </row>
    <row r="339" spans="2:14" ht="27" customHeight="1" thickTop="1" x14ac:dyDescent="0.3">
      <c r="B339" s="229">
        <v>1</v>
      </c>
      <c r="C339" s="225" t="s">
        <v>2</v>
      </c>
      <c r="D339" s="231" t="s">
        <v>476</v>
      </c>
      <c r="E339" s="232"/>
      <c r="F339" s="197" t="s">
        <v>404</v>
      </c>
      <c r="G339" s="211" t="s">
        <v>480</v>
      </c>
      <c r="H339" s="197" t="s">
        <v>404</v>
      </c>
      <c r="I339" s="211" t="s">
        <v>479</v>
      </c>
      <c r="J339" s="197" t="s">
        <v>404</v>
      </c>
      <c r="K339" s="211" t="s">
        <v>479</v>
      </c>
      <c r="L339" s="197" t="s">
        <v>404</v>
      </c>
      <c r="M339" s="211" t="s">
        <v>479</v>
      </c>
    </row>
    <row r="340" spans="2:14" ht="50.1" customHeight="1" x14ac:dyDescent="0.3">
      <c r="B340" s="229"/>
      <c r="C340" s="225"/>
      <c r="D340" s="233"/>
      <c r="E340" s="234"/>
      <c r="F340" s="197" t="s">
        <v>405</v>
      </c>
      <c r="G340" s="211"/>
      <c r="H340" s="197" t="s">
        <v>405</v>
      </c>
      <c r="I340" s="211"/>
      <c r="J340" s="197" t="s">
        <v>406</v>
      </c>
      <c r="K340" s="211"/>
      <c r="L340" s="197" t="s">
        <v>406</v>
      </c>
      <c r="M340" s="211"/>
    </row>
    <row r="341" spans="2:14" ht="21.95" customHeight="1" x14ac:dyDescent="0.3">
      <c r="B341" s="237"/>
      <c r="C341" s="238"/>
      <c r="D341" s="233"/>
      <c r="E341" s="234"/>
      <c r="F341" s="157" t="s">
        <v>368</v>
      </c>
      <c r="G341" s="212"/>
      <c r="H341" s="157" t="s">
        <v>368</v>
      </c>
      <c r="I341" s="212"/>
      <c r="J341" s="157" t="s">
        <v>368</v>
      </c>
      <c r="K341" s="212"/>
      <c r="L341" s="157" t="s">
        <v>368</v>
      </c>
      <c r="M341" s="212"/>
    </row>
    <row r="342" spans="2:14" ht="27" customHeight="1" x14ac:dyDescent="0.3">
      <c r="B342" s="227">
        <v>2</v>
      </c>
      <c r="C342" s="224" t="s">
        <v>3</v>
      </c>
      <c r="D342" s="233"/>
      <c r="E342" s="234"/>
      <c r="F342" s="197" t="s">
        <v>404</v>
      </c>
      <c r="G342" s="211" t="s">
        <v>479</v>
      </c>
      <c r="H342" s="197" t="s">
        <v>404</v>
      </c>
      <c r="I342" s="211" t="s">
        <v>480</v>
      </c>
      <c r="J342" s="197" t="s">
        <v>404</v>
      </c>
      <c r="K342" s="211" t="s">
        <v>480</v>
      </c>
      <c r="L342" s="197" t="s">
        <v>423</v>
      </c>
      <c r="M342" s="211" t="s">
        <v>480</v>
      </c>
    </row>
    <row r="343" spans="2:14" ht="50.1" customHeight="1" x14ac:dyDescent="0.3">
      <c r="B343" s="228"/>
      <c r="C343" s="225"/>
      <c r="D343" s="233"/>
      <c r="E343" s="234"/>
      <c r="F343" s="197" t="s">
        <v>405</v>
      </c>
      <c r="G343" s="211"/>
      <c r="H343" s="197" t="s">
        <v>405</v>
      </c>
      <c r="I343" s="211"/>
      <c r="J343" s="197" t="s">
        <v>406</v>
      </c>
      <c r="K343" s="211"/>
      <c r="L343" s="197" t="s">
        <v>427</v>
      </c>
      <c r="M343" s="211"/>
    </row>
    <row r="344" spans="2:14" ht="21.95" customHeight="1" x14ac:dyDescent="0.3">
      <c r="B344" s="229"/>
      <c r="C344" s="226"/>
      <c r="D344" s="233"/>
      <c r="E344" s="234"/>
      <c r="F344" s="157" t="s">
        <v>368</v>
      </c>
      <c r="G344" s="212"/>
      <c r="H344" s="157" t="s">
        <v>368</v>
      </c>
      <c r="I344" s="212"/>
      <c r="J344" s="157" t="s">
        <v>368</v>
      </c>
      <c r="K344" s="212"/>
      <c r="L344" s="157" t="s">
        <v>333</v>
      </c>
      <c r="M344" s="212"/>
    </row>
    <row r="345" spans="2:14" ht="27" customHeight="1" x14ac:dyDescent="0.3">
      <c r="B345" s="227">
        <v>3</v>
      </c>
      <c r="C345" s="224" t="s">
        <v>4</v>
      </c>
      <c r="D345" s="233"/>
      <c r="E345" s="234"/>
      <c r="F345" s="197" t="s">
        <v>404</v>
      </c>
      <c r="G345" s="211" t="s">
        <v>479</v>
      </c>
      <c r="H345" s="197" t="s">
        <v>404</v>
      </c>
      <c r="I345" s="211" t="s">
        <v>479</v>
      </c>
      <c r="J345" s="197" t="s">
        <v>404</v>
      </c>
      <c r="K345" s="211" t="s">
        <v>480</v>
      </c>
      <c r="L345" s="197" t="s">
        <v>463</v>
      </c>
      <c r="M345" s="211" t="s">
        <v>480</v>
      </c>
    </row>
    <row r="346" spans="2:14" ht="50.1" customHeight="1" x14ac:dyDescent="0.3">
      <c r="B346" s="228"/>
      <c r="C346" s="225"/>
      <c r="D346" s="233"/>
      <c r="E346" s="234"/>
      <c r="F346" s="197" t="s">
        <v>405</v>
      </c>
      <c r="G346" s="211"/>
      <c r="H346" s="197" t="s">
        <v>405</v>
      </c>
      <c r="I346" s="211"/>
      <c r="J346" s="197" t="s">
        <v>406</v>
      </c>
      <c r="K346" s="211"/>
      <c r="L346" s="197" t="s">
        <v>427</v>
      </c>
      <c r="M346" s="211"/>
    </row>
    <row r="347" spans="2:14" ht="21.95" customHeight="1" x14ac:dyDescent="0.3">
      <c r="B347" s="229"/>
      <c r="C347" s="226"/>
      <c r="D347" s="233"/>
      <c r="E347" s="234"/>
      <c r="F347" s="157" t="s">
        <v>368</v>
      </c>
      <c r="G347" s="212"/>
      <c r="H347" s="157" t="s">
        <v>368</v>
      </c>
      <c r="I347" s="212"/>
      <c r="J347" s="157" t="s">
        <v>368</v>
      </c>
      <c r="K347" s="212"/>
      <c r="L347" s="157" t="s">
        <v>333</v>
      </c>
      <c r="M347" s="212"/>
    </row>
    <row r="348" spans="2:14" ht="27" customHeight="1" x14ac:dyDescent="0.3">
      <c r="B348" s="227">
        <v>4</v>
      </c>
      <c r="C348" s="224" t="s">
        <v>5</v>
      </c>
      <c r="D348" s="233"/>
      <c r="E348" s="234"/>
      <c r="F348" s="197" t="s">
        <v>404</v>
      </c>
      <c r="G348" s="211" t="s">
        <v>480</v>
      </c>
      <c r="H348" s="197" t="s">
        <v>404</v>
      </c>
      <c r="I348" s="211" t="s">
        <v>480</v>
      </c>
      <c r="J348" s="197" t="s">
        <v>404</v>
      </c>
      <c r="K348" s="211" t="s">
        <v>479</v>
      </c>
      <c r="L348" s="197" t="s">
        <v>423</v>
      </c>
      <c r="M348" s="211" t="s">
        <v>479</v>
      </c>
    </row>
    <row r="349" spans="2:14" ht="50.1" customHeight="1" x14ac:dyDescent="0.3">
      <c r="B349" s="228"/>
      <c r="C349" s="225"/>
      <c r="D349" s="233"/>
      <c r="E349" s="234"/>
      <c r="F349" s="197" t="s">
        <v>405</v>
      </c>
      <c r="G349" s="211"/>
      <c r="H349" s="197" t="s">
        <v>405</v>
      </c>
      <c r="I349" s="211"/>
      <c r="J349" s="197" t="s">
        <v>406</v>
      </c>
      <c r="K349" s="211"/>
      <c r="L349" s="197" t="s">
        <v>427</v>
      </c>
      <c r="M349" s="211"/>
      <c r="N349" s="2" t="s">
        <v>224</v>
      </c>
    </row>
    <row r="350" spans="2:14" ht="21.95" customHeight="1" x14ac:dyDescent="0.3">
      <c r="B350" s="229"/>
      <c r="C350" s="226"/>
      <c r="D350" s="233"/>
      <c r="E350" s="234"/>
      <c r="F350" s="157" t="s">
        <v>368</v>
      </c>
      <c r="G350" s="212"/>
      <c r="H350" s="157" t="s">
        <v>368</v>
      </c>
      <c r="I350" s="212"/>
      <c r="J350" s="157" t="s">
        <v>368</v>
      </c>
      <c r="K350" s="212"/>
      <c r="L350" s="157" t="s">
        <v>333</v>
      </c>
      <c r="M350" s="212"/>
      <c r="N350" s="2"/>
    </row>
    <row r="351" spans="2:14" ht="27" customHeight="1" x14ac:dyDescent="0.3">
      <c r="B351" s="227">
        <v>5</v>
      </c>
      <c r="C351" s="224" t="s">
        <v>483</v>
      </c>
      <c r="D351" s="233"/>
      <c r="E351" s="234"/>
      <c r="F351" s="197" t="s">
        <v>404</v>
      </c>
      <c r="G351" s="211" t="s">
        <v>479</v>
      </c>
      <c r="H351" s="197" t="s">
        <v>404</v>
      </c>
      <c r="I351" s="211" t="s">
        <v>479</v>
      </c>
      <c r="J351" s="197" t="s">
        <v>404</v>
      </c>
      <c r="K351" s="211" t="s">
        <v>480</v>
      </c>
      <c r="L351" s="197" t="s">
        <v>423</v>
      </c>
      <c r="M351" s="211" t="s">
        <v>480</v>
      </c>
      <c r="N351" s="2"/>
    </row>
    <row r="352" spans="2:14" ht="50.1" customHeight="1" x14ac:dyDescent="0.3">
      <c r="B352" s="228"/>
      <c r="C352" s="225"/>
      <c r="D352" s="233"/>
      <c r="E352" s="234"/>
      <c r="F352" s="197" t="s">
        <v>405</v>
      </c>
      <c r="G352" s="211"/>
      <c r="H352" s="197" t="s">
        <v>405</v>
      </c>
      <c r="I352" s="211"/>
      <c r="J352" s="197" t="s">
        <v>406</v>
      </c>
      <c r="K352" s="211"/>
      <c r="L352" s="197" t="s">
        <v>427</v>
      </c>
      <c r="M352" s="211"/>
      <c r="N352" s="2"/>
    </row>
    <row r="353" spans="2:14" ht="21.95" customHeight="1" x14ac:dyDescent="0.3">
      <c r="B353" s="229"/>
      <c r="C353" s="226"/>
      <c r="D353" s="233"/>
      <c r="E353" s="234"/>
      <c r="F353" s="157" t="s">
        <v>368</v>
      </c>
      <c r="G353" s="212"/>
      <c r="H353" s="157" t="s">
        <v>368</v>
      </c>
      <c r="I353" s="212"/>
      <c r="J353" s="157" t="s">
        <v>368</v>
      </c>
      <c r="K353" s="212"/>
      <c r="L353" s="157" t="s">
        <v>333</v>
      </c>
      <c r="M353" s="212"/>
      <c r="N353" s="2"/>
    </row>
    <row r="354" spans="2:14" ht="27" customHeight="1" x14ac:dyDescent="0.3">
      <c r="B354" s="227">
        <v>6</v>
      </c>
      <c r="C354" s="224" t="s">
        <v>484</v>
      </c>
      <c r="D354" s="233"/>
      <c r="E354" s="234"/>
      <c r="F354" s="197" t="s">
        <v>404</v>
      </c>
      <c r="G354" s="211" t="s">
        <v>480</v>
      </c>
      <c r="H354" s="197" t="s">
        <v>404</v>
      </c>
      <c r="I354" s="211" t="s">
        <v>480</v>
      </c>
      <c r="J354" s="197" t="s">
        <v>404</v>
      </c>
      <c r="K354" s="211" t="s">
        <v>479</v>
      </c>
      <c r="L354" s="197" t="s">
        <v>423</v>
      </c>
      <c r="M354" s="211" t="s">
        <v>479</v>
      </c>
      <c r="N354" s="2"/>
    </row>
    <row r="355" spans="2:14" ht="50.1" customHeight="1" x14ac:dyDescent="0.3">
      <c r="B355" s="228"/>
      <c r="C355" s="225"/>
      <c r="D355" s="233"/>
      <c r="E355" s="234"/>
      <c r="F355" s="197" t="s">
        <v>405</v>
      </c>
      <c r="G355" s="211"/>
      <c r="H355" s="197" t="s">
        <v>405</v>
      </c>
      <c r="I355" s="211"/>
      <c r="J355" s="197" t="s">
        <v>406</v>
      </c>
      <c r="K355" s="211"/>
      <c r="L355" s="197" t="s">
        <v>427</v>
      </c>
      <c r="M355" s="211"/>
      <c r="N355" s="2"/>
    </row>
    <row r="356" spans="2:14" ht="21.95" customHeight="1" x14ac:dyDescent="0.3">
      <c r="B356" s="229"/>
      <c r="C356" s="226"/>
      <c r="D356" s="233"/>
      <c r="E356" s="234"/>
      <c r="F356" s="157" t="s">
        <v>368</v>
      </c>
      <c r="G356" s="212"/>
      <c r="H356" s="157" t="s">
        <v>368</v>
      </c>
      <c r="I356" s="212"/>
      <c r="J356" s="157" t="s">
        <v>368</v>
      </c>
      <c r="K356" s="212"/>
      <c r="L356" s="157" t="s">
        <v>333</v>
      </c>
      <c r="M356" s="212"/>
      <c r="N356" s="2"/>
    </row>
    <row r="357" spans="2:14" ht="27" customHeight="1" x14ac:dyDescent="0.3">
      <c r="B357" s="227">
        <v>7</v>
      </c>
      <c r="C357" s="224" t="s">
        <v>485</v>
      </c>
      <c r="D357" s="233"/>
      <c r="E357" s="234"/>
      <c r="F357" s="197" t="s">
        <v>404</v>
      </c>
      <c r="G357" s="211" t="s">
        <v>479</v>
      </c>
      <c r="H357" s="197" t="s">
        <v>404</v>
      </c>
      <c r="I357" s="211" t="s">
        <v>479</v>
      </c>
      <c r="J357" s="197" t="s">
        <v>404</v>
      </c>
      <c r="K357" s="211" t="s">
        <v>480</v>
      </c>
      <c r="L357" s="197" t="s">
        <v>423</v>
      </c>
      <c r="M357" s="211" t="s">
        <v>480</v>
      </c>
      <c r="N357" s="2"/>
    </row>
    <row r="358" spans="2:14" ht="50.1" customHeight="1" x14ac:dyDescent="0.3">
      <c r="B358" s="228"/>
      <c r="C358" s="225"/>
      <c r="D358" s="233"/>
      <c r="E358" s="234"/>
      <c r="F358" s="197" t="s">
        <v>405</v>
      </c>
      <c r="G358" s="211"/>
      <c r="H358" s="197" t="s">
        <v>405</v>
      </c>
      <c r="I358" s="211"/>
      <c r="J358" s="197" t="s">
        <v>406</v>
      </c>
      <c r="K358" s="211"/>
      <c r="L358" s="197" t="s">
        <v>427</v>
      </c>
      <c r="M358" s="211"/>
      <c r="N358" s="2"/>
    </row>
    <row r="359" spans="2:14" ht="21.95" customHeight="1" x14ac:dyDescent="0.3">
      <c r="B359" s="229"/>
      <c r="C359" s="226"/>
      <c r="D359" s="233"/>
      <c r="E359" s="234"/>
      <c r="F359" s="157" t="s">
        <v>368</v>
      </c>
      <c r="G359" s="212"/>
      <c r="H359" s="157" t="s">
        <v>368</v>
      </c>
      <c r="I359" s="212"/>
      <c r="J359" s="157" t="s">
        <v>368</v>
      </c>
      <c r="K359" s="212"/>
      <c r="L359" s="157" t="s">
        <v>333</v>
      </c>
      <c r="M359" s="212"/>
      <c r="N359" s="2"/>
    </row>
    <row r="360" spans="2:14" ht="27" customHeight="1" x14ac:dyDescent="0.3">
      <c r="B360" s="227">
        <v>8</v>
      </c>
      <c r="C360" s="224" t="s">
        <v>486</v>
      </c>
      <c r="D360" s="233"/>
      <c r="E360" s="234"/>
      <c r="F360" s="197" t="s">
        <v>404</v>
      </c>
      <c r="G360" s="211" t="s">
        <v>480</v>
      </c>
      <c r="H360" s="197" t="s">
        <v>404</v>
      </c>
      <c r="I360" s="211" t="s">
        <v>479</v>
      </c>
      <c r="J360" s="197" t="s">
        <v>404</v>
      </c>
      <c r="K360" s="211" t="s">
        <v>479</v>
      </c>
      <c r="L360" s="197" t="s">
        <v>423</v>
      </c>
      <c r="M360" s="211" t="s">
        <v>479</v>
      </c>
      <c r="N360" s="2"/>
    </row>
    <row r="361" spans="2:14" ht="50.1" customHeight="1" x14ac:dyDescent="0.3">
      <c r="B361" s="228"/>
      <c r="C361" s="225"/>
      <c r="D361" s="233"/>
      <c r="E361" s="234"/>
      <c r="F361" s="197" t="s">
        <v>405</v>
      </c>
      <c r="G361" s="211"/>
      <c r="H361" s="197" t="s">
        <v>406</v>
      </c>
      <c r="I361" s="211"/>
      <c r="J361" s="197" t="s">
        <v>406</v>
      </c>
      <c r="K361" s="211"/>
      <c r="L361" s="197" t="s">
        <v>427</v>
      </c>
      <c r="M361" s="211"/>
      <c r="N361" s="2"/>
    </row>
    <row r="362" spans="2:14" ht="21.95" customHeight="1" x14ac:dyDescent="0.3">
      <c r="B362" s="229"/>
      <c r="C362" s="226"/>
      <c r="D362" s="235"/>
      <c r="E362" s="236"/>
      <c r="F362" s="157" t="s">
        <v>368</v>
      </c>
      <c r="G362" s="212"/>
      <c r="H362" s="157" t="s">
        <v>368</v>
      </c>
      <c r="I362" s="212"/>
      <c r="J362" s="157" t="s">
        <v>368</v>
      </c>
      <c r="K362" s="212"/>
      <c r="L362" s="157" t="s">
        <v>333</v>
      </c>
      <c r="M362" s="212"/>
      <c r="N362" s="2"/>
    </row>
    <row r="363" spans="2:14" ht="17.100000000000001" customHeight="1" x14ac:dyDescent="0.3">
      <c r="B363" s="150"/>
      <c r="C363" s="159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2"/>
    </row>
    <row r="364" spans="2:14" ht="17.100000000000001" customHeight="1" x14ac:dyDescent="0.3">
      <c r="B364" s="150"/>
      <c r="C364" s="159"/>
      <c r="D364" s="160"/>
      <c r="E364" s="160"/>
      <c r="F364" s="160"/>
      <c r="G364" s="160"/>
      <c r="H364" s="160"/>
      <c r="I364" s="160"/>
      <c r="J364" s="160"/>
      <c r="K364" s="160"/>
      <c r="L364" s="160"/>
      <c r="M364" s="160"/>
      <c r="N364" s="2"/>
    </row>
    <row r="365" spans="2:14" ht="17.100000000000001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6"/>
      <c r="N365" s="2"/>
    </row>
    <row r="366" spans="2:14" ht="27" customHeight="1" x14ac:dyDescent="0.3">
      <c r="B366" s="2"/>
      <c r="C366" s="230">
        <f>L371</f>
        <v>43868</v>
      </c>
      <c r="D366" s="230"/>
      <c r="E366" s="230"/>
      <c r="F366" s="230"/>
      <c r="G366" s="230"/>
      <c r="H366" s="220">
        <f>IF(DAY(L371)&gt;=28,5,IF(DAY(L371)&gt;=21,4,IF(DAY(L371)&gt;=14,3,IF(DAY(L371)&gt;=7,2,1))))</f>
        <v>2</v>
      </c>
      <c r="I366" s="220"/>
      <c r="J366" s="220"/>
      <c r="K366" s="220"/>
      <c r="L366" s="220"/>
      <c r="M366" s="6"/>
      <c r="N366" s="2"/>
    </row>
    <row r="367" spans="2:14" ht="26.25" customHeight="1" x14ac:dyDescent="0.3">
      <c r="B367" s="221"/>
      <c r="C367" s="222"/>
      <c r="D367" s="184"/>
      <c r="E367" s="7"/>
      <c r="F367" s="155"/>
      <c r="G367" s="218"/>
      <c r="H367" s="219"/>
      <c r="I367" s="219"/>
      <c r="J367" s="156"/>
      <c r="K367" s="8"/>
      <c r="L367" s="156"/>
      <c r="M367" s="6"/>
      <c r="N367" s="2"/>
    </row>
    <row r="368" spans="2:14" ht="17.100000000000001" customHeight="1" x14ac:dyDescent="0.3">
      <c r="B368" s="223" t="s">
        <v>229</v>
      </c>
      <c r="C368" s="223"/>
      <c r="D368" s="249" t="s">
        <v>451</v>
      </c>
      <c r="E368" s="249"/>
      <c r="F368" s="11"/>
      <c r="G368" s="221" t="s">
        <v>231</v>
      </c>
      <c r="H368" s="222"/>
      <c r="I368" s="222"/>
      <c r="J368" s="6"/>
      <c r="K368" s="6"/>
      <c r="L368" s="6"/>
      <c r="M368" s="6"/>
    </row>
    <row r="369" spans="2:14" ht="17.100000000000001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6"/>
    </row>
    <row r="370" spans="2:14" ht="17.100000000000001" customHeight="1" x14ac:dyDescent="0.3">
      <c r="B370" s="239" t="s">
        <v>0</v>
      </c>
      <c r="C370" s="239" t="s">
        <v>1</v>
      </c>
      <c r="D370" s="215">
        <f>D371</f>
        <v>43864</v>
      </c>
      <c r="E370" s="216"/>
      <c r="F370" s="215">
        <f>F371</f>
        <v>43865</v>
      </c>
      <c r="G370" s="216"/>
      <c r="H370" s="215">
        <f>H371</f>
        <v>43866</v>
      </c>
      <c r="I370" s="216"/>
      <c r="J370" s="215">
        <f>J371</f>
        <v>43867</v>
      </c>
      <c r="K370" s="216"/>
      <c r="L370" s="215">
        <f>L371</f>
        <v>43868</v>
      </c>
      <c r="M370" s="216"/>
    </row>
    <row r="371" spans="2:14" ht="17.100000000000001" customHeight="1" thickBot="1" x14ac:dyDescent="0.35">
      <c r="B371" s="240"/>
      <c r="C371" s="240"/>
      <c r="D371" s="213">
        <f>D338+7</f>
        <v>43864</v>
      </c>
      <c r="E371" s="214"/>
      <c r="F371" s="213">
        <f>D371+1</f>
        <v>43865</v>
      </c>
      <c r="G371" s="214"/>
      <c r="H371" s="213">
        <f>F371+1</f>
        <v>43866</v>
      </c>
      <c r="I371" s="214"/>
      <c r="J371" s="213">
        <f>H371+1</f>
        <v>43867</v>
      </c>
      <c r="K371" s="214"/>
      <c r="L371" s="213">
        <f>J371+1</f>
        <v>43868</v>
      </c>
      <c r="M371" s="214"/>
      <c r="N371" s="2"/>
    </row>
    <row r="372" spans="2:14" ht="27" customHeight="1" thickTop="1" x14ac:dyDescent="0.3">
      <c r="B372" s="229">
        <v>1</v>
      </c>
      <c r="C372" s="225" t="s">
        <v>2</v>
      </c>
      <c r="D372" s="197" t="s">
        <v>423</v>
      </c>
      <c r="E372" s="211" t="s">
        <v>479</v>
      </c>
      <c r="F372" s="197" t="s">
        <v>423</v>
      </c>
      <c r="G372" s="211" t="s">
        <v>479</v>
      </c>
      <c r="H372" s="197" t="s">
        <v>423</v>
      </c>
      <c r="I372" s="211" t="s">
        <v>479</v>
      </c>
      <c r="J372" s="197" t="s">
        <v>423</v>
      </c>
      <c r="K372" s="211" t="s">
        <v>480</v>
      </c>
      <c r="L372" s="197" t="s">
        <v>423</v>
      </c>
      <c r="M372" s="211" t="s">
        <v>479</v>
      </c>
      <c r="N372" s="2"/>
    </row>
    <row r="373" spans="2:14" ht="50.1" customHeight="1" x14ac:dyDescent="0.3">
      <c r="B373" s="229"/>
      <c r="C373" s="225"/>
      <c r="D373" s="197" t="s">
        <v>427</v>
      </c>
      <c r="E373" s="211"/>
      <c r="F373" s="197" t="s">
        <v>427</v>
      </c>
      <c r="G373" s="211"/>
      <c r="H373" s="197" t="s">
        <v>424</v>
      </c>
      <c r="I373" s="211"/>
      <c r="J373" s="197" t="s">
        <v>425</v>
      </c>
      <c r="K373" s="211"/>
      <c r="L373" s="197" t="s">
        <v>426</v>
      </c>
      <c r="M373" s="211"/>
      <c r="N373" s="2"/>
    </row>
    <row r="374" spans="2:14" ht="21.95" customHeight="1" x14ac:dyDescent="0.3">
      <c r="B374" s="237"/>
      <c r="C374" s="238"/>
      <c r="D374" s="157" t="s">
        <v>333</v>
      </c>
      <c r="E374" s="212"/>
      <c r="F374" s="157" t="s">
        <v>333</v>
      </c>
      <c r="G374" s="212"/>
      <c r="H374" s="157" t="s">
        <v>333</v>
      </c>
      <c r="I374" s="212"/>
      <c r="J374" s="157" t="s">
        <v>333</v>
      </c>
      <c r="K374" s="212"/>
      <c r="L374" s="157" t="s">
        <v>333</v>
      </c>
      <c r="M374" s="212"/>
      <c r="N374" s="2" t="s">
        <v>224</v>
      </c>
    </row>
    <row r="375" spans="2:14" ht="27" customHeight="1" x14ac:dyDescent="0.3">
      <c r="B375" s="227">
        <v>2</v>
      </c>
      <c r="C375" s="224" t="s">
        <v>3</v>
      </c>
      <c r="D375" s="197" t="s">
        <v>423</v>
      </c>
      <c r="E375" s="211" t="s">
        <v>480</v>
      </c>
      <c r="F375" s="197" t="s">
        <v>423</v>
      </c>
      <c r="G375" s="211" t="s">
        <v>480</v>
      </c>
      <c r="H375" s="197" t="s">
        <v>423</v>
      </c>
      <c r="I375" s="211" t="s">
        <v>480</v>
      </c>
      <c r="J375" s="197" t="s">
        <v>423</v>
      </c>
      <c r="K375" s="211" t="s">
        <v>479</v>
      </c>
      <c r="L375" s="197" t="s">
        <v>423</v>
      </c>
      <c r="M375" s="211" t="s">
        <v>480</v>
      </c>
      <c r="N375" s="2"/>
    </row>
    <row r="376" spans="2:14" ht="50.1" customHeight="1" x14ac:dyDescent="0.3">
      <c r="B376" s="228"/>
      <c r="C376" s="225"/>
      <c r="D376" s="197" t="s">
        <v>427</v>
      </c>
      <c r="E376" s="211"/>
      <c r="F376" s="197" t="s">
        <v>424</v>
      </c>
      <c r="G376" s="211"/>
      <c r="H376" s="197" t="s">
        <v>425</v>
      </c>
      <c r="I376" s="211"/>
      <c r="J376" s="197" t="s">
        <v>425</v>
      </c>
      <c r="K376" s="211"/>
      <c r="L376" s="197" t="s">
        <v>426</v>
      </c>
      <c r="M376" s="211"/>
      <c r="N376" s="2"/>
    </row>
    <row r="377" spans="2:14" ht="21.95" customHeight="1" x14ac:dyDescent="0.3">
      <c r="B377" s="229"/>
      <c r="C377" s="226"/>
      <c r="D377" s="157" t="s">
        <v>333</v>
      </c>
      <c r="E377" s="212"/>
      <c r="F377" s="157" t="s">
        <v>333</v>
      </c>
      <c r="G377" s="212"/>
      <c r="H377" s="157" t="s">
        <v>333</v>
      </c>
      <c r="I377" s="212"/>
      <c r="J377" s="157" t="s">
        <v>333</v>
      </c>
      <c r="K377" s="212"/>
      <c r="L377" s="157" t="s">
        <v>333</v>
      </c>
      <c r="M377" s="212"/>
      <c r="N377" s="2"/>
    </row>
    <row r="378" spans="2:14" ht="27" customHeight="1" x14ac:dyDescent="0.3">
      <c r="B378" s="227">
        <v>3</v>
      </c>
      <c r="C378" s="224" t="s">
        <v>4</v>
      </c>
      <c r="D378" s="197" t="s">
        <v>423</v>
      </c>
      <c r="E378" s="211" t="s">
        <v>480</v>
      </c>
      <c r="F378" s="197" t="s">
        <v>423</v>
      </c>
      <c r="G378" s="211" t="s">
        <v>480</v>
      </c>
      <c r="H378" s="197" t="s">
        <v>423</v>
      </c>
      <c r="I378" s="211" t="s">
        <v>480</v>
      </c>
      <c r="J378" s="197" t="s">
        <v>423</v>
      </c>
      <c r="K378" s="211" t="s">
        <v>479</v>
      </c>
      <c r="L378" s="197" t="s">
        <v>423</v>
      </c>
      <c r="M378" s="211" t="s">
        <v>479</v>
      </c>
      <c r="N378" s="2"/>
    </row>
    <row r="379" spans="2:14" ht="50.1" customHeight="1" x14ac:dyDescent="0.3">
      <c r="B379" s="228"/>
      <c r="C379" s="225"/>
      <c r="D379" s="197" t="s">
        <v>464</v>
      </c>
      <c r="E379" s="211"/>
      <c r="F379" s="197" t="s">
        <v>424</v>
      </c>
      <c r="G379" s="211"/>
      <c r="H379" s="197" t="s">
        <v>425</v>
      </c>
      <c r="I379" s="211"/>
      <c r="J379" s="197" t="s">
        <v>425</v>
      </c>
      <c r="K379" s="211"/>
      <c r="L379" s="197" t="s">
        <v>428</v>
      </c>
      <c r="M379" s="211"/>
      <c r="N379" s="2"/>
    </row>
    <row r="380" spans="2:14" ht="21.95" customHeight="1" x14ac:dyDescent="0.3">
      <c r="B380" s="229"/>
      <c r="C380" s="226"/>
      <c r="D380" s="157" t="s">
        <v>333</v>
      </c>
      <c r="E380" s="212"/>
      <c r="F380" s="157" t="s">
        <v>333</v>
      </c>
      <c r="G380" s="212"/>
      <c r="H380" s="157" t="s">
        <v>333</v>
      </c>
      <c r="I380" s="212"/>
      <c r="J380" s="157" t="s">
        <v>333</v>
      </c>
      <c r="K380" s="212"/>
      <c r="L380" s="157" t="s">
        <v>333</v>
      </c>
      <c r="M380" s="212"/>
      <c r="N380" s="2"/>
    </row>
    <row r="381" spans="2:14" ht="27" customHeight="1" x14ac:dyDescent="0.3">
      <c r="B381" s="227">
        <v>4</v>
      </c>
      <c r="C381" s="224" t="s">
        <v>5</v>
      </c>
      <c r="D381" s="197" t="s">
        <v>423</v>
      </c>
      <c r="E381" s="211" t="s">
        <v>479</v>
      </c>
      <c r="F381" s="187" t="s">
        <v>423</v>
      </c>
      <c r="G381" s="211" t="s">
        <v>479</v>
      </c>
      <c r="H381" s="197" t="s">
        <v>423</v>
      </c>
      <c r="I381" s="211" t="s">
        <v>479</v>
      </c>
      <c r="J381" s="197" t="s">
        <v>423</v>
      </c>
      <c r="K381" s="211" t="s">
        <v>480</v>
      </c>
      <c r="L381" s="197" t="s">
        <v>423</v>
      </c>
      <c r="M381" s="211" t="s">
        <v>480</v>
      </c>
      <c r="N381" s="2"/>
    </row>
    <row r="382" spans="2:14" ht="50.1" customHeight="1" x14ac:dyDescent="0.3">
      <c r="B382" s="228"/>
      <c r="C382" s="225"/>
      <c r="D382" s="197" t="s">
        <v>427</v>
      </c>
      <c r="E382" s="211"/>
      <c r="F382" s="187" t="s">
        <v>424</v>
      </c>
      <c r="G382" s="211"/>
      <c r="H382" s="197" t="s">
        <v>425</v>
      </c>
      <c r="I382" s="211"/>
      <c r="J382" s="197" t="s">
        <v>426</v>
      </c>
      <c r="K382" s="211"/>
      <c r="L382" s="197" t="s">
        <v>428</v>
      </c>
      <c r="M382" s="211"/>
      <c r="N382" s="2"/>
    </row>
    <row r="383" spans="2:14" ht="21.95" customHeight="1" x14ac:dyDescent="0.3">
      <c r="B383" s="229"/>
      <c r="C383" s="226"/>
      <c r="D383" s="157" t="s">
        <v>333</v>
      </c>
      <c r="E383" s="212"/>
      <c r="F383" s="157" t="s">
        <v>333</v>
      </c>
      <c r="G383" s="212"/>
      <c r="H383" s="157" t="s">
        <v>333</v>
      </c>
      <c r="I383" s="212"/>
      <c r="J383" s="157" t="s">
        <v>333</v>
      </c>
      <c r="K383" s="212"/>
      <c r="L383" s="157" t="s">
        <v>333</v>
      </c>
      <c r="M383" s="212"/>
      <c r="N383" s="2"/>
    </row>
    <row r="384" spans="2:14" ht="27" customHeight="1" x14ac:dyDescent="0.3">
      <c r="B384" s="227">
        <v>5</v>
      </c>
      <c r="C384" s="224" t="s">
        <v>483</v>
      </c>
      <c r="D384" s="197" t="s">
        <v>423</v>
      </c>
      <c r="E384" s="211" t="s">
        <v>480</v>
      </c>
      <c r="F384" s="197" t="s">
        <v>423</v>
      </c>
      <c r="G384" s="211" t="s">
        <v>480</v>
      </c>
      <c r="H384" s="197" t="s">
        <v>423</v>
      </c>
      <c r="I384" s="211" t="s">
        <v>480</v>
      </c>
      <c r="J384" s="197" t="s">
        <v>423</v>
      </c>
      <c r="K384" s="211" t="s">
        <v>480</v>
      </c>
      <c r="L384" s="197" t="s">
        <v>423</v>
      </c>
      <c r="M384" s="211" t="s">
        <v>479</v>
      </c>
      <c r="N384" s="2"/>
    </row>
    <row r="385" spans="2:14" ht="50.1" customHeight="1" x14ac:dyDescent="0.3">
      <c r="B385" s="228"/>
      <c r="C385" s="225"/>
      <c r="D385" s="197" t="s">
        <v>427</v>
      </c>
      <c r="E385" s="211"/>
      <c r="F385" s="197" t="s">
        <v>424</v>
      </c>
      <c r="G385" s="211"/>
      <c r="H385" s="197" t="s">
        <v>425</v>
      </c>
      <c r="I385" s="211"/>
      <c r="J385" s="197" t="s">
        <v>426</v>
      </c>
      <c r="K385" s="211"/>
      <c r="L385" s="197" t="s">
        <v>428</v>
      </c>
      <c r="M385" s="211"/>
      <c r="N385" s="2"/>
    </row>
    <row r="386" spans="2:14" ht="21.95" customHeight="1" x14ac:dyDescent="0.3">
      <c r="B386" s="229"/>
      <c r="C386" s="226"/>
      <c r="D386" s="157" t="s">
        <v>333</v>
      </c>
      <c r="E386" s="212"/>
      <c r="F386" s="157" t="s">
        <v>333</v>
      </c>
      <c r="G386" s="212"/>
      <c r="H386" s="157" t="s">
        <v>333</v>
      </c>
      <c r="I386" s="212"/>
      <c r="J386" s="157" t="s">
        <v>333</v>
      </c>
      <c r="K386" s="212"/>
      <c r="L386" s="157" t="s">
        <v>333</v>
      </c>
      <c r="M386" s="212"/>
      <c r="N386" s="2"/>
    </row>
    <row r="387" spans="2:14" ht="27" customHeight="1" x14ac:dyDescent="0.3">
      <c r="B387" s="227">
        <v>6</v>
      </c>
      <c r="C387" s="224" t="s">
        <v>484</v>
      </c>
      <c r="D387" s="197" t="s">
        <v>423</v>
      </c>
      <c r="E387" s="211" t="s">
        <v>479</v>
      </c>
      <c r="F387" s="197" t="s">
        <v>423</v>
      </c>
      <c r="G387" s="211" t="s">
        <v>479</v>
      </c>
      <c r="H387" s="197" t="s">
        <v>423</v>
      </c>
      <c r="I387" s="211" t="s">
        <v>479</v>
      </c>
      <c r="J387" s="204"/>
      <c r="K387" s="211"/>
      <c r="L387" s="204"/>
      <c r="M387" s="211"/>
      <c r="N387" s="2"/>
    </row>
    <row r="388" spans="2:14" ht="50.1" customHeight="1" x14ac:dyDescent="0.3">
      <c r="B388" s="228"/>
      <c r="C388" s="225"/>
      <c r="D388" s="197" t="s">
        <v>427</v>
      </c>
      <c r="E388" s="211"/>
      <c r="F388" s="197" t="s">
        <v>424</v>
      </c>
      <c r="G388" s="211"/>
      <c r="H388" s="197" t="s">
        <v>425</v>
      </c>
      <c r="I388" s="211"/>
      <c r="J388" s="204"/>
      <c r="K388" s="211"/>
      <c r="L388" s="204"/>
      <c r="M388" s="211"/>
      <c r="N388" s="2"/>
    </row>
    <row r="389" spans="2:14" ht="21.95" customHeight="1" x14ac:dyDescent="0.3">
      <c r="B389" s="229"/>
      <c r="C389" s="226"/>
      <c r="D389" s="157" t="s">
        <v>333</v>
      </c>
      <c r="E389" s="212"/>
      <c r="F389" s="157" t="s">
        <v>333</v>
      </c>
      <c r="G389" s="212"/>
      <c r="H389" s="157" t="s">
        <v>333</v>
      </c>
      <c r="I389" s="212"/>
      <c r="J389" s="157"/>
      <c r="K389" s="212"/>
      <c r="L389" s="157"/>
      <c r="M389" s="212"/>
      <c r="N389" s="2"/>
    </row>
    <row r="390" spans="2:14" ht="27" customHeight="1" x14ac:dyDescent="0.3">
      <c r="B390" s="227">
        <v>7</v>
      </c>
      <c r="C390" s="224" t="s">
        <v>485</v>
      </c>
      <c r="D390" s="197" t="s">
        <v>423</v>
      </c>
      <c r="E390" s="211" t="s">
        <v>480</v>
      </c>
      <c r="F390" s="197" t="s">
        <v>423</v>
      </c>
      <c r="G390" s="211" t="s">
        <v>480</v>
      </c>
      <c r="H390" s="204"/>
      <c r="I390" s="211"/>
      <c r="J390" s="204"/>
      <c r="K390" s="211"/>
      <c r="L390" s="197"/>
      <c r="M390" s="211"/>
      <c r="N390" s="2"/>
    </row>
    <row r="391" spans="2:14" ht="49.5" customHeight="1" x14ac:dyDescent="0.3">
      <c r="B391" s="228"/>
      <c r="C391" s="225"/>
      <c r="D391" s="197" t="s">
        <v>427</v>
      </c>
      <c r="E391" s="211"/>
      <c r="F391" s="197" t="s">
        <v>424</v>
      </c>
      <c r="G391" s="211"/>
      <c r="H391" s="204"/>
      <c r="I391" s="211"/>
      <c r="J391" s="204"/>
      <c r="K391" s="211"/>
      <c r="L391" s="197"/>
      <c r="M391" s="211"/>
      <c r="N391" s="2"/>
    </row>
    <row r="392" spans="2:14" ht="21.95" customHeight="1" x14ac:dyDescent="0.3">
      <c r="B392" s="229"/>
      <c r="C392" s="226"/>
      <c r="D392" s="157" t="s">
        <v>333</v>
      </c>
      <c r="E392" s="212"/>
      <c r="F392" s="157" t="s">
        <v>333</v>
      </c>
      <c r="G392" s="212"/>
      <c r="H392" s="157"/>
      <c r="I392" s="212"/>
      <c r="J392" s="157"/>
      <c r="K392" s="212"/>
      <c r="L392" s="157"/>
      <c r="M392" s="212"/>
      <c r="N392" s="2"/>
    </row>
    <row r="393" spans="2:14" ht="27" customHeight="1" x14ac:dyDescent="0.3">
      <c r="B393" s="227">
        <v>8</v>
      </c>
      <c r="C393" s="224" t="s">
        <v>486</v>
      </c>
      <c r="D393" s="197" t="s">
        <v>423</v>
      </c>
      <c r="E393" s="211" t="s">
        <v>479</v>
      </c>
      <c r="F393" s="197" t="s">
        <v>423</v>
      </c>
      <c r="G393" s="211" t="s">
        <v>479</v>
      </c>
      <c r="H393" s="204"/>
      <c r="I393" s="211"/>
      <c r="J393" s="204"/>
      <c r="K393" s="211"/>
      <c r="L393" s="187"/>
      <c r="M393" s="211"/>
    </row>
    <row r="394" spans="2:14" ht="50.1" customHeight="1" x14ac:dyDescent="0.3">
      <c r="B394" s="228"/>
      <c r="C394" s="225"/>
      <c r="D394" s="197" t="s">
        <v>427</v>
      </c>
      <c r="E394" s="211"/>
      <c r="F394" s="197" t="s">
        <v>424</v>
      </c>
      <c r="G394" s="211"/>
      <c r="H394" s="204"/>
      <c r="I394" s="211"/>
      <c r="J394" s="204"/>
      <c r="K394" s="211"/>
      <c r="L394" s="187"/>
      <c r="M394" s="211"/>
    </row>
    <row r="395" spans="2:14" ht="21.95" customHeight="1" x14ac:dyDescent="0.3">
      <c r="B395" s="229"/>
      <c r="C395" s="226"/>
      <c r="D395" s="157" t="s">
        <v>333</v>
      </c>
      <c r="E395" s="212"/>
      <c r="F395" s="157" t="s">
        <v>333</v>
      </c>
      <c r="G395" s="212"/>
      <c r="H395" s="157"/>
      <c r="I395" s="212"/>
      <c r="J395" s="157"/>
      <c r="K395" s="212"/>
      <c r="L395" s="157"/>
      <c r="M395" s="212"/>
    </row>
    <row r="396" spans="2:14" ht="17.100000000000001" customHeight="1" x14ac:dyDescent="0.3">
      <c r="B396" s="150"/>
      <c r="C396" s="159"/>
      <c r="D396" s="160"/>
      <c r="E396" s="160"/>
      <c r="F396" s="160"/>
      <c r="G396" s="160"/>
      <c r="H396" s="160"/>
      <c r="I396" s="160"/>
      <c r="J396" s="160"/>
      <c r="K396" s="160"/>
      <c r="L396" s="160"/>
      <c r="M396" s="160"/>
      <c r="N396" s="2"/>
    </row>
    <row r="397" spans="2:14" ht="17.100000000000001" customHeight="1" x14ac:dyDescent="0.3">
      <c r="B397" s="150"/>
      <c r="C397" s="159"/>
      <c r="D397" s="160"/>
      <c r="E397" s="160"/>
      <c r="F397" s="160"/>
      <c r="G397" s="160"/>
      <c r="H397" s="160"/>
      <c r="I397" s="160"/>
      <c r="J397" s="160"/>
      <c r="K397" s="160"/>
      <c r="L397" s="160"/>
      <c r="M397" s="160"/>
      <c r="N397" s="2"/>
    </row>
    <row r="398" spans="2:14" ht="17.100000000000001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6"/>
      <c r="N398" s="2" t="s">
        <v>224</v>
      </c>
    </row>
    <row r="399" spans="2:14" ht="27" customHeight="1" x14ac:dyDescent="0.3">
      <c r="B399" s="2"/>
      <c r="C399" s="230">
        <f>L404</f>
        <v>43875</v>
      </c>
      <c r="D399" s="230"/>
      <c r="E399" s="230"/>
      <c r="F399" s="230"/>
      <c r="G399" s="230"/>
      <c r="H399" s="220">
        <f>IF(DAY(L404)&gt;=28,5,IF(DAY(L404)&gt;=21,4,IF(DAY(L404)&gt;=14,3,IF(DAY(L404)&gt;=7,2,1))))</f>
        <v>3</v>
      </c>
      <c r="I399" s="220"/>
      <c r="J399" s="220"/>
      <c r="K399" s="220"/>
      <c r="L399" s="220"/>
      <c r="M399" s="6"/>
      <c r="N399" s="2"/>
    </row>
    <row r="400" spans="2:14" ht="26.25" customHeight="1" x14ac:dyDescent="0.3">
      <c r="B400" s="221"/>
      <c r="C400" s="222"/>
      <c r="D400" s="184"/>
      <c r="E400" s="7"/>
      <c r="F400" s="155"/>
      <c r="G400" s="218"/>
      <c r="H400" s="219"/>
      <c r="I400" s="219"/>
      <c r="J400" s="156"/>
      <c r="K400" s="8"/>
      <c r="L400" s="156"/>
      <c r="M400" s="6"/>
      <c r="N400" s="2"/>
    </row>
    <row r="401" spans="2:14" ht="17.100000000000001" customHeight="1" x14ac:dyDescent="0.3">
      <c r="B401" s="223" t="s">
        <v>229</v>
      </c>
      <c r="C401" s="223"/>
      <c r="D401" s="249" t="s">
        <v>451</v>
      </c>
      <c r="E401" s="249"/>
      <c r="F401" s="11"/>
      <c r="G401" s="221" t="s">
        <v>231</v>
      </c>
      <c r="H401" s="222"/>
      <c r="I401" s="222"/>
      <c r="J401" s="6"/>
      <c r="K401" s="6"/>
      <c r="L401" s="6"/>
      <c r="M401" s="6"/>
      <c r="N401" s="2"/>
    </row>
    <row r="402" spans="2:14" ht="17.100000000000001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6"/>
      <c r="N402" s="2"/>
    </row>
    <row r="403" spans="2:14" ht="17.100000000000001" customHeight="1" x14ac:dyDescent="0.3">
      <c r="B403" s="239" t="s">
        <v>0</v>
      </c>
      <c r="C403" s="239" t="s">
        <v>1</v>
      </c>
      <c r="D403" s="215">
        <f>D404</f>
        <v>43871</v>
      </c>
      <c r="E403" s="216"/>
      <c r="F403" s="215">
        <f>F404</f>
        <v>43872</v>
      </c>
      <c r="G403" s="216"/>
      <c r="H403" s="215">
        <f>H404</f>
        <v>43873</v>
      </c>
      <c r="I403" s="216"/>
      <c r="J403" s="215">
        <f>J404</f>
        <v>43874</v>
      </c>
      <c r="K403" s="216"/>
      <c r="L403" s="215">
        <f>L404</f>
        <v>43875</v>
      </c>
      <c r="M403" s="216"/>
      <c r="N403" s="2"/>
    </row>
    <row r="404" spans="2:14" ht="17.100000000000001" customHeight="1" thickBot="1" x14ac:dyDescent="0.35">
      <c r="B404" s="240"/>
      <c r="C404" s="240"/>
      <c r="D404" s="213">
        <f>D371+7</f>
        <v>43871</v>
      </c>
      <c r="E404" s="214"/>
      <c r="F404" s="213">
        <f>D404+1</f>
        <v>43872</v>
      </c>
      <c r="G404" s="214"/>
      <c r="H404" s="213">
        <f>F404+1</f>
        <v>43873</v>
      </c>
      <c r="I404" s="214"/>
      <c r="J404" s="213">
        <f>H404+1</f>
        <v>43874</v>
      </c>
      <c r="K404" s="214"/>
      <c r="L404" s="213">
        <f>J404+1</f>
        <v>43875</v>
      </c>
      <c r="M404" s="214"/>
      <c r="N404" s="2"/>
    </row>
    <row r="405" spans="2:14" ht="27" customHeight="1" thickTop="1" x14ac:dyDescent="0.3">
      <c r="B405" s="229">
        <v>1</v>
      </c>
      <c r="C405" s="225" t="s">
        <v>2</v>
      </c>
      <c r="D405" s="197" t="s">
        <v>423</v>
      </c>
      <c r="E405" s="211" t="s">
        <v>479</v>
      </c>
      <c r="F405" s="197" t="s">
        <v>429</v>
      </c>
      <c r="G405" s="211" t="s">
        <v>479</v>
      </c>
      <c r="H405" s="197" t="s">
        <v>429</v>
      </c>
      <c r="I405" s="211" t="s">
        <v>479</v>
      </c>
      <c r="J405" s="201" t="s">
        <v>439</v>
      </c>
      <c r="K405" s="211" t="s">
        <v>478</v>
      </c>
      <c r="L405" s="201" t="s">
        <v>439</v>
      </c>
      <c r="M405" s="211" t="s">
        <v>477</v>
      </c>
      <c r="N405" s="2"/>
    </row>
    <row r="406" spans="2:14" ht="50.1" customHeight="1" x14ac:dyDescent="0.3">
      <c r="B406" s="229"/>
      <c r="C406" s="225"/>
      <c r="D406" s="197" t="s">
        <v>428</v>
      </c>
      <c r="E406" s="211"/>
      <c r="F406" s="197" t="s">
        <v>431</v>
      </c>
      <c r="G406" s="211"/>
      <c r="H406" s="197" t="s">
        <v>432</v>
      </c>
      <c r="I406" s="211"/>
      <c r="J406" s="197" t="s">
        <v>440</v>
      </c>
      <c r="K406" s="211"/>
      <c r="L406" s="197" t="s">
        <v>440</v>
      </c>
      <c r="M406" s="211"/>
      <c r="N406" s="2"/>
    </row>
    <row r="407" spans="2:14" ht="21.95" customHeight="1" x14ac:dyDescent="0.3">
      <c r="B407" s="237"/>
      <c r="C407" s="238"/>
      <c r="D407" s="157" t="s">
        <v>333</v>
      </c>
      <c r="E407" s="212"/>
      <c r="F407" s="157" t="s">
        <v>333</v>
      </c>
      <c r="G407" s="212"/>
      <c r="H407" s="157" t="s">
        <v>333</v>
      </c>
      <c r="I407" s="212"/>
      <c r="J407" s="157" t="s">
        <v>368</v>
      </c>
      <c r="K407" s="212"/>
      <c r="L407" s="157" t="s">
        <v>368</v>
      </c>
      <c r="M407" s="212"/>
      <c r="N407" s="2"/>
    </row>
    <row r="408" spans="2:14" ht="27" customHeight="1" x14ac:dyDescent="0.3">
      <c r="B408" s="227">
        <v>2</v>
      </c>
      <c r="C408" s="224" t="s">
        <v>3</v>
      </c>
      <c r="D408" s="197" t="s">
        <v>429</v>
      </c>
      <c r="E408" s="211" t="s">
        <v>480</v>
      </c>
      <c r="F408" s="197" t="s">
        <v>429</v>
      </c>
      <c r="G408" s="211" t="s">
        <v>480</v>
      </c>
      <c r="H408" s="197" t="s">
        <v>429</v>
      </c>
      <c r="I408" s="211" t="s">
        <v>480</v>
      </c>
      <c r="J408" s="201" t="s">
        <v>439</v>
      </c>
      <c r="K408" s="211" t="s">
        <v>477</v>
      </c>
      <c r="L408" s="201" t="s">
        <v>439</v>
      </c>
      <c r="M408" s="211" t="s">
        <v>477</v>
      </c>
      <c r="N408" s="2"/>
    </row>
    <row r="409" spans="2:14" ht="50.1" customHeight="1" x14ac:dyDescent="0.3">
      <c r="B409" s="228"/>
      <c r="C409" s="225"/>
      <c r="D409" s="197" t="s">
        <v>430</v>
      </c>
      <c r="E409" s="211"/>
      <c r="F409" s="197" t="s">
        <v>431</v>
      </c>
      <c r="G409" s="211"/>
      <c r="H409" s="197" t="s">
        <v>432</v>
      </c>
      <c r="I409" s="211"/>
      <c r="J409" s="197" t="s">
        <v>440</v>
      </c>
      <c r="K409" s="211"/>
      <c r="L409" s="197" t="s">
        <v>440</v>
      </c>
      <c r="M409" s="211"/>
      <c r="N409" s="2"/>
    </row>
    <row r="410" spans="2:14" ht="21.95" customHeight="1" x14ac:dyDescent="0.3">
      <c r="B410" s="229"/>
      <c r="C410" s="226"/>
      <c r="D410" s="157" t="s">
        <v>333</v>
      </c>
      <c r="E410" s="212"/>
      <c r="F410" s="157" t="s">
        <v>333</v>
      </c>
      <c r="G410" s="212"/>
      <c r="H410" s="157" t="s">
        <v>333</v>
      </c>
      <c r="I410" s="212"/>
      <c r="J410" s="157" t="s">
        <v>368</v>
      </c>
      <c r="K410" s="212"/>
      <c r="L410" s="157" t="s">
        <v>368</v>
      </c>
      <c r="M410" s="212"/>
      <c r="N410" s="2"/>
    </row>
    <row r="411" spans="2:14" ht="27" customHeight="1" x14ac:dyDescent="0.3">
      <c r="B411" s="227">
        <v>3</v>
      </c>
      <c r="C411" s="224" t="s">
        <v>4</v>
      </c>
      <c r="D411" s="197" t="s">
        <v>429</v>
      </c>
      <c r="E411" s="211" t="s">
        <v>480</v>
      </c>
      <c r="F411" s="197" t="s">
        <v>429</v>
      </c>
      <c r="G411" s="211" t="s">
        <v>480</v>
      </c>
      <c r="H411" s="197" t="s">
        <v>429</v>
      </c>
      <c r="I411" s="211" t="s">
        <v>479</v>
      </c>
      <c r="J411" s="201" t="s">
        <v>439</v>
      </c>
      <c r="K411" s="211" t="s">
        <v>477</v>
      </c>
      <c r="L411" s="201" t="s">
        <v>439</v>
      </c>
      <c r="M411" s="211" t="s">
        <v>477</v>
      </c>
      <c r="N411" s="2"/>
    </row>
    <row r="412" spans="2:14" ht="50.1" customHeight="1" x14ac:dyDescent="0.3">
      <c r="B412" s="228"/>
      <c r="C412" s="225"/>
      <c r="D412" s="197" t="s">
        <v>430</v>
      </c>
      <c r="E412" s="211"/>
      <c r="F412" s="197" t="s">
        <v>431</v>
      </c>
      <c r="G412" s="211"/>
      <c r="H412" s="197" t="s">
        <v>432</v>
      </c>
      <c r="I412" s="211"/>
      <c r="J412" s="197" t="s">
        <v>440</v>
      </c>
      <c r="K412" s="211"/>
      <c r="L412" s="197" t="s">
        <v>440</v>
      </c>
      <c r="M412" s="211"/>
      <c r="N412" s="2"/>
    </row>
    <row r="413" spans="2:14" ht="21.95" customHeight="1" x14ac:dyDescent="0.3">
      <c r="B413" s="229"/>
      <c r="C413" s="226"/>
      <c r="D413" s="157" t="s">
        <v>333</v>
      </c>
      <c r="E413" s="212"/>
      <c r="F413" s="157" t="s">
        <v>333</v>
      </c>
      <c r="G413" s="212"/>
      <c r="H413" s="157" t="s">
        <v>333</v>
      </c>
      <c r="I413" s="212"/>
      <c r="J413" s="157" t="s">
        <v>368</v>
      </c>
      <c r="K413" s="212"/>
      <c r="L413" s="157" t="s">
        <v>368</v>
      </c>
      <c r="M413" s="212"/>
      <c r="N413" s="2"/>
    </row>
    <row r="414" spans="2:14" ht="27" customHeight="1" x14ac:dyDescent="0.3">
      <c r="B414" s="227">
        <v>4</v>
      </c>
      <c r="C414" s="224" t="s">
        <v>5</v>
      </c>
      <c r="D414" s="197" t="s">
        <v>429</v>
      </c>
      <c r="E414" s="211" t="s">
        <v>479</v>
      </c>
      <c r="F414" s="197" t="s">
        <v>429</v>
      </c>
      <c r="G414" s="211" t="s">
        <v>479</v>
      </c>
      <c r="H414" s="201" t="s">
        <v>439</v>
      </c>
      <c r="I414" s="211" t="s">
        <v>477</v>
      </c>
      <c r="J414" s="201" t="s">
        <v>439</v>
      </c>
      <c r="K414" s="211" t="s">
        <v>477</v>
      </c>
      <c r="L414" s="201" t="s">
        <v>439</v>
      </c>
      <c r="M414" s="211" t="s">
        <v>478</v>
      </c>
      <c r="N414" s="2"/>
    </row>
    <row r="415" spans="2:14" ht="50.1" customHeight="1" x14ac:dyDescent="0.3">
      <c r="B415" s="228"/>
      <c r="C415" s="225"/>
      <c r="D415" s="197" t="s">
        <v>430</v>
      </c>
      <c r="E415" s="211"/>
      <c r="F415" s="197" t="s">
        <v>431</v>
      </c>
      <c r="G415" s="211"/>
      <c r="H415" s="197" t="s">
        <v>440</v>
      </c>
      <c r="I415" s="211"/>
      <c r="J415" s="197" t="s">
        <v>440</v>
      </c>
      <c r="K415" s="211"/>
      <c r="L415" s="197" t="s">
        <v>440</v>
      </c>
      <c r="M415" s="211"/>
      <c r="N415" s="2"/>
    </row>
    <row r="416" spans="2:14" ht="21.95" customHeight="1" x14ac:dyDescent="0.3">
      <c r="B416" s="229"/>
      <c r="C416" s="226"/>
      <c r="D416" s="157" t="s">
        <v>333</v>
      </c>
      <c r="E416" s="212"/>
      <c r="F416" s="157" t="s">
        <v>333</v>
      </c>
      <c r="G416" s="212"/>
      <c r="H416" s="157" t="s">
        <v>368</v>
      </c>
      <c r="I416" s="212"/>
      <c r="J416" s="157" t="s">
        <v>368</v>
      </c>
      <c r="K416" s="212"/>
      <c r="L416" s="157" t="s">
        <v>368</v>
      </c>
      <c r="M416" s="212"/>
      <c r="N416" s="2"/>
    </row>
    <row r="417" spans="2:14" ht="27" customHeight="1" x14ac:dyDescent="0.3">
      <c r="B417" s="227">
        <v>5</v>
      </c>
      <c r="C417" s="224" t="s">
        <v>483</v>
      </c>
      <c r="D417" s="197" t="s">
        <v>429</v>
      </c>
      <c r="E417" s="211" t="s">
        <v>480</v>
      </c>
      <c r="F417" s="197" t="s">
        <v>429</v>
      </c>
      <c r="G417" s="211" t="s">
        <v>480</v>
      </c>
      <c r="H417" s="201" t="s">
        <v>439</v>
      </c>
      <c r="I417" s="211" t="s">
        <v>477</v>
      </c>
      <c r="J417" s="201" t="s">
        <v>439</v>
      </c>
      <c r="K417" s="211" t="s">
        <v>477</v>
      </c>
      <c r="L417" s="201" t="s">
        <v>439</v>
      </c>
      <c r="M417" s="211" t="s">
        <v>477</v>
      </c>
    </row>
    <row r="418" spans="2:14" ht="50.1" customHeight="1" x14ac:dyDescent="0.3">
      <c r="B418" s="228"/>
      <c r="C418" s="225"/>
      <c r="D418" s="197" t="s">
        <v>431</v>
      </c>
      <c r="E418" s="211"/>
      <c r="F418" s="197" t="s">
        <v>432</v>
      </c>
      <c r="G418" s="211"/>
      <c r="H418" s="197" t="s">
        <v>440</v>
      </c>
      <c r="I418" s="211"/>
      <c r="J418" s="197" t="s">
        <v>440</v>
      </c>
      <c r="K418" s="211"/>
      <c r="L418" s="197" t="s">
        <v>440</v>
      </c>
      <c r="M418" s="211"/>
    </row>
    <row r="419" spans="2:14" ht="21.95" customHeight="1" x14ac:dyDescent="0.3">
      <c r="B419" s="229"/>
      <c r="C419" s="226"/>
      <c r="D419" s="157" t="s">
        <v>333</v>
      </c>
      <c r="E419" s="212"/>
      <c r="F419" s="157" t="s">
        <v>333</v>
      </c>
      <c r="G419" s="212"/>
      <c r="H419" s="157" t="s">
        <v>368</v>
      </c>
      <c r="I419" s="212"/>
      <c r="J419" s="157" t="s">
        <v>368</v>
      </c>
      <c r="K419" s="212"/>
      <c r="L419" s="157" t="s">
        <v>368</v>
      </c>
      <c r="M419" s="212"/>
    </row>
    <row r="420" spans="2:14" ht="27" customHeight="1" x14ac:dyDescent="0.3">
      <c r="B420" s="227">
        <v>6</v>
      </c>
      <c r="C420" s="224" t="s">
        <v>484</v>
      </c>
      <c r="D420" s="197" t="s">
        <v>429</v>
      </c>
      <c r="E420" s="211" t="s">
        <v>479</v>
      </c>
      <c r="F420" s="204"/>
      <c r="G420" s="211"/>
      <c r="H420" s="204"/>
      <c r="I420" s="211"/>
      <c r="J420" s="204"/>
      <c r="K420" s="211"/>
      <c r="L420" s="204"/>
      <c r="M420" s="211"/>
      <c r="N420" s="2"/>
    </row>
    <row r="421" spans="2:14" ht="50.1" customHeight="1" x14ac:dyDescent="0.3">
      <c r="B421" s="228"/>
      <c r="C421" s="225"/>
      <c r="D421" s="197" t="s">
        <v>431</v>
      </c>
      <c r="E421" s="211"/>
      <c r="F421" s="204"/>
      <c r="G421" s="211"/>
      <c r="H421" s="204"/>
      <c r="I421" s="211"/>
      <c r="J421" s="204"/>
      <c r="K421" s="211"/>
      <c r="L421" s="204"/>
      <c r="M421" s="211"/>
      <c r="N421" s="2"/>
    </row>
    <row r="422" spans="2:14" ht="21.95" customHeight="1" x14ac:dyDescent="0.3">
      <c r="B422" s="229"/>
      <c r="C422" s="226"/>
      <c r="D422" s="157" t="s">
        <v>333</v>
      </c>
      <c r="E422" s="212"/>
      <c r="F422" s="157"/>
      <c r="G422" s="212"/>
      <c r="H422" s="157"/>
      <c r="I422" s="212"/>
      <c r="J422" s="157"/>
      <c r="K422" s="212"/>
      <c r="L422" s="157"/>
      <c r="M422" s="212"/>
      <c r="N422" s="2" t="s">
        <v>226</v>
      </c>
    </row>
    <row r="423" spans="2:14" ht="27" customHeight="1" x14ac:dyDescent="0.3">
      <c r="B423" s="227">
        <v>7</v>
      </c>
      <c r="C423" s="224" t="s">
        <v>485</v>
      </c>
      <c r="D423" s="197" t="s">
        <v>429</v>
      </c>
      <c r="E423" s="211" t="s">
        <v>480</v>
      </c>
      <c r="F423" s="187"/>
      <c r="G423" s="211"/>
      <c r="H423" s="197"/>
      <c r="I423" s="211"/>
      <c r="J423" s="197"/>
      <c r="K423" s="211"/>
      <c r="L423" s="204"/>
      <c r="M423" s="211"/>
      <c r="N423" s="2"/>
    </row>
    <row r="424" spans="2:14" ht="50.1" customHeight="1" x14ac:dyDescent="0.3">
      <c r="B424" s="228"/>
      <c r="C424" s="225"/>
      <c r="D424" s="197" t="s">
        <v>431</v>
      </c>
      <c r="E424" s="211"/>
      <c r="F424" s="187"/>
      <c r="G424" s="211"/>
      <c r="H424" s="197"/>
      <c r="I424" s="211"/>
      <c r="J424" s="197"/>
      <c r="K424" s="211"/>
      <c r="L424" s="204"/>
      <c r="M424" s="211"/>
      <c r="N424" s="2"/>
    </row>
    <row r="425" spans="2:14" ht="21.95" customHeight="1" x14ac:dyDescent="0.3">
      <c r="B425" s="229"/>
      <c r="C425" s="226"/>
      <c r="D425" s="157" t="s">
        <v>333</v>
      </c>
      <c r="E425" s="212"/>
      <c r="F425" s="157"/>
      <c r="G425" s="212"/>
      <c r="H425" s="157"/>
      <c r="I425" s="212"/>
      <c r="J425" s="157"/>
      <c r="K425" s="212"/>
      <c r="L425" s="157"/>
      <c r="M425" s="212"/>
      <c r="N425" s="2"/>
    </row>
    <row r="426" spans="2:14" ht="27" customHeight="1" x14ac:dyDescent="0.3">
      <c r="B426" s="227">
        <v>8</v>
      </c>
      <c r="C426" s="224" t="s">
        <v>486</v>
      </c>
      <c r="D426" s="197" t="s">
        <v>429</v>
      </c>
      <c r="E426" s="211" t="s">
        <v>479</v>
      </c>
      <c r="F426" s="187"/>
      <c r="G426" s="211"/>
      <c r="H426" s="197"/>
      <c r="I426" s="211"/>
      <c r="J426" s="197"/>
      <c r="K426" s="211"/>
      <c r="L426" s="204"/>
      <c r="M426" s="211"/>
      <c r="N426" s="2"/>
    </row>
    <row r="427" spans="2:14" ht="50.1" customHeight="1" x14ac:dyDescent="0.3">
      <c r="B427" s="228"/>
      <c r="C427" s="225"/>
      <c r="D427" s="197" t="s">
        <v>431</v>
      </c>
      <c r="E427" s="211"/>
      <c r="F427" s="187"/>
      <c r="G427" s="211"/>
      <c r="H427" s="197"/>
      <c r="I427" s="211"/>
      <c r="J427" s="197"/>
      <c r="K427" s="211"/>
      <c r="L427" s="204"/>
      <c r="M427" s="211"/>
      <c r="N427" s="2"/>
    </row>
    <row r="428" spans="2:14" ht="21.95" customHeight="1" x14ac:dyDescent="0.3">
      <c r="B428" s="229"/>
      <c r="C428" s="226"/>
      <c r="D428" s="157" t="s">
        <v>333</v>
      </c>
      <c r="E428" s="212"/>
      <c r="F428" s="157"/>
      <c r="G428" s="212"/>
      <c r="H428" s="157"/>
      <c r="I428" s="212"/>
      <c r="J428" s="157"/>
      <c r="K428" s="212"/>
      <c r="L428" s="157"/>
      <c r="M428" s="212"/>
      <c r="N428" s="2"/>
    </row>
    <row r="429" spans="2:14" ht="17.100000000000001" customHeight="1" x14ac:dyDescent="0.3">
      <c r="B429" s="150"/>
      <c r="C429" s="159"/>
      <c r="D429" s="160"/>
      <c r="E429" s="160"/>
      <c r="F429" s="160"/>
      <c r="G429" s="160"/>
      <c r="H429" s="160"/>
      <c r="I429" s="160"/>
      <c r="J429" s="160"/>
      <c r="K429" s="160"/>
      <c r="L429" s="160"/>
      <c r="M429" s="160"/>
      <c r="N429" s="2"/>
    </row>
    <row r="430" spans="2:14" ht="17.100000000000001" customHeight="1" x14ac:dyDescent="0.3">
      <c r="B430" s="150"/>
      <c r="C430" s="159"/>
      <c r="D430" s="160"/>
      <c r="E430" s="160"/>
      <c r="F430" s="160"/>
      <c r="G430" s="160"/>
      <c r="H430" s="160"/>
      <c r="I430" s="160"/>
      <c r="J430" s="160"/>
      <c r="K430" s="160"/>
      <c r="L430" s="160"/>
      <c r="M430" s="160"/>
      <c r="N430" s="2"/>
    </row>
    <row r="431" spans="2:14" ht="17.100000000000001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6"/>
      <c r="N431" s="2"/>
    </row>
    <row r="432" spans="2:14" ht="27" customHeight="1" x14ac:dyDescent="0.3">
      <c r="B432" s="2"/>
      <c r="C432" s="230">
        <f>L437</f>
        <v>43882</v>
      </c>
      <c r="D432" s="230"/>
      <c r="E432" s="230"/>
      <c r="F432" s="230"/>
      <c r="G432" s="230"/>
      <c r="H432" s="220">
        <f>IF(DAY(L437)&gt;=28,5,IF(DAY(L437)&gt;=21,4,IF(DAY(L437)&gt;=14,3,IF(DAY(L437)&gt;=7,2,1))))</f>
        <v>4</v>
      </c>
      <c r="I432" s="220"/>
      <c r="J432" s="220"/>
      <c r="K432" s="220"/>
      <c r="L432" s="220"/>
      <c r="M432" s="6"/>
      <c r="N432" s="2"/>
    </row>
    <row r="433" spans="2:14" ht="26.25" customHeight="1" x14ac:dyDescent="0.3">
      <c r="B433" s="221"/>
      <c r="C433" s="222"/>
      <c r="D433" s="184"/>
      <c r="E433" s="7"/>
      <c r="F433" s="155"/>
      <c r="G433" s="218"/>
      <c r="H433" s="219"/>
      <c r="I433" s="219"/>
      <c r="J433" s="156"/>
      <c r="K433" s="8"/>
      <c r="L433" s="156"/>
      <c r="M433" s="6"/>
      <c r="N433" s="2"/>
    </row>
    <row r="434" spans="2:14" ht="17.100000000000001" customHeight="1" x14ac:dyDescent="0.3">
      <c r="B434" s="223" t="s">
        <v>229</v>
      </c>
      <c r="C434" s="223"/>
      <c r="D434" s="9" t="s">
        <v>452</v>
      </c>
      <c r="E434" s="10"/>
      <c r="F434" s="11"/>
      <c r="G434" s="221" t="s">
        <v>231</v>
      </c>
      <c r="H434" s="222"/>
      <c r="I434" s="222"/>
      <c r="J434" s="6"/>
      <c r="K434" s="6"/>
      <c r="L434" s="6"/>
      <c r="M434" s="6"/>
      <c r="N434" s="2"/>
    </row>
    <row r="435" spans="2:14" ht="17.100000000000001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6"/>
      <c r="N435" s="2"/>
    </row>
    <row r="436" spans="2:14" ht="17.100000000000001" customHeight="1" x14ac:dyDescent="0.3">
      <c r="B436" s="239" t="s">
        <v>0</v>
      </c>
      <c r="C436" s="239" t="s">
        <v>1</v>
      </c>
      <c r="D436" s="215">
        <f>D437</f>
        <v>43878</v>
      </c>
      <c r="E436" s="216"/>
      <c r="F436" s="215">
        <f>F437</f>
        <v>43879</v>
      </c>
      <c r="G436" s="216"/>
      <c r="H436" s="215">
        <f>H437</f>
        <v>43880</v>
      </c>
      <c r="I436" s="216"/>
      <c r="J436" s="215">
        <f>J437</f>
        <v>43881</v>
      </c>
      <c r="K436" s="216"/>
      <c r="L436" s="215">
        <f>L437</f>
        <v>43882</v>
      </c>
      <c r="M436" s="216"/>
      <c r="N436" s="2"/>
    </row>
    <row r="437" spans="2:14" ht="17.100000000000001" customHeight="1" thickBot="1" x14ac:dyDescent="0.35">
      <c r="B437" s="240"/>
      <c r="C437" s="240"/>
      <c r="D437" s="213">
        <f>D404+7</f>
        <v>43878</v>
      </c>
      <c r="E437" s="214"/>
      <c r="F437" s="213">
        <f>D437+1</f>
        <v>43879</v>
      </c>
      <c r="G437" s="214"/>
      <c r="H437" s="213">
        <f>F437+1</f>
        <v>43880</v>
      </c>
      <c r="I437" s="214"/>
      <c r="J437" s="213">
        <f>H437+1</f>
        <v>43881</v>
      </c>
      <c r="K437" s="214"/>
      <c r="L437" s="213">
        <f>J437+1</f>
        <v>43882</v>
      </c>
      <c r="M437" s="214"/>
      <c r="N437" s="2"/>
    </row>
    <row r="438" spans="2:14" ht="27" customHeight="1" thickTop="1" x14ac:dyDescent="0.3">
      <c r="B438" s="229">
        <v>1</v>
      </c>
      <c r="C438" s="225" t="s">
        <v>2</v>
      </c>
      <c r="D438" s="201" t="s">
        <v>439</v>
      </c>
      <c r="E438" s="211" t="s">
        <v>477</v>
      </c>
      <c r="F438" s="201" t="s">
        <v>439</v>
      </c>
      <c r="G438" s="211" t="s">
        <v>477</v>
      </c>
      <c r="H438" s="201" t="s">
        <v>439</v>
      </c>
      <c r="I438" s="211" t="s">
        <v>477</v>
      </c>
      <c r="J438" s="201" t="s">
        <v>439</v>
      </c>
      <c r="K438" s="211" t="s">
        <v>477</v>
      </c>
      <c r="L438" s="201" t="s">
        <v>439</v>
      </c>
      <c r="M438" s="211" t="s">
        <v>477</v>
      </c>
      <c r="N438" s="2"/>
    </row>
    <row r="439" spans="2:14" ht="50.1" customHeight="1" x14ac:dyDescent="0.3">
      <c r="B439" s="229"/>
      <c r="C439" s="225"/>
      <c r="D439" s="197" t="s">
        <v>440</v>
      </c>
      <c r="E439" s="211"/>
      <c r="F439" s="197" t="s">
        <v>441</v>
      </c>
      <c r="G439" s="211"/>
      <c r="H439" s="197" t="s">
        <v>441</v>
      </c>
      <c r="I439" s="211"/>
      <c r="J439" s="197" t="s">
        <v>441</v>
      </c>
      <c r="K439" s="211"/>
      <c r="L439" s="197" t="s">
        <v>441</v>
      </c>
      <c r="M439" s="211"/>
      <c r="N439" s="2"/>
    </row>
    <row r="440" spans="2:14" ht="21.95" customHeight="1" x14ac:dyDescent="0.3">
      <c r="B440" s="237"/>
      <c r="C440" s="238"/>
      <c r="D440" s="157" t="s">
        <v>368</v>
      </c>
      <c r="E440" s="212"/>
      <c r="F440" s="157" t="s">
        <v>368</v>
      </c>
      <c r="G440" s="212"/>
      <c r="H440" s="157" t="s">
        <v>368</v>
      </c>
      <c r="I440" s="212"/>
      <c r="J440" s="157" t="s">
        <v>368</v>
      </c>
      <c r="K440" s="212"/>
      <c r="L440" s="157" t="s">
        <v>368</v>
      </c>
      <c r="M440" s="212"/>
      <c r="N440" s="2"/>
    </row>
    <row r="441" spans="2:14" ht="27" customHeight="1" x14ac:dyDescent="0.3">
      <c r="B441" s="227">
        <v>2</v>
      </c>
      <c r="C441" s="224" t="s">
        <v>3</v>
      </c>
      <c r="D441" s="201" t="s">
        <v>439</v>
      </c>
      <c r="E441" s="211" t="s">
        <v>477</v>
      </c>
      <c r="F441" s="201" t="s">
        <v>439</v>
      </c>
      <c r="G441" s="211" t="s">
        <v>477</v>
      </c>
      <c r="H441" s="201" t="s">
        <v>439</v>
      </c>
      <c r="I441" s="211" t="s">
        <v>477</v>
      </c>
      <c r="J441" s="201" t="s">
        <v>439</v>
      </c>
      <c r="K441" s="211" t="s">
        <v>478</v>
      </c>
      <c r="L441" s="201" t="s">
        <v>439</v>
      </c>
      <c r="M441" s="211" t="s">
        <v>477</v>
      </c>
    </row>
    <row r="442" spans="2:14" ht="50.1" customHeight="1" x14ac:dyDescent="0.3">
      <c r="B442" s="228"/>
      <c r="C442" s="225"/>
      <c r="D442" s="197" t="s">
        <v>440</v>
      </c>
      <c r="E442" s="211"/>
      <c r="F442" s="197" t="s">
        <v>441</v>
      </c>
      <c r="G442" s="211"/>
      <c r="H442" s="197" t="s">
        <v>441</v>
      </c>
      <c r="I442" s="211"/>
      <c r="J442" s="197" t="s">
        <v>441</v>
      </c>
      <c r="K442" s="211"/>
      <c r="L442" s="197" t="s">
        <v>441</v>
      </c>
      <c r="M442" s="211"/>
    </row>
    <row r="443" spans="2:14" ht="21.95" customHeight="1" x14ac:dyDescent="0.3">
      <c r="B443" s="229"/>
      <c r="C443" s="226"/>
      <c r="D443" s="157" t="s">
        <v>368</v>
      </c>
      <c r="E443" s="212"/>
      <c r="F443" s="157" t="s">
        <v>368</v>
      </c>
      <c r="G443" s="212"/>
      <c r="H443" s="157" t="s">
        <v>368</v>
      </c>
      <c r="I443" s="212"/>
      <c r="J443" s="157" t="s">
        <v>368</v>
      </c>
      <c r="K443" s="212"/>
      <c r="L443" s="157" t="s">
        <v>368</v>
      </c>
      <c r="M443" s="212"/>
    </row>
    <row r="444" spans="2:14" ht="27" customHeight="1" x14ac:dyDescent="0.3">
      <c r="B444" s="227">
        <v>3</v>
      </c>
      <c r="C444" s="224" t="s">
        <v>4</v>
      </c>
      <c r="D444" s="201" t="s">
        <v>439</v>
      </c>
      <c r="E444" s="211" t="s">
        <v>478</v>
      </c>
      <c r="F444" s="201" t="s">
        <v>439</v>
      </c>
      <c r="G444" s="211" t="s">
        <v>477</v>
      </c>
      <c r="H444" s="201" t="s">
        <v>439</v>
      </c>
      <c r="I444" s="211" t="s">
        <v>477</v>
      </c>
      <c r="J444" s="201" t="s">
        <v>439</v>
      </c>
      <c r="K444" s="211" t="s">
        <v>477</v>
      </c>
      <c r="L444" s="201" t="s">
        <v>439</v>
      </c>
      <c r="M444" s="211" t="s">
        <v>477</v>
      </c>
      <c r="N444" s="2"/>
    </row>
    <row r="445" spans="2:14" ht="50.1" customHeight="1" x14ac:dyDescent="0.3">
      <c r="B445" s="228"/>
      <c r="C445" s="225"/>
      <c r="D445" s="197" t="s">
        <v>440</v>
      </c>
      <c r="E445" s="211"/>
      <c r="F445" s="197" t="s">
        <v>441</v>
      </c>
      <c r="G445" s="211"/>
      <c r="H445" s="197" t="s">
        <v>441</v>
      </c>
      <c r="I445" s="211"/>
      <c r="J445" s="197" t="s">
        <v>441</v>
      </c>
      <c r="K445" s="211"/>
      <c r="L445" s="197" t="s">
        <v>441</v>
      </c>
      <c r="M445" s="211"/>
      <c r="N445" s="2"/>
    </row>
    <row r="446" spans="2:14" ht="21.95" customHeight="1" x14ac:dyDescent="0.3">
      <c r="B446" s="229"/>
      <c r="C446" s="226"/>
      <c r="D446" s="157" t="s">
        <v>368</v>
      </c>
      <c r="E446" s="212"/>
      <c r="F446" s="157" t="s">
        <v>368</v>
      </c>
      <c r="G446" s="212"/>
      <c r="H446" s="157" t="s">
        <v>368</v>
      </c>
      <c r="I446" s="212"/>
      <c r="J446" s="157" t="s">
        <v>368</v>
      </c>
      <c r="K446" s="212"/>
      <c r="L446" s="157" t="s">
        <v>368</v>
      </c>
      <c r="M446" s="212"/>
      <c r="N446" s="2" t="s">
        <v>224</v>
      </c>
    </row>
    <row r="447" spans="2:14" ht="27" customHeight="1" x14ac:dyDescent="0.3">
      <c r="B447" s="227">
        <v>4</v>
      </c>
      <c r="C447" s="224" t="s">
        <v>5</v>
      </c>
      <c r="D447" s="201" t="s">
        <v>439</v>
      </c>
      <c r="E447" s="211" t="s">
        <v>477</v>
      </c>
      <c r="F447" s="201" t="s">
        <v>439</v>
      </c>
      <c r="G447" s="211" t="s">
        <v>478</v>
      </c>
      <c r="H447" s="201" t="s">
        <v>439</v>
      </c>
      <c r="I447" s="211" t="s">
        <v>477</v>
      </c>
      <c r="J447" s="201" t="s">
        <v>439</v>
      </c>
      <c r="K447" s="211" t="s">
        <v>477</v>
      </c>
      <c r="L447" s="201" t="s">
        <v>439</v>
      </c>
      <c r="M447" s="211" t="s">
        <v>477</v>
      </c>
      <c r="N447" s="2"/>
    </row>
    <row r="448" spans="2:14" ht="50.1" customHeight="1" x14ac:dyDescent="0.3">
      <c r="B448" s="228"/>
      <c r="C448" s="225"/>
      <c r="D448" s="197" t="s">
        <v>440</v>
      </c>
      <c r="E448" s="211"/>
      <c r="F448" s="197" t="s">
        <v>441</v>
      </c>
      <c r="G448" s="211"/>
      <c r="H448" s="197" t="s">
        <v>441</v>
      </c>
      <c r="I448" s="211"/>
      <c r="J448" s="197" t="s">
        <v>441</v>
      </c>
      <c r="K448" s="211"/>
      <c r="L448" s="197" t="s">
        <v>441</v>
      </c>
      <c r="M448" s="211"/>
      <c r="N448" s="2"/>
    </row>
    <row r="449" spans="2:14" ht="21.95" customHeight="1" x14ac:dyDescent="0.3">
      <c r="B449" s="229"/>
      <c r="C449" s="226"/>
      <c r="D449" s="157" t="s">
        <v>368</v>
      </c>
      <c r="E449" s="212"/>
      <c r="F449" s="157" t="s">
        <v>368</v>
      </c>
      <c r="G449" s="212"/>
      <c r="H449" s="157" t="s">
        <v>368</v>
      </c>
      <c r="I449" s="212"/>
      <c r="J449" s="157" t="s">
        <v>368</v>
      </c>
      <c r="K449" s="212"/>
      <c r="L449" s="157" t="s">
        <v>368</v>
      </c>
      <c r="M449" s="212"/>
      <c r="N449" s="2"/>
    </row>
    <row r="450" spans="2:14" ht="27" customHeight="1" x14ac:dyDescent="0.3">
      <c r="B450" s="227">
        <v>5</v>
      </c>
      <c r="C450" s="224" t="s">
        <v>483</v>
      </c>
      <c r="D450" s="201" t="s">
        <v>439</v>
      </c>
      <c r="E450" s="211" t="s">
        <v>477</v>
      </c>
      <c r="F450" s="201" t="s">
        <v>439</v>
      </c>
      <c r="G450" s="211" t="s">
        <v>477</v>
      </c>
      <c r="H450" s="201" t="s">
        <v>439</v>
      </c>
      <c r="I450" s="211" t="s">
        <v>477</v>
      </c>
      <c r="J450" s="201" t="s">
        <v>439</v>
      </c>
      <c r="K450" s="211" t="s">
        <v>477</v>
      </c>
      <c r="L450" s="201" t="s">
        <v>439</v>
      </c>
      <c r="M450" s="211" t="s">
        <v>477</v>
      </c>
      <c r="N450" s="2"/>
    </row>
    <row r="451" spans="2:14" ht="50.1" customHeight="1" x14ac:dyDescent="0.3">
      <c r="B451" s="228"/>
      <c r="C451" s="225"/>
      <c r="D451" s="197" t="s">
        <v>440</v>
      </c>
      <c r="E451" s="211"/>
      <c r="F451" s="197" t="s">
        <v>441</v>
      </c>
      <c r="G451" s="211"/>
      <c r="H451" s="197" t="s">
        <v>441</v>
      </c>
      <c r="I451" s="211"/>
      <c r="J451" s="197" t="s">
        <v>441</v>
      </c>
      <c r="K451" s="211"/>
      <c r="L451" s="197" t="s">
        <v>441</v>
      </c>
      <c r="M451" s="211"/>
      <c r="N451" s="2"/>
    </row>
    <row r="452" spans="2:14" ht="21.95" customHeight="1" x14ac:dyDescent="0.3">
      <c r="B452" s="229"/>
      <c r="C452" s="226"/>
      <c r="D452" s="157" t="s">
        <v>368</v>
      </c>
      <c r="E452" s="212"/>
      <c r="F452" s="157" t="s">
        <v>368</v>
      </c>
      <c r="G452" s="212"/>
      <c r="H452" s="157" t="s">
        <v>368</v>
      </c>
      <c r="I452" s="212"/>
      <c r="J452" s="157" t="s">
        <v>368</v>
      </c>
      <c r="K452" s="212"/>
      <c r="L452" s="157" t="s">
        <v>368</v>
      </c>
      <c r="M452" s="212"/>
      <c r="N452" s="2"/>
    </row>
    <row r="453" spans="2:14" ht="27" customHeight="1" x14ac:dyDescent="0.3">
      <c r="B453" s="227">
        <v>6</v>
      </c>
      <c r="C453" s="224" t="s">
        <v>484</v>
      </c>
      <c r="D453" s="201" t="s">
        <v>439</v>
      </c>
      <c r="E453" s="211" t="s">
        <v>477</v>
      </c>
      <c r="F453" s="202"/>
      <c r="G453" s="211"/>
      <c r="H453" s="206"/>
      <c r="I453" s="211"/>
      <c r="J453" s="197"/>
      <c r="K453" s="211"/>
      <c r="L453" s="187"/>
      <c r="M453" s="211"/>
      <c r="N453" s="2"/>
    </row>
    <row r="454" spans="2:14" ht="50.1" customHeight="1" x14ac:dyDescent="0.3">
      <c r="B454" s="228"/>
      <c r="C454" s="225"/>
      <c r="D454" s="197" t="s">
        <v>440</v>
      </c>
      <c r="E454" s="211"/>
      <c r="F454" s="202"/>
      <c r="G454" s="211"/>
      <c r="H454" s="206"/>
      <c r="I454" s="211"/>
      <c r="J454" s="197"/>
      <c r="K454" s="211"/>
      <c r="L454" s="187"/>
      <c r="M454" s="211"/>
      <c r="N454" s="2"/>
    </row>
    <row r="455" spans="2:14" ht="21.95" customHeight="1" x14ac:dyDescent="0.3">
      <c r="B455" s="229"/>
      <c r="C455" s="226"/>
      <c r="D455" s="157" t="s">
        <v>368</v>
      </c>
      <c r="E455" s="212"/>
      <c r="F455" s="157"/>
      <c r="G455" s="212"/>
      <c r="H455" s="157"/>
      <c r="I455" s="212"/>
      <c r="J455" s="157"/>
      <c r="K455" s="212"/>
      <c r="L455" s="157"/>
      <c r="M455" s="212"/>
      <c r="N455" s="2"/>
    </row>
    <row r="456" spans="2:14" ht="27" customHeight="1" x14ac:dyDescent="0.3">
      <c r="B456" s="227">
        <v>7</v>
      </c>
      <c r="C456" s="224" t="s">
        <v>485</v>
      </c>
      <c r="D456" s="201" t="s">
        <v>439</v>
      </c>
      <c r="E456" s="211" t="s">
        <v>477</v>
      </c>
      <c r="F456" s="187"/>
      <c r="G456" s="211"/>
      <c r="H456" s="197"/>
      <c r="I456" s="211"/>
      <c r="J456" s="197"/>
      <c r="K456" s="211"/>
      <c r="L456" s="187"/>
      <c r="M456" s="211"/>
      <c r="N456" s="2"/>
    </row>
    <row r="457" spans="2:14" ht="50.1" customHeight="1" x14ac:dyDescent="0.3">
      <c r="B457" s="228"/>
      <c r="C457" s="225"/>
      <c r="D457" s="197" t="s">
        <v>440</v>
      </c>
      <c r="E457" s="211"/>
      <c r="F457" s="187"/>
      <c r="G457" s="211"/>
      <c r="H457" s="197"/>
      <c r="I457" s="211"/>
      <c r="J457" s="197"/>
      <c r="K457" s="211"/>
      <c r="L457" s="187"/>
      <c r="M457" s="211"/>
      <c r="N457" s="2"/>
    </row>
    <row r="458" spans="2:14" ht="21.95" customHeight="1" x14ac:dyDescent="0.3">
      <c r="B458" s="229"/>
      <c r="C458" s="226"/>
      <c r="D458" s="157" t="s">
        <v>368</v>
      </c>
      <c r="E458" s="212"/>
      <c r="F458" s="157"/>
      <c r="G458" s="212"/>
      <c r="H458" s="157"/>
      <c r="I458" s="212"/>
      <c r="J458" s="157"/>
      <c r="K458" s="212"/>
      <c r="L458" s="157"/>
      <c r="M458" s="212"/>
      <c r="N458" s="2"/>
    </row>
    <row r="459" spans="2:14" ht="27" customHeight="1" x14ac:dyDescent="0.3">
      <c r="B459" s="227">
        <v>8</v>
      </c>
      <c r="C459" s="224" t="s">
        <v>486</v>
      </c>
      <c r="D459" s="201" t="s">
        <v>439</v>
      </c>
      <c r="E459" s="211" t="s">
        <v>477</v>
      </c>
      <c r="F459" s="187"/>
      <c r="G459" s="211"/>
      <c r="H459" s="197"/>
      <c r="I459" s="211"/>
      <c r="J459" s="197"/>
      <c r="K459" s="211"/>
      <c r="L459" s="187"/>
      <c r="M459" s="211"/>
      <c r="N459" s="2"/>
    </row>
    <row r="460" spans="2:14" ht="50.1" customHeight="1" x14ac:dyDescent="0.3">
      <c r="B460" s="228"/>
      <c r="C460" s="225"/>
      <c r="D460" s="197" t="s">
        <v>440</v>
      </c>
      <c r="E460" s="211"/>
      <c r="F460" s="187"/>
      <c r="G460" s="211"/>
      <c r="H460" s="197"/>
      <c r="I460" s="211"/>
      <c r="J460" s="197"/>
      <c r="K460" s="211"/>
      <c r="L460" s="187"/>
      <c r="M460" s="211"/>
      <c r="N460" s="2"/>
    </row>
    <row r="461" spans="2:14" ht="21.95" customHeight="1" x14ac:dyDescent="0.3">
      <c r="B461" s="229"/>
      <c r="C461" s="226"/>
      <c r="D461" s="157" t="s">
        <v>368</v>
      </c>
      <c r="E461" s="212"/>
      <c r="F461" s="157"/>
      <c r="G461" s="212"/>
      <c r="H461" s="157"/>
      <c r="I461" s="212"/>
      <c r="J461" s="157"/>
      <c r="K461" s="212"/>
      <c r="L461" s="157"/>
      <c r="M461" s="212"/>
      <c r="N461" s="2"/>
    </row>
    <row r="462" spans="2:14" ht="17.100000000000001" customHeight="1" x14ac:dyDescent="0.3">
      <c r="B462" s="150"/>
      <c r="C462" s="159"/>
      <c r="D462" s="160"/>
      <c r="E462" s="160"/>
      <c r="F462" s="160"/>
      <c r="G462" s="160"/>
      <c r="H462" s="160"/>
      <c r="I462" s="160"/>
      <c r="J462" s="160"/>
      <c r="K462" s="160"/>
      <c r="L462" s="160"/>
      <c r="M462" s="160"/>
      <c r="N462" s="2"/>
    </row>
    <row r="463" spans="2:14" ht="17.100000000000001" customHeight="1" x14ac:dyDescent="0.3">
      <c r="B463" s="150"/>
      <c r="C463" s="159"/>
      <c r="D463" s="160"/>
      <c r="E463" s="160"/>
      <c r="F463" s="160"/>
      <c r="G463" s="160"/>
      <c r="H463" s="160"/>
      <c r="I463" s="160"/>
      <c r="J463" s="160"/>
      <c r="K463" s="160"/>
      <c r="L463" s="160"/>
      <c r="M463" s="160"/>
      <c r="N463" s="2"/>
    </row>
    <row r="464" spans="2:14" ht="17.100000000000001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6"/>
      <c r="N464" s="2"/>
    </row>
    <row r="465" spans="2:14" ht="27" customHeight="1" x14ac:dyDescent="0.3">
      <c r="B465" s="2"/>
      <c r="C465" s="230">
        <f>L470</f>
        <v>43889</v>
      </c>
      <c r="D465" s="230"/>
      <c r="E465" s="230"/>
      <c r="F465" s="230"/>
      <c r="G465" s="230"/>
      <c r="H465" s="220">
        <f>IF(DAY(L470)&gt;=28,5,IF(DAY(L470)&gt;=21,4,IF(DAY(L470)&gt;=14,3,IF(DAY(L470)&gt;=7,2,1))))</f>
        <v>5</v>
      </c>
      <c r="I465" s="220"/>
      <c r="J465" s="220"/>
      <c r="K465" s="220"/>
      <c r="L465" s="220"/>
      <c r="M465" s="6"/>
    </row>
    <row r="466" spans="2:14" ht="26.25" customHeight="1" x14ac:dyDescent="0.3">
      <c r="B466" s="221"/>
      <c r="C466" s="222"/>
      <c r="D466" s="184"/>
      <c r="E466" s="7"/>
      <c r="F466" s="155"/>
      <c r="G466" s="218"/>
      <c r="H466" s="219"/>
      <c r="I466" s="219"/>
      <c r="J466" s="156"/>
      <c r="K466" s="8"/>
      <c r="L466" s="156"/>
      <c r="M466" s="6"/>
    </row>
    <row r="467" spans="2:14" ht="17.100000000000001" customHeight="1" x14ac:dyDescent="0.3">
      <c r="B467" s="223" t="s">
        <v>229</v>
      </c>
      <c r="C467" s="223"/>
      <c r="D467" s="9" t="s">
        <v>236</v>
      </c>
      <c r="E467" s="10"/>
      <c r="F467" s="11"/>
      <c r="G467" s="221" t="s">
        <v>231</v>
      </c>
      <c r="H467" s="222"/>
      <c r="I467" s="222"/>
      <c r="J467" s="6"/>
      <c r="K467" s="6"/>
      <c r="L467" s="6"/>
      <c r="M467" s="6"/>
    </row>
    <row r="468" spans="2:14" ht="17.100000000000001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6"/>
    </row>
    <row r="469" spans="2:14" ht="17.100000000000001" customHeight="1" x14ac:dyDescent="0.3">
      <c r="B469" s="239" t="s">
        <v>0</v>
      </c>
      <c r="C469" s="239" t="s">
        <v>1</v>
      </c>
      <c r="D469" s="215">
        <f>D470</f>
        <v>43885</v>
      </c>
      <c r="E469" s="216"/>
      <c r="F469" s="215">
        <f>F470</f>
        <v>43886</v>
      </c>
      <c r="G469" s="216"/>
      <c r="H469" s="215">
        <f>H470</f>
        <v>43887</v>
      </c>
      <c r="I469" s="216"/>
      <c r="J469" s="215">
        <f>J470</f>
        <v>43888</v>
      </c>
      <c r="K469" s="216"/>
      <c r="L469" s="215">
        <f>L470</f>
        <v>43889</v>
      </c>
      <c r="M469" s="216"/>
    </row>
    <row r="470" spans="2:14" ht="17.100000000000001" customHeight="1" thickBot="1" x14ac:dyDescent="0.35">
      <c r="B470" s="240"/>
      <c r="C470" s="240"/>
      <c r="D470" s="213">
        <f>D437+7</f>
        <v>43885</v>
      </c>
      <c r="E470" s="214"/>
      <c r="F470" s="213">
        <f>D470+1</f>
        <v>43886</v>
      </c>
      <c r="G470" s="214"/>
      <c r="H470" s="213">
        <f>F470+1</f>
        <v>43887</v>
      </c>
      <c r="I470" s="214"/>
      <c r="J470" s="213">
        <f>H470+1</f>
        <v>43888</v>
      </c>
      <c r="K470" s="214"/>
      <c r="L470" s="213">
        <f>J470+1</f>
        <v>43889</v>
      </c>
      <c r="M470" s="214"/>
      <c r="N470" t="s">
        <v>224</v>
      </c>
    </row>
    <row r="471" spans="2:14" ht="27" customHeight="1" thickTop="1" x14ac:dyDescent="0.3">
      <c r="B471" s="229">
        <v>1</v>
      </c>
      <c r="C471" s="225" t="s">
        <v>2</v>
      </c>
      <c r="D471" s="197" t="s">
        <v>433</v>
      </c>
      <c r="E471" s="211" t="s">
        <v>467</v>
      </c>
      <c r="F471" s="197" t="s">
        <v>444</v>
      </c>
      <c r="G471" s="211" t="s">
        <v>446</v>
      </c>
      <c r="H471" s="204"/>
      <c r="I471" s="211"/>
      <c r="J471" s="204"/>
      <c r="K471" s="211"/>
      <c r="L471" s="204"/>
      <c r="M471" s="211"/>
    </row>
    <row r="472" spans="2:14" ht="50.1" customHeight="1" x14ac:dyDescent="0.3">
      <c r="B472" s="229"/>
      <c r="C472" s="225"/>
      <c r="D472" s="197" t="s">
        <v>437</v>
      </c>
      <c r="E472" s="211"/>
      <c r="F472" s="197" t="s">
        <v>445</v>
      </c>
      <c r="G472" s="211"/>
      <c r="H472" s="204"/>
      <c r="I472" s="211"/>
      <c r="J472" s="204"/>
      <c r="K472" s="211"/>
      <c r="L472" s="204"/>
      <c r="M472" s="211"/>
    </row>
    <row r="473" spans="2:14" ht="21.95" customHeight="1" x14ac:dyDescent="0.3">
      <c r="B473" s="237"/>
      <c r="C473" s="238"/>
      <c r="D473" s="157" t="s">
        <v>333</v>
      </c>
      <c r="E473" s="212"/>
      <c r="F473" s="157" t="s">
        <v>368</v>
      </c>
      <c r="G473" s="212"/>
      <c r="H473" s="157"/>
      <c r="I473" s="212"/>
      <c r="J473" s="157"/>
      <c r="K473" s="212"/>
      <c r="L473" s="157"/>
      <c r="M473" s="212"/>
    </row>
    <row r="474" spans="2:14" ht="27" customHeight="1" x14ac:dyDescent="0.3">
      <c r="B474" s="227">
        <v>2</v>
      </c>
      <c r="C474" s="224" t="s">
        <v>3</v>
      </c>
      <c r="D474" s="197" t="s">
        <v>433</v>
      </c>
      <c r="E474" s="211" t="s">
        <v>467</v>
      </c>
      <c r="F474" s="197" t="s">
        <v>444</v>
      </c>
      <c r="G474" s="211" t="s">
        <v>446</v>
      </c>
      <c r="H474" s="204"/>
      <c r="I474" s="211"/>
      <c r="J474" s="204"/>
      <c r="K474" s="211"/>
      <c r="L474" s="204"/>
      <c r="M474" s="211"/>
    </row>
    <row r="475" spans="2:14" ht="50.1" customHeight="1" x14ac:dyDescent="0.3">
      <c r="B475" s="228"/>
      <c r="C475" s="225"/>
      <c r="D475" s="197" t="s">
        <v>437</v>
      </c>
      <c r="E475" s="211"/>
      <c r="F475" s="197" t="s">
        <v>445</v>
      </c>
      <c r="G475" s="211"/>
      <c r="H475" s="204"/>
      <c r="I475" s="211"/>
      <c r="J475" s="204"/>
      <c r="K475" s="211"/>
      <c r="L475" s="204"/>
      <c r="M475" s="211"/>
    </row>
    <row r="476" spans="2:14" ht="21.95" customHeight="1" x14ac:dyDescent="0.3">
      <c r="B476" s="229"/>
      <c r="C476" s="226"/>
      <c r="D476" s="157" t="s">
        <v>333</v>
      </c>
      <c r="E476" s="212"/>
      <c r="F476" s="157" t="s">
        <v>368</v>
      </c>
      <c r="G476" s="212"/>
      <c r="H476" s="157"/>
      <c r="I476" s="212"/>
      <c r="J476" s="157"/>
      <c r="K476" s="212"/>
      <c r="L476" s="157"/>
      <c r="M476" s="212"/>
    </row>
    <row r="477" spans="2:14" ht="27" customHeight="1" x14ac:dyDescent="0.3">
      <c r="B477" s="227">
        <v>3</v>
      </c>
      <c r="C477" s="224" t="s">
        <v>4</v>
      </c>
      <c r="D477" s="197" t="s">
        <v>433</v>
      </c>
      <c r="E477" s="211" t="s">
        <v>467</v>
      </c>
      <c r="F477" s="197" t="s">
        <v>444</v>
      </c>
      <c r="G477" s="211" t="s">
        <v>446</v>
      </c>
      <c r="H477" s="204"/>
      <c r="I477" s="211"/>
      <c r="J477" s="204"/>
      <c r="K477" s="211"/>
      <c r="L477" s="204"/>
      <c r="M477" s="211"/>
    </row>
    <row r="478" spans="2:14" ht="50.1" customHeight="1" x14ac:dyDescent="0.3">
      <c r="B478" s="228"/>
      <c r="C478" s="225"/>
      <c r="D478" s="197" t="s">
        <v>437</v>
      </c>
      <c r="E478" s="211"/>
      <c r="F478" s="197" t="s">
        <v>445</v>
      </c>
      <c r="G478" s="211"/>
      <c r="H478" s="204"/>
      <c r="I478" s="211"/>
      <c r="J478" s="204"/>
      <c r="K478" s="211"/>
      <c r="L478" s="204"/>
      <c r="M478" s="211"/>
    </row>
    <row r="479" spans="2:14" ht="21.95" customHeight="1" x14ac:dyDescent="0.3">
      <c r="B479" s="229"/>
      <c r="C479" s="226"/>
      <c r="D479" s="157" t="s">
        <v>333</v>
      </c>
      <c r="E479" s="212"/>
      <c r="F479" s="157" t="s">
        <v>368</v>
      </c>
      <c r="G479" s="212"/>
      <c r="H479" s="157"/>
      <c r="I479" s="212"/>
      <c r="J479" s="157"/>
      <c r="K479" s="212"/>
      <c r="L479" s="157"/>
      <c r="M479" s="212"/>
    </row>
    <row r="480" spans="2:14" ht="27" customHeight="1" x14ac:dyDescent="0.3">
      <c r="B480" s="227">
        <v>4</v>
      </c>
      <c r="C480" s="224" t="s">
        <v>5</v>
      </c>
      <c r="D480" s="197" t="s">
        <v>433</v>
      </c>
      <c r="E480" s="211" t="s">
        <v>468</v>
      </c>
      <c r="F480" s="197" t="s">
        <v>444</v>
      </c>
      <c r="G480" s="211" t="s">
        <v>446</v>
      </c>
      <c r="H480" s="204"/>
      <c r="I480" s="211"/>
      <c r="J480" s="204"/>
      <c r="K480" s="211"/>
      <c r="L480" s="204"/>
      <c r="M480" s="211"/>
    </row>
    <row r="481" spans="2:14" ht="50.1" customHeight="1" x14ac:dyDescent="0.3">
      <c r="B481" s="228"/>
      <c r="C481" s="225"/>
      <c r="D481" s="197" t="s">
        <v>437</v>
      </c>
      <c r="E481" s="211"/>
      <c r="F481" s="197" t="s">
        <v>445</v>
      </c>
      <c r="G481" s="211"/>
      <c r="H481" s="204"/>
      <c r="I481" s="211"/>
      <c r="J481" s="204"/>
      <c r="K481" s="211"/>
      <c r="L481" s="204"/>
      <c r="M481" s="211"/>
    </row>
    <row r="482" spans="2:14" ht="21.95" customHeight="1" x14ac:dyDescent="0.3">
      <c r="B482" s="229"/>
      <c r="C482" s="226"/>
      <c r="D482" s="157" t="s">
        <v>333</v>
      </c>
      <c r="E482" s="212"/>
      <c r="F482" s="157" t="s">
        <v>368</v>
      </c>
      <c r="G482" s="212"/>
      <c r="H482" s="157"/>
      <c r="I482" s="212"/>
      <c r="J482" s="157"/>
      <c r="K482" s="212"/>
      <c r="L482" s="157"/>
      <c r="M482" s="212"/>
    </row>
    <row r="483" spans="2:14" ht="27" customHeight="1" x14ac:dyDescent="0.3">
      <c r="B483" s="227">
        <v>5</v>
      </c>
      <c r="C483" s="224" t="s">
        <v>483</v>
      </c>
      <c r="D483" s="197" t="s">
        <v>433</v>
      </c>
      <c r="E483" s="211" t="s">
        <v>467</v>
      </c>
      <c r="F483" s="197" t="s">
        <v>442</v>
      </c>
      <c r="G483" s="211" t="s">
        <v>479</v>
      </c>
      <c r="H483" s="204"/>
      <c r="I483" s="211"/>
      <c r="J483" s="204"/>
      <c r="K483" s="211"/>
      <c r="L483" s="204"/>
      <c r="M483" s="211"/>
    </row>
    <row r="484" spans="2:14" ht="50.1" customHeight="1" x14ac:dyDescent="0.3">
      <c r="B484" s="228"/>
      <c r="C484" s="225"/>
      <c r="D484" s="197" t="s">
        <v>437</v>
      </c>
      <c r="E484" s="211"/>
      <c r="F484" s="197" t="s">
        <v>443</v>
      </c>
      <c r="G484" s="211"/>
      <c r="H484" s="204"/>
      <c r="I484" s="211"/>
      <c r="J484" s="204"/>
      <c r="K484" s="211"/>
      <c r="L484" s="204"/>
      <c r="M484" s="211"/>
    </row>
    <row r="485" spans="2:14" ht="21.95" customHeight="1" x14ac:dyDescent="0.3">
      <c r="B485" s="229"/>
      <c r="C485" s="226"/>
      <c r="D485" s="157" t="s">
        <v>333</v>
      </c>
      <c r="E485" s="212"/>
      <c r="F485" s="157" t="s">
        <v>368</v>
      </c>
      <c r="G485" s="212"/>
      <c r="H485" s="157"/>
      <c r="I485" s="212"/>
      <c r="J485" s="157"/>
      <c r="K485" s="212"/>
      <c r="L485" s="157"/>
      <c r="M485" s="212"/>
    </row>
    <row r="486" spans="2:14" ht="27" customHeight="1" x14ac:dyDescent="0.3">
      <c r="B486" s="227">
        <v>6</v>
      </c>
      <c r="C486" s="224" t="s">
        <v>484</v>
      </c>
      <c r="D486" s="197" t="s">
        <v>433</v>
      </c>
      <c r="E486" s="211" t="s">
        <v>467</v>
      </c>
      <c r="F486" s="197" t="s">
        <v>442</v>
      </c>
      <c r="G486" s="211" t="s">
        <v>480</v>
      </c>
      <c r="H486" s="204"/>
      <c r="I486" s="211"/>
      <c r="J486" s="204"/>
      <c r="K486" s="211"/>
      <c r="L486" s="204"/>
      <c r="M486" s="211"/>
    </row>
    <row r="487" spans="2:14" ht="50.1" customHeight="1" x14ac:dyDescent="0.3">
      <c r="B487" s="228"/>
      <c r="C487" s="225"/>
      <c r="D487" s="197" t="s">
        <v>437</v>
      </c>
      <c r="E487" s="211"/>
      <c r="F487" s="197" t="s">
        <v>443</v>
      </c>
      <c r="G487" s="211"/>
      <c r="H487" s="204"/>
      <c r="I487" s="211"/>
      <c r="J487" s="204"/>
      <c r="K487" s="211"/>
      <c r="L487" s="204"/>
      <c r="M487" s="211"/>
    </row>
    <row r="488" spans="2:14" ht="21.95" customHeight="1" x14ac:dyDescent="0.3">
      <c r="B488" s="229"/>
      <c r="C488" s="226"/>
      <c r="D488" s="157" t="s">
        <v>333</v>
      </c>
      <c r="E488" s="212"/>
      <c r="F488" s="157" t="s">
        <v>368</v>
      </c>
      <c r="G488" s="212"/>
      <c r="H488" s="157"/>
      <c r="I488" s="212"/>
      <c r="J488" s="157"/>
      <c r="K488" s="212"/>
      <c r="L488" s="157"/>
      <c r="M488" s="212"/>
    </row>
    <row r="489" spans="2:14" ht="27" customHeight="1" x14ac:dyDescent="0.3">
      <c r="B489" s="227">
        <v>7</v>
      </c>
      <c r="C489" s="224" t="s">
        <v>485</v>
      </c>
      <c r="D489" s="197" t="s">
        <v>433</v>
      </c>
      <c r="E489" s="211" t="s">
        <v>467</v>
      </c>
      <c r="F489" s="197" t="s">
        <v>442</v>
      </c>
      <c r="G489" s="211" t="s">
        <v>479</v>
      </c>
      <c r="H489" s="204"/>
      <c r="I489" s="211"/>
      <c r="J489" s="204"/>
      <c r="K489" s="211"/>
      <c r="L489" s="204"/>
      <c r="M489" s="211"/>
    </row>
    <row r="490" spans="2:14" ht="50.1" customHeight="1" x14ac:dyDescent="0.3">
      <c r="B490" s="228"/>
      <c r="C490" s="225"/>
      <c r="D490" s="197" t="s">
        <v>437</v>
      </c>
      <c r="E490" s="211"/>
      <c r="F490" s="197" t="s">
        <v>443</v>
      </c>
      <c r="G490" s="211"/>
      <c r="H490" s="204"/>
      <c r="I490" s="211"/>
      <c r="J490" s="204"/>
      <c r="K490" s="211"/>
      <c r="L490" s="204"/>
      <c r="M490" s="211"/>
    </row>
    <row r="491" spans="2:14" ht="21.95" customHeight="1" x14ac:dyDescent="0.3">
      <c r="B491" s="229"/>
      <c r="C491" s="226"/>
      <c r="D491" s="157" t="s">
        <v>333</v>
      </c>
      <c r="E491" s="212"/>
      <c r="F491" s="157" t="s">
        <v>368</v>
      </c>
      <c r="G491" s="212"/>
      <c r="H491" s="157"/>
      <c r="I491" s="212"/>
      <c r="J491" s="157"/>
      <c r="K491" s="212"/>
      <c r="L491" s="157"/>
      <c r="M491" s="212"/>
    </row>
    <row r="492" spans="2:14" ht="27" customHeight="1" x14ac:dyDescent="0.3">
      <c r="B492" s="227">
        <v>8</v>
      </c>
      <c r="C492" s="224" t="s">
        <v>486</v>
      </c>
      <c r="D492" s="197" t="s">
        <v>433</v>
      </c>
      <c r="E492" s="211" t="s">
        <v>468</v>
      </c>
      <c r="F492" s="197" t="s">
        <v>442</v>
      </c>
      <c r="G492" s="211" t="s">
        <v>480</v>
      </c>
      <c r="H492" s="204"/>
      <c r="I492" s="211"/>
      <c r="J492" s="204"/>
      <c r="K492" s="211"/>
      <c r="L492" s="204"/>
      <c r="M492" s="211"/>
    </row>
    <row r="493" spans="2:14" ht="50.1" customHeight="1" x14ac:dyDescent="0.3">
      <c r="B493" s="228"/>
      <c r="C493" s="225"/>
      <c r="D493" s="197" t="s">
        <v>437</v>
      </c>
      <c r="E493" s="211"/>
      <c r="F493" s="197" t="s">
        <v>443</v>
      </c>
      <c r="G493" s="211"/>
      <c r="H493" s="204"/>
      <c r="I493" s="211"/>
      <c r="J493" s="204"/>
      <c r="K493" s="211"/>
      <c r="L493" s="204"/>
      <c r="M493" s="211"/>
    </row>
    <row r="494" spans="2:14" ht="21.95" customHeight="1" x14ac:dyDescent="0.3">
      <c r="B494" s="229"/>
      <c r="C494" s="226"/>
      <c r="D494" s="157" t="s">
        <v>333</v>
      </c>
      <c r="E494" s="212"/>
      <c r="F494" s="157" t="s">
        <v>368</v>
      </c>
      <c r="G494" s="212"/>
      <c r="H494" s="157"/>
      <c r="I494" s="212"/>
      <c r="J494" s="157"/>
      <c r="K494" s="212"/>
      <c r="L494" s="157"/>
      <c r="M494" s="212"/>
      <c r="N494" t="s">
        <v>224</v>
      </c>
    </row>
    <row r="495" spans="2:14" ht="17.100000000000001" customHeight="1" x14ac:dyDescent="0.3">
      <c r="B495" s="150"/>
      <c r="C495" s="159"/>
      <c r="D495" s="160"/>
      <c r="E495" s="160"/>
      <c r="F495" s="160"/>
      <c r="G495" s="160"/>
      <c r="H495" s="160"/>
      <c r="I495" s="160"/>
      <c r="J495" s="160"/>
      <c r="K495" s="160"/>
      <c r="L495" s="160"/>
      <c r="M495" s="160"/>
    </row>
    <row r="496" spans="2:14" ht="17.100000000000001" customHeight="1" x14ac:dyDescent="0.3">
      <c r="B496" s="150"/>
      <c r="C496" s="159"/>
      <c r="D496" s="160"/>
      <c r="E496" s="160"/>
      <c r="F496" s="160"/>
      <c r="G496" s="160"/>
      <c r="H496" s="160"/>
      <c r="I496" s="160"/>
      <c r="J496" s="160"/>
      <c r="K496" s="160"/>
      <c r="L496" s="160"/>
      <c r="M496" s="160"/>
    </row>
    <row r="497" spans="2:13" ht="17.100000000000001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6"/>
    </row>
    <row r="498" spans="2:13" ht="27" customHeight="1" x14ac:dyDescent="0.3">
      <c r="B498" s="2"/>
      <c r="C498" s="230">
        <f>L503</f>
        <v>43896</v>
      </c>
      <c r="D498" s="230"/>
      <c r="E498" s="230"/>
      <c r="F498" s="230"/>
      <c r="G498" s="230"/>
      <c r="H498" s="220">
        <f>IF(DAY(L503)&gt;=28,5,IF(DAY(L503)&gt;=21,4,IF(DAY(L503)&gt;=14,3,IF(DAY(L503)&gt;=7,2,1))))</f>
        <v>1</v>
      </c>
      <c r="I498" s="220"/>
      <c r="J498" s="220"/>
      <c r="K498" s="220"/>
      <c r="L498" s="220"/>
      <c r="M498" s="6"/>
    </row>
    <row r="499" spans="2:13" ht="26.25" customHeight="1" x14ac:dyDescent="0.3">
      <c r="B499" s="221"/>
      <c r="C499" s="222"/>
      <c r="D499" s="184"/>
      <c r="E499" s="7"/>
      <c r="F499" s="155"/>
      <c r="G499" s="218"/>
      <c r="H499" s="219"/>
      <c r="I499" s="219"/>
      <c r="J499" s="156"/>
      <c r="K499" s="8"/>
      <c r="L499" s="156"/>
      <c r="M499" s="6"/>
    </row>
    <row r="500" spans="2:13" ht="17.100000000000001" customHeight="1" x14ac:dyDescent="0.3">
      <c r="B500" s="223" t="s">
        <v>229</v>
      </c>
      <c r="C500" s="223"/>
      <c r="D500" s="9" t="s">
        <v>236</v>
      </c>
      <c r="E500" s="10"/>
      <c r="F500" s="11"/>
      <c r="G500" s="221" t="s">
        <v>231</v>
      </c>
      <c r="H500" s="222"/>
      <c r="I500" s="222"/>
      <c r="J500" s="6"/>
      <c r="K500" s="6"/>
      <c r="L500" s="6"/>
      <c r="M500" s="6"/>
    </row>
    <row r="501" spans="2:13" ht="17.100000000000001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6"/>
    </row>
    <row r="502" spans="2:13" ht="17.100000000000001" customHeight="1" x14ac:dyDescent="0.3">
      <c r="B502" s="239" t="s">
        <v>0</v>
      </c>
      <c r="C502" s="239" t="s">
        <v>1</v>
      </c>
      <c r="D502" s="215">
        <f>D503</f>
        <v>43892</v>
      </c>
      <c r="E502" s="216"/>
      <c r="F502" s="215">
        <f>F503</f>
        <v>43893</v>
      </c>
      <c r="G502" s="216"/>
      <c r="H502" s="215">
        <f>H503</f>
        <v>43894</v>
      </c>
      <c r="I502" s="216"/>
      <c r="J502" s="215">
        <f>J503</f>
        <v>43895</v>
      </c>
      <c r="K502" s="216"/>
      <c r="L502" s="215">
        <f>L503</f>
        <v>43896</v>
      </c>
      <c r="M502" s="216"/>
    </row>
    <row r="503" spans="2:13" ht="17.100000000000001" customHeight="1" thickBot="1" x14ac:dyDescent="0.35">
      <c r="B503" s="240"/>
      <c r="C503" s="240"/>
      <c r="D503" s="213">
        <f>D470+7</f>
        <v>43892</v>
      </c>
      <c r="E503" s="214"/>
      <c r="F503" s="213">
        <f>D503+1</f>
        <v>43893</v>
      </c>
      <c r="G503" s="214"/>
      <c r="H503" s="213">
        <f>F503+1</f>
        <v>43894</v>
      </c>
      <c r="I503" s="214"/>
      <c r="J503" s="213">
        <f>H503+1</f>
        <v>43895</v>
      </c>
      <c r="K503" s="214"/>
      <c r="L503" s="213">
        <f>J503+1</f>
        <v>43896</v>
      </c>
      <c r="M503" s="214"/>
    </row>
    <row r="504" spans="2:13" ht="27" customHeight="1" thickTop="1" x14ac:dyDescent="0.3">
      <c r="B504" s="229">
        <v>1</v>
      </c>
      <c r="C504" s="225" t="s">
        <v>2</v>
      </c>
      <c r="D504" s="204"/>
      <c r="E504" s="211"/>
      <c r="F504" s="204"/>
      <c r="G504" s="211"/>
      <c r="H504" s="204"/>
      <c r="I504" s="211"/>
      <c r="J504" s="204"/>
      <c r="K504" s="211"/>
      <c r="L504" s="204"/>
      <c r="M504" s="211"/>
    </row>
    <row r="505" spans="2:13" ht="50.1" customHeight="1" x14ac:dyDescent="0.3">
      <c r="B505" s="229"/>
      <c r="C505" s="225"/>
      <c r="D505" s="204"/>
      <c r="E505" s="211"/>
      <c r="F505" s="204"/>
      <c r="G505" s="211"/>
      <c r="H505" s="204"/>
      <c r="I505" s="211"/>
      <c r="J505" s="204"/>
      <c r="K505" s="211"/>
      <c r="L505" s="204"/>
      <c r="M505" s="211"/>
    </row>
    <row r="506" spans="2:13" ht="21.95" customHeight="1" x14ac:dyDescent="0.3">
      <c r="B506" s="237"/>
      <c r="C506" s="238"/>
      <c r="D506" s="157"/>
      <c r="E506" s="212"/>
      <c r="F506" s="157"/>
      <c r="G506" s="212"/>
      <c r="H506" s="157"/>
      <c r="I506" s="212"/>
      <c r="J506" s="157"/>
      <c r="K506" s="212"/>
      <c r="L506" s="157"/>
      <c r="M506" s="212"/>
    </row>
    <row r="507" spans="2:13" ht="27" customHeight="1" x14ac:dyDescent="0.3">
      <c r="B507" s="227">
        <v>2</v>
      </c>
      <c r="C507" s="224" t="s">
        <v>3</v>
      </c>
      <c r="D507" s="204"/>
      <c r="E507" s="211"/>
      <c r="F507" s="204"/>
      <c r="G507" s="211"/>
      <c r="H507" s="204"/>
      <c r="I507" s="211"/>
      <c r="J507" s="204"/>
      <c r="K507" s="211"/>
      <c r="L507" s="204"/>
      <c r="M507" s="211"/>
    </row>
    <row r="508" spans="2:13" ht="50.1" customHeight="1" x14ac:dyDescent="0.3">
      <c r="B508" s="228"/>
      <c r="C508" s="225"/>
      <c r="D508" s="204"/>
      <c r="E508" s="211"/>
      <c r="F508" s="204"/>
      <c r="G508" s="211"/>
      <c r="H508" s="204"/>
      <c r="I508" s="211"/>
      <c r="J508" s="204"/>
      <c r="K508" s="211"/>
      <c r="L508" s="204"/>
      <c r="M508" s="211"/>
    </row>
    <row r="509" spans="2:13" ht="21.95" customHeight="1" x14ac:dyDescent="0.3">
      <c r="B509" s="229"/>
      <c r="C509" s="226"/>
      <c r="D509" s="157"/>
      <c r="E509" s="212"/>
      <c r="F509" s="157"/>
      <c r="G509" s="212"/>
      <c r="H509" s="157"/>
      <c r="I509" s="212"/>
      <c r="J509" s="157"/>
      <c r="K509" s="212"/>
      <c r="L509" s="157"/>
      <c r="M509" s="212"/>
    </row>
    <row r="510" spans="2:13" ht="27" customHeight="1" x14ac:dyDescent="0.3">
      <c r="B510" s="227">
        <v>3</v>
      </c>
      <c r="C510" s="224" t="s">
        <v>4</v>
      </c>
      <c r="D510" s="204"/>
      <c r="E510" s="211"/>
      <c r="F510" s="204"/>
      <c r="G510" s="211"/>
      <c r="H510" s="204"/>
      <c r="I510" s="211"/>
      <c r="J510" s="204"/>
      <c r="K510" s="211"/>
      <c r="L510" s="204"/>
      <c r="M510" s="211"/>
    </row>
    <row r="511" spans="2:13" ht="50.1" customHeight="1" x14ac:dyDescent="0.3">
      <c r="B511" s="228"/>
      <c r="C511" s="225"/>
      <c r="D511" s="204"/>
      <c r="E511" s="211"/>
      <c r="F511" s="204"/>
      <c r="G511" s="211"/>
      <c r="H511" s="204"/>
      <c r="I511" s="211"/>
      <c r="J511" s="204"/>
      <c r="K511" s="211"/>
      <c r="L511" s="204"/>
      <c r="M511" s="211"/>
    </row>
    <row r="512" spans="2:13" ht="21.95" customHeight="1" x14ac:dyDescent="0.3">
      <c r="B512" s="229"/>
      <c r="C512" s="226"/>
      <c r="D512" s="157"/>
      <c r="E512" s="212"/>
      <c r="F512" s="157"/>
      <c r="G512" s="212"/>
      <c r="H512" s="157"/>
      <c r="I512" s="212"/>
      <c r="J512" s="157"/>
      <c r="K512" s="212"/>
      <c r="L512" s="157"/>
      <c r="M512" s="212"/>
    </row>
    <row r="513" spans="2:14" ht="27" customHeight="1" x14ac:dyDescent="0.3">
      <c r="B513" s="227">
        <v>4</v>
      </c>
      <c r="C513" s="224" t="s">
        <v>5</v>
      </c>
      <c r="D513" s="204"/>
      <c r="E513" s="211"/>
      <c r="F513" s="204"/>
      <c r="G513" s="211"/>
      <c r="H513" s="204"/>
      <c r="I513" s="211"/>
      <c r="J513" s="204"/>
      <c r="K513" s="211"/>
      <c r="L513" s="204"/>
      <c r="M513" s="211"/>
    </row>
    <row r="514" spans="2:14" ht="50.1" customHeight="1" x14ac:dyDescent="0.3">
      <c r="B514" s="228"/>
      <c r="C514" s="225"/>
      <c r="D514" s="204"/>
      <c r="E514" s="211"/>
      <c r="F514" s="204"/>
      <c r="G514" s="211"/>
      <c r="H514" s="204"/>
      <c r="I514" s="211"/>
      <c r="J514" s="204"/>
      <c r="K514" s="211"/>
      <c r="L514" s="204"/>
      <c r="M514" s="211"/>
    </row>
    <row r="515" spans="2:14" ht="21.95" customHeight="1" x14ac:dyDescent="0.3">
      <c r="B515" s="229"/>
      <c r="C515" s="226"/>
      <c r="D515" s="157"/>
      <c r="E515" s="212"/>
      <c r="F515" s="157"/>
      <c r="G515" s="212"/>
      <c r="H515" s="157"/>
      <c r="I515" s="212"/>
      <c r="J515" s="157"/>
      <c r="K515" s="212"/>
      <c r="L515" s="157"/>
      <c r="M515" s="212"/>
    </row>
    <row r="516" spans="2:14" ht="27" customHeight="1" x14ac:dyDescent="0.3">
      <c r="B516" s="227">
        <v>5</v>
      </c>
      <c r="C516" s="224" t="s">
        <v>6</v>
      </c>
      <c r="D516" s="204"/>
      <c r="E516" s="211"/>
      <c r="F516" s="204"/>
      <c r="G516" s="211"/>
      <c r="H516" s="204"/>
      <c r="I516" s="211"/>
      <c r="J516" s="204"/>
      <c r="K516" s="211"/>
      <c r="L516" s="204"/>
      <c r="M516" s="211"/>
    </row>
    <row r="517" spans="2:14" ht="50.1" customHeight="1" x14ac:dyDescent="0.3">
      <c r="B517" s="228"/>
      <c r="C517" s="225"/>
      <c r="D517" s="204"/>
      <c r="E517" s="211"/>
      <c r="F517" s="204"/>
      <c r="G517" s="211"/>
      <c r="H517" s="204"/>
      <c r="I517" s="211"/>
      <c r="J517" s="204"/>
      <c r="K517" s="211"/>
      <c r="L517" s="204"/>
      <c r="M517" s="211"/>
    </row>
    <row r="518" spans="2:14" ht="21.95" customHeight="1" x14ac:dyDescent="0.3">
      <c r="B518" s="229"/>
      <c r="C518" s="226"/>
      <c r="D518" s="157"/>
      <c r="E518" s="212"/>
      <c r="F518" s="157"/>
      <c r="G518" s="212"/>
      <c r="H518" s="157"/>
      <c r="I518" s="212"/>
      <c r="J518" s="157"/>
      <c r="K518" s="212"/>
      <c r="L518" s="157"/>
      <c r="M518" s="212"/>
      <c r="N518" t="s">
        <v>224</v>
      </c>
    </row>
    <row r="519" spans="2:14" ht="27" customHeight="1" x14ac:dyDescent="0.3">
      <c r="B519" s="227">
        <v>6</v>
      </c>
      <c r="C519" s="224" t="s">
        <v>6</v>
      </c>
      <c r="D519" s="204"/>
      <c r="E519" s="211"/>
      <c r="F519" s="204"/>
      <c r="G519" s="211"/>
      <c r="H519" s="204"/>
      <c r="I519" s="211"/>
      <c r="J519" s="204"/>
      <c r="K519" s="211"/>
      <c r="L519" s="204"/>
      <c r="M519" s="211"/>
    </row>
    <row r="520" spans="2:14" ht="50.1" customHeight="1" x14ac:dyDescent="0.3">
      <c r="B520" s="228"/>
      <c r="C520" s="225"/>
      <c r="D520" s="204"/>
      <c r="E520" s="211"/>
      <c r="F520" s="204"/>
      <c r="G520" s="211"/>
      <c r="H520" s="204"/>
      <c r="I520" s="211"/>
      <c r="J520" s="204"/>
      <c r="K520" s="211"/>
      <c r="L520" s="204"/>
      <c r="M520" s="211"/>
    </row>
    <row r="521" spans="2:14" ht="21.95" customHeight="1" x14ac:dyDescent="0.3">
      <c r="B521" s="229"/>
      <c r="C521" s="226"/>
      <c r="D521" s="157"/>
      <c r="E521" s="212"/>
      <c r="F521" s="157"/>
      <c r="G521" s="212"/>
      <c r="H521" s="157"/>
      <c r="I521" s="212"/>
      <c r="J521" s="157"/>
      <c r="K521" s="212"/>
      <c r="L521" s="157"/>
      <c r="M521" s="212"/>
    </row>
    <row r="522" spans="2:14" ht="27" customHeight="1" x14ac:dyDescent="0.3">
      <c r="B522" s="227">
        <v>7</v>
      </c>
      <c r="C522" s="224" t="s">
        <v>7</v>
      </c>
      <c r="D522" s="204"/>
      <c r="E522" s="211"/>
      <c r="F522" s="204"/>
      <c r="G522" s="211"/>
      <c r="H522" s="204"/>
      <c r="I522" s="211"/>
      <c r="J522" s="204"/>
      <c r="K522" s="211"/>
      <c r="L522" s="204"/>
      <c r="M522" s="211"/>
    </row>
    <row r="523" spans="2:14" ht="50.1" customHeight="1" x14ac:dyDescent="0.3">
      <c r="B523" s="228"/>
      <c r="C523" s="225"/>
      <c r="D523" s="204"/>
      <c r="E523" s="211"/>
      <c r="F523" s="204"/>
      <c r="G523" s="211"/>
      <c r="H523" s="204"/>
      <c r="I523" s="211"/>
      <c r="J523" s="204"/>
      <c r="K523" s="211"/>
      <c r="L523" s="204"/>
      <c r="M523" s="211"/>
    </row>
    <row r="524" spans="2:14" ht="21.95" customHeight="1" x14ac:dyDescent="0.3">
      <c r="B524" s="229"/>
      <c r="C524" s="226"/>
      <c r="D524" s="157"/>
      <c r="E524" s="212"/>
      <c r="F524" s="157"/>
      <c r="G524" s="212"/>
      <c r="H524" s="157"/>
      <c r="I524" s="212"/>
      <c r="J524" s="157"/>
      <c r="K524" s="212"/>
      <c r="L524" s="157"/>
      <c r="M524" s="212"/>
    </row>
    <row r="525" spans="2:14" ht="27" customHeight="1" x14ac:dyDescent="0.3">
      <c r="B525" s="227">
        <v>8</v>
      </c>
      <c r="C525" s="224" t="s">
        <v>8</v>
      </c>
      <c r="D525" s="204"/>
      <c r="E525" s="211"/>
      <c r="F525" s="204"/>
      <c r="G525" s="211"/>
      <c r="H525" s="204"/>
      <c r="I525" s="211"/>
      <c r="J525" s="204"/>
      <c r="K525" s="211"/>
      <c r="L525" s="204"/>
      <c r="M525" s="211"/>
    </row>
    <row r="526" spans="2:14" ht="50.1" customHeight="1" x14ac:dyDescent="0.3">
      <c r="B526" s="228"/>
      <c r="C526" s="225"/>
      <c r="D526" s="204"/>
      <c r="E526" s="211"/>
      <c r="F526" s="204"/>
      <c r="G526" s="211"/>
      <c r="H526" s="204"/>
      <c r="I526" s="211"/>
      <c r="J526" s="204"/>
      <c r="K526" s="211"/>
      <c r="L526" s="204"/>
      <c r="M526" s="211"/>
    </row>
    <row r="527" spans="2:14" ht="21.95" customHeight="1" x14ac:dyDescent="0.3">
      <c r="B527" s="229"/>
      <c r="C527" s="226"/>
      <c r="D527" s="157"/>
      <c r="E527" s="212"/>
      <c r="F527" s="157"/>
      <c r="G527" s="212"/>
      <c r="H527" s="157"/>
      <c r="I527" s="212"/>
      <c r="J527" s="157"/>
      <c r="K527" s="212"/>
      <c r="L527" s="157"/>
      <c r="M527" s="212"/>
    </row>
    <row r="528" spans="2:14" ht="17.100000000000001" customHeight="1" x14ac:dyDescent="0.3">
      <c r="B528" s="150"/>
      <c r="C528" s="159"/>
      <c r="D528" s="160"/>
      <c r="E528" s="160"/>
      <c r="F528" s="160"/>
      <c r="G528" s="160"/>
      <c r="H528" s="160"/>
      <c r="I528" s="160"/>
      <c r="J528" s="160"/>
      <c r="K528" s="160"/>
      <c r="L528" s="160"/>
      <c r="M528" s="160"/>
    </row>
    <row r="529" spans="2:14" ht="17.100000000000001" customHeight="1" x14ac:dyDescent="0.3">
      <c r="B529" s="150"/>
      <c r="C529" s="159"/>
      <c r="D529" s="160"/>
      <c r="E529" s="160"/>
      <c r="F529" s="160"/>
      <c r="G529" s="160"/>
      <c r="H529" s="160"/>
      <c r="I529" s="160"/>
      <c r="J529" s="160"/>
      <c r="K529" s="160"/>
      <c r="L529" s="160"/>
      <c r="M529" s="160"/>
    </row>
    <row r="530" spans="2:14" ht="17.100000000000001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6"/>
    </row>
    <row r="531" spans="2:14" ht="27" customHeight="1" x14ac:dyDescent="0.3">
      <c r="B531" s="2"/>
      <c r="C531" s="230">
        <f>L536</f>
        <v>43903</v>
      </c>
      <c r="D531" s="230"/>
      <c r="E531" s="230"/>
      <c r="F531" s="230"/>
      <c r="G531" s="230"/>
      <c r="H531" s="220">
        <f>IF(DAY(L536)&gt;=28,5,IF(DAY(L536)&gt;=21,4,IF(DAY(L536)&gt;=14,3,IF(DAY(L536)&gt;=7,2,1))))</f>
        <v>2</v>
      </c>
      <c r="I531" s="220"/>
      <c r="J531" s="220"/>
      <c r="K531" s="220"/>
      <c r="L531" s="220"/>
      <c r="M531" s="6"/>
    </row>
    <row r="532" spans="2:14" ht="26.25" customHeight="1" x14ac:dyDescent="0.3">
      <c r="B532" s="221"/>
      <c r="C532" s="222"/>
      <c r="D532" s="184"/>
      <c r="E532" s="7"/>
      <c r="F532" s="155"/>
      <c r="G532" s="218"/>
      <c r="H532" s="219"/>
      <c r="I532" s="219"/>
      <c r="J532" s="156"/>
      <c r="K532" s="8"/>
      <c r="L532" s="156"/>
      <c r="M532" s="6"/>
    </row>
    <row r="533" spans="2:14" ht="17.100000000000001" customHeight="1" x14ac:dyDescent="0.3">
      <c r="B533" s="223" t="s">
        <v>229</v>
      </c>
      <c r="C533" s="223"/>
      <c r="D533" s="9" t="s">
        <v>236</v>
      </c>
      <c r="E533" s="10"/>
      <c r="F533" s="11"/>
      <c r="G533" s="221" t="s">
        <v>231</v>
      </c>
      <c r="H533" s="222"/>
      <c r="I533" s="222"/>
      <c r="J533" s="6"/>
      <c r="K533" s="6"/>
      <c r="L533" s="6"/>
      <c r="M533" s="6"/>
    </row>
    <row r="534" spans="2:14" ht="17.100000000000001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6"/>
    </row>
    <row r="535" spans="2:14" ht="17.100000000000001" customHeight="1" x14ac:dyDescent="0.3">
      <c r="B535" s="239" t="s">
        <v>0</v>
      </c>
      <c r="C535" s="239" t="s">
        <v>1</v>
      </c>
      <c r="D535" s="215">
        <f>D536</f>
        <v>43899</v>
      </c>
      <c r="E535" s="216"/>
      <c r="F535" s="215">
        <f>F536</f>
        <v>43900</v>
      </c>
      <c r="G535" s="216"/>
      <c r="H535" s="215">
        <f>H536</f>
        <v>43901</v>
      </c>
      <c r="I535" s="216"/>
      <c r="J535" s="215">
        <f>J536</f>
        <v>43902</v>
      </c>
      <c r="K535" s="216"/>
      <c r="L535" s="215">
        <f>L536</f>
        <v>43903</v>
      </c>
      <c r="M535" s="216"/>
    </row>
    <row r="536" spans="2:14" ht="17.100000000000001" customHeight="1" thickBot="1" x14ac:dyDescent="0.35">
      <c r="B536" s="240"/>
      <c r="C536" s="240"/>
      <c r="D536" s="213">
        <f>D503+7</f>
        <v>43899</v>
      </c>
      <c r="E536" s="214"/>
      <c r="F536" s="213">
        <f>D536+1</f>
        <v>43900</v>
      </c>
      <c r="G536" s="214"/>
      <c r="H536" s="213">
        <f>F536+1</f>
        <v>43901</v>
      </c>
      <c r="I536" s="214"/>
      <c r="J536" s="213">
        <f>H536+1</f>
        <v>43902</v>
      </c>
      <c r="K536" s="214"/>
      <c r="L536" s="213">
        <f>J536+1</f>
        <v>43903</v>
      </c>
      <c r="M536" s="214"/>
    </row>
    <row r="537" spans="2:14" ht="27" customHeight="1" thickTop="1" x14ac:dyDescent="0.3">
      <c r="B537" s="229">
        <v>1</v>
      </c>
      <c r="C537" s="225" t="s">
        <v>2</v>
      </c>
      <c r="D537" s="204"/>
      <c r="E537" s="211"/>
      <c r="F537" s="204"/>
      <c r="G537" s="211"/>
      <c r="H537" s="204"/>
      <c r="I537" s="211"/>
      <c r="J537" s="204"/>
      <c r="K537" s="211"/>
      <c r="L537" s="204"/>
      <c r="M537" s="211"/>
    </row>
    <row r="538" spans="2:14" ht="50.1" customHeight="1" x14ac:dyDescent="0.3">
      <c r="B538" s="229"/>
      <c r="C538" s="225"/>
      <c r="D538" s="204"/>
      <c r="E538" s="211"/>
      <c r="F538" s="204"/>
      <c r="G538" s="211"/>
      <c r="H538" s="204"/>
      <c r="I538" s="211"/>
      <c r="J538" s="204"/>
      <c r="K538" s="211"/>
      <c r="L538" s="204"/>
      <c r="M538" s="211"/>
    </row>
    <row r="539" spans="2:14" ht="21.95" customHeight="1" x14ac:dyDescent="0.3">
      <c r="B539" s="237"/>
      <c r="C539" s="238"/>
      <c r="D539" s="157"/>
      <c r="E539" s="212"/>
      <c r="F539" s="157"/>
      <c r="G539" s="212"/>
      <c r="H539" s="157"/>
      <c r="I539" s="212"/>
      <c r="J539" s="157"/>
      <c r="K539" s="212"/>
      <c r="L539" s="157"/>
      <c r="M539" s="212"/>
    </row>
    <row r="540" spans="2:14" ht="27" customHeight="1" x14ac:dyDescent="0.3">
      <c r="B540" s="227">
        <v>2</v>
      </c>
      <c r="C540" s="224" t="s">
        <v>3</v>
      </c>
      <c r="D540" s="204"/>
      <c r="E540" s="211"/>
      <c r="F540" s="204"/>
      <c r="G540" s="211"/>
      <c r="H540" s="204"/>
      <c r="I540" s="211"/>
      <c r="J540" s="204"/>
      <c r="K540" s="211"/>
      <c r="L540" s="204"/>
      <c r="M540" s="211"/>
    </row>
    <row r="541" spans="2:14" ht="50.1" customHeight="1" x14ac:dyDescent="0.3">
      <c r="B541" s="228"/>
      <c r="C541" s="225"/>
      <c r="D541" s="204"/>
      <c r="E541" s="211"/>
      <c r="F541" s="204"/>
      <c r="G541" s="211"/>
      <c r="H541" s="204"/>
      <c r="I541" s="211"/>
      <c r="J541" s="204"/>
      <c r="K541" s="211"/>
      <c r="L541" s="204"/>
      <c r="M541" s="211"/>
    </row>
    <row r="542" spans="2:14" ht="21.95" customHeight="1" x14ac:dyDescent="0.3">
      <c r="B542" s="229"/>
      <c r="C542" s="226"/>
      <c r="D542" s="157"/>
      <c r="E542" s="212"/>
      <c r="F542" s="157"/>
      <c r="G542" s="212"/>
      <c r="H542" s="157"/>
      <c r="I542" s="212"/>
      <c r="J542" s="157"/>
      <c r="K542" s="212"/>
      <c r="L542" s="157"/>
      <c r="M542" s="212"/>
      <c r="N542" t="s">
        <v>224</v>
      </c>
    </row>
    <row r="543" spans="2:14" ht="27" customHeight="1" x14ac:dyDescent="0.3">
      <c r="B543" s="227">
        <v>3</v>
      </c>
      <c r="C543" s="224" t="s">
        <v>4</v>
      </c>
      <c r="D543" s="204"/>
      <c r="E543" s="211"/>
      <c r="F543" s="204"/>
      <c r="G543" s="211"/>
      <c r="H543" s="204"/>
      <c r="I543" s="211"/>
      <c r="J543" s="204"/>
      <c r="K543" s="211"/>
      <c r="L543" s="204"/>
      <c r="M543" s="211"/>
    </row>
    <row r="544" spans="2:14" ht="50.1" customHeight="1" x14ac:dyDescent="0.3">
      <c r="B544" s="228"/>
      <c r="C544" s="225"/>
      <c r="D544" s="204"/>
      <c r="E544" s="211"/>
      <c r="F544" s="204"/>
      <c r="G544" s="211"/>
      <c r="H544" s="204"/>
      <c r="I544" s="211"/>
      <c r="J544" s="204"/>
      <c r="K544" s="211"/>
      <c r="L544" s="204"/>
      <c r="M544" s="211"/>
    </row>
    <row r="545" spans="2:13" ht="21.95" customHeight="1" x14ac:dyDescent="0.3">
      <c r="B545" s="229"/>
      <c r="C545" s="226"/>
      <c r="D545" s="157"/>
      <c r="E545" s="212"/>
      <c r="F545" s="157"/>
      <c r="G545" s="212"/>
      <c r="H545" s="157"/>
      <c r="I545" s="212"/>
      <c r="J545" s="157"/>
      <c r="K545" s="212"/>
      <c r="L545" s="157"/>
      <c r="M545" s="212"/>
    </row>
    <row r="546" spans="2:13" ht="27" customHeight="1" x14ac:dyDescent="0.3">
      <c r="B546" s="227">
        <v>4</v>
      </c>
      <c r="C546" s="224" t="s">
        <v>5</v>
      </c>
      <c r="D546" s="204"/>
      <c r="E546" s="211"/>
      <c r="F546" s="204"/>
      <c r="G546" s="211"/>
      <c r="H546" s="204"/>
      <c r="I546" s="211"/>
      <c r="J546" s="204"/>
      <c r="K546" s="211"/>
      <c r="L546" s="204"/>
      <c r="M546" s="211"/>
    </row>
    <row r="547" spans="2:13" ht="50.1" customHeight="1" x14ac:dyDescent="0.3">
      <c r="B547" s="228"/>
      <c r="C547" s="225"/>
      <c r="D547" s="204"/>
      <c r="E547" s="211"/>
      <c r="F547" s="204"/>
      <c r="G547" s="211"/>
      <c r="H547" s="204"/>
      <c r="I547" s="211"/>
      <c r="J547" s="204"/>
      <c r="K547" s="211"/>
      <c r="L547" s="204"/>
      <c r="M547" s="211"/>
    </row>
    <row r="548" spans="2:13" ht="21.95" customHeight="1" x14ac:dyDescent="0.3">
      <c r="B548" s="229"/>
      <c r="C548" s="226"/>
      <c r="D548" s="157"/>
      <c r="E548" s="212"/>
      <c r="F548" s="157"/>
      <c r="G548" s="212"/>
      <c r="H548" s="157"/>
      <c r="I548" s="212"/>
      <c r="J548" s="157"/>
      <c r="K548" s="212"/>
      <c r="L548" s="157"/>
      <c r="M548" s="212"/>
    </row>
    <row r="549" spans="2:13" ht="27" customHeight="1" x14ac:dyDescent="0.3">
      <c r="B549" s="227">
        <v>5</v>
      </c>
      <c r="C549" s="224" t="s">
        <v>6</v>
      </c>
      <c r="D549" s="204"/>
      <c r="E549" s="211"/>
      <c r="F549" s="204"/>
      <c r="G549" s="211"/>
      <c r="H549" s="204"/>
      <c r="I549" s="211"/>
      <c r="J549" s="204"/>
      <c r="K549" s="211"/>
      <c r="L549" s="204"/>
      <c r="M549" s="211"/>
    </row>
    <row r="550" spans="2:13" ht="50.1" customHeight="1" x14ac:dyDescent="0.3">
      <c r="B550" s="228"/>
      <c r="C550" s="225"/>
      <c r="D550" s="204"/>
      <c r="E550" s="211"/>
      <c r="F550" s="204"/>
      <c r="G550" s="211"/>
      <c r="H550" s="204"/>
      <c r="I550" s="211"/>
      <c r="J550" s="204"/>
      <c r="K550" s="211"/>
      <c r="L550" s="204"/>
      <c r="M550" s="211"/>
    </row>
    <row r="551" spans="2:13" ht="21.95" customHeight="1" x14ac:dyDescent="0.3">
      <c r="B551" s="229"/>
      <c r="C551" s="226"/>
      <c r="D551" s="157"/>
      <c r="E551" s="212"/>
      <c r="F551" s="157"/>
      <c r="G551" s="212"/>
      <c r="H551" s="157"/>
      <c r="I551" s="212"/>
      <c r="J551" s="157"/>
      <c r="K551" s="212"/>
      <c r="L551" s="157"/>
      <c r="M551" s="212"/>
    </row>
    <row r="552" spans="2:13" ht="27" customHeight="1" x14ac:dyDescent="0.3">
      <c r="B552" s="227">
        <v>6</v>
      </c>
      <c r="C552" s="224" t="s">
        <v>6</v>
      </c>
      <c r="D552" s="204"/>
      <c r="E552" s="211"/>
      <c r="F552" s="204"/>
      <c r="G552" s="211"/>
      <c r="H552" s="204"/>
      <c r="I552" s="211"/>
      <c r="J552" s="204"/>
      <c r="K552" s="211"/>
      <c r="L552" s="204"/>
      <c r="M552" s="211"/>
    </row>
    <row r="553" spans="2:13" ht="50.1" customHeight="1" x14ac:dyDescent="0.3">
      <c r="B553" s="228"/>
      <c r="C553" s="225"/>
      <c r="D553" s="204"/>
      <c r="E553" s="211"/>
      <c r="F553" s="204"/>
      <c r="G553" s="211"/>
      <c r="H553" s="204"/>
      <c r="I553" s="211"/>
      <c r="J553" s="204"/>
      <c r="K553" s="211"/>
      <c r="L553" s="204"/>
      <c r="M553" s="211"/>
    </row>
    <row r="554" spans="2:13" ht="21.95" customHeight="1" x14ac:dyDescent="0.3">
      <c r="B554" s="229"/>
      <c r="C554" s="226"/>
      <c r="D554" s="157"/>
      <c r="E554" s="212"/>
      <c r="F554" s="157"/>
      <c r="G554" s="212"/>
      <c r="H554" s="157"/>
      <c r="I554" s="212"/>
      <c r="J554" s="157"/>
      <c r="K554" s="212"/>
      <c r="L554" s="157"/>
      <c r="M554" s="212"/>
    </row>
    <row r="555" spans="2:13" ht="27" customHeight="1" x14ac:dyDescent="0.3">
      <c r="B555" s="227">
        <v>7</v>
      </c>
      <c r="C555" s="224" t="s">
        <v>7</v>
      </c>
      <c r="D555" s="204"/>
      <c r="E555" s="211"/>
      <c r="F555" s="204"/>
      <c r="G555" s="211"/>
      <c r="H555" s="204"/>
      <c r="I555" s="211"/>
      <c r="J555" s="204"/>
      <c r="K555" s="211"/>
      <c r="L555" s="204"/>
      <c r="M555" s="211"/>
    </row>
    <row r="556" spans="2:13" ht="50.1" customHeight="1" x14ac:dyDescent="0.3">
      <c r="B556" s="228"/>
      <c r="C556" s="225"/>
      <c r="D556" s="204"/>
      <c r="E556" s="211"/>
      <c r="F556" s="204"/>
      <c r="G556" s="211"/>
      <c r="H556" s="204"/>
      <c r="I556" s="211"/>
      <c r="J556" s="204"/>
      <c r="K556" s="211"/>
      <c r="L556" s="204"/>
      <c r="M556" s="211"/>
    </row>
    <row r="557" spans="2:13" ht="21.95" customHeight="1" x14ac:dyDescent="0.3">
      <c r="B557" s="229"/>
      <c r="C557" s="226"/>
      <c r="D557" s="157"/>
      <c r="E557" s="212"/>
      <c r="F557" s="157"/>
      <c r="G557" s="212"/>
      <c r="H557" s="157"/>
      <c r="I557" s="212"/>
      <c r="J557" s="157"/>
      <c r="K557" s="212"/>
      <c r="L557" s="157"/>
      <c r="M557" s="212"/>
    </row>
    <row r="558" spans="2:13" ht="27" customHeight="1" x14ac:dyDescent="0.3">
      <c r="B558" s="227">
        <v>8</v>
      </c>
      <c r="C558" s="224" t="s">
        <v>8</v>
      </c>
      <c r="D558" s="204"/>
      <c r="E558" s="211"/>
      <c r="F558" s="204"/>
      <c r="G558" s="211"/>
      <c r="H558" s="204"/>
      <c r="I558" s="211"/>
      <c r="J558" s="204"/>
      <c r="K558" s="211"/>
      <c r="L558" s="204"/>
      <c r="M558" s="211"/>
    </row>
    <row r="559" spans="2:13" ht="50.1" customHeight="1" x14ac:dyDescent="0.3">
      <c r="B559" s="228"/>
      <c r="C559" s="225"/>
      <c r="D559" s="204"/>
      <c r="E559" s="211"/>
      <c r="F559" s="204"/>
      <c r="G559" s="211"/>
      <c r="H559" s="204"/>
      <c r="I559" s="211"/>
      <c r="J559" s="204"/>
      <c r="K559" s="211"/>
      <c r="L559" s="204"/>
      <c r="M559" s="211"/>
    </row>
    <row r="560" spans="2:13" ht="21.95" customHeight="1" x14ac:dyDescent="0.3">
      <c r="B560" s="229"/>
      <c r="C560" s="226"/>
      <c r="D560" s="157"/>
      <c r="E560" s="212"/>
      <c r="F560" s="157"/>
      <c r="G560" s="212"/>
      <c r="H560" s="157"/>
      <c r="I560" s="212"/>
      <c r="J560" s="157"/>
      <c r="K560" s="212"/>
      <c r="L560" s="157"/>
      <c r="M560" s="212"/>
    </row>
    <row r="561" spans="2:14" ht="17.100000000000001" customHeight="1" x14ac:dyDescent="0.3">
      <c r="B561" s="150"/>
      <c r="C561" s="159"/>
      <c r="D561" s="160"/>
      <c r="E561" s="160"/>
      <c r="F561" s="160"/>
      <c r="G561" s="160"/>
      <c r="H561" s="160"/>
      <c r="I561" s="160"/>
      <c r="J561" s="160"/>
      <c r="K561" s="160"/>
      <c r="L561" s="160"/>
      <c r="M561" s="160"/>
    </row>
    <row r="562" spans="2:14" ht="17.100000000000001" customHeight="1" x14ac:dyDescent="0.3">
      <c r="B562" s="150"/>
      <c r="C562" s="159"/>
      <c r="D562" s="160"/>
      <c r="E562" s="160"/>
      <c r="F562" s="160"/>
      <c r="G562" s="160"/>
      <c r="H562" s="160"/>
      <c r="I562" s="160"/>
      <c r="J562" s="160"/>
      <c r="K562" s="160"/>
      <c r="L562" s="160"/>
      <c r="M562" s="160"/>
    </row>
    <row r="563" spans="2:14" ht="17.100000000000001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6"/>
    </row>
    <row r="564" spans="2:14" ht="27" customHeight="1" x14ac:dyDescent="0.3">
      <c r="B564" s="2"/>
      <c r="C564" s="230">
        <f>L569</f>
        <v>43910</v>
      </c>
      <c r="D564" s="230"/>
      <c r="E564" s="230"/>
      <c r="F564" s="230"/>
      <c r="G564" s="230"/>
      <c r="H564" s="220">
        <f>IF(DAY(L569)&gt;=28,5,IF(DAY(L569)&gt;=21,4,IF(DAY(L569)&gt;=14,3,IF(DAY(L569)&gt;=7,2,1))))</f>
        <v>3</v>
      </c>
      <c r="I564" s="220"/>
      <c r="J564" s="220"/>
      <c r="K564" s="220"/>
      <c r="L564" s="220"/>
      <c r="M564" s="6"/>
    </row>
    <row r="565" spans="2:14" ht="27" customHeight="1" x14ac:dyDescent="0.3">
      <c r="B565" s="221"/>
      <c r="C565" s="222"/>
      <c r="D565" s="184"/>
      <c r="E565" s="7"/>
      <c r="F565" s="155"/>
      <c r="G565" s="218"/>
      <c r="H565" s="219"/>
      <c r="I565" s="219"/>
      <c r="J565" s="156"/>
      <c r="K565" s="8"/>
      <c r="L565" s="156"/>
      <c r="M565" s="6"/>
    </row>
    <row r="566" spans="2:14" ht="17.100000000000001" customHeight="1" x14ac:dyDescent="0.3">
      <c r="B566" s="223" t="s">
        <v>229</v>
      </c>
      <c r="C566" s="223"/>
      <c r="D566" s="9" t="s">
        <v>236</v>
      </c>
      <c r="E566" s="10"/>
      <c r="F566" s="11"/>
      <c r="G566" s="221" t="s">
        <v>231</v>
      </c>
      <c r="H566" s="222"/>
      <c r="I566" s="222"/>
      <c r="J566" s="6"/>
      <c r="K566" s="6"/>
      <c r="L566" s="6"/>
      <c r="M566" s="6"/>
      <c r="N566" t="s">
        <v>224</v>
      </c>
    </row>
    <row r="567" spans="2:14" ht="17.100000000000001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6"/>
    </row>
    <row r="568" spans="2:14" ht="17.100000000000001" customHeight="1" x14ac:dyDescent="0.3">
      <c r="B568" s="239" t="s">
        <v>0</v>
      </c>
      <c r="C568" s="239" t="s">
        <v>1</v>
      </c>
      <c r="D568" s="215">
        <f>D569</f>
        <v>43906</v>
      </c>
      <c r="E568" s="216"/>
      <c r="F568" s="215">
        <f>F569</f>
        <v>43907</v>
      </c>
      <c r="G568" s="216"/>
      <c r="H568" s="215">
        <f>H569</f>
        <v>43908</v>
      </c>
      <c r="I568" s="216"/>
      <c r="J568" s="215">
        <f>J569</f>
        <v>43909</v>
      </c>
      <c r="K568" s="216"/>
      <c r="L568" s="215">
        <f>L569</f>
        <v>43910</v>
      </c>
      <c r="M568" s="216"/>
    </row>
    <row r="569" spans="2:14" ht="17.100000000000001" customHeight="1" thickBot="1" x14ac:dyDescent="0.35">
      <c r="B569" s="240"/>
      <c r="C569" s="240"/>
      <c r="D569" s="213">
        <f>D536+7</f>
        <v>43906</v>
      </c>
      <c r="E569" s="214"/>
      <c r="F569" s="213">
        <f>D569+1</f>
        <v>43907</v>
      </c>
      <c r="G569" s="214"/>
      <c r="H569" s="213">
        <f>F569+1</f>
        <v>43908</v>
      </c>
      <c r="I569" s="214"/>
      <c r="J569" s="213">
        <f>H569+1</f>
        <v>43909</v>
      </c>
      <c r="K569" s="214"/>
      <c r="L569" s="213">
        <f>J569+1</f>
        <v>43910</v>
      </c>
      <c r="M569" s="214"/>
    </row>
    <row r="570" spans="2:14" ht="27" customHeight="1" thickTop="1" x14ac:dyDescent="0.3">
      <c r="B570" s="229">
        <v>1</v>
      </c>
      <c r="C570" s="225" t="s">
        <v>2</v>
      </c>
      <c r="D570" s="204"/>
      <c r="E570" s="211"/>
      <c r="F570" s="204"/>
      <c r="G570" s="211"/>
      <c r="H570" s="204"/>
      <c r="I570" s="211"/>
      <c r="J570" s="204"/>
      <c r="K570" s="211"/>
      <c r="L570" s="204"/>
      <c r="M570" s="211"/>
    </row>
    <row r="571" spans="2:14" ht="50.1" customHeight="1" x14ac:dyDescent="0.3">
      <c r="B571" s="229"/>
      <c r="C571" s="225"/>
      <c r="D571" s="204"/>
      <c r="E571" s="211"/>
      <c r="F571" s="204"/>
      <c r="G571" s="211"/>
      <c r="H571" s="204"/>
      <c r="I571" s="211"/>
      <c r="J571" s="204"/>
      <c r="K571" s="211"/>
      <c r="L571" s="204"/>
      <c r="M571" s="211"/>
    </row>
    <row r="572" spans="2:14" ht="21.95" customHeight="1" x14ac:dyDescent="0.3">
      <c r="B572" s="237"/>
      <c r="C572" s="238"/>
      <c r="D572" s="157"/>
      <c r="E572" s="212"/>
      <c r="F572" s="157"/>
      <c r="G572" s="212"/>
      <c r="H572" s="157"/>
      <c r="I572" s="212"/>
      <c r="J572" s="157"/>
      <c r="K572" s="212"/>
      <c r="L572" s="157"/>
      <c r="M572" s="212"/>
    </row>
    <row r="573" spans="2:14" ht="27" customHeight="1" x14ac:dyDescent="0.3">
      <c r="B573" s="227">
        <v>2</v>
      </c>
      <c r="C573" s="224" t="s">
        <v>3</v>
      </c>
      <c r="D573" s="204"/>
      <c r="E573" s="211"/>
      <c r="F573" s="204"/>
      <c r="G573" s="211"/>
      <c r="H573" s="204"/>
      <c r="I573" s="211"/>
      <c r="J573" s="204"/>
      <c r="K573" s="211"/>
      <c r="L573" s="204"/>
      <c r="M573" s="211"/>
    </row>
    <row r="574" spans="2:14" ht="50.1" customHeight="1" x14ac:dyDescent="0.3">
      <c r="B574" s="228"/>
      <c r="C574" s="225"/>
      <c r="D574" s="204"/>
      <c r="E574" s="211"/>
      <c r="F574" s="204"/>
      <c r="G574" s="211"/>
      <c r="H574" s="204"/>
      <c r="I574" s="211"/>
      <c r="J574" s="204"/>
      <c r="K574" s="211"/>
      <c r="L574" s="204"/>
      <c r="M574" s="211"/>
    </row>
    <row r="575" spans="2:14" ht="21.95" customHeight="1" x14ac:dyDescent="0.3">
      <c r="B575" s="229"/>
      <c r="C575" s="226"/>
      <c r="D575" s="157"/>
      <c r="E575" s="212"/>
      <c r="F575" s="157"/>
      <c r="G575" s="212"/>
      <c r="H575" s="157"/>
      <c r="I575" s="212"/>
      <c r="J575" s="157"/>
      <c r="K575" s="212"/>
      <c r="L575" s="157"/>
      <c r="M575" s="212"/>
    </row>
    <row r="576" spans="2:14" ht="27" customHeight="1" x14ac:dyDescent="0.3">
      <c r="B576" s="227">
        <v>3</v>
      </c>
      <c r="C576" s="224" t="s">
        <v>4</v>
      </c>
      <c r="D576" s="204"/>
      <c r="E576" s="211"/>
      <c r="F576" s="204"/>
      <c r="G576" s="211"/>
      <c r="H576" s="204"/>
      <c r="I576" s="211"/>
      <c r="J576" s="204"/>
      <c r="K576" s="211"/>
      <c r="L576" s="204"/>
      <c r="M576" s="211"/>
    </row>
    <row r="577" spans="2:14" ht="50.1" customHeight="1" x14ac:dyDescent="0.3">
      <c r="B577" s="228"/>
      <c r="C577" s="225"/>
      <c r="D577" s="204"/>
      <c r="E577" s="211"/>
      <c r="F577" s="204"/>
      <c r="G577" s="211"/>
      <c r="H577" s="204"/>
      <c r="I577" s="211"/>
      <c r="J577" s="204"/>
      <c r="K577" s="211"/>
      <c r="L577" s="204"/>
      <c r="M577" s="211"/>
    </row>
    <row r="578" spans="2:14" ht="21.95" customHeight="1" x14ac:dyDescent="0.3">
      <c r="B578" s="229"/>
      <c r="C578" s="226"/>
      <c r="D578" s="157"/>
      <c r="E578" s="212"/>
      <c r="F578" s="157"/>
      <c r="G578" s="212"/>
      <c r="H578" s="157"/>
      <c r="I578" s="212"/>
      <c r="J578" s="157"/>
      <c r="K578" s="212"/>
      <c r="L578" s="157"/>
      <c r="M578" s="212"/>
    </row>
    <row r="579" spans="2:14" ht="27" customHeight="1" x14ac:dyDescent="0.3">
      <c r="B579" s="227">
        <v>4</v>
      </c>
      <c r="C579" s="224" t="s">
        <v>5</v>
      </c>
      <c r="D579" s="204"/>
      <c r="E579" s="211"/>
      <c r="F579" s="204"/>
      <c r="G579" s="211"/>
      <c r="H579" s="204"/>
      <c r="I579" s="211"/>
      <c r="J579" s="204"/>
      <c r="K579" s="211"/>
      <c r="L579" s="204"/>
      <c r="M579" s="211"/>
    </row>
    <row r="580" spans="2:14" ht="50.1" customHeight="1" x14ac:dyDescent="0.3">
      <c r="B580" s="228"/>
      <c r="C580" s="225"/>
      <c r="D580" s="204"/>
      <c r="E580" s="211"/>
      <c r="F580" s="204"/>
      <c r="G580" s="211"/>
      <c r="H580" s="204"/>
      <c r="I580" s="211"/>
      <c r="J580" s="204"/>
      <c r="K580" s="211"/>
      <c r="L580" s="204"/>
      <c r="M580" s="211"/>
    </row>
    <row r="581" spans="2:14" ht="21.95" customHeight="1" x14ac:dyDescent="0.3">
      <c r="B581" s="229"/>
      <c r="C581" s="226"/>
      <c r="D581" s="157"/>
      <c r="E581" s="212"/>
      <c r="F581" s="157"/>
      <c r="G581" s="212"/>
      <c r="H581" s="157"/>
      <c r="I581" s="212"/>
      <c r="J581" s="157"/>
      <c r="K581" s="212"/>
      <c r="L581" s="157"/>
      <c r="M581" s="212"/>
    </row>
    <row r="582" spans="2:14" ht="27" customHeight="1" x14ac:dyDescent="0.3">
      <c r="B582" s="227">
        <v>5</v>
      </c>
      <c r="C582" s="224" t="s">
        <v>6</v>
      </c>
      <c r="D582" s="204"/>
      <c r="E582" s="211"/>
      <c r="F582" s="204"/>
      <c r="G582" s="211"/>
      <c r="H582" s="204"/>
      <c r="I582" s="211"/>
      <c r="J582" s="204"/>
      <c r="K582" s="211"/>
      <c r="L582" s="204"/>
      <c r="M582" s="211"/>
    </row>
    <row r="583" spans="2:14" ht="50.1" customHeight="1" x14ac:dyDescent="0.3">
      <c r="B583" s="228"/>
      <c r="C583" s="225"/>
      <c r="D583" s="204"/>
      <c r="E583" s="211"/>
      <c r="F583" s="204"/>
      <c r="G583" s="211"/>
      <c r="H583" s="204"/>
      <c r="I583" s="211"/>
      <c r="J583" s="204"/>
      <c r="K583" s="211"/>
      <c r="L583" s="204"/>
      <c r="M583" s="211"/>
    </row>
    <row r="584" spans="2:14" ht="21.95" customHeight="1" x14ac:dyDescent="0.3">
      <c r="B584" s="229"/>
      <c r="C584" s="226"/>
      <c r="D584" s="157"/>
      <c r="E584" s="212"/>
      <c r="F584" s="157"/>
      <c r="G584" s="212"/>
      <c r="H584" s="157"/>
      <c r="I584" s="212"/>
      <c r="J584" s="157"/>
      <c r="K584" s="212"/>
      <c r="L584" s="157"/>
      <c r="M584" s="212"/>
    </row>
    <row r="585" spans="2:14" ht="27" customHeight="1" x14ac:dyDescent="0.3">
      <c r="B585" s="227">
        <v>6</v>
      </c>
      <c r="C585" s="224" t="s">
        <v>6</v>
      </c>
      <c r="D585" s="204"/>
      <c r="E585" s="211"/>
      <c r="F585" s="204"/>
      <c r="G585" s="211"/>
      <c r="H585" s="204"/>
      <c r="I585" s="211"/>
      <c r="J585" s="204"/>
      <c r="K585" s="211"/>
      <c r="L585" s="204"/>
      <c r="M585" s="211"/>
    </row>
    <row r="586" spans="2:14" ht="50.1" customHeight="1" x14ac:dyDescent="0.3">
      <c r="B586" s="228"/>
      <c r="C586" s="225"/>
      <c r="D586" s="204"/>
      <c r="E586" s="211"/>
      <c r="F586" s="204"/>
      <c r="G586" s="211"/>
      <c r="H586" s="204"/>
      <c r="I586" s="211"/>
      <c r="J586" s="204"/>
      <c r="K586" s="211"/>
      <c r="L586" s="204"/>
      <c r="M586" s="211"/>
    </row>
    <row r="587" spans="2:14" ht="21.95" customHeight="1" x14ac:dyDescent="0.3">
      <c r="B587" s="229"/>
      <c r="C587" s="226"/>
      <c r="D587" s="157"/>
      <c r="E587" s="212"/>
      <c r="F587" s="157"/>
      <c r="G587" s="212"/>
      <c r="H587" s="157"/>
      <c r="I587" s="212"/>
      <c r="J587" s="157"/>
      <c r="K587" s="212"/>
      <c r="L587" s="157"/>
      <c r="M587" s="212"/>
    </row>
    <row r="588" spans="2:14" ht="27" customHeight="1" x14ac:dyDescent="0.3">
      <c r="B588" s="227">
        <v>7</v>
      </c>
      <c r="C588" s="224" t="s">
        <v>7</v>
      </c>
      <c r="D588" s="204"/>
      <c r="E588" s="211"/>
      <c r="F588" s="204"/>
      <c r="G588" s="211"/>
      <c r="H588" s="204"/>
      <c r="I588" s="211"/>
      <c r="J588" s="204"/>
      <c r="K588" s="211"/>
      <c r="L588" s="204"/>
      <c r="M588" s="211"/>
    </row>
    <row r="589" spans="2:14" ht="50.1" customHeight="1" x14ac:dyDescent="0.3">
      <c r="B589" s="228"/>
      <c r="C589" s="225"/>
      <c r="D589" s="204"/>
      <c r="E589" s="211"/>
      <c r="F589" s="204"/>
      <c r="G589" s="211"/>
      <c r="H589" s="204"/>
      <c r="I589" s="211"/>
      <c r="J589" s="204"/>
      <c r="K589" s="211"/>
      <c r="L589" s="204"/>
      <c r="M589" s="211"/>
    </row>
    <row r="590" spans="2:14" ht="21.95" customHeight="1" x14ac:dyDescent="0.3">
      <c r="B590" s="229"/>
      <c r="C590" s="226"/>
      <c r="D590" s="157"/>
      <c r="E590" s="212"/>
      <c r="F590" s="157"/>
      <c r="G590" s="212"/>
      <c r="H590" s="157"/>
      <c r="I590" s="212"/>
      <c r="J590" s="157"/>
      <c r="K590" s="212"/>
      <c r="L590" s="157"/>
      <c r="M590" s="212"/>
      <c r="N590" t="s">
        <v>224</v>
      </c>
    </row>
    <row r="591" spans="2:14" ht="27" customHeight="1" x14ac:dyDescent="0.3">
      <c r="B591" s="227">
        <v>8</v>
      </c>
      <c r="C591" s="224" t="s">
        <v>8</v>
      </c>
      <c r="D591" s="204"/>
      <c r="E591" s="211"/>
      <c r="F591" s="204"/>
      <c r="G591" s="211"/>
      <c r="H591" s="204"/>
      <c r="I591" s="211"/>
      <c r="J591" s="204"/>
      <c r="K591" s="211"/>
      <c r="L591" s="204"/>
      <c r="M591" s="211"/>
    </row>
    <row r="592" spans="2:14" ht="50.1" customHeight="1" x14ac:dyDescent="0.3">
      <c r="B592" s="228"/>
      <c r="C592" s="225"/>
      <c r="D592" s="204"/>
      <c r="E592" s="211"/>
      <c r="F592" s="204"/>
      <c r="G592" s="211"/>
      <c r="H592" s="204"/>
      <c r="I592" s="211"/>
      <c r="J592" s="204"/>
      <c r="K592" s="211"/>
      <c r="L592" s="204"/>
      <c r="M592" s="211"/>
    </row>
    <row r="593" spans="2:13" ht="21.95" customHeight="1" x14ac:dyDescent="0.3">
      <c r="B593" s="229"/>
      <c r="C593" s="226"/>
      <c r="D593" s="157"/>
      <c r="E593" s="212"/>
      <c r="F593" s="157"/>
      <c r="G593" s="212"/>
      <c r="H593" s="157"/>
      <c r="I593" s="212"/>
      <c r="J593" s="157"/>
      <c r="K593" s="212"/>
      <c r="L593" s="157"/>
      <c r="M593" s="212"/>
    </row>
    <row r="594" spans="2:13" ht="17.100000000000001" customHeight="1" x14ac:dyDescent="0.3">
      <c r="B594" s="150"/>
      <c r="C594" s="159"/>
      <c r="D594" s="160"/>
      <c r="E594" s="160"/>
      <c r="F594" s="160"/>
      <c r="G594" s="160"/>
      <c r="H594" s="160"/>
      <c r="I594" s="160"/>
      <c r="J594" s="160"/>
      <c r="K594" s="160"/>
      <c r="L594" s="160"/>
      <c r="M594" s="160"/>
    </row>
    <row r="595" spans="2:13" ht="17.100000000000001" customHeight="1" x14ac:dyDescent="0.3">
      <c r="B595" s="150"/>
      <c r="C595" s="159"/>
      <c r="D595" s="160"/>
      <c r="E595" s="160"/>
      <c r="F595" s="160"/>
      <c r="G595" s="160"/>
      <c r="H595" s="160"/>
      <c r="I595" s="160"/>
      <c r="J595" s="160"/>
      <c r="K595" s="160"/>
      <c r="L595" s="160"/>
      <c r="M595" s="160"/>
    </row>
    <row r="596" spans="2:13" ht="17.100000000000001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6"/>
    </row>
    <row r="597" spans="2:13" ht="27" customHeight="1" x14ac:dyDescent="0.3">
      <c r="B597" s="2"/>
      <c r="C597" s="230">
        <f>L602</f>
        <v>43917</v>
      </c>
      <c r="D597" s="230"/>
      <c r="E597" s="230"/>
      <c r="F597" s="230"/>
      <c r="G597" s="230"/>
      <c r="H597" s="220">
        <f>IF(DAY(L602)&gt;=28,5,IF(DAY(L602)&gt;=21,4,IF(DAY(L602)&gt;=14,3,IF(DAY(L602)&gt;=7,2,1))))</f>
        <v>4</v>
      </c>
      <c r="I597" s="220"/>
      <c r="J597" s="220"/>
      <c r="K597" s="220"/>
      <c r="L597" s="220"/>
      <c r="M597" s="6"/>
    </row>
    <row r="598" spans="2:13" ht="27" customHeight="1" x14ac:dyDescent="0.3">
      <c r="B598" s="221"/>
      <c r="C598" s="222"/>
      <c r="D598" s="184"/>
      <c r="E598" s="7"/>
      <c r="F598" s="155"/>
      <c r="G598" s="218"/>
      <c r="H598" s="219"/>
      <c r="I598" s="219"/>
      <c r="J598" s="156"/>
      <c r="K598" s="8"/>
      <c r="L598" s="156"/>
      <c r="M598" s="6"/>
    </row>
    <row r="599" spans="2:13" ht="17.100000000000001" customHeight="1" x14ac:dyDescent="0.3">
      <c r="B599" s="223" t="s">
        <v>229</v>
      </c>
      <c r="C599" s="223"/>
      <c r="D599" s="9" t="s">
        <v>236</v>
      </c>
      <c r="E599" s="10"/>
      <c r="F599" s="11"/>
      <c r="G599" s="221" t="s">
        <v>231</v>
      </c>
      <c r="H599" s="222"/>
      <c r="I599" s="222"/>
      <c r="J599" s="6"/>
      <c r="K599" s="6"/>
      <c r="L599" s="6"/>
      <c r="M599" s="6"/>
    </row>
    <row r="600" spans="2:13" ht="17.100000000000001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6"/>
    </row>
    <row r="601" spans="2:13" ht="17.100000000000001" customHeight="1" x14ac:dyDescent="0.3">
      <c r="B601" s="239" t="s">
        <v>0</v>
      </c>
      <c r="C601" s="239" t="s">
        <v>1</v>
      </c>
      <c r="D601" s="215">
        <f>D602</f>
        <v>43913</v>
      </c>
      <c r="E601" s="216"/>
      <c r="F601" s="215">
        <f>F602</f>
        <v>43914</v>
      </c>
      <c r="G601" s="216"/>
      <c r="H601" s="215">
        <f>H602</f>
        <v>43915</v>
      </c>
      <c r="I601" s="216"/>
      <c r="J601" s="215">
        <f>J602</f>
        <v>43916</v>
      </c>
      <c r="K601" s="216"/>
      <c r="L601" s="215">
        <f>L602</f>
        <v>43917</v>
      </c>
      <c r="M601" s="216"/>
    </row>
    <row r="602" spans="2:13" ht="17.100000000000001" customHeight="1" thickBot="1" x14ac:dyDescent="0.35">
      <c r="B602" s="240"/>
      <c r="C602" s="240"/>
      <c r="D602" s="213">
        <f>D569+7</f>
        <v>43913</v>
      </c>
      <c r="E602" s="214"/>
      <c r="F602" s="213">
        <f>D602+1</f>
        <v>43914</v>
      </c>
      <c r="G602" s="214"/>
      <c r="H602" s="213">
        <f>F602+1</f>
        <v>43915</v>
      </c>
      <c r="I602" s="214"/>
      <c r="J602" s="213">
        <f>H602+1</f>
        <v>43916</v>
      </c>
      <c r="K602" s="214"/>
      <c r="L602" s="213">
        <f>J602+1</f>
        <v>43917</v>
      </c>
      <c r="M602" s="214"/>
    </row>
    <row r="603" spans="2:13" ht="27" customHeight="1" thickTop="1" x14ac:dyDescent="0.3">
      <c r="B603" s="229">
        <v>1</v>
      </c>
      <c r="C603" s="225" t="s">
        <v>2</v>
      </c>
      <c r="D603" s="187"/>
      <c r="E603" s="211"/>
      <c r="F603" s="187"/>
      <c r="G603" s="211"/>
      <c r="H603" s="187"/>
      <c r="I603" s="211"/>
      <c r="J603" s="197"/>
      <c r="K603" s="211"/>
      <c r="L603" s="187"/>
      <c r="M603" s="211"/>
    </row>
    <row r="604" spans="2:13" ht="50.1" customHeight="1" x14ac:dyDescent="0.3">
      <c r="B604" s="229"/>
      <c r="C604" s="225"/>
      <c r="D604" s="187"/>
      <c r="E604" s="211"/>
      <c r="F604" s="187"/>
      <c r="G604" s="211"/>
      <c r="H604" s="187"/>
      <c r="I604" s="211"/>
      <c r="J604" s="197"/>
      <c r="K604" s="211"/>
      <c r="L604" s="187"/>
      <c r="M604" s="211"/>
    </row>
    <row r="605" spans="2:13" ht="21.95" customHeight="1" x14ac:dyDescent="0.3">
      <c r="B605" s="237"/>
      <c r="C605" s="238"/>
      <c r="D605" s="157"/>
      <c r="E605" s="212"/>
      <c r="F605" s="157"/>
      <c r="G605" s="212"/>
      <c r="H605" s="157"/>
      <c r="I605" s="212"/>
      <c r="J605" s="157"/>
      <c r="K605" s="212"/>
      <c r="L605" s="157"/>
      <c r="M605" s="212"/>
    </row>
    <row r="606" spans="2:13" ht="27" customHeight="1" x14ac:dyDescent="0.3">
      <c r="B606" s="227">
        <v>2</v>
      </c>
      <c r="C606" s="224" t="s">
        <v>3</v>
      </c>
      <c r="D606" s="187"/>
      <c r="E606" s="211"/>
      <c r="F606" s="187"/>
      <c r="G606" s="211"/>
      <c r="H606" s="187"/>
      <c r="I606" s="211"/>
      <c r="J606" s="197"/>
      <c r="K606" s="211"/>
      <c r="L606" s="187"/>
      <c r="M606" s="211"/>
    </row>
    <row r="607" spans="2:13" ht="50.1" customHeight="1" x14ac:dyDescent="0.3">
      <c r="B607" s="228"/>
      <c r="C607" s="225"/>
      <c r="D607" s="187"/>
      <c r="E607" s="211"/>
      <c r="F607" s="187"/>
      <c r="G607" s="211"/>
      <c r="H607" s="187"/>
      <c r="I607" s="211"/>
      <c r="J607" s="197"/>
      <c r="K607" s="211"/>
      <c r="L607" s="187"/>
      <c r="M607" s="211"/>
    </row>
    <row r="608" spans="2:13" ht="21.95" customHeight="1" x14ac:dyDescent="0.3">
      <c r="B608" s="229"/>
      <c r="C608" s="226"/>
      <c r="D608" s="157"/>
      <c r="E608" s="212"/>
      <c r="F608" s="157"/>
      <c r="G608" s="212"/>
      <c r="H608" s="157"/>
      <c r="I608" s="212"/>
      <c r="J608" s="157"/>
      <c r="K608" s="212"/>
      <c r="L608" s="157"/>
      <c r="M608" s="212"/>
    </row>
    <row r="609" spans="2:14" ht="27" customHeight="1" x14ac:dyDescent="0.3">
      <c r="B609" s="227">
        <v>3</v>
      </c>
      <c r="C609" s="224" t="s">
        <v>4</v>
      </c>
      <c r="D609" s="187"/>
      <c r="E609" s="211"/>
      <c r="F609" s="187"/>
      <c r="G609" s="211"/>
      <c r="H609" s="187"/>
      <c r="I609" s="211"/>
      <c r="J609" s="197"/>
      <c r="K609" s="211"/>
      <c r="L609" s="187"/>
      <c r="M609" s="211"/>
    </row>
    <row r="610" spans="2:14" ht="50.1" customHeight="1" x14ac:dyDescent="0.3">
      <c r="B610" s="228"/>
      <c r="C610" s="225"/>
      <c r="D610" s="187"/>
      <c r="E610" s="211"/>
      <c r="F610" s="187"/>
      <c r="G610" s="211"/>
      <c r="H610" s="187"/>
      <c r="I610" s="211"/>
      <c r="J610" s="197"/>
      <c r="K610" s="211"/>
      <c r="L610" s="187"/>
      <c r="M610" s="211"/>
    </row>
    <row r="611" spans="2:14" ht="21.95" customHeight="1" x14ac:dyDescent="0.3">
      <c r="B611" s="229"/>
      <c r="C611" s="226"/>
      <c r="D611" s="157"/>
      <c r="E611" s="212"/>
      <c r="F611" s="157"/>
      <c r="G611" s="212"/>
      <c r="H611" s="157"/>
      <c r="I611" s="212"/>
      <c r="J611" s="157"/>
      <c r="K611" s="212"/>
      <c r="L611" s="157"/>
      <c r="M611" s="212"/>
    </row>
    <row r="612" spans="2:14" ht="27" customHeight="1" x14ac:dyDescent="0.3">
      <c r="B612" s="227">
        <v>4</v>
      </c>
      <c r="C612" s="224" t="s">
        <v>5</v>
      </c>
      <c r="D612" s="187"/>
      <c r="E612" s="211"/>
      <c r="F612" s="187"/>
      <c r="G612" s="211"/>
      <c r="H612" s="187"/>
      <c r="I612" s="211"/>
      <c r="J612" s="197"/>
      <c r="K612" s="211"/>
      <c r="L612" s="187"/>
      <c r="M612" s="211"/>
    </row>
    <row r="613" spans="2:14" ht="50.1" customHeight="1" x14ac:dyDescent="0.3">
      <c r="B613" s="228"/>
      <c r="C613" s="225"/>
      <c r="D613" s="187"/>
      <c r="E613" s="211"/>
      <c r="F613" s="187"/>
      <c r="G613" s="211"/>
      <c r="H613" s="187"/>
      <c r="I613" s="211"/>
      <c r="J613" s="197"/>
      <c r="K613" s="211"/>
      <c r="L613" s="187"/>
      <c r="M613" s="211"/>
    </row>
    <row r="614" spans="2:14" ht="21.95" customHeight="1" x14ac:dyDescent="0.3">
      <c r="B614" s="229"/>
      <c r="C614" s="226"/>
      <c r="D614" s="157"/>
      <c r="E614" s="212"/>
      <c r="F614" s="157"/>
      <c r="G614" s="212"/>
      <c r="H614" s="157"/>
      <c r="I614" s="212"/>
      <c r="J614" s="157"/>
      <c r="K614" s="212"/>
      <c r="L614" s="157"/>
      <c r="M614" s="212"/>
      <c r="N614" t="s">
        <v>224</v>
      </c>
    </row>
    <row r="615" spans="2:14" ht="27" customHeight="1" x14ac:dyDescent="0.3">
      <c r="B615" s="227">
        <v>5</v>
      </c>
      <c r="C615" s="224" t="s">
        <v>6</v>
      </c>
      <c r="D615" s="187"/>
      <c r="E615" s="211"/>
      <c r="F615" s="187"/>
      <c r="G615" s="211"/>
      <c r="H615" s="187"/>
      <c r="I615" s="211"/>
      <c r="J615" s="197"/>
      <c r="K615" s="211"/>
      <c r="L615" s="187"/>
      <c r="M615" s="211"/>
    </row>
    <row r="616" spans="2:14" ht="50.1" customHeight="1" x14ac:dyDescent="0.3">
      <c r="B616" s="228"/>
      <c r="C616" s="225"/>
      <c r="D616" s="187"/>
      <c r="E616" s="211"/>
      <c r="F616" s="187"/>
      <c r="G616" s="211"/>
      <c r="H616" s="187"/>
      <c r="I616" s="211"/>
      <c r="J616" s="197"/>
      <c r="K616" s="211"/>
      <c r="L616" s="187"/>
      <c r="M616" s="211"/>
    </row>
    <row r="617" spans="2:14" ht="21.95" customHeight="1" x14ac:dyDescent="0.3">
      <c r="B617" s="229"/>
      <c r="C617" s="226"/>
      <c r="D617" s="157"/>
      <c r="E617" s="212"/>
      <c r="F617" s="157"/>
      <c r="G617" s="212"/>
      <c r="H617" s="157"/>
      <c r="I617" s="212"/>
      <c r="J617" s="157"/>
      <c r="K617" s="212"/>
      <c r="L617" s="157"/>
      <c r="M617" s="212"/>
    </row>
    <row r="618" spans="2:14" ht="27" customHeight="1" x14ac:dyDescent="0.3">
      <c r="B618" s="227">
        <v>6</v>
      </c>
      <c r="C618" s="224" t="s">
        <v>6</v>
      </c>
      <c r="D618" s="187"/>
      <c r="E618" s="211"/>
      <c r="F618" s="187"/>
      <c r="G618" s="211"/>
      <c r="H618" s="187"/>
      <c r="I618" s="211"/>
      <c r="J618" s="197"/>
      <c r="K618" s="211"/>
      <c r="L618" s="187"/>
      <c r="M618" s="211"/>
    </row>
    <row r="619" spans="2:14" ht="50.1" customHeight="1" x14ac:dyDescent="0.3">
      <c r="B619" s="228"/>
      <c r="C619" s="225"/>
      <c r="D619" s="187"/>
      <c r="E619" s="211"/>
      <c r="F619" s="187"/>
      <c r="G619" s="211"/>
      <c r="H619" s="187"/>
      <c r="I619" s="211"/>
      <c r="J619" s="197"/>
      <c r="K619" s="211"/>
      <c r="L619" s="187"/>
      <c r="M619" s="211"/>
    </row>
    <row r="620" spans="2:14" ht="21.95" customHeight="1" x14ac:dyDescent="0.3">
      <c r="B620" s="229"/>
      <c r="C620" s="226"/>
      <c r="D620" s="157"/>
      <c r="E620" s="212"/>
      <c r="F620" s="157"/>
      <c r="G620" s="212"/>
      <c r="H620" s="157"/>
      <c r="I620" s="212"/>
      <c r="J620" s="157"/>
      <c r="K620" s="212"/>
      <c r="L620" s="157"/>
      <c r="M620" s="212"/>
    </row>
    <row r="621" spans="2:14" ht="27" customHeight="1" x14ac:dyDescent="0.3">
      <c r="B621" s="227">
        <v>7</v>
      </c>
      <c r="C621" s="224" t="s">
        <v>7</v>
      </c>
      <c r="D621" s="187"/>
      <c r="E621" s="211"/>
      <c r="F621" s="187"/>
      <c r="G621" s="211"/>
      <c r="H621" s="187"/>
      <c r="I621" s="211"/>
      <c r="J621" s="197"/>
      <c r="K621" s="211"/>
      <c r="L621" s="187"/>
      <c r="M621" s="211"/>
    </row>
    <row r="622" spans="2:14" ht="50.1" customHeight="1" x14ac:dyDescent="0.3">
      <c r="B622" s="228"/>
      <c r="C622" s="225"/>
      <c r="D622" s="187"/>
      <c r="E622" s="211"/>
      <c r="F622" s="187"/>
      <c r="G622" s="211"/>
      <c r="H622" s="187"/>
      <c r="I622" s="211"/>
      <c r="J622" s="197"/>
      <c r="K622" s="211"/>
      <c r="L622" s="187"/>
      <c r="M622" s="211"/>
    </row>
    <row r="623" spans="2:14" ht="21.95" customHeight="1" x14ac:dyDescent="0.3">
      <c r="B623" s="229"/>
      <c r="C623" s="226"/>
      <c r="D623" s="157"/>
      <c r="E623" s="212"/>
      <c r="F623" s="157"/>
      <c r="G623" s="212"/>
      <c r="H623" s="157"/>
      <c r="I623" s="212"/>
      <c r="J623" s="157"/>
      <c r="K623" s="212"/>
      <c r="L623" s="157"/>
      <c r="M623" s="212"/>
    </row>
    <row r="624" spans="2:14" ht="27" customHeight="1" x14ac:dyDescent="0.3">
      <c r="B624" s="227">
        <v>8</v>
      </c>
      <c r="C624" s="224" t="s">
        <v>8</v>
      </c>
      <c r="D624" s="187"/>
      <c r="E624" s="211"/>
      <c r="F624" s="187"/>
      <c r="G624" s="211"/>
      <c r="H624" s="187"/>
      <c r="I624" s="211"/>
      <c r="J624" s="197"/>
      <c r="K624" s="211"/>
      <c r="L624" s="187"/>
      <c r="M624" s="211"/>
    </row>
    <row r="625" spans="2:14" ht="50.1" customHeight="1" x14ac:dyDescent="0.3">
      <c r="B625" s="228"/>
      <c r="C625" s="225"/>
      <c r="D625" s="187"/>
      <c r="E625" s="211"/>
      <c r="F625" s="187"/>
      <c r="G625" s="211"/>
      <c r="H625" s="187"/>
      <c r="I625" s="211"/>
      <c r="J625" s="197"/>
      <c r="K625" s="211"/>
      <c r="L625" s="187"/>
      <c r="M625" s="211"/>
    </row>
    <row r="626" spans="2:14" ht="21.95" customHeight="1" x14ac:dyDescent="0.3">
      <c r="B626" s="229"/>
      <c r="C626" s="226"/>
      <c r="D626" s="157"/>
      <c r="E626" s="212"/>
      <c r="F626" s="157"/>
      <c r="G626" s="212"/>
      <c r="H626" s="157"/>
      <c r="I626" s="212"/>
      <c r="J626" s="157"/>
      <c r="K626" s="212"/>
      <c r="L626" s="157"/>
      <c r="M626" s="212"/>
    </row>
    <row r="627" spans="2:14" ht="17.100000000000001" customHeight="1" x14ac:dyDescent="0.3">
      <c r="B627" s="150"/>
      <c r="C627" s="159"/>
      <c r="D627" s="160"/>
      <c r="E627" s="160"/>
      <c r="F627" s="160"/>
      <c r="G627" s="160"/>
      <c r="H627" s="160"/>
      <c r="I627" s="160"/>
      <c r="J627" s="160"/>
      <c r="K627" s="160"/>
      <c r="L627" s="160"/>
      <c r="M627" s="160"/>
    </row>
    <row r="628" spans="2:14" ht="17.100000000000001" customHeight="1" x14ac:dyDescent="0.3">
      <c r="B628" s="150"/>
      <c r="C628" s="159"/>
      <c r="D628" s="160"/>
      <c r="E628" s="160"/>
      <c r="F628" s="160"/>
      <c r="G628" s="160"/>
      <c r="H628" s="160"/>
      <c r="I628" s="160"/>
      <c r="J628" s="160"/>
      <c r="K628" s="160"/>
      <c r="L628" s="160"/>
      <c r="M628" s="160"/>
    </row>
    <row r="629" spans="2:14" ht="17.100000000000001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6"/>
    </row>
    <row r="630" spans="2:14" ht="27" customHeight="1" x14ac:dyDescent="0.3">
      <c r="B630" s="2"/>
      <c r="C630" s="230">
        <f>L635</f>
        <v>43924</v>
      </c>
      <c r="D630" s="230"/>
      <c r="E630" s="230"/>
      <c r="F630" s="230"/>
      <c r="G630" s="230"/>
      <c r="H630" s="220">
        <f>IF(DAY(L635)&gt;=28,5,IF(DAY(L635)&gt;=21,4,IF(DAY(L635)&gt;=14,3,IF(DAY(L635)&gt;=7,2,1))))</f>
        <v>1</v>
      </c>
      <c r="I630" s="220"/>
      <c r="J630" s="220"/>
      <c r="K630" s="220"/>
      <c r="L630" s="220"/>
      <c r="M630" s="6"/>
    </row>
    <row r="631" spans="2:14" ht="27" customHeight="1" x14ac:dyDescent="0.3">
      <c r="B631" s="221"/>
      <c r="C631" s="222"/>
      <c r="D631" s="184"/>
      <c r="E631" s="7"/>
      <c r="F631" s="155"/>
      <c r="G631" s="218"/>
      <c r="H631" s="219"/>
      <c r="I631" s="219"/>
      <c r="J631" s="156"/>
      <c r="K631" s="8"/>
      <c r="L631" s="156"/>
      <c r="M631" s="6"/>
    </row>
    <row r="632" spans="2:14" ht="17.100000000000001" customHeight="1" x14ac:dyDescent="0.3">
      <c r="B632" s="223" t="s">
        <v>229</v>
      </c>
      <c r="C632" s="223"/>
      <c r="D632" s="9" t="s">
        <v>236</v>
      </c>
      <c r="E632" s="10"/>
      <c r="F632" s="11"/>
      <c r="G632" s="221" t="s">
        <v>231</v>
      </c>
      <c r="H632" s="222"/>
      <c r="I632" s="222"/>
      <c r="J632" s="6"/>
      <c r="K632" s="6"/>
      <c r="L632" s="6"/>
      <c r="M632" s="6"/>
    </row>
    <row r="633" spans="2:14" ht="17.100000000000001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6"/>
    </row>
    <row r="634" spans="2:14" ht="17.100000000000001" customHeight="1" x14ac:dyDescent="0.3">
      <c r="B634" s="239" t="s">
        <v>0</v>
      </c>
      <c r="C634" s="239" t="s">
        <v>1</v>
      </c>
      <c r="D634" s="215">
        <f>D635</f>
        <v>43920</v>
      </c>
      <c r="E634" s="216"/>
      <c r="F634" s="215">
        <f>F635</f>
        <v>43921</v>
      </c>
      <c r="G634" s="216"/>
      <c r="H634" s="215">
        <f>H635</f>
        <v>43922</v>
      </c>
      <c r="I634" s="216"/>
      <c r="J634" s="215">
        <f>J635</f>
        <v>43923</v>
      </c>
      <c r="K634" s="216"/>
      <c r="L634" s="215">
        <f>L635</f>
        <v>43924</v>
      </c>
      <c r="M634" s="216"/>
    </row>
    <row r="635" spans="2:14" ht="17.100000000000001" customHeight="1" thickBot="1" x14ac:dyDescent="0.35">
      <c r="B635" s="240"/>
      <c r="C635" s="240"/>
      <c r="D635" s="213">
        <f>D602+7</f>
        <v>43920</v>
      </c>
      <c r="E635" s="214"/>
      <c r="F635" s="213">
        <f>D635+1</f>
        <v>43921</v>
      </c>
      <c r="G635" s="214"/>
      <c r="H635" s="213">
        <f>F635+1</f>
        <v>43922</v>
      </c>
      <c r="I635" s="214"/>
      <c r="J635" s="213">
        <f>H635+1</f>
        <v>43923</v>
      </c>
      <c r="K635" s="214"/>
      <c r="L635" s="213">
        <f>J635+1</f>
        <v>43924</v>
      </c>
      <c r="M635" s="214"/>
    </row>
    <row r="636" spans="2:14" ht="27" customHeight="1" thickTop="1" x14ac:dyDescent="0.3">
      <c r="B636" s="229">
        <v>1</v>
      </c>
      <c r="C636" s="225" t="s">
        <v>2</v>
      </c>
      <c r="D636" s="187"/>
      <c r="E636" s="211"/>
      <c r="F636" s="187"/>
      <c r="G636" s="211"/>
      <c r="H636" s="187"/>
      <c r="I636" s="211"/>
      <c r="J636" s="187"/>
      <c r="K636" s="211"/>
      <c r="L636" s="187"/>
      <c r="M636" s="211"/>
    </row>
    <row r="637" spans="2:14" ht="50.1" customHeight="1" x14ac:dyDescent="0.3">
      <c r="B637" s="229"/>
      <c r="C637" s="225"/>
      <c r="D637" s="187"/>
      <c r="E637" s="211"/>
      <c r="F637" s="187"/>
      <c r="G637" s="211"/>
      <c r="H637" s="187"/>
      <c r="I637" s="211"/>
      <c r="J637" s="187"/>
      <c r="K637" s="211"/>
      <c r="L637" s="187"/>
      <c r="M637" s="211"/>
    </row>
    <row r="638" spans="2:14" ht="21.95" customHeight="1" x14ac:dyDescent="0.3">
      <c r="B638" s="237"/>
      <c r="C638" s="238"/>
      <c r="D638" s="157"/>
      <c r="E638" s="212"/>
      <c r="F638" s="157"/>
      <c r="G638" s="212"/>
      <c r="H638" s="157"/>
      <c r="I638" s="212"/>
      <c r="J638" s="157"/>
      <c r="K638" s="212"/>
      <c r="L638" s="157"/>
      <c r="M638" s="212"/>
      <c r="N638" t="s">
        <v>224</v>
      </c>
    </row>
    <row r="639" spans="2:14" ht="27" customHeight="1" x14ac:dyDescent="0.3">
      <c r="B639" s="227">
        <v>2</v>
      </c>
      <c r="C639" s="224" t="s">
        <v>3</v>
      </c>
      <c r="D639" s="187"/>
      <c r="E639" s="211"/>
      <c r="F639" s="187"/>
      <c r="G639" s="211"/>
      <c r="H639" s="187"/>
      <c r="I639" s="211"/>
      <c r="J639" s="187"/>
      <c r="K639" s="211"/>
      <c r="L639" s="187"/>
      <c r="M639" s="211"/>
    </row>
    <row r="640" spans="2:14" ht="50.1" customHeight="1" x14ac:dyDescent="0.3">
      <c r="B640" s="228"/>
      <c r="C640" s="225"/>
      <c r="D640" s="187"/>
      <c r="E640" s="211"/>
      <c r="F640" s="187"/>
      <c r="G640" s="211"/>
      <c r="H640" s="187"/>
      <c r="I640" s="211"/>
      <c r="J640" s="187"/>
      <c r="K640" s="211"/>
      <c r="L640" s="187"/>
      <c r="M640" s="211"/>
    </row>
    <row r="641" spans="2:13" ht="21.95" customHeight="1" x14ac:dyDescent="0.3">
      <c r="B641" s="229"/>
      <c r="C641" s="226"/>
      <c r="D641" s="157"/>
      <c r="E641" s="212"/>
      <c r="F641" s="157"/>
      <c r="G641" s="212"/>
      <c r="H641" s="157"/>
      <c r="I641" s="212"/>
      <c r="J641" s="157"/>
      <c r="K641" s="212"/>
      <c r="L641" s="157"/>
      <c r="M641" s="212"/>
    </row>
    <row r="642" spans="2:13" ht="27" customHeight="1" x14ac:dyDescent="0.3">
      <c r="B642" s="227">
        <v>3</v>
      </c>
      <c r="C642" s="224" t="s">
        <v>4</v>
      </c>
      <c r="D642" s="187"/>
      <c r="E642" s="211"/>
      <c r="F642" s="187"/>
      <c r="G642" s="211"/>
      <c r="H642" s="187"/>
      <c r="I642" s="211"/>
      <c r="J642" s="187"/>
      <c r="K642" s="211"/>
      <c r="L642" s="187"/>
      <c r="M642" s="211"/>
    </row>
    <row r="643" spans="2:13" ht="50.1" customHeight="1" x14ac:dyDescent="0.3">
      <c r="B643" s="228"/>
      <c r="C643" s="225"/>
      <c r="D643" s="187"/>
      <c r="E643" s="211"/>
      <c r="F643" s="187"/>
      <c r="G643" s="211"/>
      <c r="H643" s="187"/>
      <c r="I643" s="211"/>
      <c r="J643" s="187"/>
      <c r="K643" s="211"/>
      <c r="L643" s="187"/>
      <c r="M643" s="211"/>
    </row>
    <row r="644" spans="2:13" ht="21.95" customHeight="1" x14ac:dyDescent="0.3">
      <c r="B644" s="229"/>
      <c r="C644" s="226"/>
      <c r="D644" s="157"/>
      <c r="E644" s="212"/>
      <c r="F644" s="157"/>
      <c r="G644" s="212"/>
      <c r="H644" s="157"/>
      <c r="I644" s="212"/>
      <c r="J644" s="157"/>
      <c r="K644" s="212"/>
      <c r="L644" s="157"/>
      <c r="M644" s="212"/>
    </row>
    <row r="645" spans="2:13" ht="27" customHeight="1" x14ac:dyDescent="0.3">
      <c r="B645" s="227">
        <v>4</v>
      </c>
      <c r="C645" s="224" t="s">
        <v>5</v>
      </c>
      <c r="D645" s="187"/>
      <c r="E645" s="211"/>
      <c r="F645" s="187"/>
      <c r="G645" s="211"/>
      <c r="H645" s="187"/>
      <c r="I645" s="211"/>
      <c r="J645" s="187"/>
      <c r="K645" s="211"/>
      <c r="L645" s="187"/>
      <c r="M645" s="211"/>
    </row>
    <row r="646" spans="2:13" ht="50.1" customHeight="1" x14ac:dyDescent="0.3">
      <c r="B646" s="228"/>
      <c r="C646" s="225"/>
      <c r="D646" s="187"/>
      <c r="E646" s="211"/>
      <c r="F646" s="187"/>
      <c r="G646" s="211"/>
      <c r="H646" s="187"/>
      <c r="I646" s="211"/>
      <c r="J646" s="187"/>
      <c r="K646" s="211"/>
      <c r="L646" s="187"/>
      <c r="M646" s="211"/>
    </row>
    <row r="647" spans="2:13" ht="21.95" customHeight="1" x14ac:dyDescent="0.3">
      <c r="B647" s="229"/>
      <c r="C647" s="226"/>
      <c r="D647" s="157"/>
      <c r="E647" s="212"/>
      <c r="F647" s="157"/>
      <c r="G647" s="212"/>
      <c r="H647" s="157"/>
      <c r="I647" s="212"/>
      <c r="J647" s="157"/>
      <c r="K647" s="212"/>
      <c r="L647" s="157"/>
      <c r="M647" s="212"/>
    </row>
    <row r="648" spans="2:13" ht="27" customHeight="1" x14ac:dyDescent="0.3">
      <c r="B648" s="227">
        <v>5</v>
      </c>
      <c r="C648" s="224" t="s">
        <v>6</v>
      </c>
      <c r="D648" s="187"/>
      <c r="E648" s="211"/>
      <c r="F648" s="187"/>
      <c r="G648" s="211"/>
      <c r="H648" s="187"/>
      <c r="I648" s="211"/>
      <c r="J648" s="187"/>
      <c r="K648" s="211"/>
      <c r="L648" s="187"/>
      <c r="M648" s="211"/>
    </row>
    <row r="649" spans="2:13" ht="50.1" customHeight="1" x14ac:dyDescent="0.3">
      <c r="B649" s="228"/>
      <c r="C649" s="225"/>
      <c r="D649" s="187"/>
      <c r="E649" s="211"/>
      <c r="F649" s="187"/>
      <c r="G649" s="211"/>
      <c r="H649" s="187"/>
      <c r="I649" s="211"/>
      <c r="J649" s="187"/>
      <c r="K649" s="211"/>
      <c r="L649" s="187"/>
      <c r="M649" s="211"/>
    </row>
    <row r="650" spans="2:13" ht="21.95" customHeight="1" x14ac:dyDescent="0.3">
      <c r="B650" s="229"/>
      <c r="C650" s="226"/>
      <c r="D650" s="157"/>
      <c r="E650" s="212"/>
      <c r="F650" s="157"/>
      <c r="G650" s="212"/>
      <c r="H650" s="157"/>
      <c r="I650" s="212"/>
      <c r="J650" s="157"/>
      <c r="K650" s="212"/>
      <c r="L650" s="157"/>
      <c r="M650" s="212"/>
    </row>
    <row r="651" spans="2:13" ht="27" customHeight="1" x14ac:dyDescent="0.3">
      <c r="B651" s="227">
        <v>6</v>
      </c>
      <c r="C651" s="224" t="s">
        <v>6</v>
      </c>
      <c r="D651" s="187"/>
      <c r="E651" s="211"/>
      <c r="F651" s="187"/>
      <c r="G651" s="211"/>
      <c r="H651" s="187"/>
      <c r="I651" s="211"/>
      <c r="J651" s="187"/>
      <c r="K651" s="211"/>
      <c r="L651" s="187"/>
      <c r="M651" s="211"/>
    </row>
    <row r="652" spans="2:13" ht="50.1" customHeight="1" x14ac:dyDescent="0.3">
      <c r="B652" s="228"/>
      <c r="C652" s="225"/>
      <c r="D652" s="187"/>
      <c r="E652" s="211"/>
      <c r="F652" s="187"/>
      <c r="G652" s="211"/>
      <c r="H652" s="187"/>
      <c r="I652" s="211"/>
      <c r="J652" s="187"/>
      <c r="K652" s="211"/>
      <c r="L652" s="187"/>
      <c r="M652" s="211"/>
    </row>
    <row r="653" spans="2:13" ht="21.95" customHeight="1" x14ac:dyDescent="0.3">
      <c r="B653" s="229"/>
      <c r="C653" s="226"/>
      <c r="D653" s="157"/>
      <c r="E653" s="212"/>
      <c r="F653" s="157"/>
      <c r="G653" s="212"/>
      <c r="H653" s="157"/>
      <c r="I653" s="212"/>
      <c r="J653" s="157"/>
      <c r="K653" s="212"/>
      <c r="L653" s="157"/>
      <c r="M653" s="212"/>
    </row>
    <row r="654" spans="2:13" ht="27" customHeight="1" x14ac:dyDescent="0.3">
      <c r="B654" s="227">
        <v>7</v>
      </c>
      <c r="C654" s="224" t="s">
        <v>7</v>
      </c>
      <c r="D654" s="187"/>
      <c r="E654" s="211"/>
      <c r="F654" s="187"/>
      <c r="G654" s="211"/>
      <c r="H654" s="187"/>
      <c r="I654" s="211"/>
      <c r="J654" s="187"/>
      <c r="K654" s="211"/>
      <c r="L654" s="187"/>
      <c r="M654" s="211"/>
    </row>
    <row r="655" spans="2:13" ht="50.1" customHeight="1" x14ac:dyDescent="0.3">
      <c r="B655" s="228"/>
      <c r="C655" s="225"/>
      <c r="D655" s="187"/>
      <c r="E655" s="211"/>
      <c r="F655" s="187"/>
      <c r="G655" s="211"/>
      <c r="H655" s="187"/>
      <c r="I655" s="211"/>
      <c r="J655" s="187"/>
      <c r="K655" s="211"/>
      <c r="L655" s="187"/>
      <c r="M655" s="211"/>
    </row>
    <row r="656" spans="2:13" ht="21.95" customHeight="1" x14ac:dyDescent="0.3">
      <c r="B656" s="229"/>
      <c r="C656" s="226"/>
      <c r="D656" s="157"/>
      <c r="E656" s="212"/>
      <c r="F656" s="157"/>
      <c r="G656" s="212"/>
      <c r="H656" s="157"/>
      <c r="I656" s="212"/>
      <c r="J656" s="157"/>
      <c r="K656" s="212"/>
      <c r="L656" s="157"/>
      <c r="M656" s="212"/>
    </row>
    <row r="657" spans="2:14" ht="27" customHeight="1" x14ac:dyDescent="0.3">
      <c r="B657" s="227">
        <v>8</v>
      </c>
      <c r="C657" s="224" t="s">
        <v>8</v>
      </c>
      <c r="D657" s="187"/>
      <c r="E657" s="211"/>
      <c r="F657" s="187"/>
      <c r="G657" s="211"/>
      <c r="H657" s="187"/>
      <c r="I657" s="211"/>
      <c r="J657" s="187"/>
      <c r="K657" s="211"/>
      <c r="L657" s="187"/>
      <c r="M657" s="211"/>
    </row>
    <row r="658" spans="2:14" ht="50.1" customHeight="1" x14ac:dyDescent="0.3">
      <c r="B658" s="228"/>
      <c r="C658" s="225"/>
      <c r="D658" s="187"/>
      <c r="E658" s="211"/>
      <c r="F658" s="187"/>
      <c r="G658" s="211"/>
      <c r="H658" s="187"/>
      <c r="I658" s="211"/>
      <c r="J658" s="187"/>
      <c r="K658" s="211"/>
      <c r="L658" s="187"/>
      <c r="M658" s="211"/>
    </row>
    <row r="659" spans="2:14" ht="21.95" customHeight="1" x14ac:dyDescent="0.3">
      <c r="B659" s="229"/>
      <c r="C659" s="226"/>
      <c r="D659" s="157"/>
      <c r="E659" s="212"/>
      <c r="F659" s="157"/>
      <c r="G659" s="212"/>
      <c r="H659" s="157"/>
      <c r="I659" s="212"/>
      <c r="J659" s="157"/>
      <c r="K659" s="212"/>
      <c r="L659" s="157"/>
      <c r="M659" s="212"/>
    </row>
    <row r="660" spans="2:14" ht="17.100000000000001" customHeight="1" x14ac:dyDescent="0.3">
      <c r="B660" s="150"/>
      <c r="C660" s="159"/>
      <c r="D660" s="160"/>
      <c r="E660" s="160"/>
      <c r="F660" s="160"/>
      <c r="G660" s="160"/>
      <c r="H660" s="160"/>
      <c r="I660" s="160"/>
      <c r="J660" s="160"/>
      <c r="K660" s="160"/>
      <c r="L660" s="160"/>
      <c r="M660" s="160"/>
    </row>
    <row r="661" spans="2:14" ht="17.100000000000001" customHeight="1" x14ac:dyDescent="0.3">
      <c r="B661" s="150"/>
      <c r="C661" s="159"/>
      <c r="D661" s="160"/>
      <c r="E661" s="160"/>
      <c r="F661" s="160"/>
      <c r="G661" s="160"/>
      <c r="H661" s="160"/>
      <c r="I661" s="160"/>
      <c r="J661" s="160"/>
      <c r="K661" s="160"/>
      <c r="L661" s="160"/>
      <c r="M661" s="160"/>
    </row>
    <row r="662" spans="2:14" ht="17.100000000000001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6"/>
      <c r="N662" t="s">
        <v>224</v>
      </c>
    </row>
    <row r="663" spans="2:14" ht="27" customHeight="1" x14ac:dyDescent="0.3">
      <c r="B663" s="2"/>
      <c r="C663" s="230">
        <f>L668</f>
        <v>43931</v>
      </c>
      <c r="D663" s="230"/>
      <c r="E663" s="230"/>
      <c r="F663" s="230"/>
      <c r="G663" s="230"/>
      <c r="H663" s="220">
        <f>IF(DAY(L668)&gt;=28,5,IF(DAY(L668)&gt;=21,4,IF(DAY(L668)&gt;=14,3,IF(DAY(L668)&gt;=7,2,1))))</f>
        <v>2</v>
      </c>
      <c r="I663" s="220"/>
      <c r="J663" s="220"/>
      <c r="K663" s="220"/>
      <c r="L663" s="220"/>
      <c r="M663" s="6"/>
    </row>
    <row r="664" spans="2:14" ht="27" customHeight="1" x14ac:dyDescent="0.3">
      <c r="B664" s="221"/>
      <c r="C664" s="222"/>
      <c r="D664" s="184"/>
      <c r="E664" s="7"/>
      <c r="F664" s="155"/>
      <c r="G664" s="218"/>
      <c r="H664" s="219"/>
      <c r="I664" s="219"/>
      <c r="J664" s="156"/>
      <c r="K664" s="8"/>
      <c r="L664" s="156"/>
      <c r="M664" s="6"/>
    </row>
    <row r="665" spans="2:14" ht="17.100000000000001" customHeight="1" x14ac:dyDescent="0.3">
      <c r="B665" s="223" t="s">
        <v>229</v>
      </c>
      <c r="C665" s="223"/>
      <c r="D665" s="9" t="s">
        <v>236</v>
      </c>
      <c r="E665" s="10"/>
      <c r="F665" s="11"/>
      <c r="G665" s="221" t="s">
        <v>231</v>
      </c>
      <c r="H665" s="222"/>
      <c r="I665" s="222"/>
      <c r="J665" s="6"/>
      <c r="K665" s="6"/>
      <c r="L665" s="6"/>
      <c r="M665" s="6"/>
    </row>
    <row r="666" spans="2:14" ht="17.100000000000001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6"/>
    </row>
    <row r="667" spans="2:14" ht="17.100000000000001" customHeight="1" x14ac:dyDescent="0.3">
      <c r="B667" s="239" t="s">
        <v>0</v>
      </c>
      <c r="C667" s="239" t="s">
        <v>1</v>
      </c>
      <c r="D667" s="215">
        <f>D668</f>
        <v>43927</v>
      </c>
      <c r="E667" s="216"/>
      <c r="F667" s="215">
        <f>F668</f>
        <v>43928</v>
      </c>
      <c r="G667" s="216"/>
      <c r="H667" s="215">
        <f>H668</f>
        <v>43929</v>
      </c>
      <c r="I667" s="216"/>
      <c r="J667" s="215">
        <f>J668</f>
        <v>43930</v>
      </c>
      <c r="K667" s="216"/>
      <c r="L667" s="215">
        <f>L668</f>
        <v>43931</v>
      </c>
      <c r="M667" s="216"/>
    </row>
    <row r="668" spans="2:14" ht="17.100000000000001" customHeight="1" thickBot="1" x14ac:dyDescent="0.35">
      <c r="B668" s="240"/>
      <c r="C668" s="240"/>
      <c r="D668" s="213">
        <f>D635+7</f>
        <v>43927</v>
      </c>
      <c r="E668" s="214"/>
      <c r="F668" s="213">
        <f>D668+1</f>
        <v>43928</v>
      </c>
      <c r="G668" s="214"/>
      <c r="H668" s="213">
        <f>F668+1</f>
        <v>43929</v>
      </c>
      <c r="I668" s="214"/>
      <c r="J668" s="213">
        <f>H668+1</f>
        <v>43930</v>
      </c>
      <c r="K668" s="214"/>
      <c r="L668" s="213">
        <f>J668+1</f>
        <v>43931</v>
      </c>
      <c r="M668" s="214"/>
    </row>
    <row r="669" spans="2:14" ht="27" customHeight="1" thickTop="1" x14ac:dyDescent="0.3">
      <c r="B669" s="229">
        <v>1</v>
      </c>
      <c r="C669" s="225" t="s">
        <v>2</v>
      </c>
      <c r="D669" s="187"/>
      <c r="E669" s="211"/>
      <c r="F669" s="187"/>
      <c r="G669" s="211"/>
      <c r="H669" s="187"/>
      <c r="I669" s="211"/>
      <c r="J669" s="187"/>
      <c r="K669" s="211"/>
      <c r="L669" s="187"/>
      <c r="M669" s="211"/>
    </row>
    <row r="670" spans="2:14" ht="50.1" customHeight="1" x14ac:dyDescent="0.3">
      <c r="B670" s="229"/>
      <c r="C670" s="225"/>
      <c r="D670" s="187"/>
      <c r="E670" s="211"/>
      <c r="F670" s="187"/>
      <c r="G670" s="211"/>
      <c r="H670" s="187"/>
      <c r="I670" s="211"/>
      <c r="J670" s="187"/>
      <c r="K670" s="211"/>
      <c r="L670" s="187"/>
      <c r="M670" s="211"/>
    </row>
    <row r="671" spans="2:14" ht="21.95" customHeight="1" x14ac:dyDescent="0.3">
      <c r="B671" s="237"/>
      <c r="C671" s="238"/>
      <c r="D671" s="157"/>
      <c r="E671" s="212"/>
      <c r="F671" s="157"/>
      <c r="G671" s="212"/>
      <c r="H671" s="157"/>
      <c r="I671" s="212"/>
      <c r="J671" s="157"/>
      <c r="K671" s="212"/>
      <c r="L671" s="157"/>
      <c r="M671" s="212"/>
    </row>
    <row r="672" spans="2:14" ht="27" customHeight="1" x14ac:dyDescent="0.3">
      <c r="B672" s="227">
        <v>2</v>
      </c>
      <c r="C672" s="224" t="s">
        <v>3</v>
      </c>
      <c r="D672" s="187"/>
      <c r="E672" s="211"/>
      <c r="F672" s="187"/>
      <c r="G672" s="211"/>
      <c r="H672" s="187"/>
      <c r="I672" s="211"/>
      <c r="J672" s="187"/>
      <c r="K672" s="211"/>
      <c r="L672" s="187"/>
      <c r="M672" s="211"/>
    </row>
    <row r="673" spans="2:26" ht="50.1" customHeight="1" x14ac:dyDescent="0.3">
      <c r="B673" s="228"/>
      <c r="C673" s="225"/>
      <c r="D673" s="187"/>
      <c r="E673" s="211"/>
      <c r="F673" s="187"/>
      <c r="G673" s="211"/>
      <c r="H673" s="187"/>
      <c r="I673" s="211"/>
      <c r="J673" s="187"/>
      <c r="K673" s="211"/>
      <c r="L673" s="187"/>
      <c r="M673" s="211"/>
    </row>
    <row r="674" spans="2:26" ht="21.95" customHeight="1" x14ac:dyDescent="0.3">
      <c r="B674" s="229"/>
      <c r="C674" s="226"/>
      <c r="D674" s="157"/>
      <c r="E674" s="212"/>
      <c r="F674" s="157"/>
      <c r="G674" s="212"/>
      <c r="H674" s="157"/>
      <c r="I674" s="212"/>
      <c r="J674" s="157"/>
      <c r="K674" s="212"/>
      <c r="L674" s="157"/>
      <c r="M674" s="212"/>
    </row>
    <row r="675" spans="2:26" ht="27" customHeight="1" x14ac:dyDescent="0.3">
      <c r="B675" s="227">
        <v>3</v>
      </c>
      <c r="C675" s="224" t="s">
        <v>4</v>
      </c>
      <c r="D675" s="187"/>
      <c r="E675" s="211"/>
      <c r="F675" s="187"/>
      <c r="G675" s="211"/>
      <c r="H675" s="187"/>
      <c r="I675" s="211"/>
      <c r="J675" s="187"/>
      <c r="K675" s="211"/>
      <c r="L675" s="187"/>
      <c r="M675" s="211"/>
    </row>
    <row r="676" spans="2:26" ht="50.1" customHeight="1" x14ac:dyDescent="0.3">
      <c r="B676" s="228"/>
      <c r="C676" s="225"/>
      <c r="D676" s="187"/>
      <c r="E676" s="211"/>
      <c r="F676" s="187"/>
      <c r="G676" s="211"/>
      <c r="H676" s="187"/>
      <c r="I676" s="211"/>
      <c r="J676" s="187"/>
      <c r="K676" s="211"/>
      <c r="L676" s="187"/>
      <c r="M676" s="211"/>
    </row>
    <row r="677" spans="2:26" ht="21.95" customHeight="1" x14ac:dyDescent="0.3">
      <c r="B677" s="229"/>
      <c r="C677" s="226"/>
      <c r="D677" s="157"/>
      <c r="E677" s="212"/>
      <c r="F677" s="157"/>
      <c r="G677" s="212"/>
      <c r="H677" s="157"/>
      <c r="I677" s="212"/>
      <c r="J677" s="157"/>
      <c r="K677" s="212"/>
      <c r="L677" s="157"/>
      <c r="M677" s="212"/>
    </row>
    <row r="678" spans="2:26" ht="27" customHeight="1" x14ac:dyDescent="0.3">
      <c r="B678" s="227">
        <v>4</v>
      </c>
      <c r="C678" s="224" t="s">
        <v>5</v>
      </c>
      <c r="D678" s="187"/>
      <c r="E678" s="211"/>
      <c r="F678" s="187"/>
      <c r="G678" s="211"/>
      <c r="H678" s="187"/>
      <c r="I678" s="211"/>
      <c r="J678" s="187"/>
      <c r="K678" s="211"/>
      <c r="L678" s="187"/>
      <c r="M678" s="211"/>
    </row>
    <row r="679" spans="2:26" ht="50.1" customHeight="1" x14ac:dyDescent="0.3">
      <c r="B679" s="228"/>
      <c r="C679" s="225"/>
      <c r="D679" s="187"/>
      <c r="E679" s="211"/>
      <c r="F679" s="187"/>
      <c r="G679" s="211"/>
      <c r="H679" s="187"/>
      <c r="I679" s="211"/>
      <c r="J679" s="187"/>
      <c r="K679" s="211"/>
      <c r="L679" s="187"/>
      <c r="M679" s="211"/>
    </row>
    <row r="680" spans="2:26" ht="21.95" customHeight="1" x14ac:dyDescent="0.3">
      <c r="B680" s="229"/>
      <c r="C680" s="226"/>
      <c r="D680" s="157"/>
      <c r="E680" s="212"/>
      <c r="F680" s="157"/>
      <c r="G680" s="212"/>
      <c r="H680" s="157"/>
      <c r="I680" s="212"/>
      <c r="J680" s="157"/>
      <c r="K680" s="212"/>
      <c r="L680" s="157"/>
      <c r="M680" s="212"/>
    </row>
    <row r="681" spans="2:26" ht="27" customHeight="1" x14ac:dyDescent="0.3">
      <c r="B681" s="227">
        <v>5</v>
      </c>
      <c r="C681" s="224" t="s">
        <v>6</v>
      </c>
      <c r="D681" s="187"/>
      <c r="E681" s="211"/>
      <c r="F681" s="187"/>
      <c r="G681" s="211"/>
      <c r="H681" s="187"/>
      <c r="I681" s="211"/>
      <c r="J681" s="187"/>
      <c r="K681" s="211"/>
      <c r="L681" s="187"/>
      <c r="M681" s="211"/>
    </row>
    <row r="682" spans="2:26" ht="50.1" customHeight="1" x14ac:dyDescent="0.3">
      <c r="B682" s="228"/>
      <c r="C682" s="225"/>
      <c r="D682" s="187"/>
      <c r="E682" s="211"/>
      <c r="F682" s="187"/>
      <c r="G682" s="211"/>
      <c r="H682" s="187"/>
      <c r="I682" s="211"/>
      <c r="J682" s="187"/>
      <c r="K682" s="211"/>
      <c r="L682" s="187"/>
      <c r="M682" s="211"/>
    </row>
    <row r="683" spans="2:26" ht="21.95" customHeight="1" x14ac:dyDescent="0.3">
      <c r="B683" s="229"/>
      <c r="C683" s="226"/>
      <c r="D683" s="157"/>
      <c r="E683" s="212"/>
      <c r="F683" s="157"/>
      <c r="G683" s="212"/>
      <c r="H683" s="157"/>
      <c r="I683" s="212"/>
      <c r="J683" s="157"/>
      <c r="K683" s="212"/>
      <c r="L683" s="157"/>
      <c r="M683" s="212"/>
    </row>
    <row r="684" spans="2:26" ht="27" customHeight="1" x14ac:dyDescent="0.3">
      <c r="B684" s="227">
        <v>6</v>
      </c>
      <c r="C684" s="224" t="s">
        <v>6</v>
      </c>
      <c r="D684" s="187"/>
      <c r="E684" s="211"/>
      <c r="F684" s="187"/>
      <c r="G684" s="211"/>
      <c r="H684" s="187"/>
      <c r="I684" s="211"/>
      <c r="J684" s="187"/>
      <c r="K684" s="211"/>
      <c r="L684" s="187"/>
      <c r="M684" s="2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50.1" customHeight="1" x14ac:dyDescent="0.3">
      <c r="B685" s="228"/>
      <c r="C685" s="225"/>
      <c r="D685" s="187"/>
      <c r="E685" s="211"/>
      <c r="F685" s="187"/>
      <c r="G685" s="211"/>
      <c r="H685" s="187"/>
      <c r="I685" s="211"/>
      <c r="J685" s="187"/>
      <c r="K685" s="211"/>
      <c r="L685" s="187"/>
      <c r="M685" s="2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21.95" customHeight="1" x14ac:dyDescent="0.3">
      <c r="B686" s="229"/>
      <c r="C686" s="226"/>
      <c r="D686" s="157"/>
      <c r="E686" s="212"/>
      <c r="F686" s="157"/>
      <c r="G686" s="212"/>
      <c r="H686" s="157"/>
      <c r="I686" s="212"/>
      <c r="J686" s="157"/>
      <c r="K686" s="212"/>
      <c r="L686" s="157"/>
      <c r="M686" s="21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27" customHeight="1" x14ac:dyDescent="0.3">
      <c r="B687" s="227">
        <v>7</v>
      </c>
      <c r="C687" s="224" t="s">
        <v>7</v>
      </c>
      <c r="D687" s="187"/>
      <c r="E687" s="211"/>
      <c r="F687" s="187"/>
      <c r="G687" s="211"/>
      <c r="H687" s="187"/>
      <c r="I687" s="211"/>
      <c r="J687" s="187"/>
      <c r="K687" s="211"/>
      <c r="L687" s="187"/>
      <c r="M687" s="2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50.1" customHeight="1" x14ac:dyDescent="0.3">
      <c r="B688" s="228"/>
      <c r="C688" s="225"/>
      <c r="D688" s="187"/>
      <c r="E688" s="211"/>
      <c r="F688" s="187"/>
      <c r="G688" s="211"/>
      <c r="H688" s="187"/>
      <c r="I688" s="211"/>
      <c r="J688" s="187"/>
      <c r="K688" s="211"/>
      <c r="L688" s="187"/>
      <c r="M688" s="211"/>
      <c r="N688" s="2"/>
      <c r="O688" s="2"/>
      <c r="Z688" s="2"/>
    </row>
    <row r="689" spans="2:26" ht="21.95" customHeight="1" x14ac:dyDescent="0.3">
      <c r="B689" s="229"/>
      <c r="C689" s="226"/>
      <c r="D689" s="157"/>
      <c r="E689" s="212"/>
      <c r="F689" s="157"/>
      <c r="G689" s="212"/>
      <c r="H689" s="157"/>
      <c r="I689" s="212"/>
      <c r="J689" s="157"/>
      <c r="K689" s="212"/>
      <c r="L689" s="157"/>
      <c r="M689" s="212"/>
      <c r="N689" s="2"/>
      <c r="O689" s="2"/>
      <c r="Z689" s="2"/>
    </row>
    <row r="690" spans="2:26" ht="27" customHeight="1" x14ac:dyDescent="0.3">
      <c r="B690" s="227">
        <v>8</v>
      </c>
      <c r="C690" s="224" t="s">
        <v>8</v>
      </c>
      <c r="D690" s="187"/>
      <c r="E690" s="211"/>
      <c r="F690" s="187"/>
      <c r="G690" s="211"/>
      <c r="H690" s="187"/>
      <c r="I690" s="211"/>
      <c r="J690" s="187"/>
      <c r="K690" s="211"/>
      <c r="L690" s="187"/>
      <c r="M690" s="211"/>
      <c r="N690" s="2"/>
      <c r="Z690" s="2"/>
    </row>
    <row r="691" spans="2:26" ht="50.1" customHeight="1" x14ac:dyDescent="0.3">
      <c r="B691" s="228"/>
      <c r="C691" s="225"/>
      <c r="D691" s="187"/>
      <c r="E691" s="211"/>
      <c r="F691" s="187"/>
      <c r="G691" s="211"/>
      <c r="H691" s="187"/>
      <c r="I691" s="211"/>
      <c r="J691" s="187"/>
      <c r="K691" s="211"/>
      <c r="L691" s="187"/>
      <c r="M691" s="211"/>
      <c r="N691" s="2"/>
      <c r="Z691" s="2"/>
    </row>
    <row r="692" spans="2:26" ht="21.95" customHeight="1" x14ac:dyDescent="0.3">
      <c r="B692" s="229"/>
      <c r="C692" s="226"/>
      <c r="D692" s="157"/>
      <c r="E692" s="212"/>
      <c r="F692" s="157"/>
      <c r="G692" s="212"/>
      <c r="H692" s="157"/>
      <c r="I692" s="212"/>
      <c r="J692" s="157"/>
      <c r="K692" s="212"/>
      <c r="L692" s="157"/>
      <c r="M692" s="212"/>
      <c r="N692" s="2"/>
      <c r="Z692" s="2"/>
    </row>
    <row r="693" spans="2:26" ht="17.100000000000001" customHeight="1" x14ac:dyDescent="0.3">
      <c r="B693" s="150"/>
      <c r="C693" s="159"/>
      <c r="D693" s="160"/>
      <c r="E693" s="160"/>
      <c r="F693" s="160"/>
      <c r="G693" s="160"/>
      <c r="H693" s="160"/>
      <c r="I693" s="160"/>
      <c r="J693" s="160"/>
      <c r="K693" s="160"/>
      <c r="L693" s="160"/>
      <c r="M693" s="160"/>
      <c r="N693" s="2"/>
      <c r="Z693" s="2"/>
    </row>
    <row r="694" spans="2:26" ht="17.100000000000001" customHeight="1" x14ac:dyDescent="0.3">
      <c r="B694" s="150"/>
      <c r="C694" s="159"/>
      <c r="D694" s="160"/>
      <c r="E694" s="160"/>
      <c r="F694" s="160"/>
      <c r="G694" s="160"/>
      <c r="H694" s="160"/>
      <c r="I694" s="160"/>
      <c r="J694" s="160"/>
      <c r="K694" s="160"/>
      <c r="L694" s="160"/>
      <c r="M694" s="160"/>
      <c r="N694" s="2"/>
      <c r="Z694" s="2"/>
    </row>
    <row r="695" spans="2:26" ht="17.100000000000001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6"/>
      <c r="N695" s="2"/>
      <c r="Z695" s="2"/>
    </row>
    <row r="696" spans="2:26" ht="27" customHeight="1" x14ac:dyDescent="0.3">
      <c r="B696" s="2"/>
      <c r="C696" s="230">
        <f>L701</f>
        <v>43938</v>
      </c>
      <c r="D696" s="230"/>
      <c r="E696" s="230"/>
      <c r="F696" s="230"/>
      <c r="G696" s="230"/>
      <c r="H696" s="220">
        <f>IF(DAY(L701)&gt;=28,5,IF(DAY(L701)&gt;=21,4,IF(DAY(L701)&gt;=14,3,IF(DAY(L701)&gt;=7,2,1))))</f>
        <v>3</v>
      </c>
      <c r="I696" s="220"/>
      <c r="J696" s="220"/>
      <c r="K696" s="220"/>
      <c r="L696" s="220"/>
      <c r="M696" s="6"/>
      <c r="N696" s="2"/>
      <c r="Z696" s="2"/>
    </row>
    <row r="697" spans="2:26" ht="27" customHeight="1" x14ac:dyDescent="0.3">
      <c r="B697" s="221"/>
      <c r="C697" s="222"/>
      <c r="D697" s="184"/>
      <c r="E697" s="7"/>
      <c r="F697" s="155"/>
      <c r="G697" s="218"/>
      <c r="H697" s="219"/>
      <c r="I697" s="219"/>
      <c r="J697" s="156"/>
      <c r="K697" s="8"/>
      <c r="L697" s="156"/>
      <c r="M697" s="6"/>
      <c r="N697" s="2"/>
      <c r="V697" s="2"/>
      <c r="W697" s="2"/>
      <c r="X697" s="2"/>
      <c r="Y697" s="2"/>
      <c r="Z697" s="2"/>
    </row>
    <row r="698" spans="2:26" ht="17.100000000000001" customHeight="1" x14ac:dyDescent="0.3">
      <c r="B698" s="223" t="s">
        <v>229</v>
      </c>
      <c r="C698" s="223"/>
      <c r="D698" s="9" t="s">
        <v>236</v>
      </c>
      <c r="E698" s="10"/>
      <c r="F698" s="11"/>
      <c r="G698" s="221" t="s">
        <v>231</v>
      </c>
      <c r="H698" s="222"/>
      <c r="I698" s="222"/>
      <c r="J698" s="6"/>
      <c r="K698" s="6"/>
      <c r="L698" s="6"/>
      <c r="M698" s="6"/>
      <c r="N698" s="2"/>
      <c r="S698" s="2"/>
      <c r="T698" s="2"/>
      <c r="U698" s="2"/>
      <c r="V698" s="2"/>
      <c r="W698" s="2"/>
      <c r="X698" s="2"/>
      <c r="Y698" s="2"/>
      <c r="Z698" s="2"/>
    </row>
    <row r="699" spans="2:26" ht="17.100000000000001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6"/>
      <c r="N699" s="2"/>
      <c r="V699" s="2"/>
      <c r="W699" s="2"/>
      <c r="X699" s="2"/>
      <c r="Y699" s="2"/>
      <c r="Z699" s="2"/>
    </row>
    <row r="700" spans="2:26" ht="17.100000000000001" customHeight="1" x14ac:dyDescent="0.3">
      <c r="B700" s="239" t="s">
        <v>0</v>
      </c>
      <c r="C700" s="239" t="s">
        <v>1</v>
      </c>
      <c r="D700" s="215">
        <f>D701</f>
        <v>43934</v>
      </c>
      <c r="E700" s="216"/>
      <c r="F700" s="215">
        <f>F701</f>
        <v>43935</v>
      </c>
      <c r="G700" s="216"/>
      <c r="H700" s="215">
        <f>H701</f>
        <v>43936</v>
      </c>
      <c r="I700" s="216"/>
      <c r="J700" s="215">
        <f>J701</f>
        <v>43937</v>
      </c>
      <c r="K700" s="216"/>
      <c r="L700" s="215">
        <f>L701</f>
        <v>43938</v>
      </c>
      <c r="M700" s="216"/>
      <c r="N700" s="2"/>
      <c r="O700" s="2"/>
      <c r="V700" s="2"/>
      <c r="W700" s="2"/>
      <c r="X700" s="2"/>
      <c r="Y700" s="2"/>
      <c r="Z700" s="2"/>
    </row>
    <row r="701" spans="2:26" ht="17.100000000000001" customHeight="1" thickBot="1" x14ac:dyDescent="0.35">
      <c r="B701" s="240"/>
      <c r="C701" s="240"/>
      <c r="D701" s="213">
        <f>D668+7</f>
        <v>43934</v>
      </c>
      <c r="E701" s="214"/>
      <c r="F701" s="213">
        <f>D701+1</f>
        <v>43935</v>
      </c>
      <c r="G701" s="214"/>
      <c r="H701" s="213">
        <f>F701+1</f>
        <v>43936</v>
      </c>
      <c r="I701" s="214"/>
      <c r="J701" s="213">
        <f>H701+1</f>
        <v>43937</v>
      </c>
      <c r="K701" s="214"/>
      <c r="L701" s="213">
        <f>J701+1</f>
        <v>43938</v>
      </c>
      <c r="M701" s="21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27" customHeight="1" thickTop="1" x14ac:dyDescent="0.3">
      <c r="B702" s="229">
        <v>1</v>
      </c>
      <c r="C702" s="225" t="s">
        <v>2</v>
      </c>
      <c r="D702" s="187"/>
      <c r="E702" s="211"/>
      <c r="F702" s="187"/>
      <c r="G702" s="211"/>
      <c r="H702" s="187"/>
      <c r="I702" s="211"/>
      <c r="J702" s="187"/>
      <c r="K702" s="211"/>
      <c r="L702" s="187"/>
      <c r="M702" s="211"/>
      <c r="N702" s="2"/>
      <c r="O702" s="2"/>
      <c r="V702" s="2"/>
      <c r="W702" s="2"/>
      <c r="X702" s="2"/>
      <c r="Y702" s="2"/>
      <c r="Z702" s="2"/>
    </row>
    <row r="703" spans="2:26" ht="50.1" customHeight="1" x14ac:dyDescent="0.3">
      <c r="B703" s="229"/>
      <c r="C703" s="225"/>
      <c r="D703" s="187"/>
      <c r="E703" s="211"/>
      <c r="F703" s="187"/>
      <c r="G703" s="211"/>
      <c r="H703" s="187"/>
      <c r="I703" s="211"/>
      <c r="J703" s="187"/>
      <c r="K703" s="211"/>
      <c r="L703" s="187"/>
      <c r="M703" s="211"/>
      <c r="N703" s="2"/>
      <c r="O703" s="2"/>
      <c r="V703" s="2"/>
      <c r="W703" s="2"/>
      <c r="X703" s="2"/>
      <c r="Y703" s="2"/>
      <c r="Z703" s="2"/>
    </row>
    <row r="704" spans="2:26" ht="21.95" customHeight="1" x14ac:dyDescent="0.3">
      <c r="B704" s="237"/>
      <c r="C704" s="238"/>
      <c r="D704" s="157"/>
      <c r="E704" s="212"/>
      <c r="F704" s="157"/>
      <c r="G704" s="212"/>
      <c r="H704" s="157"/>
      <c r="I704" s="212"/>
      <c r="J704" s="157"/>
      <c r="K704" s="212"/>
      <c r="L704" s="157"/>
      <c r="M704" s="21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27" customHeight="1" x14ac:dyDescent="0.3">
      <c r="B705" s="227">
        <v>2</v>
      </c>
      <c r="C705" s="224" t="s">
        <v>3</v>
      </c>
      <c r="D705" s="187"/>
      <c r="E705" s="211"/>
      <c r="F705" s="187"/>
      <c r="G705" s="211"/>
      <c r="H705" s="187"/>
      <c r="I705" s="211"/>
      <c r="J705" s="187"/>
      <c r="K705" s="211"/>
      <c r="L705" s="187"/>
      <c r="M705" s="2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50.1" customHeight="1" x14ac:dyDescent="0.3">
      <c r="B706" s="228"/>
      <c r="C706" s="225"/>
      <c r="D706" s="187"/>
      <c r="E706" s="211"/>
      <c r="F706" s="187"/>
      <c r="G706" s="211"/>
      <c r="H706" s="187"/>
      <c r="I706" s="211"/>
      <c r="J706" s="187"/>
      <c r="K706" s="211"/>
      <c r="L706" s="187"/>
      <c r="M706" s="2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21.95" customHeight="1" x14ac:dyDescent="0.3">
      <c r="B707" s="229"/>
      <c r="C707" s="226"/>
      <c r="D707" s="157"/>
      <c r="E707" s="212"/>
      <c r="F707" s="157"/>
      <c r="G707" s="212"/>
      <c r="H707" s="157"/>
      <c r="I707" s="212"/>
      <c r="J707" s="157"/>
      <c r="K707" s="212"/>
      <c r="L707" s="157"/>
      <c r="M707" s="212"/>
      <c r="N707" s="2" t="s">
        <v>223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27" customHeight="1" x14ac:dyDescent="0.3">
      <c r="B708" s="227">
        <v>3</v>
      </c>
      <c r="C708" s="224" t="s">
        <v>4</v>
      </c>
      <c r="D708" s="187"/>
      <c r="E708" s="211"/>
      <c r="F708" s="187"/>
      <c r="G708" s="211"/>
      <c r="H708" s="187"/>
      <c r="I708" s="211"/>
      <c r="J708" s="187"/>
      <c r="K708" s="211"/>
      <c r="L708" s="187"/>
      <c r="M708" s="2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50.1" customHeight="1" x14ac:dyDescent="0.3">
      <c r="B709" s="228"/>
      <c r="C709" s="225"/>
      <c r="D709" s="187"/>
      <c r="E709" s="211"/>
      <c r="F709" s="187"/>
      <c r="G709" s="211"/>
      <c r="H709" s="187"/>
      <c r="I709" s="211"/>
      <c r="J709" s="187"/>
      <c r="K709" s="211"/>
      <c r="L709" s="187"/>
      <c r="M709" s="2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21.95" customHeight="1" x14ac:dyDescent="0.3">
      <c r="B710" s="229"/>
      <c r="C710" s="226"/>
      <c r="D710" s="157"/>
      <c r="E710" s="212"/>
      <c r="F710" s="157"/>
      <c r="G710" s="212"/>
      <c r="H710" s="157"/>
      <c r="I710" s="212"/>
      <c r="J710" s="157"/>
      <c r="K710" s="212"/>
      <c r="L710" s="157"/>
      <c r="M710" s="21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27" customHeight="1" x14ac:dyDescent="0.3">
      <c r="B711" s="227">
        <v>4</v>
      </c>
      <c r="C711" s="224" t="s">
        <v>5</v>
      </c>
      <c r="D711" s="187"/>
      <c r="E711" s="211"/>
      <c r="F711" s="187"/>
      <c r="G711" s="211"/>
      <c r="H711" s="187"/>
      <c r="I711" s="211"/>
      <c r="J711" s="187"/>
      <c r="K711" s="211"/>
      <c r="L711" s="187"/>
      <c r="M711" s="2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50.1" customHeight="1" x14ac:dyDescent="0.3">
      <c r="B712" s="228"/>
      <c r="C712" s="225"/>
      <c r="D712" s="187"/>
      <c r="E712" s="211"/>
      <c r="F712" s="187"/>
      <c r="G712" s="211"/>
      <c r="H712" s="187"/>
      <c r="I712" s="211"/>
      <c r="J712" s="187"/>
      <c r="K712" s="211"/>
      <c r="L712" s="187"/>
      <c r="M712" s="2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21.95" customHeight="1" x14ac:dyDescent="0.3">
      <c r="B713" s="229"/>
      <c r="C713" s="226"/>
      <c r="D713" s="157"/>
      <c r="E713" s="212"/>
      <c r="F713" s="157"/>
      <c r="G713" s="212"/>
      <c r="H713" s="157"/>
      <c r="I713" s="212"/>
      <c r="J713" s="157"/>
      <c r="K713" s="212"/>
      <c r="L713" s="157"/>
      <c r="M713" s="212"/>
      <c r="N713" s="2"/>
      <c r="Z713" s="2"/>
    </row>
    <row r="714" spans="2:26" ht="27" customHeight="1" x14ac:dyDescent="0.3">
      <c r="B714" s="227">
        <v>5</v>
      </c>
      <c r="C714" s="224" t="s">
        <v>6</v>
      </c>
      <c r="D714" s="187"/>
      <c r="E714" s="211"/>
      <c r="F714" s="187"/>
      <c r="G714" s="211"/>
      <c r="H714" s="187"/>
      <c r="I714" s="211"/>
      <c r="J714" s="187"/>
      <c r="K714" s="211"/>
      <c r="L714" s="187"/>
      <c r="M714" s="211"/>
      <c r="N714" s="2"/>
      <c r="Z714" s="2"/>
    </row>
    <row r="715" spans="2:26" ht="50.1" customHeight="1" x14ac:dyDescent="0.3">
      <c r="B715" s="228"/>
      <c r="C715" s="225"/>
      <c r="D715" s="187"/>
      <c r="E715" s="211"/>
      <c r="F715" s="187"/>
      <c r="G715" s="211"/>
      <c r="H715" s="187"/>
      <c r="I715" s="211"/>
      <c r="J715" s="187"/>
      <c r="K715" s="211"/>
      <c r="L715" s="187"/>
      <c r="M715" s="211"/>
      <c r="N715" s="2"/>
      <c r="Y715" s="2"/>
      <c r="Z715" s="2"/>
    </row>
    <row r="716" spans="2:26" ht="21.95" customHeight="1" x14ac:dyDescent="0.3">
      <c r="B716" s="229"/>
      <c r="C716" s="226"/>
      <c r="D716" s="157"/>
      <c r="E716" s="212"/>
      <c r="F716" s="157"/>
      <c r="G716" s="212"/>
      <c r="H716" s="157"/>
      <c r="I716" s="212"/>
      <c r="J716" s="157"/>
      <c r="K716" s="212"/>
      <c r="L716" s="157"/>
      <c r="M716" s="212"/>
      <c r="N716" s="2"/>
      <c r="Y716" s="2"/>
      <c r="Z716" s="2"/>
    </row>
    <row r="717" spans="2:26" ht="27" customHeight="1" x14ac:dyDescent="0.3">
      <c r="B717" s="227">
        <v>6</v>
      </c>
      <c r="C717" s="224" t="s">
        <v>6</v>
      </c>
      <c r="D717" s="187"/>
      <c r="E717" s="211"/>
      <c r="F717" s="187"/>
      <c r="G717" s="211"/>
      <c r="H717" s="187"/>
      <c r="I717" s="211"/>
      <c r="J717" s="187"/>
      <c r="K717" s="211"/>
      <c r="L717" s="187"/>
      <c r="M717" s="211"/>
      <c r="N717" s="2"/>
      <c r="Z717" s="2"/>
    </row>
    <row r="718" spans="2:26" ht="50.1" customHeight="1" x14ac:dyDescent="0.3">
      <c r="B718" s="228"/>
      <c r="C718" s="225"/>
      <c r="D718" s="187"/>
      <c r="E718" s="211"/>
      <c r="F718" s="187"/>
      <c r="G718" s="211"/>
      <c r="H718" s="187"/>
      <c r="I718" s="211"/>
      <c r="J718" s="187"/>
      <c r="K718" s="211"/>
      <c r="L718" s="187"/>
      <c r="M718" s="211"/>
      <c r="N718" s="2"/>
      <c r="Z718" s="2"/>
    </row>
    <row r="719" spans="2:26" ht="21.95" customHeight="1" x14ac:dyDescent="0.3">
      <c r="B719" s="229"/>
      <c r="C719" s="226"/>
      <c r="D719" s="157"/>
      <c r="E719" s="212"/>
      <c r="F719" s="157"/>
      <c r="G719" s="212"/>
      <c r="H719" s="157"/>
      <c r="I719" s="212"/>
      <c r="J719" s="157"/>
      <c r="K719" s="212"/>
      <c r="L719" s="157"/>
      <c r="M719" s="212"/>
      <c r="N719" s="2"/>
      <c r="Z719" s="2"/>
    </row>
    <row r="720" spans="2:26" ht="27" customHeight="1" x14ac:dyDescent="0.3">
      <c r="B720" s="227">
        <v>7</v>
      </c>
      <c r="C720" s="224" t="s">
        <v>7</v>
      </c>
      <c r="D720" s="187"/>
      <c r="E720" s="211"/>
      <c r="F720" s="187"/>
      <c r="G720" s="211"/>
      <c r="H720" s="187"/>
      <c r="I720" s="211"/>
      <c r="J720" s="187"/>
      <c r="K720" s="211"/>
      <c r="L720" s="187"/>
      <c r="M720" s="211"/>
      <c r="N720" s="2"/>
      <c r="Z720" s="2"/>
    </row>
    <row r="721" spans="2:26" ht="50.1" customHeight="1" x14ac:dyDescent="0.3">
      <c r="B721" s="228"/>
      <c r="C721" s="225"/>
      <c r="D721" s="187"/>
      <c r="E721" s="211"/>
      <c r="F721" s="187"/>
      <c r="G721" s="211"/>
      <c r="H721" s="187"/>
      <c r="I721" s="211"/>
      <c r="J721" s="187"/>
      <c r="K721" s="211"/>
      <c r="L721" s="187"/>
      <c r="M721" s="211"/>
      <c r="N721" s="2"/>
      <c r="Y721" s="2"/>
      <c r="Z721" s="2"/>
    </row>
    <row r="722" spans="2:26" ht="21.95" customHeight="1" x14ac:dyDescent="0.3">
      <c r="B722" s="229"/>
      <c r="C722" s="226"/>
      <c r="D722" s="157"/>
      <c r="E722" s="212"/>
      <c r="F722" s="157"/>
      <c r="G722" s="212"/>
      <c r="H722" s="157"/>
      <c r="I722" s="212"/>
      <c r="J722" s="157"/>
      <c r="K722" s="212"/>
      <c r="L722" s="157"/>
      <c r="M722" s="212"/>
      <c r="N722" s="2"/>
      <c r="Y722" s="2"/>
      <c r="Z722" s="2"/>
    </row>
    <row r="723" spans="2:26" ht="27" customHeight="1" x14ac:dyDescent="0.3">
      <c r="B723" s="227">
        <v>8</v>
      </c>
      <c r="C723" s="224" t="s">
        <v>8</v>
      </c>
      <c r="D723" s="187"/>
      <c r="E723" s="211"/>
      <c r="F723" s="187"/>
      <c r="G723" s="211"/>
      <c r="H723" s="187"/>
      <c r="I723" s="211"/>
      <c r="J723" s="187"/>
      <c r="K723" s="211"/>
      <c r="L723" s="187"/>
      <c r="M723" s="211"/>
      <c r="N723" s="2"/>
      <c r="Y723" s="2"/>
      <c r="Z723" s="2"/>
    </row>
    <row r="724" spans="2:26" ht="50.1" customHeight="1" x14ac:dyDescent="0.3">
      <c r="B724" s="228"/>
      <c r="C724" s="225"/>
      <c r="D724" s="187"/>
      <c r="E724" s="211"/>
      <c r="F724" s="187"/>
      <c r="G724" s="211"/>
      <c r="H724" s="187"/>
      <c r="I724" s="211"/>
      <c r="J724" s="187"/>
      <c r="K724" s="211"/>
      <c r="L724" s="187"/>
      <c r="M724" s="211"/>
      <c r="N724" s="2"/>
      <c r="Y724" s="2"/>
      <c r="Z724" s="2"/>
    </row>
    <row r="725" spans="2:26" ht="21.95" customHeight="1" x14ac:dyDescent="0.3">
      <c r="B725" s="229"/>
      <c r="C725" s="226"/>
      <c r="D725" s="157"/>
      <c r="E725" s="212"/>
      <c r="F725" s="157"/>
      <c r="G725" s="212"/>
      <c r="H725" s="157"/>
      <c r="I725" s="212"/>
      <c r="J725" s="157"/>
      <c r="K725" s="212"/>
      <c r="L725" s="157"/>
      <c r="M725" s="212"/>
      <c r="N725" s="2"/>
      <c r="S725" s="2"/>
      <c r="T725" s="2"/>
      <c r="U725" s="2"/>
      <c r="V725" s="2"/>
      <c r="W725" s="2"/>
      <c r="X725" s="2"/>
      <c r="Y725" s="2"/>
      <c r="Z725" s="2"/>
    </row>
    <row r="726" spans="2:26" ht="17.100000000000001" customHeight="1" x14ac:dyDescent="0.3">
      <c r="B726" s="150"/>
      <c r="C726" s="159"/>
      <c r="D726" s="160"/>
      <c r="E726" s="160"/>
      <c r="F726" s="160"/>
      <c r="G726" s="160"/>
      <c r="H726" s="160"/>
      <c r="I726" s="160"/>
      <c r="J726" s="160"/>
      <c r="K726" s="160"/>
      <c r="L726" s="160"/>
      <c r="M726" s="160"/>
      <c r="N726" s="2"/>
      <c r="S726" s="2"/>
      <c r="T726" s="2"/>
      <c r="U726" s="2"/>
      <c r="V726" s="2"/>
      <c r="W726" s="2"/>
      <c r="X726" s="2"/>
      <c r="Y726" s="2"/>
      <c r="Z726" s="2"/>
    </row>
    <row r="727" spans="2:26" ht="17.100000000000001" customHeight="1" x14ac:dyDescent="0.3">
      <c r="B727" s="150"/>
      <c r="C727" s="159"/>
      <c r="D727" s="160"/>
      <c r="E727" s="160"/>
      <c r="F727" s="160"/>
      <c r="G727" s="160"/>
      <c r="H727" s="160"/>
      <c r="I727" s="160"/>
      <c r="J727" s="160"/>
      <c r="K727" s="160"/>
      <c r="L727" s="160"/>
      <c r="M727" s="16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7.100000000000001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27" customHeight="1" x14ac:dyDescent="0.3">
      <c r="B729" s="2"/>
      <c r="C729" s="230">
        <f>L734</f>
        <v>43945</v>
      </c>
      <c r="D729" s="230"/>
      <c r="E729" s="230"/>
      <c r="F729" s="230"/>
      <c r="G729" s="230"/>
      <c r="H729" s="220">
        <f>IF(DAY(L734)&gt;=28,5,IF(DAY(L734)&gt;=21,4,IF(DAY(L734)&gt;=14,3,IF(DAY(L734)&gt;=7,2,1))))</f>
        <v>4</v>
      </c>
      <c r="I729" s="220"/>
      <c r="J729" s="220"/>
      <c r="K729" s="220"/>
      <c r="L729" s="220"/>
      <c r="M729" s="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27" customHeight="1" x14ac:dyDescent="0.3">
      <c r="B730" s="221"/>
      <c r="C730" s="222"/>
      <c r="D730" s="184"/>
      <c r="E730" s="7"/>
      <c r="F730" s="155"/>
      <c r="G730" s="218"/>
      <c r="H730" s="219"/>
      <c r="I730" s="219"/>
      <c r="J730" s="156"/>
      <c r="K730" s="8"/>
      <c r="L730" s="156"/>
      <c r="M730" s="6"/>
      <c r="N730" s="2" t="s">
        <v>223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7.100000000000001" customHeight="1" x14ac:dyDescent="0.3">
      <c r="B731" s="223" t="s">
        <v>229</v>
      </c>
      <c r="C731" s="223"/>
      <c r="D731" s="9" t="s">
        <v>235</v>
      </c>
      <c r="E731" s="10"/>
      <c r="F731" s="11"/>
      <c r="G731" s="221" t="s">
        <v>231</v>
      </c>
      <c r="H731" s="222"/>
      <c r="I731" s="222"/>
      <c r="J731" s="6"/>
      <c r="K731" s="6"/>
      <c r="L731" s="6"/>
      <c r="M731" s="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7.100000000000001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7.100000000000001" customHeight="1" x14ac:dyDescent="0.3">
      <c r="B733" s="239" t="s">
        <v>0</v>
      </c>
      <c r="C733" s="239" t="s">
        <v>1</v>
      </c>
      <c r="D733" s="215">
        <f>D734</f>
        <v>43941</v>
      </c>
      <c r="E733" s="216"/>
      <c r="F733" s="215">
        <f>F734</f>
        <v>43942</v>
      </c>
      <c r="G733" s="216"/>
      <c r="H733" s="215">
        <f>H734</f>
        <v>43943</v>
      </c>
      <c r="I733" s="216"/>
      <c r="J733" s="215">
        <f>J734</f>
        <v>43944</v>
      </c>
      <c r="K733" s="216"/>
      <c r="L733" s="215">
        <f>L734</f>
        <v>43945</v>
      </c>
      <c r="M733" s="2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7.100000000000001" customHeight="1" thickBot="1" x14ac:dyDescent="0.35">
      <c r="B734" s="240"/>
      <c r="C734" s="240"/>
      <c r="D734" s="213">
        <f>D701+7</f>
        <v>43941</v>
      </c>
      <c r="E734" s="214"/>
      <c r="F734" s="213">
        <f>D734+1</f>
        <v>43942</v>
      </c>
      <c r="G734" s="214"/>
      <c r="H734" s="213">
        <f>F734+1</f>
        <v>43943</v>
      </c>
      <c r="I734" s="214"/>
      <c r="J734" s="213">
        <f>H734+1</f>
        <v>43944</v>
      </c>
      <c r="K734" s="214"/>
      <c r="L734" s="213">
        <f>J734+1</f>
        <v>43945</v>
      </c>
      <c r="M734" s="21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27" customHeight="1" thickTop="1" x14ac:dyDescent="0.3">
      <c r="B735" s="229">
        <v>1</v>
      </c>
      <c r="C735" s="225" t="s">
        <v>2</v>
      </c>
      <c r="D735" s="187"/>
      <c r="E735" s="211"/>
      <c r="F735" s="187"/>
      <c r="G735" s="211"/>
      <c r="H735" s="187"/>
      <c r="I735" s="211"/>
      <c r="J735" s="187"/>
      <c r="K735" s="211"/>
      <c r="L735" s="187"/>
      <c r="M735" s="2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50.1" customHeight="1" x14ac:dyDescent="0.3">
      <c r="B736" s="229"/>
      <c r="C736" s="225"/>
      <c r="D736" s="187"/>
      <c r="E736" s="211"/>
      <c r="F736" s="187"/>
      <c r="G736" s="211"/>
      <c r="H736" s="187"/>
      <c r="I736" s="211"/>
      <c r="J736" s="187"/>
      <c r="K736" s="211"/>
      <c r="L736" s="187"/>
      <c r="M736" s="211"/>
      <c r="N736" s="2"/>
    </row>
    <row r="737" spans="2:26" ht="21.95" customHeight="1" x14ac:dyDescent="0.3">
      <c r="B737" s="237"/>
      <c r="C737" s="238"/>
      <c r="D737" s="157"/>
      <c r="E737" s="212"/>
      <c r="F737" s="157"/>
      <c r="G737" s="212"/>
      <c r="H737" s="157"/>
      <c r="I737" s="212"/>
      <c r="J737" s="157"/>
      <c r="K737" s="212"/>
      <c r="L737" s="157"/>
      <c r="M737" s="212"/>
      <c r="N737" s="2"/>
    </row>
    <row r="738" spans="2:26" ht="27" customHeight="1" x14ac:dyDescent="0.3">
      <c r="B738" s="227">
        <v>2</v>
      </c>
      <c r="C738" s="224" t="s">
        <v>3</v>
      </c>
      <c r="D738" s="187"/>
      <c r="E738" s="211"/>
      <c r="F738" s="187"/>
      <c r="G738" s="211"/>
      <c r="H738" s="187"/>
      <c r="I738" s="211"/>
      <c r="J738" s="187"/>
      <c r="K738" s="211"/>
      <c r="L738" s="187"/>
      <c r="M738" s="211"/>
      <c r="N738" s="2"/>
    </row>
    <row r="739" spans="2:26" ht="50.1" customHeight="1" x14ac:dyDescent="0.3">
      <c r="B739" s="228"/>
      <c r="C739" s="225"/>
      <c r="D739" s="187"/>
      <c r="E739" s="211"/>
      <c r="F739" s="187"/>
      <c r="G739" s="211"/>
      <c r="H739" s="187"/>
      <c r="I739" s="211"/>
      <c r="J739" s="187"/>
      <c r="K739" s="211"/>
      <c r="L739" s="187"/>
      <c r="M739" s="211"/>
      <c r="N739" s="2"/>
    </row>
    <row r="740" spans="2:26" ht="21.95" customHeight="1" x14ac:dyDescent="0.3">
      <c r="B740" s="229"/>
      <c r="C740" s="226"/>
      <c r="D740" s="157"/>
      <c r="E740" s="212"/>
      <c r="F740" s="157"/>
      <c r="G740" s="212"/>
      <c r="H740" s="157"/>
      <c r="I740" s="212"/>
      <c r="J740" s="157"/>
      <c r="K740" s="212"/>
      <c r="L740" s="157"/>
      <c r="M740" s="212"/>
      <c r="N740" s="2"/>
    </row>
    <row r="741" spans="2:26" ht="27" customHeight="1" x14ac:dyDescent="0.3">
      <c r="B741" s="227">
        <v>3</v>
      </c>
      <c r="C741" s="224" t="s">
        <v>4</v>
      </c>
      <c r="D741" s="187"/>
      <c r="E741" s="211"/>
      <c r="F741" s="187"/>
      <c r="G741" s="211"/>
      <c r="H741" s="187"/>
      <c r="I741" s="211"/>
      <c r="J741" s="187"/>
      <c r="K741" s="211"/>
      <c r="L741" s="187"/>
      <c r="M741" s="211"/>
      <c r="N741" s="2"/>
    </row>
    <row r="742" spans="2:26" ht="50.1" customHeight="1" x14ac:dyDescent="0.3">
      <c r="B742" s="228"/>
      <c r="C742" s="225"/>
      <c r="D742" s="187"/>
      <c r="E742" s="211"/>
      <c r="F742" s="187"/>
      <c r="G742" s="211"/>
      <c r="H742" s="187"/>
      <c r="I742" s="211"/>
      <c r="J742" s="187"/>
      <c r="K742" s="211"/>
      <c r="L742" s="187"/>
      <c r="M742" s="211"/>
      <c r="N742" s="2"/>
    </row>
    <row r="743" spans="2:26" ht="21.95" customHeight="1" x14ac:dyDescent="0.3">
      <c r="B743" s="229"/>
      <c r="C743" s="226"/>
      <c r="D743" s="157"/>
      <c r="E743" s="212"/>
      <c r="F743" s="157"/>
      <c r="G743" s="212"/>
      <c r="H743" s="157"/>
      <c r="I743" s="212"/>
      <c r="J743" s="157"/>
      <c r="K743" s="212"/>
      <c r="L743" s="157"/>
      <c r="M743" s="212"/>
      <c r="N743" s="2"/>
    </row>
    <row r="744" spans="2:26" ht="27" customHeight="1" x14ac:dyDescent="0.3">
      <c r="B744" s="227">
        <v>4</v>
      </c>
      <c r="C744" s="224" t="s">
        <v>5</v>
      </c>
      <c r="D744" s="187"/>
      <c r="E744" s="211"/>
      <c r="F744" s="187"/>
      <c r="G744" s="211"/>
      <c r="H744" s="187"/>
      <c r="I744" s="211"/>
      <c r="J744" s="187"/>
      <c r="K744" s="211"/>
      <c r="L744" s="187"/>
      <c r="M744" s="211"/>
      <c r="N744" s="2"/>
    </row>
    <row r="745" spans="2:26" ht="50.1" customHeight="1" x14ac:dyDescent="0.3">
      <c r="B745" s="228"/>
      <c r="C745" s="225"/>
      <c r="D745" s="187"/>
      <c r="E745" s="211"/>
      <c r="F745" s="187"/>
      <c r="G745" s="211"/>
      <c r="H745" s="187"/>
      <c r="I745" s="211"/>
      <c r="J745" s="187"/>
      <c r="K745" s="211"/>
      <c r="L745" s="187"/>
      <c r="M745" s="211"/>
      <c r="N745" s="2"/>
    </row>
    <row r="746" spans="2:26" ht="21.95" customHeight="1" x14ac:dyDescent="0.3">
      <c r="B746" s="229"/>
      <c r="C746" s="226"/>
      <c r="D746" s="157"/>
      <c r="E746" s="212"/>
      <c r="F746" s="157"/>
      <c r="G746" s="212"/>
      <c r="H746" s="157"/>
      <c r="I746" s="212"/>
      <c r="J746" s="157"/>
      <c r="K746" s="212"/>
      <c r="L746" s="157"/>
      <c r="M746" s="212"/>
      <c r="N746" s="2"/>
    </row>
    <row r="747" spans="2:26" ht="27" customHeight="1" x14ac:dyDescent="0.3">
      <c r="B747" s="227">
        <v>5</v>
      </c>
      <c r="C747" s="224" t="s">
        <v>6</v>
      </c>
      <c r="D747" s="187"/>
      <c r="E747" s="211"/>
      <c r="F747" s="187"/>
      <c r="G747" s="211"/>
      <c r="H747" s="187"/>
      <c r="I747" s="211"/>
      <c r="J747" s="187"/>
      <c r="K747" s="211"/>
      <c r="L747" s="187"/>
      <c r="M747" s="211"/>
      <c r="N747" s="2"/>
    </row>
    <row r="748" spans="2:26" ht="50.1" customHeight="1" x14ac:dyDescent="0.3">
      <c r="B748" s="228"/>
      <c r="C748" s="225"/>
      <c r="D748" s="187"/>
      <c r="E748" s="211"/>
      <c r="F748" s="187"/>
      <c r="G748" s="211"/>
      <c r="H748" s="187"/>
      <c r="I748" s="211"/>
      <c r="J748" s="187"/>
      <c r="K748" s="211"/>
      <c r="L748" s="187"/>
      <c r="M748" s="211"/>
      <c r="N748" s="2"/>
    </row>
    <row r="749" spans="2:26" ht="21.95" customHeight="1" x14ac:dyDescent="0.3">
      <c r="B749" s="229"/>
      <c r="C749" s="226"/>
      <c r="D749" s="157"/>
      <c r="E749" s="212"/>
      <c r="F749" s="157"/>
      <c r="G749" s="212"/>
      <c r="H749" s="157"/>
      <c r="I749" s="212"/>
      <c r="J749" s="157"/>
      <c r="K749" s="212"/>
      <c r="L749" s="157"/>
      <c r="M749" s="212"/>
      <c r="N749" s="2"/>
    </row>
    <row r="750" spans="2:26" ht="27" customHeight="1" x14ac:dyDescent="0.3">
      <c r="B750" s="227">
        <v>6</v>
      </c>
      <c r="C750" s="224" t="s">
        <v>6</v>
      </c>
      <c r="D750" s="187"/>
      <c r="E750" s="211"/>
      <c r="F750" s="187"/>
      <c r="G750" s="211"/>
      <c r="H750" s="187"/>
      <c r="I750" s="211"/>
      <c r="J750" s="187"/>
      <c r="K750" s="211"/>
      <c r="L750" s="187"/>
      <c r="M750" s="2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50.1" customHeight="1" x14ac:dyDescent="0.3">
      <c r="B751" s="228"/>
      <c r="C751" s="225"/>
      <c r="D751" s="187"/>
      <c r="E751" s="211"/>
      <c r="F751" s="187"/>
      <c r="G751" s="211"/>
      <c r="H751" s="187"/>
      <c r="I751" s="211"/>
      <c r="J751" s="187"/>
      <c r="K751" s="211"/>
      <c r="L751" s="187"/>
      <c r="M751" s="2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21.95" customHeight="1" x14ac:dyDescent="0.3">
      <c r="B752" s="229"/>
      <c r="C752" s="226"/>
      <c r="D752" s="157"/>
      <c r="E752" s="212"/>
      <c r="F752" s="157"/>
      <c r="G752" s="212"/>
      <c r="H752" s="157"/>
      <c r="I752" s="212"/>
      <c r="J752" s="157"/>
      <c r="K752" s="212"/>
      <c r="L752" s="157"/>
      <c r="M752" s="21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27" customHeight="1" x14ac:dyDescent="0.3">
      <c r="B753" s="227">
        <v>7</v>
      </c>
      <c r="C753" s="224" t="s">
        <v>7</v>
      </c>
      <c r="D753" s="187"/>
      <c r="E753" s="211"/>
      <c r="F753" s="187"/>
      <c r="G753" s="211"/>
      <c r="H753" s="187"/>
      <c r="I753" s="211"/>
      <c r="J753" s="187"/>
      <c r="K753" s="211"/>
      <c r="L753" s="187"/>
      <c r="M753" s="211"/>
      <c r="N753" s="2" t="s">
        <v>223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50.1" customHeight="1" x14ac:dyDescent="0.3">
      <c r="B754" s="228"/>
      <c r="C754" s="225"/>
      <c r="D754" s="187"/>
      <c r="E754" s="211"/>
      <c r="F754" s="187"/>
      <c r="G754" s="211"/>
      <c r="H754" s="187"/>
      <c r="I754" s="211"/>
      <c r="J754" s="187"/>
      <c r="K754" s="211"/>
      <c r="L754" s="187"/>
      <c r="M754" s="2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21.95" customHeight="1" x14ac:dyDescent="0.3">
      <c r="B755" s="229"/>
      <c r="C755" s="226"/>
      <c r="D755" s="157"/>
      <c r="E755" s="212"/>
      <c r="F755" s="157"/>
      <c r="G755" s="212"/>
      <c r="H755" s="157"/>
      <c r="I755" s="212"/>
      <c r="J755" s="157"/>
      <c r="K755" s="212"/>
      <c r="L755" s="157"/>
      <c r="M755" s="21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27" customHeight="1" x14ac:dyDescent="0.3">
      <c r="B756" s="227">
        <v>8</v>
      </c>
      <c r="C756" s="224" t="s">
        <v>8</v>
      </c>
      <c r="D756" s="187"/>
      <c r="E756" s="211"/>
      <c r="F756" s="187"/>
      <c r="G756" s="211"/>
      <c r="H756" s="187"/>
      <c r="I756" s="211"/>
      <c r="J756" s="187"/>
      <c r="K756" s="211"/>
      <c r="L756" s="187"/>
      <c r="M756" s="2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50.1" customHeight="1" x14ac:dyDescent="0.3">
      <c r="B757" s="228"/>
      <c r="C757" s="225"/>
      <c r="D757" s="187"/>
      <c r="E757" s="211"/>
      <c r="F757" s="187"/>
      <c r="G757" s="211"/>
      <c r="H757" s="187"/>
      <c r="I757" s="211"/>
      <c r="J757" s="187"/>
      <c r="K757" s="211"/>
      <c r="L757" s="187"/>
      <c r="M757" s="2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21.95" customHeight="1" x14ac:dyDescent="0.3">
      <c r="B758" s="229"/>
      <c r="C758" s="226"/>
      <c r="D758" s="157"/>
      <c r="E758" s="212"/>
      <c r="F758" s="157"/>
      <c r="G758" s="212"/>
      <c r="H758" s="157"/>
      <c r="I758" s="212"/>
      <c r="J758" s="157"/>
      <c r="K758" s="212"/>
      <c r="L758" s="157"/>
      <c r="M758" s="21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7.100000000000001" customHeight="1" x14ac:dyDescent="0.3">
      <c r="B759" s="150"/>
      <c r="C759" s="159"/>
      <c r="D759" s="160"/>
      <c r="E759" s="160"/>
      <c r="F759" s="160"/>
      <c r="G759" s="160"/>
      <c r="H759" s="160"/>
      <c r="I759" s="160"/>
      <c r="J759" s="160"/>
      <c r="K759" s="160"/>
      <c r="L759" s="160"/>
      <c r="M759" s="160"/>
      <c r="N759" s="2"/>
      <c r="Z759" s="2"/>
    </row>
    <row r="760" spans="2:26" ht="17.100000000000001" customHeight="1" x14ac:dyDescent="0.3">
      <c r="B760" s="150"/>
      <c r="C760" s="159"/>
      <c r="D760" s="160"/>
      <c r="E760" s="160"/>
      <c r="F760" s="160"/>
      <c r="G760" s="160"/>
      <c r="H760" s="160"/>
      <c r="I760" s="160"/>
      <c r="J760" s="160"/>
      <c r="K760" s="160"/>
      <c r="L760" s="160"/>
      <c r="M760" s="160"/>
      <c r="N760" s="2"/>
      <c r="Z760" s="2"/>
    </row>
    <row r="761" spans="2:26" ht="17.100000000000001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6"/>
      <c r="N761" s="2"/>
      <c r="Z761" s="2"/>
    </row>
    <row r="762" spans="2:26" ht="27" customHeight="1" x14ac:dyDescent="0.3">
      <c r="B762" s="2"/>
      <c r="C762" s="230">
        <f>L767</f>
        <v>43952</v>
      </c>
      <c r="D762" s="230"/>
      <c r="E762" s="230"/>
      <c r="F762" s="230"/>
      <c r="G762" s="230"/>
      <c r="H762" s="220">
        <f>IF(DAY(L767)&gt;=28,5,IF(DAY(L767)&gt;=21,4,IF(DAY(L767)&gt;=14,3,IF(DAY(L767)&gt;=7,2,1))))</f>
        <v>1</v>
      </c>
      <c r="I762" s="220"/>
      <c r="J762" s="220"/>
      <c r="K762" s="220"/>
      <c r="L762" s="220"/>
      <c r="M762" s="6"/>
      <c r="N762" s="2"/>
      <c r="Z762" s="2"/>
    </row>
    <row r="763" spans="2:26" ht="27" customHeight="1" x14ac:dyDescent="0.3">
      <c r="B763" s="221"/>
      <c r="C763" s="222"/>
      <c r="D763" s="155"/>
      <c r="E763" s="7"/>
      <c r="F763" s="155"/>
      <c r="G763" s="218"/>
      <c r="H763" s="219"/>
      <c r="I763" s="219"/>
      <c r="J763" s="156"/>
      <c r="K763" s="8"/>
      <c r="L763" s="156"/>
      <c r="M763" s="6"/>
      <c r="N763" s="2"/>
      <c r="Z763" s="2"/>
    </row>
    <row r="764" spans="2:26" ht="17.100000000000001" customHeight="1" x14ac:dyDescent="0.3">
      <c r="B764" s="223" t="s">
        <v>229</v>
      </c>
      <c r="C764" s="223"/>
      <c r="D764" s="9" t="s">
        <v>236</v>
      </c>
      <c r="E764" s="10"/>
      <c r="F764" s="11"/>
      <c r="G764" s="221" t="s">
        <v>231</v>
      </c>
      <c r="H764" s="222"/>
      <c r="I764" s="222"/>
      <c r="J764" s="6"/>
      <c r="K764" s="6"/>
      <c r="L764" s="6"/>
      <c r="M764" s="6"/>
      <c r="N764" s="2"/>
      <c r="Z764" s="2"/>
    </row>
    <row r="765" spans="2:26" ht="17.100000000000001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6"/>
      <c r="N765" s="2"/>
      <c r="Z765" s="2"/>
    </row>
    <row r="766" spans="2:26" ht="17.100000000000001" customHeight="1" x14ac:dyDescent="0.3">
      <c r="B766" s="239" t="s">
        <v>0</v>
      </c>
      <c r="C766" s="239" t="s">
        <v>1</v>
      </c>
      <c r="D766" s="215">
        <f>D767</f>
        <v>43948</v>
      </c>
      <c r="E766" s="216"/>
      <c r="F766" s="215">
        <f>F767</f>
        <v>43949</v>
      </c>
      <c r="G766" s="216"/>
      <c r="H766" s="215">
        <f>H767</f>
        <v>43950</v>
      </c>
      <c r="I766" s="216"/>
      <c r="J766" s="215">
        <f>J767</f>
        <v>43951</v>
      </c>
      <c r="K766" s="216"/>
      <c r="L766" s="215">
        <f>L767</f>
        <v>43952</v>
      </c>
      <c r="M766" s="216"/>
      <c r="N766" s="2"/>
      <c r="Z766" s="2"/>
    </row>
    <row r="767" spans="2:26" ht="17.100000000000001" customHeight="1" thickBot="1" x14ac:dyDescent="0.35">
      <c r="B767" s="240"/>
      <c r="C767" s="240"/>
      <c r="D767" s="213">
        <f>D734+7</f>
        <v>43948</v>
      </c>
      <c r="E767" s="214"/>
      <c r="F767" s="213">
        <f>D767+1</f>
        <v>43949</v>
      </c>
      <c r="G767" s="214"/>
      <c r="H767" s="213">
        <f>F767+1</f>
        <v>43950</v>
      </c>
      <c r="I767" s="214"/>
      <c r="J767" s="213">
        <f>H767+1</f>
        <v>43951</v>
      </c>
      <c r="K767" s="214"/>
      <c r="L767" s="213">
        <f>J767+1</f>
        <v>43952</v>
      </c>
      <c r="M767" s="214"/>
      <c r="N767" s="2"/>
      <c r="Z767" s="147"/>
    </row>
    <row r="768" spans="2:26" ht="27" customHeight="1" thickTop="1" x14ac:dyDescent="0.3">
      <c r="B768" s="229">
        <v>1</v>
      </c>
      <c r="C768" s="225" t="s">
        <v>2</v>
      </c>
      <c r="D768" s="187"/>
      <c r="E768" s="211"/>
      <c r="F768" s="187"/>
      <c r="G768" s="211"/>
      <c r="H768" s="187"/>
      <c r="I768" s="211"/>
      <c r="J768" s="187"/>
      <c r="K768" s="211"/>
      <c r="L768" s="187"/>
      <c r="M768" s="211"/>
      <c r="N768" s="2"/>
      <c r="Z768" s="2"/>
    </row>
    <row r="769" spans="2:26" ht="50.1" customHeight="1" x14ac:dyDescent="0.3">
      <c r="B769" s="229"/>
      <c r="C769" s="225"/>
      <c r="D769" s="187"/>
      <c r="E769" s="211"/>
      <c r="F769" s="187"/>
      <c r="G769" s="211"/>
      <c r="H769" s="187"/>
      <c r="I769" s="211"/>
      <c r="J769" s="187"/>
      <c r="K769" s="211"/>
      <c r="L769" s="187"/>
      <c r="M769" s="211"/>
      <c r="N769" s="2"/>
      <c r="Z769" s="2"/>
    </row>
    <row r="770" spans="2:26" ht="21.95" customHeight="1" x14ac:dyDescent="0.3">
      <c r="B770" s="237"/>
      <c r="C770" s="238"/>
      <c r="D770" s="157"/>
      <c r="E770" s="212"/>
      <c r="F770" s="157"/>
      <c r="G770" s="212"/>
      <c r="H770" s="157"/>
      <c r="I770" s="212"/>
      <c r="J770" s="157"/>
      <c r="K770" s="212"/>
      <c r="L770" s="157"/>
      <c r="M770" s="212"/>
      <c r="N770" s="2"/>
      <c r="Z770" s="2"/>
    </row>
    <row r="771" spans="2:26" ht="27" customHeight="1" x14ac:dyDescent="0.3">
      <c r="B771" s="227">
        <v>2</v>
      </c>
      <c r="C771" s="224" t="s">
        <v>3</v>
      </c>
      <c r="D771" s="187"/>
      <c r="E771" s="211"/>
      <c r="F771" s="187"/>
      <c r="G771" s="211"/>
      <c r="H771" s="187"/>
      <c r="I771" s="211"/>
      <c r="J771" s="187"/>
      <c r="K771" s="211"/>
      <c r="L771" s="187"/>
      <c r="M771" s="211"/>
      <c r="N771" s="2"/>
      <c r="Z771" s="2"/>
    </row>
    <row r="772" spans="2:26" ht="50.1" customHeight="1" x14ac:dyDescent="0.3">
      <c r="B772" s="228"/>
      <c r="C772" s="225"/>
      <c r="D772" s="187"/>
      <c r="E772" s="211"/>
      <c r="F772" s="187"/>
      <c r="G772" s="211"/>
      <c r="H772" s="187"/>
      <c r="I772" s="211"/>
      <c r="J772" s="187"/>
      <c r="K772" s="211"/>
      <c r="L772" s="187"/>
      <c r="M772" s="211"/>
      <c r="N772" s="2"/>
      <c r="Z772" s="2"/>
    </row>
    <row r="773" spans="2:26" ht="21.95" customHeight="1" x14ac:dyDescent="0.3">
      <c r="B773" s="229"/>
      <c r="C773" s="226"/>
      <c r="D773" s="157"/>
      <c r="E773" s="212"/>
      <c r="F773" s="157"/>
      <c r="G773" s="212"/>
      <c r="H773" s="157"/>
      <c r="I773" s="212"/>
      <c r="J773" s="157"/>
      <c r="K773" s="212"/>
      <c r="L773" s="157"/>
      <c r="M773" s="21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27" customHeight="1" x14ac:dyDescent="0.3">
      <c r="B774" s="227">
        <v>3</v>
      </c>
      <c r="C774" s="224" t="s">
        <v>4</v>
      </c>
      <c r="D774" s="187"/>
      <c r="E774" s="211"/>
      <c r="F774" s="187"/>
      <c r="G774" s="211"/>
      <c r="H774" s="187"/>
      <c r="I774" s="211"/>
      <c r="J774" s="187"/>
      <c r="K774" s="211"/>
      <c r="L774" s="187"/>
      <c r="M774" s="211"/>
      <c r="N774" t="s">
        <v>223</v>
      </c>
    </row>
    <row r="775" spans="2:26" ht="49.5" customHeight="1" x14ac:dyDescent="0.3">
      <c r="B775" s="228"/>
      <c r="C775" s="225"/>
      <c r="D775" s="187"/>
      <c r="E775" s="211"/>
      <c r="F775" s="187"/>
      <c r="G775" s="211"/>
      <c r="H775" s="187"/>
      <c r="I775" s="211"/>
      <c r="J775" s="187"/>
      <c r="K775" s="211"/>
      <c r="L775" s="187"/>
      <c r="M775" s="211"/>
    </row>
    <row r="776" spans="2:26" ht="21.95" customHeight="1" x14ac:dyDescent="0.3">
      <c r="B776" s="229"/>
      <c r="C776" s="226"/>
      <c r="D776" s="157"/>
      <c r="E776" s="212"/>
      <c r="F776" s="157"/>
      <c r="G776" s="212"/>
      <c r="H776" s="157"/>
      <c r="I776" s="212"/>
      <c r="J776" s="157"/>
      <c r="K776" s="212"/>
      <c r="L776" s="157"/>
      <c r="M776" s="212"/>
    </row>
    <row r="777" spans="2:26" ht="27" customHeight="1" x14ac:dyDescent="0.3">
      <c r="B777" s="227">
        <v>4</v>
      </c>
      <c r="C777" s="224" t="s">
        <v>5</v>
      </c>
      <c r="D777" s="187"/>
      <c r="E777" s="211"/>
      <c r="F777" s="187"/>
      <c r="G777" s="211"/>
      <c r="H777" s="187"/>
      <c r="I777" s="211"/>
      <c r="J777" s="187"/>
      <c r="K777" s="211"/>
      <c r="L777" s="187"/>
      <c r="M777" s="211"/>
    </row>
    <row r="778" spans="2:26" ht="50.1" customHeight="1" x14ac:dyDescent="0.3">
      <c r="B778" s="228"/>
      <c r="C778" s="225"/>
      <c r="D778" s="187"/>
      <c r="E778" s="211"/>
      <c r="F778" s="187"/>
      <c r="G778" s="211"/>
      <c r="H778" s="187"/>
      <c r="I778" s="211"/>
      <c r="J778" s="187"/>
      <c r="K778" s="211"/>
      <c r="L778" s="187"/>
      <c r="M778" s="211"/>
    </row>
    <row r="779" spans="2:26" ht="21.95" customHeight="1" x14ac:dyDescent="0.3">
      <c r="B779" s="229"/>
      <c r="C779" s="226"/>
      <c r="D779" s="157"/>
      <c r="E779" s="212"/>
      <c r="F779" s="157"/>
      <c r="G779" s="212"/>
      <c r="H779" s="157"/>
      <c r="I779" s="212"/>
      <c r="J779" s="157"/>
      <c r="K779" s="212"/>
      <c r="L779" s="157"/>
      <c r="M779" s="212"/>
    </row>
    <row r="780" spans="2:26" ht="27" customHeight="1" x14ac:dyDescent="0.3">
      <c r="B780" s="227">
        <v>5</v>
      </c>
      <c r="C780" s="224" t="s">
        <v>6</v>
      </c>
      <c r="D780" s="187"/>
      <c r="E780" s="211"/>
      <c r="F780" s="187"/>
      <c r="G780" s="211"/>
      <c r="H780" s="187"/>
      <c r="I780" s="211"/>
      <c r="J780" s="187"/>
      <c r="K780" s="211"/>
      <c r="L780" s="187"/>
      <c r="M780" s="211"/>
    </row>
    <row r="781" spans="2:26" ht="50.1" customHeight="1" x14ac:dyDescent="0.3">
      <c r="B781" s="228"/>
      <c r="C781" s="225"/>
      <c r="D781" s="187"/>
      <c r="E781" s="211"/>
      <c r="F781" s="187"/>
      <c r="G781" s="211"/>
      <c r="H781" s="187"/>
      <c r="I781" s="211"/>
      <c r="J781" s="187"/>
      <c r="K781" s="211"/>
      <c r="L781" s="187"/>
      <c r="M781" s="211"/>
    </row>
    <row r="782" spans="2:26" ht="21.95" customHeight="1" x14ac:dyDescent="0.3">
      <c r="B782" s="229"/>
      <c r="C782" s="226"/>
      <c r="D782" s="157"/>
      <c r="E782" s="212"/>
      <c r="F782" s="157"/>
      <c r="G782" s="212"/>
      <c r="H782" s="157"/>
      <c r="I782" s="212"/>
      <c r="J782" s="157"/>
      <c r="K782" s="212"/>
      <c r="L782" s="157"/>
      <c r="M782" s="212"/>
    </row>
    <row r="783" spans="2:26" ht="27" customHeight="1" x14ac:dyDescent="0.3">
      <c r="B783" s="227">
        <v>6</v>
      </c>
      <c r="C783" s="224" t="s">
        <v>6</v>
      </c>
      <c r="D783" s="187"/>
      <c r="E783" s="211"/>
      <c r="F783" s="187"/>
      <c r="G783" s="211"/>
      <c r="H783" s="187"/>
      <c r="I783" s="211"/>
      <c r="J783" s="187"/>
      <c r="K783" s="211"/>
      <c r="L783" s="187"/>
      <c r="M783" s="211"/>
    </row>
    <row r="784" spans="2:26" ht="50.1" customHeight="1" x14ac:dyDescent="0.3">
      <c r="B784" s="228"/>
      <c r="C784" s="225"/>
      <c r="D784" s="187"/>
      <c r="E784" s="211"/>
      <c r="F784" s="187"/>
      <c r="G784" s="211"/>
      <c r="H784" s="187"/>
      <c r="I784" s="211"/>
      <c r="J784" s="187"/>
      <c r="K784" s="211"/>
      <c r="L784" s="187"/>
      <c r="M784" s="211"/>
    </row>
    <row r="785" spans="2:26" ht="21.95" customHeight="1" x14ac:dyDescent="0.3">
      <c r="B785" s="229"/>
      <c r="C785" s="226"/>
      <c r="D785" s="157"/>
      <c r="E785" s="212"/>
      <c r="F785" s="157"/>
      <c r="G785" s="212"/>
      <c r="H785" s="157"/>
      <c r="I785" s="212"/>
      <c r="J785" s="157"/>
      <c r="K785" s="212"/>
      <c r="L785" s="157"/>
      <c r="M785" s="212"/>
    </row>
    <row r="786" spans="2:26" ht="27" customHeight="1" x14ac:dyDescent="0.3">
      <c r="B786" s="227">
        <v>7</v>
      </c>
      <c r="C786" s="224" t="s">
        <v>7</v>
      </c>
      <c r="D786" s="187"/>
      <c r="E786" s="211"/>
      <c r="F786" s="187"/>
      <c r="G786" s="211"/>
      <c r="H786" s="187"/>
      <c r="I786" s="211"/>
      <c r="J786" s="187"/>
      <c r="K786" s="211"/>
      <c r="L786" s="187"/>
      <c r="M786" s="211"/>
    </row>
    <row r="787" spans="2:26" ht="50.1" customHeight="1" x14ac:dyDescent="0.3">
      <c r="B787" s="228"/>
      <c r="C787" s="225"/>
      <c r="D787" s="187"/>
      <c r="E787" s="211"/>
      <c r="F787" s="187"/>
      <c r="G787" s="211"/>
      <c r="H787" s="187"/>
      <c r="I787" s="211"/>
      <c r="J787" s="187"/>
      <c r="K787" s="211"/>
      <c r="L787" s="187"/>
      <c r="M787" s="211"/>
    </row>
    <row r="788" spans="2:26" ht="21.95" customHeight="1" x14ac:dyDescent="0.3">
      <c r="B788" s="229"/>
      <c r="C788" s="226"/>
      <c r="D788" s="157"/>
      <c r="E788" s="212"/>
      <c r="F788" s="157"/>
      <c r="G788" s="212"/>
      <c r="H788" s="157"/>
      <c r="I788" s="212"/>
      <c r="J788" s="157"/>
      <c r="K788" s="212"/>
      <c r="L788" s="157"/>
      <c r="M788" s="212"/>
      <c r="T788" s="2"/>
      <c r="U788" s="2"/>
      <c r="V788" s="2"/>
      <c r="W788" s="2"/>
      <c r="X788" s="2"/>
      <c r="Y788" s="2"/>
      <c r="Z788" s="2"/>
    </row>
    <row r="789" spans="2:26" ht="27" customHeight="1" x14ac:dyDescent="0.3">
      <c r="B789" s="227">
        <v>8</v>
      </c>
      <c r="C789" s="224" t="s">
        <v>8</v>
      </c>
      <c r="D789" s="187"/>
      <c r="E789" s="211"/>
      <c r="F789" s="187"/>
      <c r="G789" s="211"/>
      <c r="H789" s="187"/>
      <c r="I789" s="211"/>
      <c r="J789" s="187"/>
      <c r="K789" s="211"/>
      <c r="L789" s="187"/>
      <c r="M789" s="211"/>
      <c r="T789" s="2"/>
      <c r="U789" s="2"/>
      <c r="V789" s="2"/>
      <c r="W789" s="2"/>
      <c r="X789" s="2"/>
      <c r="Y789" s="2"/>
      <c r="Z789" s="2"/>
    </row>
    <row r="790" spans="2:26" ht="50.1" customHeight="1" x14ac:dyDescent="0.3">
      <c r="B790" s="228"/>
      <c r="C790" s="225"/>
      <c r="D790" s="187"/>
      <c r="E790" s="211"/>
      <c r="F790" s="187"/>
      <c r="G790" s="211"/>
      <c r="H790" s="187"/>
      <c r="I790" s="211"/>
      <c r="J790" s="187"/>
      <c r="K790" s="211"/>
      <c r="L790" s="187"/>
      <c r="M790" s="211"/>
      <c r="T790" s="2"/>
      <c r="U790" s="2"/>
      <c r="V790" s="2"/>
      <c r="W790" s="2"/>
      <c r="X790" s="2"/>
      <c r="Y790" s="2"/>
      <c r="Z790" s="2"/>
    </row>
    <row r="791" spans="2:26" ht="21.95" customHeight="1" x14ac:dyDescent="0.3">
      <c r="B791" s="229"/>
      <c r="C791" s="226"/>
      <c r="D791" s="157"/>
      <c r="E791" s="212"/>
      <c r="F791" s="157"/>
      <c r="G791" s="212"/>
      <c r="H791" s="157"/>
      <c r="I791" s="212"/>
      <c r="J791" s="157"/>
      <c r="K791" s="212"/>
      <c r="L791" s="157"/>
      <c r="M791" s="212"/>
      <c r="T791" s="2"/>
      <c r="U791" s="2"/>
      <c r="V791" s="2"/>
      <c r="W791" s="2"/>
      <c r="X791" s="2"/>
      <c r="Y791" s="2"/>
      <c r="Z791" s="2"/>
    </row>
    <row r="792" spans="2:26" ht="17.100000000000001" customHeight="1" x14ac:dyDescent="0.3">
      <c r="B792" s="150"/>
      <c r="C792" s="159"/>
      <c r="D792" s="160"/>
      <c r="E792" s="160"/>
      <c r="F792" s="160"/>
      <c r="G792" s="160"/>
      <c r="H792" s="160"/>
      <c r="I792" s="160"/>
      <c r="J792" s="160"/>
      <c r="K792" s="160"/>
      <c r="L792" s="160"/>
      <c r="M792" s="160"/>
      <c r="T792" s="2"/>
      <c r="U792" s="2"/>
      <c r="V792" s="2"/>
      <c r="W792" s="2"/>
      <c r="X792" s="2"/>
      <c r="Y792" s="2"/>
      <c r="Z792" s="2"/>
    </row>
    <row r="793" spans="2:26" ht="17.100000000000001" customHeight="1" x14ac:dyDescent="0.3">
      <c r="B793" s="150"/>
      <c r="C793" s="159"/>
      <c r="D793" s="160"/>
      <c r="E793" s="160"/>
      <c r="F793" s="160"/>
      <c r="G793" s="160"/>
      <c r="H793" s="160"/>
      <c r="I793" s="160"/>
      <c r="J793" s="160"/>
      <c r="K793" s="160"/>
      <c r="L793" s="160"/>
      <c r="M793" s="160"/>
      <c r="T793" s="2"/>
      <c r="U793" s="2"/>
      <c r="V793" s="2"/>
      <c r="W793" s="2"/>
      <c r="X793" s="2"/>
      <c r="Y793" s="2"/>
      <c r="Z793" s="2"/>
    </row>
    <row r="794" spans="2:26" ht="17.100000000000001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6"/>
    </row>
    <row r="795" spans="2:26" ht="27" customHeight="1" x14ac:dyDescent="0.3">
      <c r="B795" s="2"/>
      <c r="C795" s="230">
        <f>L800</f>
        <v>43959</v>
      </c>
      <c r="D795" s="230"/>
      <c r="E795" s="230"/>
      <c r="F795" s="230"/>
      <c r="G795" s="230"/>
      <c r="H795" s="220">
        <f>IF(DAY(L800)&gt;=28,5,IF(DAY(L800)&gt;=21,4,IF(DAY(L800)&gt;=14,3,IF(DAY(L800)&gt;=7,2,1))))</f>
        <v>2</v>
      </c>
      <c r="I795" s="220"/>
      <c r="J795" s="220"/>
      <c r="K795" s="220"/>
      <c r="L795" s="220"/>
      <c r="M795" s="6"/>
    </row>
    <row r="796" spans="2:26" ht="27" customHeight="1" x14ac:dyDescent="0.3">
      <c r="B796" s="221"/>
      <c r="C796" s="222"/>
      <c r="D796" s="155"/>
      <c r="E796" s="7"/>
      <c r="F796" s="155"/>
      <c r="G796" s="218"/>
      <c r="H796" s="219"/>
      <c r="I796" s="219"/>
      <c r="J796" s="156"/>
      <c r="K796" s="8"/>
      <c r="L796" s="156"/>
      <c r="M796" s="6"/>
    </row>
    <row r="797" spans="2:26" ht="17.100000000000001" customHeight="1" x14ac:dyDescent="0.3">
      <c r="B797" s="223" t="s">
        <v>229</v>
      </c>
      <c r="C797" s="223"/>
      <c r="D797" s="9" t="s">
        <v>236</v>
      </c>
      <c r="E797" s="10"/>
      <c r="F797" s="11"/>
      <c r="G797" s="221" t="s">
        <v>231</v>
      </c>
      <c r="H797" s="222"/>
      <c r="I797" s="222"/>
      <c r="J797" s="6"/>
      <c r="K797" s="6"/>
      <c r="L797" s="6"/>
      <c r="M797" s="6"/>
      <c r="N797" t="s">
        <v>223</v>
      </c>
    </row>
    <row r="798" spans="2:26" ht="17.100000000000001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6"/>
    </row>
    <row r="799" spans="2:26" ht="17.100000000000001" customHeight="1" x14ac:dyDescent="0.3">
      <c r="B799" s="239" t="s">
        <v>0</v>
      </c>
      <c r="C799" s="239" t="s">
        <v>1</v>
      </c>
      <c r="D799" s="215">
        <f>D800</f>
        <v>43955</v>
      </c>
      <c r="E799" s="216"/>
      <c r="F799" s="215">
        <f>F800</f>
        <v>43956</v>
      </c>
      <c r="G799" s="216"/>
      <c r="H799" s="215">
        <f>H800</f>
        <v>43957</v>
      </c>
      <c r="I799" s="216"/>
      <c r="J799" s="215">
        <f>J800</f>
        <v>43958</v>
      </c>
      <c r="K799" s="216"/>
      <c r="L799" s="215">
        <f>L800</f>
        <v>43959</v>
      </c>
      <c r="M799" s="216"/>
    </row>
    <row r="800" spans="2:26" ht="17.100000000000001" customHeight="1" thickBot="1" x14ac:dyDescent="0.35">
      <c r="B800" s="240"/>
      <c r="C800" s="240"/>
      <c r="D800" s="213">
        <f>D767+7</f>
        <v>43955</v>
      </c>
      <c r="E800" s="214"/>
      <c r="F800" s="213">
        <f>D800+1</f>
        <v>43956</v>
      </c>
      <c r="G800" s="214"/>
      <c r="H800" s="213">
        <f>F800+1</f>
        <v>43957</v>
      </c>
      <c r="I800" s="214"/>
      <c r="J800" s="213">
        <f>H800+1</f>
        <v>43958</v>
      </c>
      <c r="K800" s="214"/>
      <c r="L800" s="213">
        <f>J800+1</f>
        <v>43959</v>
      </c>
      <c r="M800" s="214"/>
    </row>
    <row r="801" spans="2:13" ht="27" customHeight="1" thickTop="1" x14ac:dyDescent="0.3">
      <c r="B801" s="229">
        <v>1</v>
      </c>
      <c r="C801" s="225" t="s">
        <v>2</v>
      </c>
      <c r="D801" s="187"/>
      <c r="E801" s="211"/>
      <c r="F801" s="187"/>
      <c r="G801" s="211"/>
      <c r="H801" s="187"/>
      <c r="I801" s="211"/>
      <c r="J801" s="187"/>
      <c r="K801" s="211"/>
      <c r="L801" s="187"/>
      <c r="M801" s="211"/>
    </row>
    <row r="802" spans="2:13" ht="50.1" customHeight="1" x14ac:dyDescent="0.3">
      <c r="B802" s="229"/>
      <c r="C802" s="225"/>
      <c r="D802" s="187"/>
      <c r="E802" s="211"/>
      <c r="F802" s="187"/>
      <c r="G802" s="211"/>
      <c r="H802" s="187"/>
      <c r="I802" s="211"/>
      <c r="J802" s="187"/>
      <c r="K802" s="211"/>
      <c r="L802" s="187"/>
      <c r="M802" s="211"/>
    </row>
    <row r="803" spans="2:13" ht="21.95" customHeight="1" x14ac:dyDescent="0.3">
      <c r="B803" s="237"/>
      <c r="C803" s="238"/>
      <c r="D803" s="157"/>
      <c r="E803" s="212"/>
      <c r="F803" s="157"/>
      <c r="G803" s="212"/>
      <c r="H803" s="157"/>
      <c r="I803" s="212"/>
      <c r="J803" s="157"/>
      <c r="K803" s="212"/>
      <c r="L803" s="157"/>
      <c r="M803" s="212"/>
    </row>
    <row r="804" spans="2:13" ht="27" customHeight="1" x14ac:dyDescent="0.3">
      <c r="B804" s="227">
        <v>2</v>
      </c>
      <c r="C804" s="224" t="s">
        <v>3</v>
      </c>
      <c r="D804" s="187"/>
      <c r="E804" s="211"/>
      <c r="F804" s="187"/>
      <c r="G804" s="211"/>
      <c r="H804" s="187"/>
      <c r="I804" s="211"/>
      <c r="J804" s="187"/>
      <c r="K804" s="211"/>
      <c r="L804" s="187"/>
      <c r="M804" s="211"/>
    </row>
    <row r="805" spans="2:13" ht="50.1" customHeight="1" x14ac:dyDescent="0.3">
      <c r="B805" s="228"/>
      <c r="C805" s="225"/>
      <c r="D805" s="187"/>
      <c r="E805" s="211"/>
      <c r="F805" s="187"/>
      <c r="G805" s="211"/>
      <c r="H805" s="187"/>
      <c r="I805" s="211"/>
      <c r="J805" s="187"/>
      <c r="K805" s="211"/>
      <c r="L805" s="187"/>
      <c r="M805" s="211"/>
    </row>
    <row r="806" spans="2:13" ht="21.95" customHeight="1" x14ac:dyDescent="0.3">
      <c r="B806" s="229"/>
      <c r="C806" s="226"/>
      <c r="D806" s="157"/>
      <c r="E806" s="212"/>
      <c r="F806" s="157"/>
      <c r="G806" s="212"/>
      <c r="H806" s="157"/>
      <c r="I806" s="212"/>
      <c r="J806" s="157"/>
      <c r="K806" s="212"/>
      <c r="L806" s="157"/>
      <c r="M806" s="212"/>
    </row>
    <row r="807" spans="2:13" ht="27" customHeight="1" x14ac:dyDescent="0.3">
      <c r="B807" s="227">
        <v>3</v>
      </c>
      <c r="C807" s="224" t="s">
        <v>4</v>
      </c>
      <c r="D807" s="187"/>
      <c r="E807" s="211"/>
      <c r="F807" s="187"/>
      <c r="G807" s="211"/>
      <c r="H807" s="187"/>
      <c r="I807" s="211"/>
      <c r="J807" s="187"/>
      <c r="K807" s="211"/>
      <c r="L807" s="187"/>
      <c r="M807" s="211"/>
    </row>
    <row r="808" spans="2:13" ht="50.1" customHeight="1" x14ac:dyDescent="0.3">
      <c r="B808" s="228"/>
      <c r="C808" s="225"/>
      <c r="D808" s="187"/>
      <c r="E808" s="211"/>
      <c r="F808" s="187"/>
      <c r="G808" s="211"/>
      <c r="H808" s="187"/>
      <c r="I808" s="211"/>
      <c r="J808" s="187"/>
      <c r="K808" s="211"/>
      <c r="L808" s="187"/>
      <c r="M808" s="211"/>
    </row>
    <row r="809" spans="2:13" ht="21.95" customHeight="1" x14ac:dyDescent="0.3">
      <c r="B809" s="229"/>
      <c r="C809" s="226"/>
      <c r="D809" s="157"/>
      <c r="E809" s="212"/>
      <c r="F809" s="157"/>
      <c r="G809" s="212"/>
      <c r="H809" s="157"/>
      <c r="I809" s="212"/>
      <c r="J809" s="157"/>
      <c r="K809" s="212"/>
      <c r="L809" s="157"/>
      <c r="M809" s="212"/>
    </row>
    <row r="810" spans="2:13" ht="27" customHeight="1" x14ac:dyDescent="0.3">
      <c r="B810" s="227">
        <v>4</v>
      </c>
      <c r="C810" s="224" t="s">
        <v>5</v>
      </c>
      <c r="D810" s="187"/>
      <c r="E810" s="211"/>
      <c r="F810" s="187"/>
      <c r="G810" s="211"/>
      <c r="H810" s="187"/>
      <c r="I810" s="211"/>
      <c r="J810" s="187"/>
      <c r="K810" s="211"/>
      <c r="L810" s="187"/>
      <c r="M810" s="211"/>
    </row>
    <row r="811" spans="2:13" ht="50.1" customHeight="1" x14ac:dyDescent="0.3">
      <c r="B811" s="228"/>
      <c r="C811" s="225"/>
      <c r="D811" s="187"/>
      <c r="E811" s="211"/>
      <c r="F811" s="187"/>
      <c r="G811" s="211"/>
      <c r="H811" s="187"/>
      <c r="I811" s="211"/>
      <c r="J811" s="187"/>
      <c r="K811" s="211"/>
      <c r="L811" s="187"/>
      <c r="M811" s="211"/>
    </row>
    <row r="812" spans="2:13" ht="21.95" customHeight="1" x14ac:dyDescent="0.3">
      <c r="B812" s="229"/>
      <c r="C812" s="226"/>
      <c r="D812" s="157"/>
      <c r="E812" s="212"/>
      <c r="F812" s="157"/>
      <c r="G812" s="212"/>
      <c r="H812" s="157"/>
      <c r="I812" s="212"/>
      <c r="J812" s="157"/>
      <c r="K812" s="212"/>
      <c r="L812" s="157"/>
      <c r="M812" s="212"/>
    </row>
    <row r="813" spans="2:13" ht="27" customHeight="1" x14ac:dyDescent="0.3">
      <c r="B813" s="227">
        <v>5</v>
      </c>
      <c r="C813" s="224" t="s">
        <v>6</v>
      </c>
      <c r="D813" s="187"/>
      <c r="E813" s="211"/>
      <c r="F813" s="187"/>
      <c r="G813" s="211"/>
      <c r="H813" s="187"/>
      <c r="I813" s="211"/>
      <c r="J813" s="187"/>
      <c r="K813" s="211"/>
      <c r="L813" s="187"/>
      <c r="M813" s="211"/>
    </row>
    <row r="814" spans="2:13" ht="50.1" customHeight="1" x14ac:dyDescent="0.3">
      <c r="B814" s="228"/>
      <c r="C814" s="225"/>
      <c r="D814" s="187"/>
      <c r="E814" s="211"/>
      <c r="F814" s="187"/>
      <c r="G814" s="211"/>
      <c r="H814" s="187"/>
      <c r="I814" s="211"/>
      <c r="J814" s="187"/>
      <c r="K814" s="211"/>
      <c r="L814" s="187"/>
      <c r="M814" s="211"/>
    </row>
    <row r="815" spans="2:13" ht="21.95" customHeight="1" x14ac:dyDescent="0.3">
      <c r="B815" s="229"/>
      <c r="C815" s="226"/>
      <c r="D815" s="157"/>
      <c r="E815" s="212"/>
      <c r="F815" s="157"/>
      <c r="G815" s="212"/>
      <c r="H815" s="157"/>
      <c r="I815" s="212"/>
      <c r="J815" s="157"/>
      <c r="K815" s="212"/>
      <c r="L815" s="157"/>
      <c r="M815" s="212"/>
    </row>
    <row r="816" spans="2:13" ht="27" customHeight="1" x14ac:dyDescent="0.3">
      <c r="B816" s="227">
        <v>6</v>
      </c>
      <c r="C816" s="224" t="s">
        <v>6</v>
      </c>
      <c r="D816" s="187"/>
      <c r="E816" s="211"/>
      <c r="F816" s="187"/>
      <c r="G816" s="211"/>
      <c r="H816" s="187"/>
      <c r="I816" s="211"/>
      <c r="J816" s="187"/>
      <c r="K816" s="211"/>
      <c r="L816" s="187"/>
      <c r="M816" s="211"/>
    </row>
    <row r="817" spans="2:14" ht="50.1" customHeight="1" x14ac:dyDescent="0.3">
      <c r="B817" s="228"/>
      <c r="C817" s="225"/>
      <c r="D817" s="187"/>
      <c r="E817" s="211"/>
      <c r="F817" s="187"/>
      <c r="G817" s="211"/>
      <c r="H817" s="187"/>
      <c r="I817" s="211"/>
      <c r="J817" s="187"/>
      <c r="K817" s="211"/>
      <c r="L817" s="187"/>
      <c r="M817" s="211"/>
    </row>
    <row r="818" spans="2:14" ht="21.95" customHeight="1" x14ac:dyDescent="0.3">
      <c r="B818" s="229"/>
      <c r="C818" s="226"/>
      <c r="D818" s="157"/>
      <c r="E818" s="212"/>
      <c r="F818" s="157"/>
      <c r="G818" s="212"/>
      <c r="H818" s="157"/>
      <c r="I818" s="212"/>
      <c r="J818" s="157"/>
      <c r="K818" s="212"/>
      <c r="L818" s="157"/>
      <c r="M818" s="212"/>
      <c r="N818" t="s">
        <v>223</v>
      </c>
    </row>
    <row r="819" spans="2:14" ht="27" customHeight="1" x14ac:dyDescent="0.3">
      <c r="B819" s="227">
        <v>7</v>
      </c>
      <c r="C819" s="224" t="s">
        <v>7</v>
      </c>
      <c r="D819" s="187"/>
      <c r="E819" s="211"/>
      <c r="F819" s="187"/>
      <c r="G819" s="211"/>
      <c r="H819" s="187"/>
      <c r="I819" s="211"/>
      <c r="J819" s="187"/>
      <c r="K819" s="211"/>
      <c r="L819" s="187"/>
      <c r="M819" s="211"/>
    </row>
    <row r="820" spans="2:14" ht="50.1" customHeight="1" x14ac:dyDescent="0.3">
      <c r="B820" s="228"/>
      <c r="C820" s="225"/>
      <c r="D820" s="187"/>
      <c r="E820" s="211"/>
      <c r="F820" s="187"/>
      <c r="G820" s="211"/>
      <c r="H820" s="187"/>
      <c r="I820" s="211"/>
      <c r="J820" s="187"/>
      <c r="K820" s="211"/>
      <c r="L820" s="187"/>
      <c r="M820" s="211"/>
    </row>
    <row r="821" spans="2:14" ht="21.95" customHeight="1" x14ac:dyDescent="0.3">
      <c r="B821" s="229"/>
      <c r="C821" s="226"/>
      <c r="D821" s="157"/>
      <c r="E821" s="212"/>
      <c r="F821" s="157"/>
      <c r="G821" s="212"/>
      <c r="H821" s="157"/>
      <c r="I821" s="212"/>
      <c r="J821" s="157"/>
      <c r="K821" s="212"/>
      <c r="L821" s="157"/>
      <c r="M821" s="212"/>
    </row>
    <row r="822" spans="2:14" ht="27" customHeight="1" x14ac:dyDescent="0.3">
      <c r="B822" s="227">
        <v>8</v>
      </c>
      <c r="C822" s="224" t="s">
        <v>8</v>
      </c>
      <c r="D822" s="187"/>
      <c r="E822" s="211"/>
      <c r="F822" s="187"/>
      <c r="G822" s="211"/>
      <c r="H822" s="187"/>
      <c r="I822" s="211"/>
      <c r="J822" s="187"/>
      <c r="K822" s="211"/>
      <c r="L822" s="187"/>
      <c r="M822" s="211"/>
    </row>
    <row r="823" spans="2:14" ht="50.1" customHeight="1" x14ac:dyDescent="0.3">
      <c r="B823" s="228"/>
      <c r="C823" s="225"/>
      <c r="D823" s="187"/>
      <c r="E823" s="211"/>
      <c r="F823" s="187"/>
      <c r="G823" s="211"/>
      <c r="H823" s="187"/>
      <c r="I823" s="211"/>
      <c r="J823" s="187"/>
      <c r="K823" s="211"/>
      <c r="L823" s="187"/>
      <c r="M823" s="211"/>
    </row>
    <row r="824" spans="2:14" ht="21.95" customHeight="1" x14ac:dyDescent="0.3">
      <c r="B824" s="229"/>
      <c r="C824" s="226"/>
      <c r="D824" s="157"/>
      <c r="E824" s="212"/>
      <c r="F824" s="157"/>
      <c r="G824" s="212"/>
      <c r="H824" s="157"/>
      <c r="I824" s="212"/>
      <c r="J824" s="157"/>
      <c r="K824" s="212"/>
      <c r="L824" s="157"/>
      <c r="M824" s="212"/>
    </row>
    <row r="825" spans="2:14" ht="17.100000000000001" customHeight="1" x14ac:dyDescent="0.3">
      <c r="B825" s="150"/>
      <c r="C825" s="159"/>
      <c r="D825" s="160"/>
      <c r="E825" s="160"/>
      <c r="F825" s="160"/>
      <c r="G825" s="160"/>
      <c r="H825" s="160"/>
      <c r="I825" s="160"/>
      <c r="J825" s="160"/>
      <c r="K825" s="160"/>
      <c r="L825" s="160"/>
      <c r="M825" s="160"/>
    </row>
    <row r="826" spans="2:14" ht="17.100000000000001" customHeight="1" x14ac:dyDescent="0.3">
      <c r="B826" s="150"/>
      <c r="C826" s="159"/>
      <c r="D826" s="160"/>
      <c r="E826" s="160"/>
      <c r="F826" s="160"/>
      <c r="G826" s="160"/>
      <c r="H826" s="160"/>
      <c r="I826" s="160"/>
      <c r="J826" s="160"/>
      <c r="K826" s="160"/>
      <c r="L826" s="160"/>
      <c r="M826" s="160"/>
    </row>
    <row r="827" spans="2:14" ht="17.100000000000001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6"/>
    </row>
    <row r="828" spans="2:14" ht="27" customHeight="1" x14ac:dyDescent="0.3">
      <c r="B828" s="2"/>
      <c r="C828" s="230">
        <f>L833</f>
        <v>43966</v>
      </c>
      <c r="D828" s="230"/>
      <c r="E828" s="230"/>
      <c r="F828" s="230"/>
      <c r="G828" s="230"/>
      <c r="H828" s="220">
        <f>IF(DAY(L833)&gt;=28,5,IF(DAY(L833)&gt;=21,4,IF(DAY(L833)&gt;=14,3,IF(DAY(L833)&gt;=7,2,1))))</f>
        <v>3</v>
      </c>
      <c r="I828" s="220"/>
      <c r="J828" s="220"/>
      <c r="K828" s="220"/>
      <c r="L828" s="220"/>
      <c r="M828" s="6"/>
    </row>
    <row r="829" spans="2:14" ht="27" customHeight="1" x14ac:dyDescent="0.3">
      <c r="B829" s="221"/>
      <c r="C829" s="222"/>
      <c r="D829" s="155"/>
      <c r="E829" s="7"/>
      <c r="F829" s="155"/>
      <c r="G829" s="218"/>
      <c r="H829" s="219"/>
      <c r="I829" s="219"/>
      <c r="J829" s="156"/>
      <c r="K829" s="8"/>
      <c r="L829" s="156"/>
      <c r="M829" s="6"/>
    </row>
    <row r="830" spans="2:14" ht="17.100000000000001" customHeight="1" x14ac:dyDescent="0.3">
      <c r="B830" s="223" t="s">
        <v>229</v>
      </c>
      <c r="C830" s="223"/>
      <c r="D830" s="9" t="s">
        <v>236</v>
      </c>
      <c r="E830" s="10"/>
      <c r="F830" s="11"/>
      <c r="G830" s="221" t="s">
        <v>231</v>
      </c>
      <c r="H830" s="222"/>
      <c r="I830" s="222"/>
      <c r="J830" s="6"/>
      <c r="K830" s="6"/>
      <c r="L830" s="6"/>
      <c r="M830" s="6"/>
    </row>
    <row r="831" spans="2:14" ht="17.100000000000001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6"/>
    </row>
    <row r="832" spans="2:14" ht="17.100000000000001" customHeight="1" x14ac:dyDescent="0.3">
      <c r="B832" s="239" t="s">
        <v>0</v>
      </c>
      <c r="C832" s="239" t="s">
        <v>1</v>
      </c>
      <c r="D832" s="215">
        <f>D833</f>
        <v>43962</v>
      </c>
      <c r="E832" s="216"/>
      <c r="F832" s="215">
        <f>F833</f>
        <v>43963</v>
      </c>
      <c r="G832" s="216"/>
      <c r="H832" s="215">
        <f>H833</f>
        <v>43964</v>
      </c>
      <c r="I832" s="216"/>
      <c r="J832" s="215">
        <f>J833</f>
        <v>43965</v>
      </c>
      <c r="K832" s="216"/>
      <c r="L832" s="215">
        <f>L833</f>
        <v>43966</v>
      </c>
      <c r="M832" s="216"/>
    </row>
    <row r="833" spans="2:14" ht="17.100000000000001" customHeight="1" thickBot="1" x14ac:dyDescent="0.35">
      <c r="B833" s="240"/>
      <c r="C833" s="240"/>
      <c r="D833" s="213">
        <f>D800+7</f>
        <v>43962</v>
      </c>
      <c r="E833" s="214"/>
      <c r="F833" s="213">
        <f>D833+1</f>
        <v>43963</v>
      </c>
      <c r="G833" s="214"/>
      <c r="H833" s="213">
        <f>F833+1</f>
        <v>43964</v>
      </c>
      <c r="I833" s="214"/>
      <c r="J833" s="213">
        <f>H833+1</f>
        <v>43965</v>
      </c>
      <c r="K833" s="214"/>
      <c r="L833" s="213">
        <f>J833+1</f>
        <v>43966</v>
      </c>
      <c r="M833" s="214"/>
    </row>
    <row r="834" spans="2:14" ht="27" customHeight="1" thickTop="1" x14ac:dyDescent="0.3">
      <c r="B834" s="229">
        <v>1</v>
      </c>
      <c r="C834" s="225" t="s">
        <v>2</v>
      </c>
      <c r="D834" s="187"/>
      <c r="E834" s="211"/>
      <c r="F834" s="187"/>
      <c r="G834" s="211"/>
      <c r="H834" s="187"/>
      <c r="I834" s="211"/>
      <c r="J834" s="187"/>
      <c r="K834" s="211"/>
      <c r="L834" s="187"/>
      <c r="M834" s="211"/>
    </row>
    <row r="835" spans="2:14" ht="50.1" customHeight="1" x14ac:dyDescent="0.3">
      <c r="B835" s="229"/>
      <c r="C835" s="225"/>
      <c r="D835" s="187"/>
      <c r="E835" s="211"/>
      <c r="F835" s="187"/>
      <c r="G835" s="211"/>
      <c r="H835" s="187"/>
      <c r="I835" s="211"/>
      <c r="J835" s="187"/>
      <c r="K835" s="211"/>
      <c r="L835" s="187"/>
      <c r="M835" s="211"/>
    </row>
    <row r="836" spans="2:14" ht="21.95" customHeight="1" x14ac:dyDescent="0.3">
      <c r="B836" s="237"/>
      <c r="C836" s="238"/>
      <c r="D836" s="157"/>
      <c r="E836" s="212"/>
      <c r="F836" s="157"/>
      <c r="G836" s="212"/>
      <c r="H836" s="157"/>
      <c r="I836" s="212"/>
      <c r="J836" s="157"/>
      <c r="K836" s="212"/>
      <c r="L836" s="157"/>
      <c r="M836" s="212"/>
    </row>
    <row r="837" spans="2:14" ht="27" customHeight="1" x14ac:dyDescent="0.3">
      <c r="B837" s="227">
        <v>2</v>
      </c>
      <c r="C837" s="224" t="s">
        <v>3</v>
      </c>
      <c r="D837" s="187"/>
      <c r="E837" s="211"/>
      <c r="F837" s="187"/>
      <c r="G837" s="211"/>
      <c r="H837" s="187"/>
      <c r="I837" s="211"/>
      <c r="J837" s="187"/>
      <c r="K837" s="211"/>
      <c r="L837" s="187"/>
      <c r="M837" s="211"/>
    </row>
    <row r="838" spans="2:14" ht="50.1" customHeight="1" x14ac:dyDescent="0.3">
      <c r="B838" s="228"/>
      <c r="C838" s="225"/>
      <c r="D838" s="187"/>
      <c r="E838" s="211"/>
      <c r="F838" s="187"/>
      <c r="G838" s="211"/>
      <c r="H838" s="187"/>
      <c r="I838" s="211"/>
      <c r="J838" s="187"/>
      <c r="K838" s="211"/>
      <c r="L838" s="187"/>
      <c r="M838" s="211"/>
    </row>
    <row r="839" spans="2:14" ht="21.95" customHeight="1" x14ac:dyDescent="0.3">
      <c r="B839" s="229"/>
      <c r="C839" s="226"/>
      <c r="D839" s="157"/>
      <c r="E839" s="212"/>
      <c r="F839" s="157"/>
      <c r="G839" s="212"/>
      <c r="H839" s="157"/>
      <c r="I839" s="212"/>
      <c r="J839" s="157"/>
      <c r="K839" s="212"/>
      <c r="L839" s="157"/>
      <c r="M839" s="212"/>
      <c r="N839" t="s">
        <v>223</v>
      </c>
    </row>
    <row r="840" spans="2:14" ht="27" customHeight="1" x14ac:dyDescent="0.3">
      <c r="B840" s="227">
        <v>3</v>
      </c>
      <c r="C840" s="224" t="s">
        <v>4</v>
      </c>
      <c r="D840" s="187"/>
      <c r="E840" s="211"/>
      <c r="F840" s="187"/>
      <c r="G840" s="211"/>
      <c r="H840" s="158"/>
      <c r="I840" s="211"/>
      <c r="J840" s="187"/>
      <c r="K840" s="211"/>
      <c r="L840" s="187"/>
      <c r="M840" s="211"/>
    </row>
    <row r="841" spans="2:14" ht="50.1" customHeight="1" x14ac:dyDescent="0.3">
      <c r="B841" s="228"/>
      <c r="C841" s="225"/>
      <c r="D841" s="187"/>
      <c r="E841" s="211"/>
      <c r="F841" s="187"/>
      <c r="G841" s="211"/>
      <c r="H841" s="158"/>
      <c r="I841" s="211"/>
      <c r="J841" s="187"/>
      <c r="K841" s="211"/>
      <c r="L841" s="187"/>
      <c r="M841" s="211"/>
    </row>
    <row r="842" spans="2:14" ht="21.95" customHeight="1" x14ac:dyDescent="0.3">
      <c r="B842" s="229"/>
      <c r="C842" s="226"/>
      <c r="D842" s="157"/>
      <c r="E842" s="212"/>
      <c r="F842" s="157"/>
      <c r="G842" s="212"/>
      <c r="H842" s="157"/>
      <c r="I842" s="212"/>
      <c r="J842" s="157"/>
      <c r="K842" s="212"/>
      <c r="L842" s="157"/>
      <c r="M842" s="212"/>
    </row>
    <row r="843" spans="2:14" ht="27" customHeight="1" x14ac:dyDescent="0.3">
      <c r="B843" s="227">
        <v>4</v>
      </c>
      <c r="C843" s="224" t="s">
        <v>5</v>
      </c>
      <c r="D843" s="187"/>
      <c r="E843" s="211"/>
      <c r="F843" s="187"/>
      <c r="G843" s="211"/>
      <c r="H843" s="187"/>
      <c r="I843" s="211"/>
      <c r="J843" s="187"/>
      <c r="K843" s="211"/>
      <c r="L843" s="187"/>
      <c r="M843" s="211"/>
    </row>
    <row r="844" spans="2:14" ht="50.1" customHeight="1" x14ac:dyDescent="0.3">
      <c r="B844" s="228"/>
      <c r="C844" s="225"/>
      <c r="D844" s="187"/>
      <c r="E844" s="211"/>
      <c r="F844" s="187"/>
      <c r="G844" s="211"/>
      <c r="H844" s="187"/>
      <c r="I844" s="211"/>
      <c r="J844" s="187"/>
      <c r="K844" s="211"/>
      <c r="L844" s="187"/>
      <c r="M844" s="211"/>
    </row>
    <row r="845" spans="2:14" ht="21.95" customHeight="1" x14ac:dyDescent="0.3">
      <c r="B845" s="229"/>
      <c r="C845" s="226"/>
      <c r="D845" s="157"/>
      <c r="E845" s="212"/>
      <c r="F845" s="157"/>
      <c r="G845" s="212"/>
      <c r="H845" s="157"/>
      <c r="I845" s="212"/>
      <c r="J845" s="157"/>
      <c r="K845" s="212"/>
      <c r="L845" s="157"/>
      <c r="M845" s="212"/>
    </row>
    <row r="846" spans="2:14" ht="27" customHeight="1" x14ac:dyDescent="0.3">
      <c r="B846" s="227">
        <v>5</v>
      </c>
      <c r="C846" s="224" t="s">
        <v>6</v>
      </c>
      <c r="D846" s="187"/>
      <c r="E846" s="211"/>
      <c r="F846" s="187"/>
      <c r="G846" s="211"/>
      <c r="H846" s="187"/>
      <c r="I846" s="211"/>
      <c r="J846" s="187"/>
      <c r="K846" s="211"/>
      <c r="L846" s="187"/>
      <c r="M846" s="211"/>
    </row>
    <row r="847" spans="2:14" ht="50.1" customHeight="1" x14ac:dyDescent="0.3">
      <c r="B847" s="228"/>
      <c r="C847" s="225"/>
      <c r="D847" s="187"/>
      <c r="E847" s="211"/>
      <c r="F847" s="187"/>
      <c r="G847" s="211"/>
      <c r="H847" s="187"/>
      <c r="I847" s="211"/>
      <c r="J847" s="187"/>
      <c r="K847" s="211"/>
      <c r="L847" s="187"/>
      <c r="M847" s="211"/>
    </row>
    <row r="848" spans="2:14" ht="21.95" customHeight="1" x14ac:dyDescent="0.3">
      <c r="B848" s="229"/>
      <c r="C848" s="226"/>
      <c r="D848" s="157"/>
      <c r="E848" s="212"/>
      <c r="F848" s="157"/>
      <c r="G848" s="212"/>
      <c r="H848" s="157"/>
      <c r="I848" s="212"/>
      <c r="J848" s="157"/>
      <c r="K848" s="212"/>
      <c r="L848" s="157"/>
      <c r="M848" s="212"/>
    </row>
    <row r="849" spans="2:14" ht="27" customHeight="1" x14ac:dyDescent="0.3">
      <c r="B849" s="227">
        <v>6</v>
      </c>
      <c r="C849" s="224" t="s">
        <v>6</v>
      </c>
      <c r="D849" s="187"/>
      <c r="E849" s="211"/>
      <c r="F849" s="187"/>
      <c r="G849" s="211"/>
      <c r="H849" s="187"/>
      <c r="I849" s="211"/>
      <c r="J849" s="187"/>
      <c r="K849" s="211"/>
      <c r="L849" s="187"/>
      <c r="M849" s="211"/>
    </row>
    <row r="850" spans="2:14" ht="50.1" customHeight="1" x14ac:dyDescent="0.3">
      <c r="B850" s="228"/>
      <c r="C850" s="225"/>
      <c r="D850" s="187"/>
      <c r="E850" s="211"/>
      <c r="F850" s="187"/>
      <c r="G850" s="211"/>
      <c r="H850" s="187"/>
      <c r="I850" s="211"/>
      <c r="J850" s="187"/>
      <c r="K850" s="211"/>
      <c r="L850" s="187"/>
      <c r="M850" s="211"/>
    </row>
    <row r="851" spans="2:14" ht="21.95" customHeight="1" x14ac:dyDescent="0.3">
      <c r="B851" s="229"/>
      <c r="C851" s="226"/>
      <c r="D851" s="157"/>
      <c r="E851" s="212"/>
      <c r="F851" s="157"/>
      <c r="G851" s="212"/>
      <c r="H851" s="157"/>
      <c r="I851" s="212"/>
      <c r="J851" s="157"/>
      <c r="K851" s="212"/>
      <c r="L851" s="157"/>
      <c r="M851" s="212"/>
    </row>
    <row r="852" spans="2:14" ht="27" customHeight="1" x14ac:dyDescent="0.3">
      <c r="B852" s="227">
        <v>7</v>
      </c>
      <c r="C852" s="224" t="s">
        <v>7</v>
      </c>
      <c r="D852" s="187"/>
      <c r="E852" s="211"/>
      <c r="F852" s="187"/>
      <c r="G852" s="211"/>
      <c r="H852" s="187"/>
      <c r="I852" s="211"/>
      <c r="J852" s="187"/>
      <c r="K852" s="211"/>
      <c r="L852" s="187"/>
      <c r="M852" s="211"/>
    </row>
    <row r="853" spans="2:14" ht="50.1" customHeight="1" x14ac:dyDescent="0.3">
      <c r="B853" s="228"/>
      <c r="C853" s="225"/>
      <c r="D853" s="187"/>
      <c r="E853" s="211"/>
      <c r="F853" s="187"/>
      <c r="G853" s="211"/>
      <c r="H853" s="187"/>
      <c r="I853" s="211"/>
      <c r="J853" s="187"/>
      <c r="K853" s="211"/>
      <c r="L853" s="187"/>
      <c r="M853" s="211"/>
    </row>
    <row r="854" spans="2:14" ht="21.95" customHeight="1" x14ac:dyDescent="0.3">
      <c r="B854" s="229"/>
      <c r="C854" s="226"/>
      <c r="D854" s="157"/>
      <c r="E854" s="212"/>
      <c r="F854" s="157"/>
      <c r="G854" s="212"/>
      <c r="H854" s="157"/>
      <c r="I854" s="212"/>
      <c r="J854" s="157"/>
      <c r="K854" s="212"/>
      <c r="L854" s="157"/>
      <c r="M854" s="212"/>
    </row>
    <row r="855" spans="2:14" ht="27" customHeight="1" x14ac:dyDescent="0.3">
      <c r="B855" s="227">
        <v>8</v>
      </c>
      <c r="C855" s="224" t="s">
        <v>8</v>
      </c>
      <c r="D855" s="187"/>
      <c r="E855" s="211"/>
      <c r="F855" s="187"/>
      <c r="G855" s="211"/>
      <c r="H855" s="187"/>
      <c r="I855" s="211"/>
      <c r="J855" s="187"/>
      <c r="K855" s="211"/>
      <c r="L855" s="187"/>
      <c r="M855" s="211"/>
    </row>
    <row r="856" spans="2:14" ht="50.1" customHeight="1" x14ac:dyDescent="0.3">
      <c r="B856" s="228"/>
      <c r="C856" s="225"/>
      <c r="D856" s="187"/>
      <c r="E856" s="211"/>
      <c r="F856" s="187"/>
      <c r="G856" s="211"/>
      <c r="H856" s="187"/>
      <c r="I856" s="211"/>
      <c r="J856" s="187"/>
      <c r="K856" s="211"/>
      <c r="L856" s="187"/>
      <c r="M856" s="211"/>
    </row>
    <row r="857" spans="2:14" ht="21.95" customHeight="1" x14ac:dyDescent="0.3">
      <c r="B857" s="229"/>
      <c r="C857" s="226"/>
      <c r="D857" s="157"/>
      <c r="E857" s="212"/>
      <c r="F857" s="157"/>
      <c r="G857" s="212"/>
      <c r="H857" s="157"/>
      <c r="I857" s="212"/>
      <c r="J857" s="157"/>
      <c r="K857" s="212"/>
      <c r="L857" s="157"/>
      <c r="M857" s="212"/>
    </row>
    <row r="858" spans="2:14" ht="17.100000000000001" customHeight="1" x14ac:dyDescent="0.3">
      <c r="B858" s="150"/>
      <c r="C858" s="159"/>
      <c r="D858" s="160"/>
      <c r="E858" s="160"/>
      <c r="F858" s="160"/>
      <c r="G858" s="160"/>
      <c r="H858" s="160"/>
      <c r="I858" s="160"/>
      <c r="J858" s="160"/>
      <c r="K858" s="160"/>
      <c r="L858" s="160"/>
      <c r="M858" s="160"/>
    </row>
    <row r="859" spans="2:14" ht="17.100000000000001" customHeight="1" x14ac:dyDescent="0.3">
      <c r="B859" s="150"/>
      <c r="C859" s="159"/>
      <c r="D859" s="160"/>
      <c r="E859" s="160"/>
      <c r="F859" s="160"/>
      <c r="G859" s="160"/>
      <c r="H859" s="160"/>
      <c r="I859" s="160"/>
      <c r="J859" s="160"/>
      <c r="K859" s="160"/>
      <c r="L859" s="160"/>
      <c r="M859" s="160"/>
    </row>
    <row r="860" spans="2:14" ht="17.100000000000001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6"/>
      <c r="N860" t="s">
        <v>223</v>
      </c>
    </row>
    <row r="861" spans="2:14" ht="27" customHeight="1" x14ac:dyDescent="0.3">
      <c r="B861" s="2"/>
      <c r="C861" s="230">
        <f>L866</f>
        <v>43973</v>
      </c>
      <c r="D861" s="230"/>
      <c r="E861" s="230"/>
      <c r="F861" s="230"/>
      <c r="G861" s="230"/>
      <c r="H861" s="220">
        <f>IF(DAY(L866)&gt;=28,5,IF(DAY(L866)&gt;=21,4,IF(DAY(L866)&gt;=14,3,IF(DAY(L866)&gt;=7,2,1))))</f>
        <v>4</v>
      </c>
      <c r="I861" s="220"/>
      <c r="J861" s="220"/>
      <c r="K861" s="220"/>
      <c r="L861" s="220"/>
      <c r="M861" s="6"/>
    </row>
    <row r="862" spans="2:14" ht="27" customHeight="1" x14ac:dyDescent="0.3">
      <c r="B862" s="221"/>
      <c r="C862" s="222"/>
      <c r="D862" s="155"/>
      <c r="E862" s="7"/>
      <c r="F862" s="155"/>
      <c r="G862" s="218"/>
      <c r="H862" s="219"/>
      <c r="I862" s="219"/>
      <c r="J862" s="156"/>
      <c r="K862" s="8"/>
      <c r="L862" s="156"/>
      <c r="M862" s="6"/>
    </row>
    <row r="863" spans="2:14" ht="17.100000000000001" customHeight="1" x14ac:dyDescent="0.3">
      <c r="B863" s="223" t="s">
        <v>229</v>
      </c>
      <c r="C863" s="223"/>
      <c r="D863" s="9" t="s">
        <v>236</v>
      </c>
      <c r="E863" s="10"/>
      <c r="F863" s="11"/>
      <c r="G863" s="221" t="s">
        <v>231</v>
      </c>
      <c r="H863" s="222"/>
      <c r="I863" s="222"/>
      <c r="J863" s="6"/>
      <c r="K863" s="6"/>
      <c r="L863" s="6"/>
      <c r="M863" s="6"/>
    </row>
    <row r="864" spans="2:14" ht="17.100000000000001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6"/>
    </row>
    <row r="865" spans="2:13" ht="17.100000000000001" customHeight="1" x14ac:dyDescent="0.3">
      <c r="B865" s="239" t="s">
        <v>0</v>
      </c>
      <c r="C865" s="239" t="s">
        <v>1</v>
      </c>
      <c r="D865" s="215">
        <f>D866</f>
        <v>43969</v>
      </c>
      <c r="E865" s="216"/>
      <c r="F865" s="215">
        <f>F866</f>
        <v>43970</v>
      </c>
      <c r="G865" s="216"/>
      <c r="H865" s="215">
        <f>H866</f>
        <v>43971</v>
      </c>
      <c r="I865" s="216"/>
      <c r="J865" s="215">
        <f>J866</f>
        <v>43972</v>
      </c>
      <c r="K865" s="216"/>
      <c r="L865" s="215">
        <f>L866</f>
        <v>43973</v>
      </c>
      <c r="M865" s="216"/>
    </row>
    <row r="866" spans="2:13" ht="17.100000000000001" customHeight="1" thickBot="1" x14ac:dyDescent="0.35">
      <c r="B866" s="240"/>
      <c r="C866" s="240"/>
      <c r="D866" s="213">
        <f>D833+7</f>
        <v>43969</v>
      </c>
      <c r="E866" s="214"/>
      <c r="F866" s="213">
        <f>D866+1</f>
        <v>43970</v>
      </c>
      <c r="G866" s="214"/>
      <c r="H866" s="213">
        <f>F866+1</f>
        <v>43971</v>
      </c>
      <c r="I866" s="214"/>
      <c r="J866" s="213">
        <f>H866+1</f>
        <v>43972</v>
      </c>
      <c r="K866" s="214"/>
      <c r="L866" s="213">
        <f>J866+1</f>
        <v>43973</v>
      </c>
      <c r="M866" s="214"/>
    </row>
    <row r="867" spans="2:13" ht="27" customHeight="1" thickTop="1" x14ac:dyDescent="0.3">
      <c r="B867" s="229">
        <v>1</v>
      </c>
      <c r="C867" s="225" t="s">
        <v>2</v>
      </c>
      <c r="D867" s="187"/>
      <c r="E867" s="211"/>
      <c r="F867" s="187"/>
      <c r="G867" s="211"/>
      <c r="H867" s="187"/>
      <c r="I867" s="211"/>
      <c r="J867" s="187"/>
      <c r="K867" s="211"/>
      <c r="L867" s="187"/>
      <c r="M867" s="211"/>
    </row>
    <row r="868" spans="2:13" ht="50.1" customHeight="1" x14ac:dyDescent="0.3">
      <c r="B868" s="229"/>
      <c r="C868" s="225"/>
      <c r="D868" s="187"/>
      <c r="E868" s="211"/>
      <c r="F868" s="187"/>
      <c r="G868" s="211"/>
      <c r="H868" s="187"/>
      <c r="I868" s="211"/>
      <c r="J868" s="187"/>
      <c r="K868" s="211"/>
      <c r="L868" s="187"/>
      <c r="M868" s="211"/>
    </row>
    <row r="869" spans="2:13" ht="21.95" customHeight="1" x14ac:dyDescent="0.3">
      <c r="B869" s="237"/>
      <c r="C869" s="238"/>
      <c r="D869" s="157"/>
      <c r="E869" s="212"/>
      <c r="F869" s="157"/>
      <c r="G869" s="212"/>
      <c r="H869" s="157"/>
      <c r="I869" s="212"/>
      <c r="J869" s="157"/>
      <c r="K869" s="212"/>
      <c r="L869" s="157"/>
      <c r="M869" s="212"/>
    </row>
    <row r="870" spans="2:13" ht="27" customHeight="1" x14ac:dyDescent="0.3">
      <c r="B870" s="227">
        <v>2</v>
      </c>
      <c r="C870" s="224" t="s">
        <v>3</v>
      </c>
      <c r="D870" s="187"/>
      <c r="E870" s="211"/>
      <c r="F870" s="187"/>
      <c r="G870" s="211"/>
      <c r="H870" s="187"/>
      <c r="I870" s="211"/>
      <c r="J870" s="187"/>
      <c r="K870" s="211"/>
      <c r="L870" s="187"/>
      <c r="M870" s="211"/>
    </row>
    <row r="871" spans="2:13" ht="50.1" customHeight="1" x14ac:dyDescent="0.3">
      <c r="B871" s="228"/>
      <c r="C871" s="225"/>
      <c r="D871" s="187"/>
      <c r="E871" s="211"/>
      <c r="F871" s="187"/>
      <c r="G871" s="211"/>
      <c r="H871" s="187"/>
      <c r="I871" s="211"/>
      <c r="J871" s="187"/>
      <c r="K871" s="211"/>
      <c r="L871" s="187"/>
      <c r="M871" s="211"/>
    </row>
    <row r="872" spans="2:13" ht="21.95" customHeight="1" x14ac:dyDescent="0.3">
      <c r="B872" s="229"/>
      <c r="C872" s="226"/>
      <c r="D872" s="157"/>
      <c r="E872" s="212"/>
      <c r="F872" s="157"/>
      <c r="G872" s="212"/>
      <c r="H872" s="157"/>
      <c r="I872" s="212"/>
      <c r="J872" s="157"/>
      <c r="K872" s="212"/>
      <c r="L872" s="157"/>
      <c r="M872" s="212"/>
    </row>
    <row r="873" spans="2:13" ht="27" customHeight="1" x14ac:dyDescent="0.3">
      <c r="B873" s="227">
        <v>3</v>
      </c>
      <c r="C873" s="224" t="s">
        <v>4</v>
      </c>
      <c r="D873" s="187"/>
      <c r="E873" s="211"/>
      <c r="F873" s="187"/>
      <c r="G873" s="211"/>
      <c r="H873" s="187"/>
      <c r="I873" s="211"/>
      <c r="J873" s="187"/>
      <c r="K873" s="211"/>
      <c r="L873" s="187"/>
      <c r="M873" s="211"/>
    </row>
    <row r="874" spans="2:13" ht="50.1" customHeight="1" x14ac:dyDescent="0.3">
      <c r="B874" s="228"/>
      <c r="C874" s="225"/>
      <c r="D874" s="187"/>
      <c r="E874" s="211"/>
      <c r="F874" s="187"/>
      <c r="G874" s="211"/>
      <c r="H874" s="187"/>
      <c r="I874" s="211"/>
      <c r="J874" s="187"/>
      <c r="K874" s="211"/>
      <c r="L874" s="187"/>
      <c r="M874" s="211"/>
    </row>
    <row r="875" spans="2:13" ht="21.95" customHeight="1" x14ac:dyDescent="0.3">
      <c r="B875" s="229"/>
      <c r="C875" s="226"/>
      <c r="D875" s="157"/>
      <c r="E875" s="212"/>
      <c r="F875" s="157"/>
      <c r="G875" s="212"/>
      <c r="H875" s="157"/>
      <c r="I875" s="212"/>
      <c r="J875" s="157"/>
      <c r="K875" s="212"/>
      <c r="L875" s="157"/>
      <c r="M875" s="212"/>
    </row>
    <row r="876" spans="2:13" ht="27" customHeight="1" x14ac:dyDescent="0.3">
      <c r="B876" s="227">
        <v>4</v>
      </c>
      <c r="C876" s="224" t="s">
        <v>5</v>
      </c>
      <c r="D876" s="187"/>
      <c r="E876" s="211"/>
      <c r="F876" s="187"/>
      <c r="G876" s="211"/>
      <c r="H876" s="187"/>
      <c r="I876" s="211"/>
      <c r="J876" s="187"/>
      <c r="K876" s="211"/>
      <c r="L876" s="187"/>
      <c r="M876" s="211"/>
    </row>
    <row r="877" spans="2:13" ht="50.1" customHeight="1" x14ac:dyDescent="0.3">
      <c r="B877" s="228"/>
      <c r="C877" s="225"/>
      <c r="D877" s="187"/>
      <c r="E877" s="211"/>
      <c r="F877" s="187"/>
      <c r="G877" s="211"/>
      <c r="H877" s="187"/>
      <c r="I877" s="211"/>
      <c r="J877" s="187"/>
      <c r="K877" s="211"/>
      <c r="L877" s="187"/>
      <c r="M877" s="211"/>
    </row>
    <row r="878" spans="2:13" ht="21.95" customHeight="1" x14ac:dyDescent="0.3">
      <c r="B878" s="229"/>
      <c r="C878" s="226"/>
      <c r="D878" s="157"/>
      <c r="E878" s="212"/>
      <c r="F878" s="157"/>
      <c r="G878" s="212"/>
      <c r="H878" s="157"/>
      <c r="I878" s="212"/>
      <c r="J878" s="157"/>
      <c r="K878" s="212"/>
      <c r="L878" s="157"/>
      <c r="M878" s="212"/>
    </row>
    <row r="879" spans="2:13" ht="27" customHeight="1" x14ac:dyDescent="0.3">
      <c r="B879" s="227">
        <v>5</v>
      </c>
      <c r="C879" s="224" t="s">
        <v>6</v>
      </c>
      <c r="D879" s="187"/>
      <c r="E879" s="211"/>
      <c r="F879" s="187"/>
      <c r="G879" s="211"/>
      <c r="H879" s="187"/>
      <c r="I879" s="211"/>
      <c r="J879" s="187"/>
      <c r="K879" s="211"/>
      <c r="L879" s="187"/>
      <c r="M879" s="211"/>
    </row>
    <row r="880" spans="2:13" ht="50.1" customHeight="1" x14ac:dyDescent="0.3">
      <c r="B880" s="228"/>
      <c r="C880" s="225"/>
      <c r="D880" s="187"/>
      <c r="E880" s="211"/>
      <c r="F880" s="187"/>
      <c r="G880" s="211"/>
      <c r="H880" s="187"/>
      <c r="I880" s="211"/>
      <c r="J880" s="187"/>
      <c r="K880" s="211"/>
      <c r="L880" s="187"/>
      <c r="M880" s="211"/>
    </row>
    <row r="881" spans="2:14" ht="21.95" customHeight="1" x14ac:dyDescent="0.3">
      <c r="B881" s="229"/>
      <c r="C881" s="226"/>
      <c r="D881" s="157"/>
      <c r="E881" s="212"/>
      <c r="F881" s="157"/>
      <c r="G881" s="212"/>
      <c r="H881" s="157"/>
      <c r="I881" s="212"/>
      <c r="J881" s="157"/>
      <c r="K881" s="212"/>
      <c r="L881" s="157"/>
      <c r="M881" s="212"/>
    </row>
    <row r="882" spans="2:14" ht="27" customHeight="1" x14ac:dyDescent="0.3">
      <c r="B882" s="227">
        <v>6</v>
      </c>
      <c r="C882" s="224" t="s">
        <v>6</v>
      </c>
      <c r="D882" s="187"/>
      <c r="E882" s="211"/>
      <c r="F882" s="187"/>
      <c r="G882" s="211"/>
      <c r="H882" s="187"/>
      <c r="I882" s="211"/>
      <c r="J882" s="187"/>
      <c r="K882" s="211"/>
      <c r="L882" s="187"/>
      <c r="M882" s="211"/>
      <c r="N882" t="s">
        <v>227</v>
      </c>
    </row>
    <row r="883" spans="2:14" ht="50.1" customHeight="1" x14ac:dyDescent="0.3">
      <c r="B883" s="228"/>
      <c r="C883" s="225"/>
      <c r="D883" s="187"/>
      <c r="E883" s="211"/>
      <c r="F883" s="187"/>
      <c r="G883" s="211"/>
      <c r="H883" s="187"/>
      <c r="I883" s="211"/>
      <c r="J883" s="187"/>
      <c r="K883" s="211"/>
      <c r="L883" s="187"/>
      <c r="M883" s="211"/>
    </row>
    <row r="884" spans="2:14" ht="21.95" customHeight="1" x14ac:dyDescent="0.3">
      <c r="B884" s="229"/>
      <c r="C884" s="226"/>
      <c r="D884" s="157"/>
      <c r="E884" s="212"/>
      <c r="F884" s="157"/>
      <c r="G884" s="212"/>
      <c r="H884" s="157"/>
      <c r="I884" s="212"/>
      <c r="J884" s="157"/>
      <c r="K884" s="212"/>
      <c r="L884" s="157"/>
      <c r="M884" s="212"/>
    </row>
    <row r="885" spans="2:14" ht="27" customHeight="1" x14ac:dyDescent="0.3">
      <c r="B885" s="227">
        <v>7</v>
      </c>
      <c r="C885" s="224" t="s">
        <v>7</v>
      </c>
      <c r="D885" s="187"/>
      <c r="E885" s="211"/>
      <c r="F885" s="187"/>
      <c r="G885" s="211"/>
      <c r="H885" s="187"/>
      <c r="I885" s="211"/>
      <c r="J885" s="187"/>
      <c r="K885" s="211"/>
      <c r="L885" s="187"/>
      <c r="M885" s="211"/>
    </row>
    <row r="886" spans="2:14" ht="50.1" customHeight="1" x14ac:dyDescent="0.3">
      <c r="B886" s="228"/>
      <c r="C886" s="225"/>
      <c r="D886" s="187"/>
      <c r="E886" s="211"/>
      <c r="F886" s="187"/>
      <c r="G886" s="211"/>
      <c r="H886" s="187"/>
      <c r="I886" s="211"/>
      <c r="J886" s="187"/>
      <c r="K886" s="211"/>
      <c r="L886" s="187"/>
      <c r="M886" s="211"/>
    </row>
    <row r="887" spans="2:14" ht="21.95" customHeight="1" x14ac:dyDescent="0.3">
      <c r="B887" s="229"/>
      <c r="C887" s="226"/>
      <c r="D887" s="157"/>
      <c r="E887" s="212"/>
      <c r="F887" s="157"/>
      <c r="G887" s="212"/>
      <c r="H887" s="157"/>
      <c r="I887" s="212"/>
      <c r="J887" s="157"/>
      <c r="K887" s="212"/>
      <c r="L887" s="157"/>
      <c r="M887" s="212"/>
    </row>
    <row r="888" spans="2:14" ht="27" customHeight="1" x14ac:dyDescent="0.3">
      <c r="B888" s="227">
        <v>8</v>
      </c>
      <c r="C888" s="224" t="s">
        <v>8</v>
      </c>
      <c r="D888" s="187"/>
      <c r="E888" s="211"/>
      <c r="F888" s="187"/>
      <c r="G888" s="211"/>
      <c r="H888" s="187"/>
      <c r="I888" s="211"/>
      <c r="J888" s="187"/>
      <c r="K888" s="211"/>
      <c r="L888" s="187"/>
      <c r="M888" s="211"/>
    </row>
    <row r="889" spans="2:14" ht="50.1" customHeight="1" x14ac:dyDescent="0.3">
      <c r="B889" s="228"/>
      <c r="C889" s="225"/>
      <c r="D889" s="187"/>
      <c r="E889" s="211"/>
      <c r="F889" s="187"/>
      <c r="G889" s="211"/>
      <c r="H889" s="187"/>
      <c r="I889" s="211"/>
      <c r="J889" s="187"/>
      <c r="K889" s="211"/>
      <c r="L889" s="187"/>
      <c r="M889" s="211"/>
    </row>
    <row r="890" spans="2:14" ht="21.95" customHeight="1" x14ac:dyDescent="0.3">
      <c r="B890" s="229"/>
      <c r="C890" s="226"/>
      <c r="D890" s="157"/>
      <c r="E890" s="212"/>
      <c r="F890" s="157"/>
      <c r="G890" s="212"/>
      <c r="H890" s="157"/>
      <c r="I890" s="212"/>
      <c r="J890" s="157"/>
      <c r="K890" s="212"/>
      <c r="L890" s="157"/>
      <c r="M890" s="212"/>
    </row>
    <row r="891" spans="2:14" ht="17.100000000000001" customHeight="1" x14ac:dyDescent="0.3">
      <c r="B891" s="150"/>
      <c r="C891" s="159"/>
      <c r="D891" s="160"/>
      <c r="E891" s="160"/>
      <c r="F891" s="160"/>
      <c r="G891" s="160"/>
      <c r="H891" s="160"/>
      <c r="I891" s="160"/>
      <c r="J891" s="160"/>
      <c r="K891" s="160"/>
      <c r="L891" s="160"/>
      <c r="M891" s="160"/>
    </row>
    <row r="892" spans="2:14" ht="17.100000000000001" customHeight="1" x14ac:dyDescent="0.3">
      <c r="B892" s="150"/>
      <c r="C892" s="159"/>
      <c r="D892" s="160"/>
      <c r="E892" s="160"/>
      <c r="F892" s="160"/>
      <c r="G892" s="160"/>
      <c r="H892" s="160"/>
      <c r="I892" s="160"/>
      <c r="J892" s="160"/>
      <c r="K892" s="160"/>
      <c r="L892" s="160"/>
      <c r="M892" s="160"/>
    </row>
    <row r="893" spans="2:14" ht="17.100000000000001" customHeight="1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6"/>
    </row>
    <row r="894" spans="2:14" ht="27" customHeight="1" x14ac:dyDescent="0.3">
      <c r="B894" s="2"/>
      <c r="C894" s="230">
        <f>L899</f>
        <v>43980</v>
      </c>
      <c r="D894" s="230"/>
      <c r="E894" s="230"/>
      <c r="F894" s="230"/>
      <c r="G894" s="230"/>
      <c r="H894" s="220">
        <f>IF(DAY(L899)&gt;=28,5,IF(DAY(L899)&gt;=21,4,IF(DAY(L899)&gt;=14,3,IF(DAY(L899)&gt;=7,2,1))))</f>
        <v>5</v>
      </c>
      <c r="I894" s="220"/>
      <c r="J894" s="220"/>
      <c r="K894" s="220"/>
      <c r="L894" s="220"/>
      <c r="M894" s="6"/>
    </row>
    <row r="895" spans="2:14" ht="27" customHeight="1" x14ac:dyDescent="0.3">
      <c r="B895" s="221"/>
      <c r="C895" s="222"/>
      <c r="D895" s="196" t="s">
        <v>239</v>
      </c>
      <c r="E895" s="7"/>
      <c r="F895" s="155"/>
      <c r="G895" s="218"/>
      <c r="H895" s="219"/>
      <c r="I895" s="219"/>
      <c r="J895" s="156"/>
      <c r="K895" s="8"/>
      <c r="L895" s="156"/>
      <c r="M895" s="6"/>
    </row>
    <row r="896" spans="2:14" ht="17.100000000000001" customHeight="1" x14ac:dyDescent="0.3">
      <c r="B896" s="223" t="s">
        <v>229</v>
      </c>
      <c r="C896" s="223"/>
      <c r="D896" s="9"/>
      <c r="E896" s="10"/>
      <c r="F896" s="11"/>
      <c r="G896" s="221" t="s">
        <v>231</v>
      </c>
      <c r="H896" s="222"/>
      <c r="I896" s="222"/>
      <c r="J896" s="6"/>
      <c r="K896" s="6"/>
      <c r="L896" s="6"/>
      <c r="M896" s="6"/>
    </row>
    <row r="897" spans="2:14" ht="17.100000000000001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6"/>
    </row>
    <row r="898" spans="2:14" ht="17.100000000000001" customHeight="1" x14ac:dyDescent="0.3">
      <c r="B898" s="239" t="s">
        <v>0</v>
      </c>
      <c r="C898" s="239" t="s">
        <v>1</v>
      </c>
      <c r="D898" s="215">
        <f>D899</f>
        <v>43976</v>
      </c>
      <c r="E898" s="216"/>
      <c r="F898" s="215">
        <f>F899</f>
        <v>43977</v>
      </c>
      <c r="G898" s="216"/>
      <c r="H898" s="215">
        <f>H899</f>
        <v>43978</v>
      </c>
      <c r="I898" s="216"/>
      <c r="J898" s="215">
        <f>J899</f>
        <v>43979</v>
      </c>
      <c r="K898" s="216"/>
      <c r="L898" s="215">
        <f>L899</f>
        <v>43980</v>
      </c>
      <c r="M898" s="216"/>
    </row>
    <row r="899" spans="2:14" ht="17.100000000000001" customHeight="1" thickBot="1" x14ac:dyDescent="0.35">
      <c r="B899" s="240"/>
      <c r="C899" s="240"/>
      <c r="D899" s="213">
        <f>D866+7</f>
        <v>43976</v>
      </c>
      <c r="E899" s="214"/>
      <c r="F899" s="213">
        <f>D899+1</f>
        <v>43977</v>
      </c>
      <c r="G899" s="214"/>
      <c r="H899" s="213">
        <f>F899+1</f>
        <v>43978</v>
      </c>
      <c r="I899" s="214"/>
      <c r="J899" s="213">
        <f>H899+1</f>
        <v>43979</v>
      </c>
      <c r="K899" s="214"/>
      <c r="L899" s="213">
        <f>J899+1</f>
        <v>43980</v>
      </c>
      <c r="M899" s="214"/>
    </row>
    <row r="900" spans="2:14" ht="27" customHeight="1" thickTop="1" x14ac:dyDescent="0.3">
      <c r="B900" s="229">
        <v>1</v>
      </c>
      <c r="C900" s="225" t="s">
        <v>2</v>
      </c>
      <c r="D900" s="187"/>
      <c r="E900" s="217"/>
      <c r="F900" s="158"/>
      <c r="G900" s="217"/>
      <c r="H900" s="158"/>
      <c r="I900" s="217"/>
      <c r="J900" s="158"/>
      <c r="K900" s="217"/>
      <c r="L900" s="158"/>
      <c r="M900" s="217"/>
    </row>
    <row r="901" spans="2:14" ht="50.1" customHeight="1" x14ac:dyDescent="0.3">
      <c r="B901" s="229"/>
      <c r="C901" s="225"/>
      <c r="D901" s="187"/>
      <c r="E901" s="211"/>
      <c r="F901" s="158"/>
      <c r="G901" s="211"/>
      <c r="H901" s="158"/>
      <c r="I901" s="211"/>
      <c r="J901" s="158"/>
      <c r="K901" s="211"/>
      <c r="L901" s="158"/>
      <c r="M901" s="211"/>
    </row>
    <row r="902" spans="2:14" ht="21.95" customHeight="1" x14ac:dyDescent="0.3">
      <c r="B902" s="237"/>
      <c r="C902" s="238"/>
      <c r="D902" s="157"/>
      <c r="E902" s="212"/>
      <c r="F902" s="157"/>
      <c r="G902" s="212"/>
      <c r="H902" s="157"/>
      <c r="I902" s="212"/>
      <c r="J902" s="157"/>
      <c r="K902" s="212"/>
      <c r="L902" s="157"/>
      <c r="M902" s="212"/>
    </row>
    <row r="903" spans="2:14" ht="27" customHeight="1" x14ac:dyDescent="0.3">
      <c r="B903" s="227">
        <v>2</v>
      </c>
      <c r="C903" s="224" t="s">
        <v>3</v>
      </c>
      <c r="D903" s="158"/>
      <c r="E903" s="211"/>
      <c r="F903" s="158"/>
      <c r="G903" s="211"/>
      <c r="H903" s="158"/>
      <c r="I903" s="211"/>
      <c r="J903" s="158"/>
      <c r="K903" s="211"/>
      <c r="L903" s="158"/>
      <c r="M903" s="211"/>
    </row>
    <row r="904" spans="2:14" ht="50.1" customHeight="1" x14ac:dyDescent="0.3">
      <c r="B904" s="228"/>
      <c r="C904" s="225"/>
      <c r="D904" s="158"/>
      <c r="E904" s="211"/>
      <c r="F904" s="158"/>
      <c r="G904" s="211"/>
      <c r="H904" s="158"/>
      <c r="I904" s="211"/>
      <c r="J904" s="158"/>
      <c r="K904" s="211"/>
      <c r="L904" s="157"/>
      <c r="M904" s="211"/>
    </row>
    <row r="905" spans="2:14" ht="21.95" customHeight="1" x14ac:dyDescent="0.3">
      <c r="B905" s="229"/>
      <c r="C905" s="226"/>
      <c r="D905" s="157"/>
      <c r="E905" s="212"/>
      <c r="F905" s="157"/>
      <c r="G905" s="212"/>
      <c r="H905" s="157"/>
      <c r="I905" s="212"/>
      <c r="J905" s="157"/>
      <c r="K905" s="212"/>
      <c r="L905" s="157"/>
      <c r="M905" s="212"/>
      <c r="N905" t="s">
        <v>223</v>
      </c>
    </row>
    <row r="906" spans="2:14" ht="27" customHeight="1" x14ac:dyDescent="0.3">
      <c r="B906" s="227">
        <v>3</v>
      </c>
      <c r="C906" s="224" t="s">
        <v>4</v>
      </c>
      <c r="D906" s="158"/>
      <c r="E906" s="211"/>
      <c r="F906" s="158"/>
      <c r="G906" s="211"/>
      <c r="H906" s="158"/>
      <c r="I906" s="211"/>
      <c r="J906" s="158"/>
      <c r="K906" s="211"/>
      <c r="L906" s="158"/>
      <c r="M906" s="211"/>
    </row>
    <row r="907" spans="2:14" ht="50.1" customHeight="1" x14ac:dyDescent="0.3">
      <c r="B907" s="228"/>
      <c r="C907" s="225"/>
      <c r="D907" s="158"/>
      <c r="E907" s="211"/>
      <c r="F907" s="158"/>
      <c r="G907" s="211"/>
      <c r="H907" s="158"/>
      <c r="I907" s="211"/>
      <c r="J907" s="158"/>
      <c r="K907" s="211"/>
      <c r="L907" s="157"/>
      <c r="M907" s="211"/>
    </row>
    <row r="908" spans="2:14" ht="21.95" customHeight="1" x14ac:dyDescent="0.3">
      <c r="B908" s="229"/>
      <c r="C908" s="226"/>
      <c r="D908" s="157"/>
      <c r="E908" s="212"/>
      <c r="F908" s="157"/>
      <c r="G908" s="212"/>
      <c r="H908" s="157"/>
      <c r="I908" s="212"/>
      <c r="J908" s="157"/>
      <c r="K908" s="212"/>
      <c r="L908" s="157"/>
      <c r="M908" s="212"/>
    </row>
    <row r="909" spans="2:14" ht="27" customHeight="1" x14ac:dyDescent="0.3">
      <c r="B909" s="227">
        <v>4</v>
      </c>
      <c r="C909" s="224" t="s">
        <v>5</v>
      </c>
      <c r="D909" s="158"/>
      <c r="E909" s="211"/>
      <c r="F909" s="158"/>
      <c r="G909" s="211"/>
      <c r="H909" s="158"/>
      <c r="I909" s="211"/>
      <c r="J909" s="158"/>
      <c r="K909" s="211"/>
      <c r="L909" s="158"/>
      <c r="M909" s="211"/>
    </row>
    <row r="910" spans="2:14" ht="50.1" customHeight="1" x14ac:dyDescent="0.3">
      <c r="B910" s="228"/>
      <c r="C910" s="225"/>
      <c r="D910" s="158"/>
      <c r="E910" s="211"/>
      <c r="F910" s="158"/>
      <c r="G910" s="211"/>
      <c r="H910" s="158"/>
      <c r="I910" s="211"/>
      <c r="J910" s="158"/>
      <c r="K910" s="211"/>
      <c r="L910" s="157"/>
      <c r="M910" s="211"/>
    </row>
    <row r="911" spans="2:14" ht="21.95" customHeight="1" x14ac:dyDescent="0.3">
      <c r="B911" s="229"/>
      <c r="C911" s="226"/>
      <c r="D911" s="157"/>
      <c r="E911" s="212"/>
      <c r="F911" s="157"/>
      <c r="G911" s="212"/>
      <c r="H911" s="157"/>
      <c r="I911" s="212"/>
      <c r="J911" s="157"/>
      <c r="K911" s="212"/>
      <c r="L911" s="157"/>
      <c r="M911" s="212"/>
    </row>
    <row r="912" spans="2:14" ht="27" customHeight="1" x14ac:dyDescent="0.3">
      <c r="B912" s="227">
        <v>5</v>
      </c>
      <c r="C912" s="224" t="s">
        <v>6</v>
      </c>
      <c r="D912" s="158"/>
      <c r="E912" s="211"/>
      <c r="F912" s="158"/>
      <c r="G912" s="211"/>
      <c r="H912" s="158"/>
      <c r="I912" s="211"/>
      <c r="J912" s="158"/>
      <c r="K912" s="211"/>
      <c r="L912" s="158"/>
      <c r="M912" s="211"/>
    </row>
    <row r="913" spans="2:14" ht="50.1" customHeight="1" x14ac:dyDescent="0.3">
      <c r="B913" s="228"/>
      <c r="C913" s="225"/>
      <c r="D913" s="158"/>
      <c r="E913" s="211"/>
      <c r="F913" s="158"/>
      <c r="G913" s="211"/>
      <c r="H913" s="158"/>
      <c r="I913" s="211"/>
      <c r="J913" s="158"/>
      <c r="K913" s="211"/>
      <c r="L913" s="157"/>
      <c r="M913" s="211"/>
    </row>
    <row r="914" spans="2:14" ht="21.95" customHeight="1" x14ac:dyDescent="0.3">
      <c r="B914" s="229"/>
      <c r="C914" s="226"/>
      <c r="D914" s="157"/>
      <c r="E914" s="212"/>
      <c r="F914" s="157"/>
      <c r="G914" s="212"/>
      <c r="H914" s="157"/>
      <c r="I914" s="212"/>
      <c r="J914" s="157"/>
      <c r="K914" s="212"/>
      <c r="L914" s="157"/>
      <c r="M914" s="212"/>
    </row>
    <row r="915" spans="2:14" ht="27" customHeight="1" x14ac:dyDescent="0.3">
      <c r="B915" s="227">
        <v>6</v>
      </c>
      <c r="C915" s="224" t="s">
        <v>6</v>
      </c>
      <c r="D915" s="158"/>
      <c r="E915" s="211"/>
      <c r="F915" s="158"/>
      <c r="G915" s="211"/>
      <c r="H915" s="158"/>
      <c r="I915" s="211"/>
      <c r="J915" s="158"/>
      <c r="K915" s="211"/>
      <c r="L915" s="158"/>
      <c r="M915" s="211"/>
    </row>
    <row r="916" spans="2:14" ht="50.1" customHeight="1" x14ac:dyDescent="0.3">
      <c r="B916" s="228"/>
      <c r="C916" s="225"/>
      <c r="D916" s="158"/>
      <c r="E916" s="211"/>
      <c r="F916" s="158"/>
      <c r="G916" s="211"/>
      <c r="H916" s="158"/>
      <c r="I916" s="211"/>
      <c r="J916" s="158"/>
      <c r="K916" s="211"/>
      <c r="L916" s="157"/>
      <c r="M916" s="211"/>
    </row>
    <row r="917" spans="2:14" ht="21.95" customHeight="1" x14ac:dyDescent="0.3">
      <c r="B917" s="229"/>
      <c r="C917" s="226"/>
      <c r="D917" s="157"/>
      <c r="E917" s="212"/>
      <c r="F917" s="157"/>
      <c r="G917" s="212"/>
      <c r="H917" s="157"/>
      <c r="I917" s="212"/>
      <c r="J917" s="157"/>
      <c r="K917" s="212"/>
      <c r="L917" s="157"/>
      <c r="M917" s="212"/>
    </row>
    <row r="918" spans="2:14" ht="27" customHeight="1" x14ac:dyDescent="0.3">
      <c r="B918" s="227">
        <v>7</v>
      </c>
      <c r="C918" s="224" t="s">
        <v>7</v>
      </c>
      <c r="D918" s="158"/>
      <c r="E918" s="211"/>
      <c r="F918" s="158"/>
      <c r="G918" s="211"/>
      <c r="H918" s="158"/>
      <c r="I918" s="211"/>
      <c r="J918" s="158"/>
      <c r="K918" s="211"/>
      <c r="L918" s="158"/>
      <c r="M918" s="211"/>
    </row>
    <row r="919" spans="2:14" ht="50.1" customHeight="1" x14ac:dyDescent="0.3">
      <c r="B919" s="228"/>
      <c r="C919" s="225"/>
      <c r="D919" s="158"/>
      <c r="E919" s="211"/>
      <c r="F919" s="158"/>
      <c r="G919" s="211"/>
      <c r="H919" s="158"/>
      <c r="I919" s="211"/>
      <c r="J919" s="158"/>
      <c r="K919" s="211"/>
      <c r="L919" s="157"/>
      <c r="M919" s="211"/>
    </row>
    <row r="920" spans="2:14" ht="21.95" customHeight="1" x14ac:dyDescent="0.3">
      <c r="B920" s="229"/>
      <c r="C920" s="226"/>
      <c r="D920" s="157"/>
      <c r="E920" s="212"/>
      <c r="F920" s="157"/>
      <c r="G920" s="212"/>
      <c r="H920" s="157"/>
      <c r="I920" s="212"/>
      <c r="J920" s="157"/>
      <c r="K920" s="212"/>
      <c r="L920" s="157"/>
      <c r="M920" s="212"/>
    </row>
    <row r="921" spans="2:14" ht="27" customHeight="1" x14ac:dyDescent="0.3">
      <c r="B921" s="227">
        <v>8</v>
      </c>
      <c r="C921" s="224" t="s">
        <v>8</v>
      </c>
      <c r="D921" s="158"/>
      <c r="E921" s="211"/>
      <c r="F921" s="158"/>
      <c r="G921" s="211"/>
      <c r="H921" s="158"/>
      <c r="I921" s="211"/>
      <c r="J921" s="158"/>
      <c r="K921" s="211"/>
      <c r="L921" s="158"/>
      <c r="M921" s="211"/>
    </row>
    <row r="922" spans="2:14" ht="50.1" customHeight="1" x14ac:dyDescent="0.3">
      <c r="B922" s="228"/>
      <c r="C922" s="225"/>
      <c r="D922" s="158"/>
      <c r="E922" s="211"/>
      <c r="F922" s="158"/>
      <c r="G922" s="211"/>
      <c r="H922" s="158"/>
      <c r="I922" s="211"/>
      <c r="J922" s="158"/>
      <c r="K922" s="211"/>
      <c r="L922" s="157"/>
      <c r="M922" s="211"/>
    </row>
    <row r="923" spans="2:14" ht="21.95" customHeight="1" x14ac:dyDescent="0.3">
      <c r="B923" s="229"/>
      <c r="C923" s="226"/>
      <c r="D923" s="157"/>
      <c r="E923" s="212"/>
      <c r="F923" s="157"/>
      <c r="G923" s="212"/>
      <c r="H923" s="157"/>
      <c r="I923" s="212"/>
      <c r="J923" s="157"/>
      <c r="K923" s="212"/>
      <c r="L923" s="157"/>
      <c r="M923" s="212"/>
    </row>
    <row r="924" spans="2:14" ht="17.100000000000001" customHeight="1" x14ac:dyDescent="0.3">
      <c r="B924" s="150"/>
      <c r="C924" s="159"/>
      <c r="D924" s="160"/>
      <c r="E924" s="160"/>
      <c r="F924" s="160"/>
      <c r="G924" s="160"/>
      <c r="H924" s="160"/>
      <c r="I924" s="160"/>
      <c r="J924" s="160"/>
      <c r="K924" s="160"/>
      <c r="L924" s="160"/>
      <c r="M924" s="160"/>
    </row>
    <row r="925" spans="2:14" ht="17.100000000000001" customHeight="1" x14ac:dyDescent="0.3">
      <c r="B925" s="150"/>
      <c r="C925" s="159"/>
      <c r="D925" s="160"/>
      <c r="E925" s="160"/>
      <c r="F925" s="160"/>
      <c r="G925" s="160"/>
      <c r="H925" s="160"/>
      <c r="I925" s="160"/>
      <c r="J925" s="160"/>
      <c r="K925" s="160"/>
      <c r="L925" s="160"/>
      <c r="M925" s="160"/>
    </row>
    <row r="926" spans="2:14" ht="17.100000000000001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6"/>
      <c r="N926" t="s">
        <v>223</v>
      </c>
    </row>
    <row r="927" spans="2:14" ht="27" customHeight="1" x14ac:dyDescent="0.3">
      <c r="B927" s="2"/>
      <c r="C927" s="230">
        <f>L932</f>
        <v>43987</v>
      </c>
      <c r="D927" s="230"/>
      <c r="E927" s="230"/>
      <c r="F927" s="230"/>
      <c r="G927" s="230"/>
      <c r="H927" s="220">
        <f>IF(DAY(L932)&gt;=28,5,IF(DAY(L932)&gt;=21,4,IF(DAY(L932)&gt;=14,3,IF(DAY(L932)&gt;=7,2,1))))</f>
        <v>1</v>
      </c>
      <c r="I927" s="220"/>
      <c r="J927" s="220"/>
      <c r="K927" s="220"/>
      <c r="L927" s="220"/>
      <c r="M927" s="6"/>
    </row>
    <row r="928" spans="2:14" ht="27" customHeight="1" x14ac:dyDescent="0.3">
      <c r="B928" s="221" t="s">
        <v>228</v>
      </c>
      <c r="C928" s="222"/>
      <c r="D928" s="155"/>
      <c r="E928" s="7"/>
      <c r="F928" s="155"/>
      <c r="G928" s="218" t="s">
        <v>230</v>
      </c>
      <c r="H928" s="219"/>
      <c r="I928" s="219"/>
      <c r="J928" s="156"/>
      <c r="K928" s="8"/>
      <c r="L928" s="156"/>
      <c r="M928" s="6"/>
    </row>
    <row r="929" spans="2:13" ht="17.100000000000001" customHeight="1" x14ac:dyDescent="0.3">
      <c r="B929" s="223" t="s">
        <v>229</v>
      </c>
      <c r="C929" s="223"/>
      <c r="D929" s="9"/>
      <c r="E929" s="10"/>
      <c r="F929" s="11"/>
      <c r="G929" s="221" t="s">
        <v>231</v>
      </c>
      <c r="H929" s="222"/>
      <c r="I929" s="222"/>
      <c r="J929" s="6"/>
      <c r="K929" s="6"/>
      <c r="L929" s="6"/>
      <c r="M929" s="6"/>
    </row>
    <row r="930" spans="2:13" ht="17.100000000000001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6"/>
    </row>
    <row r="931" spans="2:13" ht="17.100000000000001" customHeight="1" x14ac:dyDescent="0.3">
      <c r="B931" s="239" t="s">
        <v>0</v>
      </c>
      <c r="C931" s="239" t="s">
        <v>1</v>
      </c>
      <c r="D931" s="215">
        <f>D932</f>
        <v>43983</v>
      </c>
      <c r="E931" s="216"/>
      <c r="F931" s="215">
        <f>F932</f>
        <v>43984</v>
      </c>
      <c r="G931" s="216"/>
      <c r="H931" s="215">
        <f>H932</f>
        <v>43985</v>
      </c>
      <c r="I931" s="216"/>
      <c r="J931" s="215">
        <f>J932</f>
        <v>43986</v>
      </c>
      <c r="K931" s="216"/>
      <c r="L931" s="215">
        <f>L932</f>
        <v>43987</v>
      </c>
      <c r="M931" s="216"/>
    </row>
    <row r="932" spans="2:13" ht="17.100000000000001" customHeight="1" thickBot="1" x14ac:dyDescent="0.35">
      <c r="B932" s="240"/>
      <c r="C932" s="240"/>
      <c r="D932" s="213">
        <f>D899+7</f>
        <v>43983</v>
      </c>
      <c r="E932" s="214"/>
      <c r="F932" s="213">
        <f>D932+1</f>
        <v>43984</v>
      </c>
      <c r="G932" s="214"/>
      <c r="H932" s="213">
        <f>F932+1</f>
        <v>43985</v>
      </c>
      <c r="I932" s="214"/>
      <c r="J932" s="213">
        <f>H932+1</f>
        <v>43986</v>
      </c>
      <c r="K932" s="214"/>
      <c r="L932" s="213">
        <f>J932+1</f>
        <v>43987</v>
      </c>
      <c r="M932" s="214"/>
    </row>
    <row r="933" spans="2:13" ht="27" customHeight="1" thickTop="1" x14ac:dyDescent="0.3">
      <c r="B933" s="229">
        <v>1</v>
      </c>
      <c r="C933" s="225" t="s">
        <v>2</v>
      </c>
      <c r="D933" s="158"/>
      <c r="E933" s="217"/>
      <c r="F933" s="158"/>
      <c r="G933" s="217"/>
      <c r="H933" s="158"/>
      <c r="I933" s="217"/>
      <c r="J933" s="158"/>
      <c r="K933" s="217"/>
      <c r="L933" s="158"/>
      <c r="M933" s="217"/>
    </row>
    <row r="934" spans="2:13" ht="50.1" customHeight="1" x14ac:dyDescent="0.3">
      <c r="B934" s="229"/>
      <c r="C934" s="225"/>
      <c r="D934" s="158"/>
      <c r="E934" s="211"/>
      <c r="F934" s="158"/>
      <c r="G934" s="211"/>
      <c r="H934" s="158"/>
      <c r="I934" s="211"/>
      <c r="J934" s="158"/>
      <c r="K934" s="211"/>
      <c r="L934" s="158"/>
      <c r="M934" s="211"/>
    </row>
    <row r="935" spans="2:13" ht="21.95" customHeight="1" x14ac:dyDescent="0.3">
      <c r="B935" s="237"/>
      <c r="C935" s="238"/>
      <c r="D935" s="157"/>
      <c r="E935" s="212"/>
      <c r="F935" s="157"/>
      <c r="G935" s="212"/>
      <c r="H935" s="157"/>
      <c r="I935" s="212"/>
      <c r="J935" s="157"/>
      <c r="K935" s="212"/>
      <c r="L935" s="157"/>
      <c r="M935" s="212"/>
    </row>
    <row r="936" spans="2:13" ht="27" customHeight="1" x14ac:dyDescent="0.3">
      <c r="B936" s="227">
        <v>2</v>
      </c>
      <c r="C936" s="224" t="s">
        <v>3</v>
      </c>
      <c r="D936" s="158"/>
      <c r="E936" s="211"/>
      <c r="F936" s="158"/>
      <c r="G936" s="211"/>
      <c r="H936" s="158"/>
      <c r="I936" s="211"/>
      <c r="J936" s="158"/>
      <c r="K936" s="211"/>
      <c r="L936" s="158"/>
      <c r="M936" s="211"/>
    </row>
    <row r="937" spans="2:13" ht="50.1" customHeight="1" x14ac:dyDescent="0.3">
      <c r="B937" s="228"/>
      <c r="C937" s="225"/>
      <c r="D937" s="158"/>
      <c r="E937" s="211"/>
      <c r="F937" s="158"/>
      <c r="G937" s="211"/>
      <c r="H937" s="158"/>
      <c r="I937" s="211"/>
      <c r="J937" s="158"/>
      <c r="K937" s="211"/>
      <c r="L937" s="157"/>
      <c r="M937" s="211"/>
    </row>
    <row r="938" spans="2:13" ht="21.95" customHeight="1" x14ac:dyDescent="0.3">
      <c r="B938" s="229"/>
      <c r="C938" s="226"/>
      <c r="D938" s="157"/>
      <c r="E938" s="212"/>
      <c r="F938" s="157"/>
      <c r="G938" s="212"/>
      <c r="H938" s="157"/>
      <c r="I938" s="212"/>
      <c r="J938" s="157"/>
      <c r="K938" s="212"/>
      <c r="L938" s="157"/>
      <c r="M938" s="212"/>
    </row>
    <row r="939" spans="2:13" ht="27" customHeight="1" x14ac:dyDescent="0.3">
      <c r="B939" s="227">
        <v>3</v>
      </c>
      <c r="C939" s="224" t="s">
        <v>4</v>
      </c>
      <c r="D939" s="158"/>
      <c r="E939" s="211"/>
      <c r="F939" s="158"/>
      <c r="G939" s="211"/>
      <c r="H939" s="158"/>
      <c r="I939" s="211"/>
      <c r="J939" s="158"/>
      <c r="K939" s="211"/>
      <c r="L939" s="158"/>
      <c r="M939" s="211"/>
    </row>
    <row r="940" spans="2:13" ht="50.1" customHeight="1" x14ac:dyDescent="0.3">
      <c r="B940" s="228"/>
      <c r="C940" s="225"/>
      <c r="D940" s="158"/>
      <c r="E940" s="211"/>
      <c r="F940" s="158"/>
      <c r="G940" s="211"/>
      <c r="H940" s="158"/>
      <c r="I940" s="211"/>
      <c r="J940" s="158"/>
      <c r="K940" s="211"/>
      <c r="L940" s="157"/>
      <c r="M940" s="211"/>
    </row>
    <row r="941" spans="2:13" ht="21.95" customHeight="1" x14ac:dyDescent="0.3">
      <c r="B941" s="229"/>
      <c r="C941" s="226"/>
      <c r="D941" s="157"/>
      <c r="E941" s="212"/>
      <c r="F941" s="157"/>
      <c r="G941" s="212"/>
      <c r="H941" s="157"/>
      <c r="I941" s="212"/>
      <c r="J941" s="157"/>
      <c r="K941" s="212"/>
      <c r="L941" s="157"/>
      <c r="M941" s="212"/>
    </row>
    <row r="942" spans="2:13" ht="27" customHeight="1" x14ac:dyDescent="0.3">
      <c r="B942" s="227">
        <v>4</v>
      </c>
      <c r="C942" s="224" t="s">
        <v>5</v>
      </c>
      <c r="D942" s="158"/>
      <c r="E942" s="211"/>
      <c r="F942" s="158"/>
      <c r="G942" s="211"/>
      <c r="H942" s="158"/>
      <c r="I942" s="211"/>
      <c r="J942" s="158"/>
      <c r="K942" s="211"/>
      <c r="L942" s="158"/>
      <c r="M942" s="211"/>
    </row>
    <row r="943" spans="2:13" ht="50.1" customHeight="1" x14ac:dyDescent="0.3">
      <c r="B943" s="228"/>
      <c r="C943" s="225"/>
      <c r="D943" s="158"/>
      <c r="E943" s="211"/>
      <c r="F943" s="158"/>
      <c r="G943" s="211"/>
      <c r="H943" s="158"/>
      <c r="I943" s="211"/>
      <c r="J943" s="158"/>
      <c r="K943" s="211"/>
      <c r="L943" s="157"/>
      <c r="M943" s="211"/>
    </row>
    <row r="944" spans="2:13" ht="21.95" customHeight="1" x14ac:dyDescent="0.3">
      <c r="B944" s="229"/>
      <c r="C944" s="226"/>
      <c r="D944" s="157"/>
      <c r="E944" s="212"/>
      <c r="F944" s="157"/>
      <c r="G944" s="212"/>
      <c r="H944" s="157"/>
      <c r="I944" s="212"/>
      <c r="J944" s="157"/>
      <c r="K944" s="212"/>
      <c r="L944" s="157"/>
      <c r="M944" s="212"/>
    </row>
    <row r="945" spans="2:14" ht="27" customHeight="1" x14ac:dyDescent="0.3">
      <c r="B945" s="227">
        <v>5</v>
      </c>
      <c r="C945" s="224" t="s">
        <v>6</v>
      </c>
      <c r="D945" s="158"/>
      <c r="E945" s="211"/>
      <c r="F945" s="158"/>
      <c r="G945" s="211"/>
      <c r="H945" s="158"/>
      <c r="I945" s="211"/>
      <c r="J945" s="158"/>
      <c r="K945" s="211"/>
      <c r="L945" s="158"/>
      <c r="M945" s="211"/>
    </row>
    <row r="946" spans="2:14" ht="50.1" customHeight="1" x14ac:dyDescent="0.3">
      <c r="B946" s="228"/>
      <c r="C946" s="225"/>
      <c r="D946" s="158"/>
      <c r="E946" s="211"/>
      <c r="F946" s="158"/>
      <c r="G946" s="211"/>
      <c r="H946" s="158"/>
      <c r="I946" s="211"/>
      <c r="J946" s="158"/>
      <c r="K946" s="211"/>
      <c r="L946" s="157"/>
      <c r="M946" s="211"/>
    </row>
    <row r="947" spans="2:14" ht="21.95" customHeight="1" x14ac:dyDescent="0.3">
      <c r="B947" s="229"/>
      <c r="C947" s="226"/>
      <c r="D947" s="157"/>
      <c r="E947" s="212"/>
      <c r="F947" s="157"/>
      <c r="G947" s="212"/>
      <c r="H947" s="157"/>
      <c r="I947" s="212"/>
      <c r="J947" s="157"/>
      <c r="K947" s="212"/>
      <c r="L947" s="157"/>
      <c r="M947" s="212"/>
      <c r="N947" t="s">
        <v>223</v>
      </c>
    </row>
    <row r="948" spans="2:14" ht="27" customHeight="1" x14ac:dyDescent="0.3">
      <c r="B948" s="227">
        <v>6</v>
      </c>
      <c r="C948" s="224" t="s">
        <v>6</v>
      </c>
      <c r="D948" s="158"/>
      <c r="E948" s="211"/>
      <c r="F948" s="158"/>
      <c r="G948" s="211"/>
      <c r="H948" s="158"/>
      <c r="I948" s="211"/>
      <c r="J948" s="158"/>
      <c r="K948" s="211"/>
      <c r="L948" s="158"/>
      <c r="M948" s="211"/>
    </row>
    <row r="949" spans="2:14" ht="50.1" customHeight="1" x14ac:dyDescent="0.3">
      <c r="B949" s="228"/>
      <c r="C949" s="225"/>
      <c r="D949" s="158"/>
      <c r="E949" s="211"/>
      <c r="F949" s="158"/>
      <c r="G949" s="211"/>
      <c r="H949" s="158"/>
      <c r="I949" s="211"/>
      <c r="J949" s="158"/>
      <c r="K949" s="211"/>
      <c r="L949" s="157"/>
      <c r="M949" s="211"/>
    </row>
    <row r="950" spans="2:14" ht="21.95" customHeight="1" x14ac:dyDescent="0.3">
      <c r="B950" s="229"/>
      <c r="C950" s="226"/>
      <c r="D950" s="157"/>
      <c r="E950" s="212"/>
      <c r="F950" s="157"/>
      <c r="G950" s="212"/>
      <c r="H950" s="157"/>
      <c r="I950" s="212"/>
      <c r="J950" s="157"/>
      <c r="K950" s="212"/>
      <c r="L950" s="157"/>
      <c r="M950" s="212"/>
    </row>
    <row r="951" spans="2:14" ht="27" customHeight="1" x14ac:dyDescent="0.3">
      <c r="B951" s="227">
        <v>7</v>
      </c>
      <c r="C951" s="224" t="s">
        <v>7</v>
      </c>
      <c r="D951" s="158"/>
      <c r="E951" s="211"/>
      <c r="F951" s="158"/>
      <c r="G951" s="211"/>
      <c r="H951" s="158"/>
      <c r="I951" s="211"/>
      <c r="J951" s="158"/>
      <c r="K951" s="211"/>
      <c r="L951" s="158"/>
      <c r="M951" s="211"/>
    </row>
    <row r="952" spans="2:14" ht="50.1" customHeight="1" x14ac:dyDescent="0.3">
      <c r="B952" s="228"/>
      <c r="C952" s="225"/>
      <c r="D952" s="158"/>
      <c r="E952" s="211"/>
      <c r="F952" s="158"/>
      <c r="G952" s="211"/>
      <c r="H952" s="158"/>
      <c r="I952" s="211"/>
      <c r="J952" s="158"/>
      <c r="K952" s="211"/>
      <c r="L952" s="157"/>
      <c r="M952" s="211"/>
    </row>
    <row r="953" spans="2:14" ht="21.95" customHeight="1" x14ac:dyDescent="0.3">
      <c r="B953" s="229"/>
      <c r="C953" s="226"/>
      <c r="D953" s="157"/>
      <c r="E953" s="212"/>
      <c r="F953" s="157"/>
      <c r="G953" s="212"/>
      <c r="H953" s="157"/>
      <c r="I953" s="212"/>
      <c r="J953" s="157"/>
      <c r="K953" s="212"/>
      <c r="L953" s="157"/>
      <c r="M953" s="212"/>
    </row>
    <row r="954" spans="2:14" ht="27" customHeight="1" x14ac:dyDescent="0.3">
      <c r="B954" s="227">
        <v>8</v>
      </c>
      <c r="C954" s="224" t="s">
        <v>8</v>
      </c>
      <c r="D954" s="158"/>
      <c r="E954" s="211"/>
      <c r="F954" s="158"/>
      <c r="G954" s="211"/>
      <c r="H954" s="158"/>
      <c r="I954" s="211"/>
      <c r="J954" s="158"/>
      <c r="K954" s="211"/>
      <c r="L954" s="158"/>
      <c r="M954" s="211"/>
    </row>
    <row r="955" spans="2:14" ht="50.1" customHeight="1" x14ac:dyDescent="0.3">
      <c r="B955" s="228"/>
      <c r="C955" s="225"/>
      <c r="D955" s="158"/>
      <c r="E955" s="211"/>
      <c r="F955" s="158"/>
      <c r="G955" s="211"/>
      <c r="H955" s="158"/>
      <c r="I955" s="211"/>
      <c r="J955" s="158"/>
      <c r="K955" s="211"/>
      <c r="L955" s="157"/>
      <c r="M955" s="211"/>
    </row>
    <row r="956" spans="2:14" ht="21.95" customHeight="1" x14ac:dyDescent="0.3">
      <c r="B956" s="229"/>
      <c r="C956" s="226"/>
      <c r="D956" s="157"/>
      <c r="E956" s="212"/>
      <c r="F956" s="157"/>
      <c r="G956" s="212"/>
      <c r="H956" s="157"/>
      <c r="I956" s="212"/>
      <c r="J956" s="157"/>
      <c r="K956" s="212"/>
      <c r="L956" s="157"/>
      <c r="M956" s="212"/>
    </row>
    <row r="957" spans="2:14" ht="17.100000000000001" customHeight="1" x14ac:dyDescent="0.3">
      <c r="B957" s="150"/>
      <c r="C957" s="159"/>
      <c r="D957" s="160"/>
      <c r="E957" s="160"/>
      <c r="F957" s="160"/>
      <c r="G957" s="160"/>
      <c r="H957" s="160"/>
      <c r="I957" s="160"/>
      <c r="J957" s="160"/>
      <c r="K957" s="160"/>
      <c r="L957" s="160"/>
      <c r="M957" s="160"/>
    </row>
    <row r="958" spans="2:14" ht="17.100000000000001" customHeight="1" x14ac:dyDescent="0.3">
      <c r="B958" s="150"/>
      <c r="C958" s="159"/>
      <c r="D958" s="160"/>
      <c r="E958" s="160"/>
      <c r="F958" s="160"/>
      <c r="G958" s="160"/>
      <c r="H958" s="160"/>
      <c r="I958" s="160"/>
      <c r="J958" s="160"/>
      <c r="K958" s="160"/>
      <c r="L958" s="160"/>
      <c r="M958" s="160"/>
    </row>
    <row r="959" spans="2:14" ht="17.100000000000001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6"/>
    </row>
    <row r="960" spans="2:14" ht="27" customHeight="1" x14ac:dyDescent="0.3">
      <c r="B960" s="2"/>
      <c r="C960" s="230">
        <f>L965</f>
        <v>43994</v>
      </c>
      <c r="D960" s="230"/>
      <c r="E960" s="230"/>
      <c r="F960" s="230"/>
      <c r="G960" s="230"/>
      <c r="H960" s="220">
        <f>IF(DAY(L965)&gt;=28,5,IF(DAY(L965)&gt;=21,4,IF(DAY(L965)&gt;=14,3,IF(DAY(L965)&gt;=7,2,1))))</f>
        <v>2</v>
      </c>
      <c r="I960" s="220"/>
      <c r="J960" s="220"/>
      <c r="K960" s="220"/>
      <c r="L960" s="220"/>
      <c r="M960" s="6"/>
    </row>
    <row r="961" spans="2:14" ht="27" customHeight="1" x14ac:dyDescent="0.3">
      <c r="B961" s="221" t="s">
        <v>228</v>
      </c>
      <c r="C961" s="222"/>
      <c r="D961" s="155"/>
      <c r="E961" s="7"/>
      <c r="F961" s="155"/>
      <c r="G961" s="218" t="s">
        <v>230</v>
      </c>
      <c r="H961" s="219"/>
      <c r="I961" s="219"/>
      <c r="J961" s="156"/>
      <c r="K961" s="8"/>
      <c r="L961" s="156"/>
      <c r="M961" s="6"/>
    </row>
    <row r="962" spans="2:14" ht="17.100000000000001" customHeight="1" x14ac:dyDescent="0.3">
      <c r="B962" s="223" t="s">
        <v>229</v>
      </c>
      <c r="C962" s="223"/>
      <c r="D962" s="9"/>
      <c r="E962" s="10"/>
      <c r="F962" s="11"/>
      <c r="G962" s="221" t="s">
        <v>231</v>
      </c>
      <c r="H962" s="222"/>
      <c r="I962" s="222"/>
      <c r="J962" s="6"/>
      <c r="K962" s="6"/>
      <c r="L962" s="6"/>
      <c r="M962" s="6"/>
    </row>
    <row r="963" spans="2:14" ht="17.100000000000001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6"/>
    </row>
    <row r="964" spans="2:14" ht="17.100000000000001" customHeight="1" x14ac:dyDescent="0.3">
      <c r="B964" s="239" t="s">
        <v>0</v>
      </c>
      <c r="C964" s="239" t="s">
        <v>1</v>
      </c>
      <c r="D964" s="215">
        <f>D965</f>
        <v>43990</v>
      </c>
      <c r="E964" s="216"/>
      <c r="F964" s="215">
        <f>F965</f>
        <v>43991</v>
      </c>
      <c r="G964" s="216"/>
      <c r="H964" s="215">
        <f>H965</f>
        <v>43992</v>
      </c>
      <c r="I964" s="216"/>
      <c r="J964" s="215">
        <f>J965</f>
        <v>43993</v>
      </c>
      <c r="K964" s="216"/>
      <c r="L964" s="215">
        <f>L965</f>
        <v>43994</v>
      </c>
      <c r="M964" s="216"/>
    </row>
    <row r="965" spans="2:14" ht="17.100000000000001" customHeight="1" thickBot="1" x14ac:dyDescent="0.35">
      <c r="B965" s="240"/>
      <c r="C965" s="240"/>
      <c r="D965" s="213">
        <f>D932+7</f>
        <v>43990</v>
      </c>
      <c r="E965" s="214"/>
      <c r="F965" s="213">
        <f>D965+1</f>
        <v>43991</v>
      </c>
      <c r="G965" s="214"/>
      <c r="H965" s="213">
        <f>F965+1</f>
        <v>43992</v>
      </c>
      <c r="I965" s="214"/>
      <c r="J965" s="213">
        <f>H965+1</f>
        <v>43993</v>
      </c>
      <c r="K965" s="214"/>
      <c r="L965" s="213">
        <f>J965+1</f>
        <v>43994</v>
      </c>
      <c r="M965" s="214"/>
    </row>
    <row r="966" spans="2:14" ht="27" customHeight="1" thickTop="1" x14ac:dyDescent="0.3">
      <c r="B966" s="229">
        <v>1</v>
      </c>
      <c r="C966" s="225" t="s">
        <v>2</v>
      </c>
      <c r="D966" s="158"/>
      <c r="E966" s="217"/>
      <c r="F966" s="158"/>
      <c r="G966" s="217"/>
      <c r="H966" s="158"/>
      <c r="I966" s="217"/>
      <c r="J966" s="158"/>
      <c r="K966" s="217"/>
      <c r="L966" s="158"/>
      <c r="M966" s="217"/>
    </row>
    <row r="967" spans="2:14" ht="50.1" customHeight="1" x14ac:dyDescent="0.3">
      <c r="B967" s="229"/>
      <c r="C967" s="225"/>
      <c r="D967" s="158"/>
      <c r="E967" s="211"/>
      <c r="F967" s="158"/>
      <c r="G967" s="211"/>
      <c r="H967" s="158"/>
      <c r="I967" s="211"/>
      <c r="J967" s="158"/>
      <c r="K967" s="211"/>
      <c r="L967" s="158"/>
      <c r="M967" s="211"/>
    </row>
    <row r="968" spans="2:14" ht="21.95" customHeight="1" x14ac:dyDescent="0.3">
      <c r="B968" s="237"/>
      <c r="C968" s="238"/>
      <c r="D968" s="157"/>
      <c r="E968" s="212"/>
      <c r="F968" s="157"/>
      <c r="G968" s="212"/>
      <c r="H968" s="157"/>
      <c r="I968" s="212"/>
      <c r="J968" s="157"/>
      <c r="K968" s="212"/>
      <c r="L968" s="157"/>
      <c r="M968" s="212"/>
      <c r="N968" t="s">
        <v>223</v>
      </c>
    </row>
    <row r="969" spans="2:14" ht="27" customHeight="1" x14ac:dyDescent="0.3">
      <c r="B969" s="227">
        <v>2</v>
      </c>
      <c r="C969" s="224" t="s">
        <v>3</v>
      </c>
      <c r="D969" s="158"/>
      <c r="E969" s="211"/>
      <c r="F969" s="158"/>
      <c r="G969" s="211"/>
      <c r="H969" s="158"/>
      <c r="I969" s="211"/>
      <c r="J969" s="158"/>
      <c r="K969" s="211"/>
      <c r="L969" s="158"/>
      <c r="M969" s="211"/>
    </row>
    <row r="970" spans="2:14" ht="50.1" customHeight="1" x14ac:dyDescent="0.3">
      <c r="B970" s="228"/>
      <c r="C970" s="225"/>
      <c r="D970" s="158"/>
      <c r="E970" s="211"/>
      <c r="F970" s="158"/>
      <c r="G970" s="211"/>
      <c r="H970" s="158"/>
      <c r="I970" s="211"/>
      <c r="J970" s="158"/>
      <c r="K970" s="211"/>
      <c r="L970" s="157"/>
      <c r="M970" s="211"/>
    </row>
    <row r="971" spans="2:14" ht="21.95" customHeight="1" x14ac:dyDescent="0.3">
      <c r="B971" s="229"/>
      <c r="C971" s="226"/>
      <c r="D971" s="157"/>
      <c r="E971" s="212"/>
      <c r="F971" s="157"/>
      <c r="G971" s="212"/>
      <c r="H971" s="157"/>
      <c r="I971" s="212"/>
      <c r="J971" s="157"/>
      <c r="K971" s="212"/>
      <c r="L971" s="157"/>
      <c r="M971" s="212"/>
    </row>
    <row r="972" spans="2:14" ht="27" customHeight="1" x14ac:dyDescent="0.3">
      <c r="B972" s="227">
        <v>3</v>
      </c>
      <c r="C972" s="224" t="s">
        <v>4</v>
      </c>
      <c r="D972" s="158"/>
      <c r="E972" s="211"/>
      <c r="F972" s="158"/>
      <c r="G972" s="211"/>
      <c r="H972" s="158"/>
      <c r="I972" s="211"/>
      <c r="J972" s="158"/>
      <c r="K972" s="211"/>
      <c r="L972" s="158"/>
      <c r="M972" s="211"/>
    </row>
    <row r="973" spans="2:14" ht="50.1" customHeight="1" x14ac:dyDescent="0.3">
      <c r="B973" s="228"/>
      <c r="C973" s="225"/>
      <c r="D973" s="158"/>
      <c r="E973" s="211"/>
      <c r="F973" s="158"/>
      <c r="G973" s="211"/>
      <c r="H973" s="158"/>
      <c r="I973" s="211"/>
      <c r="J973" s="158"/>
      <c r="K973" s="211"/>
      <c r="L973" s="157"/>
      <c r="M973" s="211"/>
    </row>
    <row r="974" spans="2:14" ht="21.95" customHeight="1" x14ac:dyDescent="0.3">
      <c r="B974" s="229"/>
      <c r="C974" s="226"/>
      <c r="D974" s="157"/>
      <c r="E974" s="212"/>
      <c r="F974" s="157"/>
      <c r="G974" s="212"/>
      <c r="H974" s="157"/>
      <c r="I974" s="212"/>
      <c r="J974" s="157"/>
      <c r="K974" s="212"/>
      <c r="L974" s="157"/>
      <c r="M974" s="212"/>
    </row>
    <row r="975" spans="2:14" ht="27" customHeight="1" x14ac:dyDescent="0.3">
      <c r="B975" s="227">
        <v>4</v>
      </c>
      <c r="C975" s="224" t="s">
        <v>5</v>
      </c>
      <c r="D975" s="158"/>
      <c r="E975" s="211"/>
      <c r="F975" s="158"/>
      <c r="G975" s="211"/>
      <c r="H975" s="158"/>
      <c r="I975" s="211"/>
      <c r="J975" s="158"/>
      <c r="K975" s="211"/>
      <c r="L975" s="158"/>
      <c r="M975" s="211"/>
    </row>
    <row r="976" spans="2:14" ht="50.1" customHeight="1" x14ac:dyDescent="0.3">
      <c r="B976" s="228"/>
      <c r="C976" s="225"/>
      <c r="D976" s="158"/>
      <c r="E976" s="211"/>
      <c r="F976" s="158"/>
      <c r="G976" s="211"/>
      <c r="H976" s="158"/>
      <c r="I976" s="211"/>
      <c r="J976" s="158"/>
      <c r="K976" s="211"/>
      <c r="L976" s="157"/>
      <c r="M976" s="211"/>
    </row>
    <row r="977" spans="2:14" ht="21.95" customHeight="1" x14ac:dyDescent="0.3">
      <c r="B977" s="229"/>
      <c r="C977" s="226"/>
      <c r="D977" s="157"/>
      <c r="E977" s="212"/>
      <c r="F977" s="157"/>
      <c r="G977" s="212"/>
      <c r="H977" s="157"/>
      <c r="I977" s="212"/>
      <c r="J977" s="157"/>
      <c r="K977" s="212"/>
      <c r="L977" s="157"/>
      <c r="M977" s="212"/>
    </row>
    <row r="978" spans="2:14" ht="27" customHeight="1" x14ac:dyDescent="0.3">
      <c r="B978" s="227">
        <v>5</v>
      </c>
      <c r="C978" s="224" t="s">
        <v>6</v>
      </c>
      <c r="D978" s="158"/>
      <c r="E978" s="211"/>
      <c r="F978" s="158"/>
      <c r="G978" s="211"/>
      <c r="H978" s="158"/>
      <c r="I978" s="211"/>
      <c r="J978" s="158"/>
      <c r="K978" s="211"/>
      <c r="L978" s="158"/>
      <c r="M978" s="211"/>
    </row>
    <row r="979" spans="2:14" ht="50.1" customHeight="1" x14ac:dyDescent="0.3">
      <c r="B979" s="228"/>
      <c r="C979" s="225"/>
      <c r="D979" s="158"/>
      <c r="E979" s="211"/>
      <c r="F979" s="158"/>
      <c r="G979" s="211"/>
      <c r="H979" s="158"/>
      <c r="I979" s="211"/>
      <c r="J979" s="158"/>
      <c r="K979" s="211"/>
      <c r="L979" s="157"/>
      <c r="M979" s="211"/>
    </row>
    <row r="980" spans="2:14" ht="21.95" customHeight="1" x14ac:dyDescent="0.3">
      <c r="B980" s="229"/>
      <c r="C980" s="226"/>
      <c r="D980" s="157"/>
      <c r="E980" s="212"/>
      <c r="F980" s="157"/>
      <c r="G980" s="212"/>
      <c r="H980" s="157"/>
      <c r="I980" s="212"/>
      <c r="J980" s="157"/>
      <c r="K980" s="212"/>
      <c r="L980" s="157"/>
      <c r="M980" s="212"/>
    </row>
    <row r="981" spans="2:14" ht="27" customHeight="1" x14ac:dyDescent="0.3">
      <c r="B981" s="227">
        <v>6</v>
      </c>
      <c r="C981" s="224" t="s">
        <v>6</v>
      </c>
      <c r="D981" s="158"/>
      <c r="E981" s="211"/>
      <c r="F981" s="158"/>
      <c r="G981" s="211"/>
      <c r="H981" s="158"/>
      <c r="I981" s="211"/>
      <c r="J981" s="158"/>
      <c r="K981" s="211"/>
      <c r="L981" s="158"/>
      <c r="M981" s="211"/>
    </row>
    <row r="982" spans="2:14" ht="50.1" customHeight="1" x14ac:dyDescent="0.3">
      <c r="B982" s="228"/>
      <c r="C982" s="225"/>
      <c r="D982" s="158"/>
      <c r="E982" s="211"/>
      <c r="F982" s="158"/>
      <c r="G982" s="211"/>
      <c r="H982" s="158"/>
      <c r="I982" s="211"/>
      <c r="J982" s="158"/>
      <c r="K982" s="211"/>
      <c r="L982" s="157"/>
      <c r="M982" s="211"/>
    </row>
    <row r="983" spans="2:14" ht="21.95" customHeight="1" x14ac:dyDescent="0.3">
      <c r="B983" s="229"/>
      <c r="C983" s="226"/>
      <c r="D983" s="157"/>
      <c r="E983" s="212"/>
      <c r="F983" s="157"/>
      <c r="G983" s="212"/>
      <c r="H983" s="157"/>
      <c r="I983" s="212"/>
      <c r="J983" s="157"/>
      <c r="K983" s="212"/>
      <c r="L983" s="157"/>
      <c r="M983" s="212"/>
    </row>
    <row r="984" spans="2:14" ht="27" customHeight="1" x14ac:dyDescent="0.3">
      <c r="B984" s="227">
        <v>7</v>
      </c>
      <c r="C984" s="224" t="s">
        <v>7</v>
      </c>
      <c r="D984" s="158"/>
      <c r="E984" s="211"/>
      <c r="F984" s="158"/>
      <c r="G984" s="211"/>
      <c r="H984" s="158"/>
      <c r="I984" s="211"/>
      <c r="J984" s="158"/>
      <c r="K984" s="211"/>
      <c r="L984" s="158"/>
      <c r="M984" s="211"/>
    </row>
    <row r="985" spans="2:14" ht="50.1" customHeight="1" x14ac:dyDescent="0.3">
      <c r="B985" s="228"/>
      <c r="C985" s="225"/>
      <c r="D985" s="158"/>
      <c r="E985" s="211"/>
      <c r="F985" s="158"/>
      <c r="G985" s="211"/>
      <c r="H985" s="158"/>
      <c r="I985" s="211"/>
      <c r="J985" s="158"/>
      <c r="K985" s="211"/>
      <c r="L985" s="157"/>
      <c r="M985" s="211"/>
    </row>
    <row r="986" spans="2:14" ht="21.95" customHeight="1" x14ac:dyDescent="0.3">
      <c r="B986" s="229"/>
      <c r="C986" s="226"/>
      <c r="D986" s="157"/>
      <c r="E986" s="212"/>
      <c r="F986" s="157"/>
      <c r="G986" s="212"/>
      <c r="H986" s="157"/>
      <c r="I986" s="212"/>
      <c r="J986" s="157"/>
      <c r="K986" s="212"/>
      <c r="L986" s="157"/>
      <c r="M986" s="212"/>
    </row>
    <row r="987" spans="2:14" ht="27" customHeight="1" x14ac:dyDescent="0.3">
      <c r="B987" s="227">
        <v>8</v>
      </c>
      <c r="C987" s="224" t="s">
        <v>8</v>
      </c>
      <c r="D987" s="158"/>
      <c r="E987" s="211"/>
      <c r="F987" s="158"/>
      <c r="G987" s="211"/>
      <c r="H987" s="158"/>
      <c r="I987" s="211"/>
      <c r="J987" s="158"/>
      <c r="K987" s="211"/>
      <c r="L987" s="158"/>
      <c r="M987" s="211"/>
    </row>
    <row r="988" spans="2:14" ht="50.1" customHeight="1" x14ac:dyDescent="0.3">
      <c r="B988" s="228"/>
      <c r="C988" s="225"/>
      <c r="D988" s="158"/>
      <c r="E988" s="211"/>
      <c r="F988" s="158"/>
      <c r="G988" s="211"/>
      <c r="H988" s="158"/>
      <c r="I988" s="211"/>
      <c r="J988" s="158"/>
      <c r="K988" s="211"/>
      <c r="L988" s="157"/>
      <c r="M988" s="211"/>
    </row>
    <row r="989" spans="2:14" ht="21.95" customHeight="1" x14ac:dyDescent="0.3">
      <c r="B989" s="228"/>
      <c r="C989" s="225"/>
      <c r="D989" s="161"/>
      <c r="E989" s="211"/>
      <c r="F989" s="161"/>
      <c r="G989" s="211"/>
      <c r="H989" s="161"/>
      <c r="I989" s="211"/>
      <c r="J989" s="161"/>
      <c r="K989" s="211"/>
      <c r="L989" s="161"/>
      <c r="M989" s="211"/>
      <c r="N989" t="s">
        <v>223</v>
      </c>
    </row>
    <row r="990" spans="2:14" ht="26.25" x14ac:dyDescent="0.3">
      <c r="B990" s="162"/>
      <c r="C990" s="163"/>
      <c r="D990" s="163"/>
      <c r="E990" s="164"/>
      <c r="F990" s="163"/>
      <c r="G990" s="164"/>
      <c r="H990" s="165"/>
      <c r="I990" s="166"/>
      <c r="J990" s="165"/>
      <c r="K990" s="166"/>
      <c r="L990" s="165"/>
      <c r="M990" s="167"/>
    </row>
    <row r="991" spans="2:14" x14ac:dyDescent="0.3">
      <c r="B991" s="167"/>
      <c r="C991" s="168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</row>
    <row r="992" spans="2:14" x14ac:dyDescent="0.3"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</row>
    <row r="993" spans="2:13" x14ac:dyDescent="0.3"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</row>
    <row r="994" spans="2:13" x14ac:dyDescent="0.3"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7"/>
    </row>
    <row r="995" spans="2:13" ht="26.25" x14ac:dyDescent="0.3">
      <c r="B995" s="162"/>
      <c r="C995" s="170"/>
      <c r="D995" s="170"/>
      <c r="E995" s="170"/>
      <c r="F995" s="170"/>
      <c r="G995" s="170"/>
      <c r="H995" s="171"/>
      <c r="I995" s="171"/>
      <c r="J995" s="171"/>
      <c r="K995" s="171"/>
      <c r="L995" s="171"/>
      <c r="M995" s="167"/>
    </row>
    <row r="996" spans="2:13" ht="26.25" x14ac:dyDescent="0.3">
      <c r="B996" s="162"/>
      <c r="C996" s="163"/>
      <c r="D996" s="163"/>
      <c r="E996" s="164"/>
      <c r="F996" s="163"/>
      <c r="G996" s="164"/>
      <c r="H996" s="165"/>
      <c r="I996" s="166"/>
      <c r="J996" s="165"/>
      <c r="K996" s="166"/>
      <c r="L996" s="165"/>
      <c r="M996" s="167"/>
    </row>
    <row r="997" spans="2:13" x14ac:dyDescent="0.3">
      <c r="B997" s="172"/>
      <c r="C997" s="172"/>
      <c r="D997" s="172"/>
      <c r="E997" s="173"/>
      <c r="F997" s="174"/>
      <c r="G997" s="162"/>
      <c r="H997" s="162"/>
      <c r="I997" s="162"/>
      <c r="J997" s="162"/>
      <c r="K997" s="162"/>
      <c r="L997" s="162"/>
      <c r="M997" s="175"/>
    </row>
    <row r="998" spans="2:13" x14ac:dyDescent="0.3"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7"/>
    </row>
    <row r="999" spans="2:13" x14ac:dyDescent="0.3">
      <c r="B999" s="176"/>
      <c r="C999" s="176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</row>
    <row r="1000" spans="2:13" x14ac:dyDescent="0.3">
      <c r="B1000" s="176"/>
      <c r="C1000" s="176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</row>
    <row r="1001" spans="2:13" x14ac:dyDescent="0.3">
      <c r="B1001" s="167"/>
      <c r="C1001" s="179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</row>
    <row r="1002" spans="2:13" x14ac:dyDescent="0.3">
      <c r="B1002" s="167"/>
      <c r="C1002" s="168"/>
      <c r="D1002" s="190"/>
      <c r="E1002" s="180"/>
      <c r="F1002" s="190"/>
      <c r="G1002" s="180"/>
      <c r="H1002" s="190"/>
      <c r="I1002" s="180"/>
      <c r="J1002" s="190"/>
      <c r="K1002" s="180"/>
      <c r="L1002" s="190"/>
      <c r="M1002" s="180"/>
    </row>
    <row r="1003" spans="2:13" x14ac:dyDescent="0.3">
      <c r="B1003" s="167"/>
      <c r="C1003" s="179"/>
      <c r="D1003" s="190"/>
      <c r="E1003" s="190"/>
      <c r="F1003" s="190"/>
      <c r="G1003" s="190"/>
      <c r="H1003" s="190"/>
      <c r="I1003" s="190"/>
      <c r="J1003" s="190"/>
      <c r="K1003" s="190"/>
      <c r="L1003" s="190"/>
      <c r="M1003" s="190"/>
    </row>
    <row r="1004" spans="2:13" x14ac:dyDescent="0.3">
      <c r="B1004" s="167"/>
      <c r="C1004" s="168"/>
      <c r="D1004" s="190"/>
      <c r="E1004" s="180"/>
      <c r="F1004" s="190"/>
      <c r="G1004" s="180"/>
      <c r="H1004" s="190"/>
      <c r="I1004" s="180"/>
      <c r="J1004" s="190"/>
      <c r="K1004" s="180"/>
      <c r="L1004" s="190"/>
      <c r="M1004" s="180"/>
    </row>
    <row r="1005" spans="2:13" x14ac:dyDescent="0.3">
      <c r="B1005" s="167"/>
      <c r="C1005" s="179"/>
      <c r="D1005" s="190"/>
      <c r="E1005" s="190"/>
      <c r="F1005" s="190"/>
      <c r="G1005" s="190"/>
      <c r="H1005" s="190"/>
      <c r="I1005" s="190"/>
      <c r="J1005" s="190"/>
      <c r="K1005" s="190"/>
      <c r="L1005" s="190"/>
      <c r="M1005" s="190"/>
    </row>
    <row r="1006" spans="2:13" x14ac:dyDescent="0.3">
      <c r="B1006" s="167"/>
      <c r="C1006" s="168"/>
      <c r="D1006" s="190"/>
      <c r="E1006" s="180"/>
      <c r="F1006" s="190"/>
      <c r="G1006" s="180"/>
      <c r="H1006" s="190"/>
      <c r="I1006" s="180"/>
      <c r="J1006" s="190"/>
      <c r="K1006" s="180"/>
      <c r="L1006" s="190"/>
      <c r="M1006" s="180"/>
    </row>
    <row r="1007" spans="2:13" x14ac:dyDescent="0.3">
      <c r="B1007" s="167"/>
      <c r="C1007" s="179"/>
      <c r="D1007" s="190"/>
      <c r="E1007" s="190"/>
      <c r="F1007" s="190"/>
      <c r="G1007" s="190"/>
      <c r="H1007" s="190"/>
      <c r="I1007" s="190"/>
      <c r="J1007" s="190"/>
      <c r="K1007" s="190"/>
      <c r="L1007" s="169"/>
      <c r="M1007" s="169"/>
    </row>
    <row r="1008" spans="2:13" x14ac:dyDescent="0.3">
      <c r="B1008" s="167"/>
      <c r="C1008" s="168"/>
      <c r="D1008" s="190"/>
      <c r="E1008" s="180"/>
      <c r="F1008" s="190"/>
      <c r="G1008" s="180"/>
      <c r="H1008" s="190"/>
      <c r="I1008" s="180"/>
      <c r="J1008" s="190"/>
      <c r="K1008" s="180"/>
      <c r="L1008" s="169"/>
      <c r="M1008" s="169"/>
    </row>
    <row r="1009" spans="2:13" x14ac:dyDescent="0.3">
      <c r="B1009" s="167"/>
      <c r="C1009" s="179"/>
      <c r="D1009" s="190"/>
      <c r="E1009" s="190"/>
      <c r="F1009" s="190"/>
      <c r="G1009" s="190"/>
      <c r="H1009" s="190"/>
      <c r="I1009" s="190"/>
      <c r="J1009" s="190"/>
      <c r="K1009" s="190"/>
      <c r="L1009" s="190"/>
      <c r="M1009" s="190"/>
    </row>
    <row r="1010" spans="2:13" x14ac:dyDescent="0.3">
      <c r="B1010" s="167"/>
      <c r="C1010" s="168"/>
      <c r="D1010" s="190"/>
      <c r="E1010" s="180"/>
      <c r="F1010" s="190"/>
      <c r="G1010" s="180"/>
      <c r="H1010" s="190"/>
      <c r="I1010" s="180"/>
      <c r="J1010" s="190"/>
      <c r="K1010" s="180"/>
      <c r="L1010" s="190"/>
      <c r="M1010" s="180"/>
    </row>
    <row r="1011" spans="2:13" x14ac:dyDescent="0.3">
      <c r="B1011" s="167"/>
      <c r="C1011" s="179"/>
      <c r="D1011" s="190"/>
      <c r="E1011" s="190"/>
      <c r="F1011" s="190"/>
      <c r="G1011" s="190"/>
      <c r="H1011" s="190"/>
      <c r="I1011" s="190"/>
      <c r="J1011" s="190"/>
      <c r="K1011" s="190"/>
      <c r="L1011" s="190"/>
      <c r="M1011" s="190"/>
    </row>
    <row r="1012" spans="2:13" x14ac:dyDescent="0.3">
      <c r="B1012" s="167"/>
      <c r="C1012" s="168"/>
      <c r="D1012" s="190"/>
      <c r="E1012" s="180"/>
      <c r="F1012" s="190"/>
      <c r="G1012" s="180"/>
      <c r="H1012" s="190"/>
      <c r="I1012" s="180"/>
      <c r="J1012" s="190"/>
      <c r="K1012" s="180"/>
      <c r="L1012" s="190"/>
      <c r="M1012" s="180"/>
    </row>
    <row r="1013" spans="2:13" x14ac:dyDescent="0.3">
      <c r="B1013" s="167"/>
      <c r="C1013" s="179"/>
      <c r="D1013" s="162"/>
      <c r="E1013" s="162"/>
      <c r="F1013" s="162"/>
      <c r="G1013" s="162"/>
      <c r="H1013" s="162"/>
      <c r="I1013" s="162"/>
      <c r="J1013" s="162"/>
      <c r="K1013" s="162"/>
      <c r="L1013" s="190"/>
      <c r="M1013" s="190"/>
    </row>
    <row r="1014" spans="2:13" x14ac:dyDescent="0.3">
      <c r="B1014" s="181"/>
      <c r="C1014" s="182"/>
      <c r="D1014" s="150"/>
      <c r="E1014" s="150"/>
      <c r="F1014" s="150"/>
      <c r="G1014" s="150"/>
      <c r="H1014" s="150"/>
      <c r="I1014" s="150"/>
      <c r="J1014" s="150"/>
      <c r="K1014" s="150"/>
      <c r="L1014" s="23"/>
      <c r="M1014" s="24"/>
    </row>
    <row r="1015" spans="2:13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2:13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2:13" x14ac:dyDescent="0.3">
      <c r="B1017" s="2"/>
      <c r="C1017" s="2"/>
      <c r="D1017" s="2"/>
      <c r="E1017" s="189">
        <v>23</v>
      </c>
      <c r="G1017" s="2" t="s">
        <v>219</v>
      </c>
      <c r="H1017" s="2">
        <f>SUM(H1019:H1032,L1019:L1032)</f>
        <v>410</v>
      </c>
      <c r="I1017" s="189" t="s">
        <v>218</v>
      </c>
      <c r="K1017" s="2" t="s">
        <v>219</v>
      </c>
      <c r="L1017" s="2">
        <f>H1017</f>
        <v>410</v>
      </c>
      <c r="M1017" s="6"/>
    </row>
    <row r="1018" spans="2:13" ht="26.25" x14ac:dyDescent="0.3">
      <c r="B1018" s="2"/>
      <c r="C1018" s="191"/>
      <c r="D1018" s="191"/>
      <c r="E1018" s="154" t="s">
        <v>220</v>
      </c>
      <c r="F1018" s="243" t="s">
        <v>221</v>
      </c>
      <c r="G1018" s="244"/>
      <c r="H1018" s="188" t="s">
        <v>222</v>
      </c>
      <c r="I1018" s="154" t="s">
        <v>220</v>
      </c>
      <c r="J1018" s="243" t="s">
        <v>221</v>
      </c>
      <c r="K1018" s="244"/>
      <c r="L1018" s="188" t="s">
        <v>222</v>
      </c>
      <c r="M1018" s="6"/>
    </row>
    <row r="1019" spans="2:13" x14ac:dyDescent="0.3">
      <c r="B1019" s="223"/>
      <c r="C1019" s="223"/>
      <c r="D1019" s="9"/>
      <c r="E1019" s="188">
        <v>1</v>
      </c>
      <c r="F1019" s="243" t="s">
        <v>280</v>
      </c>
      <c r="G1019" s="244"/>
      <c r="H1019" s="188">
        <f t="shared" ref="H1019:H1032" si="0">COUNTIF($B$9:$M$1014,F1019)</f>
        <v>0</v>
      </c>
      <c r="I1019" s="188">
        <v>15</v>
      </c>
      <c r="J1019" s="245" t="s">
        <v>438</v>
      </c>
      <c r="K1019" s="246"/>
      <c r="L1019" s="198">
        <f t="shared" ref="L1019:L1032" si="1">COUNTIF($B$9:$M$1014,J1019)</f>
        <v>40</v>
      </c>
      <c r="M1019" s="12"/>
    </row>
    <row r="1020" spans="2:13" x14ac:dyDescent="0.3">
      <c r="B1020" s="2"/>
      <c r="C1020" s="2"/>
      <c r="D1020" s="2"/>
      <c r="E1020" s="188">
        <v>2</v>
      </c>
      <c r="F1020" s="245" t="s">
        <v>286</v>
      </c>
      <c r="G1020" s="246"/>
      <c r="H1020" s="188">
        <f t="shared" si="0"/>
        <v>0</v>
      </c>
      <c r="I1020" s="188">
        <v>16</v>
      </c>
      <c r="J1020" s="243" t="s">
        <v>316</v>
      </c>
      <c r="K1020" s="244"/>
      <c r="L1020" s="188">
        <f t="shared" si="1"/>
        <v>12</v>
      </c>
      <c r="M1020" s="6"/>
    </row>
    <row r="1021" spans="2:13" x14ac:dyDescent="0.3">
      <c r="B1021" s="11"/>
      <c r="C1021" s="11"/>
      <c r="D1021" s="11"/>
      <c r="E1021" s="188">
        <v>3</v>
      </c>
      <c r="F1021" s="243" t="s">
        <v>346</v>
      </c>
      <c r="G1021" s="244"/>
      <c r="H1021" s="188">
        <f t="shared" si="0"/>
        <v>12</v>
      </c>
      <c r="I1021" s="188">
        <v>17</v>
      </c>
      <c r="J1021" s="243" t="s">
        <v>320</v>
      </c>
      <c r="K1021" s="244"/>
      <c r="L1021" s="188">
        <f t="shared" si="1"/>
        <v>20</v>
      </c>
      <c r="M1021" s="11"/>
    </row>
    <row r="1022" spans="2:13" x14ac:dyDescent="0.3">
      <c r="B1022" s="11"/>
      <c r="C1022" s="11"/>
      <c r="D1022" s="11"/>
      <c r="E1022" s="188">
        <v>4</v>
      </c>
      <c r="F1022" s="243" t="s">
        <v>350</v>
      </c>
      <c r="G1022" s="244"/>
      <c r="H1022" s="188">
        <f t="shared" si="0"/>
        <v>40</v>
      </c>
      <c r="I1022" s="188">
        <v>18</v>
      </c>
      <c r="J1022" s="245" t="s">
        <v>324</v>
      </c>
      <c r="K1022" s="244"/>
      <c r="L1022" s="188">
        <f t="shared" si="1"/>
        <v>12</v>
      </c>
      <c r="M1022" s="11"/>
    </row>
    <row r="1023" spans="2:13" x14ac:dyDescent="0.3">
      <c r="B1023" s="11"/>
      <c r="C1023" s="11"/>
      <c r="D1023" s="11"/>
      <c r="E1023" s="152">
        <v>5</v>
      </c>
      <c r="F1023" s="245" t="s">
        <v>314</v>
      </c>
      <c r="G1023" s="244"/>
      <c r="H1023" s="152">
        <f t="shared" si="0"/>
        <v>68</v>
      </c>
      <c r="I1023" s="152">
        <v>19</v>
      </c>
      <c r="J1023" s="243" t="s">
        <v>328</v>
      </c>
      <c r="K1023" s="244"/>
      <c r="L1023" s="152">
        <f t="shared" si="1"/>
        <v>40</v>
      </c>
      <c r="M1023" s="11"/>
    </row>
    <row r="1024" spans="2:13" x14ac:dyDescent="0.3">
      <c r="B1024" s="11"/>
      <c r="C1024" s="11"/>
      <c r="D1024" s="11"/>
      <c r="E1024" s="152">
        <v>6</v>
      </c>
      <c r="F1024" s="245" t="s">
        <v>375</v>
      </c>
      <c r="G1024" s="244"/>
      <c r="H1024" s="152">
        <f t="shared" si="0"/>
        <v>0</v>
      </c>
      <c r="I1024" s="152">
        <v>20</v>
      </c>
      <c r="J1024" s="243" t="s">
        <v>332</v>
      </c>
      <c r="K1024" s="244"/>
      <c r="L1024" s="152">
        <f t="shared" si="1"/>
        <v>20</v>
      </c>
      <c r="M1024" s="11"/>
    </row>
    <row r="1025" spans="2:13" x14ac:dyDescent="0.3">
      <c r="B1025" s="11"/>
      <c r="C1025" s="11"/>
      <c r="D1025" s="11"/>
      <c r="E1025" s="152">
        <v>7</v>
      </c>
      <c r="F1025" s="247" t="s">
        <v>380</v>
      </c>
      <c r="G1025" s="248"/>
      <c r="H1025" s="152">
        <f t="shared" si="0"/>
        <v>0</v>
      </c>
      <c r="I1025" s="152">
        <v>21</v>
      </c>
      <c r="J1025" s="245" t="s">
        <v>395</v>
      </c>
      <c r="K1025" s="244"/>
      <c r="L1025" s="152">
        <f t="shared" si="1"/>
        <v>20</v>
      </c>
      <c r="M1025" s="11"/>
    </row>
    <row r="1026" spans="2:13" x14ac:dyDescent="0.3">
      <c r="B1026" s="11"/>
      <c r="C1026" s="11"/>
      <c r="D1026" s="11"/>
      <c r="E1026" s="152">
        <v>8</v>
      </c>
      <c r="F1026" s="243" t="s">
        <v>366</v>
      </c>
      <c r="G1026" s="244"/>
      <c r="H1026" s="152">
        <f t="shared" si="0"/>
        <v>0</v>
      </c>
      <c r="I1026" s="152">
        <v>22</v>
      </c>
      <c r="J1026" s="243"/>
      <c r="K1026" s="244"/>
      <c r="L1026" s="152">
        <f t="shared" si="1"/>
        <v>0</v>
      </c>
      <c r="M1026" s="11"/>
    </row>
    <row r="1027" spans="2:13" x14ac:dyDescent="0.3">
      <c r="B1027" s="11"/>
      <c r="C1027" s="11"/>
      <c r="D1027" s="11"/>
      <c r="E1027" s="152">
        <v>9</v>
      </c>
      <c r="F1027" s="243" t="s">
        <v>238</v>
      </c>
      <c r="G1027" s="244"/>
      <c r="H1027" s="198">
        <f t="shared" si="0"/>
        <v>0</v>
      </c>
      <c r="I1027" s="152">
        <v>23</v>
      </c>
      <c r="J1027" s="243"/>
      <c r="K1027" s="244"/>
      <c r="L1027" s="152">
        <f t="shared" si="1"/>
        <v>0</v>
      </c>
      <c r="M1027" s="11"/>
    </row>
    <row r="1028" spans="2:13" x14ac:dyDescent="0.3">
      <c r="B1028" s="11"/>
      <c r="C1028" s="11"/>
      <c r="D1028" s="11"/>
      <c r="E1028" s="152">
        <v>10</v>
      </c>
      <c r="F1028" s="245" t="s">
        <v>400</v>
      </c>
      <c r="G1028" s="244"/>
      <c r="H1028" s="198">
        <f t="shared" si="0"/>
        <v>12</v>
      </c>
      <c r="I1028" s="152">
        <v>24</v>
      </c>
      <c r="J1028" s="243"/>
      <c r="K1028" s="244"/>
      <c r="L1028" s="152">
        <f t="shared" si="1"/>
        <v>0</v>
      </c>
      <c r="M1028" s="11"/>
    </row>
    <row r="1029" spans="2:13" x14ac:dyDescent="0.3">
      <c r="B1029" s="11"/>
      <c r="C1029" s="11"/>
      <c r="D1029" s="11"/>
      <c r="E1029" s="152">
        <v>11</v>
      </c>
      <c r="F1029" s="245" t="s">
        <v>421</v>
      </c>
      <c r="G1029" s="244"/>
      <c r="H1029" s="152">
        <f t="shared" si="0"/>
        <v>40</v>
      </c>
      <c r="I1029" s="152">
        <v>25</v>
      </c>
      <c r="J1029" s="243"/>
      <c r="K1029" s="244"/>
      <c r="L1029" s="152">
        <f t="shared" si="1"/>
        <v>0</v>
      </c>
      <c r="M1029" s="11"/>
    </row>
    <row r="1030" spans="2:13" x14ac:dyDescent="0.3">
      <c r="B1030" s="11"/>
      <c r="C1030" s="11"/>
      <c r="D1030" s="11"/>
      <c r="E1030" s="152">
        <v>12</v>
      </c>
      <c r="F1030" s="243" t="s">
        <v>415</v>
      </c>
      <c r="G1030" s="244"/>
      <c r="H1030" s="152">
        <f t="shared" si="0"/>
        <v>20</v>
      </c>
      <c r="I1030" s="152">
        <v>26</v>
      </c>
      <c r="J1030" s="243"/>
      <c r="K1030" s="244"/>
      <c r="L1030" s="152">
        <f t="shared" si="1"/>
        <v>0</v>
      </c>
      <c r="M1030" s="11"/>
    </row>
    <row r="1031" spans="2:13" x14ac:dyDescent="0.3">
      <c r="B1031" s="11"/>
      <c r="C1031" s="11"/>
      <c r="D1031" s="11"/>
      <c r="E1031" s="152">
        <v>13</v>
      </c>
      <c r="F1031" s="243" t="s">
        <v>422</v>
      </c>
      <c r="G1031" s="244"/>
      <c r="H1031" s="152">
        <f t="shared" si="0"/>
        <v>40</v>
      </c>
      <c r="I1031" s="152">
        <v>27</v>
      </c>
      <c r="J1031" s="243"/>
      <c r="K1031" s="244"/>
      <c r="L1031" s="152">
        <f t="shared" si="1"/>
        <v>0</v>
      </c>
      <c r="M1031" s="11"/>
    </row>
    <row r="1032" spans="2:13" x14ac:dyDescent="0.3">
      <c r="B1032" s="11"/>
      <c r="C1032" s="11"/>
      <c r="D1032" s="11"/>
      <c r="E1032" s="152">
        <v>14</v>
      </c>
      <c r="F1032" s="243" t="s">
        <v>367</v>
      </c>
      <c r="G1032" s="244"/>
      <c r="H1032" s="152">
        <f t="shared" si="0"/>
        <v>14</v>
      </c>
      <c r="I1032" s="152">
        <v>28</v>
      </c>
      <c r="J1032" s="243"/>
      <c r="K1032" s="244"/>
      <c r="L1032" s="183">
        <f t="shared" si="1"/>
        <v>0</v>
      </c>
      <c r="M1032" s="11"/>
    </row>
    <row r="1033" spans="2:13" x14ac:dyDescent="0.3">
      <c r="B1033" s="11"/>
      <c r="C1033" s="11"/>
      <c r="D1033" s="11"/>
      <c r="E1033" s="11"/>
      <c r="F1033" s="11"/>
      <c r="G1033" s="11"/>
      <c r="H1033" s="11">
        <f>SUM(H1019:H1032)</f>
        <v>246</v>
      </c>
      <c r="I1033" s="11"/>
      <c r="J1033" s="11"/>
      <c r="K1033" s="11"/>
      <c r="L1033" s="11">
        <f>SUM(L1019:L1032)</f>
        <v>164</v>
      </c>
      <c r="M1033" s="11"/>
    </row>
    <row r="1034" spans="2:13" x14ac:dyDescent="0.3">
      <c r="B1034" s="11"/>
      <c r="C1034" s="11"/>
      <c r="D1034" s="11"/>
      <c r="E1034" s="11"/>
      <c r="F1034" s="11"/>
      <c r="G1034" s="11"/>
      <c r="H1034" s="11">
        <f>H1033+L1033</f>
        <v>410</v>
      </c>
      <c r="I1034" s="11"/>
      <c r="J1034" s="11"/>
      <c r="K1034" s="11"/>
      <c r="L1034" s="11"/>
      <c r="M1034" s="11"/>
    </row>
    <row r="1035" spans="2:13" x14ac:dyDescent="0.3"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</row>
    <row r="1036" spans="2:13" x14ac:dyDescent="0.3"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</row>
    <row r="1037" spans="2:13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2:13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2:13" x14ac:dyDescent="0.3">
      <c r="B1039" s="2"/>
      <c r="C1039" s="2"/>
      <c r="D1039" s="2"/>
      <c r="E1039" s="153" t="s">
        <v>218</v>
      </c>
      <c r="G1039" s="2" t="s">
        <v>219</v>
      </c>
      <c r="H1039" s="2">
        <v>1400</v>
      </c>
      <c r="I1039" s="153" t="s">
        <v>218</v>
      </c>
      <c r="K1039" s="2" t="s">
        <v>219</v>
      </c>
      <c r="L1039" s="2">
        <v>1400</v>
      </c>
      <c r="M1039" s="6"/>
    </row>
    <row r="1040" spans="2:13" ht="26.25" x14ac:dyDescent="0.3">
      <c r="B1040" s="2"/>
      <c r="C1040" s="148"/>
      <c r="D1040" s="148"/>
      <c r="E1040" s="154" t="s">
        <v>220</v>
      </c>
      <c r="F1040" s="243" t="s">
        <v>221</v>
      </c>
      <c r="G1040" s="244"/>
      <c r="H1040" s="152" t="s">
        <v>222</v>
      </c>
      <c r="I1040" s="154" t="s">
        <v>220</v>
      </c>
      <c r="J1040" s="243" t="s">
        <v>221</v>
      </c>
      <c r="K1040" s="244"/>
      <c r="L1040" s="152" t="s">
        <v>222</v>
      </c>
      <c r="M1040" s="6"/>
    </row>
    <row r="1041" spans="2:13" x14ac:dyDescent="0.3">
      <c r="B1041" s="223"/>
      <c r="C1041" s="223"/>
      <c r="D1041" s="9"/>
      <c r="E1041" s="152">
        <v>1</v>
      </c>
      <c r="F1041" s="243" t="s">
        <v>455</v>
      </c>
      <c r="G1041" s="244"/>
      <c r="H1041" s="198">
        <f>COUNTIF($B$9:$M$1014,F1041)</f>
        <v>15</v>
      </c>
      <c r="I1041" s="152">
        <v>1</v>
      </c>
      <c r="J1041" s="243"/>
      <c r="K1041" s="244"/>
      <c r="L1041" s="152"/>
      <c r="M1041" s="12"/>
    </row>
    <row r="1042" spans="2:13" x14ac:dyDescent="0.3">
      <c r="B1042" s="2"/>
      <c r="C1042" s="2"/>
      <c r="D1042" s="2"/>
      <c r="E1042" s="152">
        <v>2</v>
      </c>
      <c r="F1042" s="245" t="s">
        <v>276</v>
      </c>
      <c r="G1042" s="244"/>
      <c r="H1042" s="198">
        <f>COUNTIF($B$9:$M$1014,F1042)</f>
        <v>0</v>
      </c>
      <c r="I1042" s="152">
        <v>2</v>
      </c>
      <c r="J1042" s="245"/>
      <c r="K1042" s="244"/>
      <c r="L1042" s="152"/>
      <c r="M1042" s="6"/>
    </row>
    <row r="1043" spans="2:13" x14ac:dyDescent="0.3">
      <c r="B1043" s="11"/>
      <c r="C1043" s="11"/>
      <c r="D1043" s="11"/>
      <c r="E1043" s="152">
        <v>3</v>
      </c>
      <c r="F1043" s="243" t="s">
        <v>482</v>
      </c>
      <c r="G1043" s="244"/>
      <c r="H1043" s="205">
        <f>COUNTIF($B$9:$M$1014,F1043)</f>
        <v>20</v>
      </c>
      <c r="I1043" s="152">
        <v>3</v>
      </c>
      <c r="J1043" s="243"/>
      <c r="K1043" s="244"/>
      <c r="L1043" s="152"/>
      <c r="M1043" s="11"/>
    </row>
    <row r="1044" spans="2:13" x14ac:dyDescent="0.3">
      <c r="B1044" s="11"/>
      <c r="C1044" s="11"/>
      <c r="D1044" s="11"/>
      <c r="E1044" s="152">
        <v>4</v>
      </c>
      <c r="F1044" s="243"/>
      <c r="G1044" s="244"/>
      <c r="H1044" s="205">
        <f>COUNTIF($B$9:$M$1014,F1044)</f>
        <v>0</v>
      </c>
      <c r="I1044" s="152">
        <v>4</v>
      </c>
      <c r="J1044" s="243"/>
      <c r="K1044" s="244"/>
      <c r="L1044" s="152"/>
      <c r="M1044" s="11"/>
    </row>
    <row r="1045" spans="2:13" x14ac:dyDescent="0.3">
      <c r="B1045" s="11"/>
      <c r="C1045" s="11"/>
      <c r="D1045" s="11"/>
      <c r="E1045" s="152">
        <v>5</v>
      </c>
      <c r="F1045" s="245"/>
      <c r="G1045" s="244"/>
      <c r="H1045" s="152"/>
      <c r="I1045" s="152">
        <v>5</v>
      </c>
      <c r="J1045" s="245"/>
      <c r="K1045" s="244"/>
      <c r="L1045" s="152"/>
      <c r="M1045" s="11"/>
    </row>
    <row r="1046" spans="2:13" x14ac:dyDescent="0.3">
      <c r="B1046" s="11"/>
      <c r="C1046" s="11"/>
      <c r="D1046" s="11"/>
      <c r="E1046" s="152">
        <v>6</v>
      </c>
      <c r="F1046" s="245"/>
      <c r="G1046" s="244"/>
      <c r="H1046" s="152"/>
      <c r="I1046" s="152">
        <v>6</v>
      </c>
      <c r="J1046" s="245"/>
      <c r="K1046" s="244"/>
      <c r="L1046" s="152"/>
      <c r="M1046" s="11"/>
    </row>
    <row r="1047" spans="2:13" x14ac:dyDescent="0.3">
      <c r="B1047" s="11"/>
      <c r="C1047" s="11"/>
      <c r="D1047" s="11"/>
      <c r="E1047" s="152">
        <v>7</v>
      </c>
      <c r="F1047" s="245"/>
      <c r="G1047" s="244"/>
      <c r="H1047" s="152"/>
      <c r="I1047" s="152">
        <v>7</v>
      </c>
      <c r="J1047" s="245"/>
      <c r="K1047" s="244"/>
      <c r="L1047" s="152"/>
      <c r="M1047" s="11"/>
    </row>
    <row r="1048" spans="2:13" x14ac:dyDescent="0.3">
      <c r="B1048" s="11"/>
      <c r="C1048" s="11"/>
      <c r="D1048" s="11"/>
      <c r="E1048" s="152">
        <v>8</v>
      </c>
      <c r="F1048" s="243"/>
      <c r="G1048" s="244"/>
      <c r="H1048" s="152"/>
      <c r="I1048" s="152">
        <v>8</v>
      </c>
      <c r="J1048" s="243"/>
      <c r="K1048" s="244"/>
      <c r="L1048" s="152"/>
      <c r="M1048" s="11"/>
    </row>
    <row r="1049" spans="2:13" x14ac:dyDescent="0.3">
      <c r="B1049" s="11"/>
      <c r="C1049" s="11"/>
      <c r="D1049" s="11"/>
      <c r="E1049" s="152">
        <v>9</v>
      </c>
      <c r="F1049" s="243"/>
      <c r="G1049" s="244"/>
      <c r="H1049" s="152"/>
      <c r="I1049" s="152">
        <v>9</v>
      </c>
      <c r="J1049" s="243"/>
      <c r="K1049" s="244"/>
      <c r="L1049" s="152"/>
      <c r="M1049" s="11"/>
    </row>
    <row r="1050" spans="2:13" x14ac:dyDescent="0.3">
      <c r="B1050" s="11"/>
      <c r="C1050" s="11"/>
      <c r="D1050" s="11"/>
      <c r="E1050" s="152">
        <v>10</v>
      </c>
      <c r="F1050" s="243"/>
      <c r="G1050" s="244"/>
      <c r="H1050" s="152"/>
      <c r="I1050" s="152">
        <v>10</v>
      </c>
      <c r="J1050" s="243"/>
      <c r="K1050" s="244"/>
      <c r="L1050" s="152"/>
      <c r="M1050" s="11"/>
    </row>
    <row r="1051" spans="2:13" x14ac:dyDescent="0.3">
      <c r="B1051" s="11"/>
      <c r="C1051" s="11"/>
      <c r="D1051" s="11"/>
      <c r="E1051" s="152">
        <v>11</v>
      </c>
      <c r="F1051" s="243"/>
      <c r="G1051" s="244"/>
      <c r="H1051" s="152"/>
      <c r="I1051" s="152">
        <v>11</v>
      </c>
      <c r="J1051" s="243"/>
      <c r="K1051" s="244"/>
      <c r="L1051" s="152"/>
      <c r="M1051" s="11"/>
    </row>
    <row r="1052" spans="2:13" x14ac:dyDescent="0.3">
      <c r="B1052" s="11"/>
      <c r="C1052" s="11"/>
      <c r="D1052" s="11"/>
      <c r="E1052" s="152">
        <v>12</v>
      </c>
      <c r="F1052" s="243"/>
      <c r="G1052" s="244"/>
      <c r="H1052" s="152"/>
      <c r="I1052" s="152">
        <v>12</v>
      </c>
      <c r="J1052" s="243"/>
      <c r="K1052" s="244"/>
      <c r="L1052" s="152"/>
      <c r="M1052" s="11"/>
    </row>
    <row r="1053" spans="2:13" x14ac:dyDescent="0.3">
      <c r="B1053" s="11"/>
      <c r="C1053" s="11"/>
      <c r="D1053" s="11"/>
      <c r="E1053" s="152">
        <v>13</v>
      </c>
      <c r="F1053" s="243"/>
      <c r="G1053" s="244"/>
      <c r="H1053" s="152"/>
      <c r="I1053" s="152">
        <v>13</v>
      </c>
      <c r="J1053" s="243"/>
      <c r="K1053" s="244"/>
      <c r="L1053" s="152"/>
      <c r="M1053" s="11"/>
    </row>
    <row r="1054" spans="2:13" x14ac:dyDescent="0.3">
      <c r="B1054" s="11"/>
      <c r="C1054" s="11"/>
      <c r="D1054" s="11"/>
      <c r="E1054" s="152">
        <v>14</v>
      </c>
      <c r="F1054" s="243"/>
      <c r="G1054" s="244"/>
      <c r="H1054" s="152"/>
      <c r="I1054" s="152">
        <v>14</v>
      </c>
      <c r="J1054" s="243"/>
      <c r="K1054" s="244"/>
      <c r="L1054" s="152"/>
      <c r="M1054" s="11"/>
    </row>
    <row r="1055" spans="2:13" x14ac:dyDescent="0.3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</row>
    <row r="1056" spans="2:13" x14ac:dyDescent="0.3"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</row>
    <row r="1057" spans="2:13" x14ac:dyDescent="0.3"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</row>
    <row r="1058" spans="2:13" x14ac:dyDescent="0.3"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</row>
  </sheetData>
  <mergeCells count="2266">
    <mergeCell ref="M162:M164"/>
    <mergeCell ref="G141:G143"/>
    <mergeCell ref="G144:G146"/>
    <mergeCell ref="K117:K119"/>
    <mergeCell ref="K114:K116"/>
    <mergeCell ref="M111:M113"/>
    <mergeCell ref="M108:M110"/>
    <mergeCell ref="K123:K125"/>
    <mergeCell ref="K126:K128"/>
    <mergeCell ref="K129:K131"/>
    <mergeCell ref="K120:K122"/>
    <mergeCell ref="M117:M119"/>
    <mergeCell ref="M114:M116"/>
    <mergeCell ref="G162:G164"/>
    <mergeCell ref="M123:M125"/>
    <mergeCell ref="M126:M128"/>
    <mergeCell ref="M240:M242"/>
    <mergeCell ref="G240:G242"/>
    <mergeCell ref="G228:G230"/>
    <mergeCell ref="K207:K209"/>
    <mergeCell ref="G222:G224"/>
    <mergeCell ref="G207:G209"/>
    <mergeCell ref="M207:M209"/>
    <mergeCell ref="K225:K227"/>
    <mergeCell ref="K222:K224"/>
    <mergeCell ref="M150:M152"/>
    <mergeCell ref="M147:M149"/>
    <mergeCell ref="K141:K143"/>
    <mergeCell ref="G150:G152"/>
    <mergeCell ref="I252:I254"/>
    <mergeCell ref="I249:I251"/>
    <mergeCell ref="I246:I248"/>
    <mergeCell ref="J437:K437"/>
    <mergeCell ref="K276:K278"/>
    <mergeCell ref="K273:K275"/>
    <mergeCell ref="I357:I359"/>
    <mergeCell ref="G348:G350"/>
    <mergeCell ref="G360:G362"/>
    <mergeCell ref="I420:I422"/>
    <mergeCell ref="K420:K422"/>
    <mergeCell ref="K510:K512"/>
    <mergeCell ref="I411:I413"/>
    <mergeCell ref="H436:I436"/>
    <mergeCell ref="J436:K436"/>
    <mergeCell ref="I393:I395"/>
    <mergeCell ref="C366:G366"/>
    <mergeCell ref="F371:G371"/>
    <mergeCell ref="D371:E371"/>
    <mergeCell ref="J337:K337"/>
    <mergeCell ref="E279:E281"/>
    <mergeCell ref="K258:K260"/>
    <mergeCell ref="K261:K263"/>
    <mergeCell ref="E486:E488"/>
    <mergeCell ref="E15:E17"/>
    <mergeCell ref="E9:E11"/>
    <mergeCell ref="E21:E23"/>
    <mergeCell ref="E453:E455"/>
    <mergeCell ref="E456:E458"/>
    <mergeCell ref="E447:E449"/>
    <mergeCell ref="E450:E452"/>
    <mergeCell ref="K417:K419"/>
    <mergeCell ref="K414:K416"/>
    <mergeCell ref="M405:M407"/>
    <mergeCell ref="M408:M410"/>
    <mergeCell ref="M411:M413"/>
    <mergeCell ref="M414:M416"/>
    <mergeCell ref="E438:E440"/>
    <mergeCell ref="M417:M419"/>
    <mergeCell ref="M129:M131"/>
    <mergeCell ref="I141:I143"/>
    <mergeCell ref="M120:M122"/>
    <mergeCell ref="E144:E146"/>
    <mergeCell ref="E141:E143"/>
    <mergeCell ref="E153:E155"/>
    <mergeCell ref="K249:K251"/>
    <mergeCell ref="M261:M263"/>
    <mergeCell ref="E174:E176"/>
    <mergeCell ref="I240:I242"/>
    <mergeCell ref="G243:G245"/>
    <mergeCell ref="I243:I245"/>
    <mergeCell ref="E417:E419"/>
    <mergeCell ref="I471:I473"/>
    <mergeCell ref="G249:G251"/>
    <mergeCell ref="G246:G248"/>
    <mergeCell ref="E150:E152"/>
    <mergeCell ref="E162:E164"/>
    <mergeCell ref="G210:G212"/>
    <mergeCell ref="E183:E185"/>
    <mergeCell ref="E18:E20"/>
    <mergeCell ref="E471:E473"/>
    <mergeCell ref="D335:E335"/>
    <mergeCell ref="I414:I416"/>
    <mergeCell ref="G444:G446"/>
    <mergeCell ref="G447:G449"/>
    <mergeCell ref="G450:G452"/>
    <mergeCell ref="D339:E362"/>
    <mergeCell ref="D401:E401"/>
    <mergeCell ref="I390:I392"/>
    <mergeCell ref="H337:I337"/>
    <mergeCell ref="E459:E461"/>
    <mergeCell ref="E243:E245"/>
    <mergeCell ref="G261:G263"/>
    <mergeCell ref="G258:G260"/>
    <mergeCell ref="E261:E263"/>
    <mergeCell ref="E246:E248"/>
    <mergeCell ref="E273:E275"/>
    <mergeCell ref="G273:G275"/>
    <mergeCell ref="E192:E194"/>
    <mergeCell ref="G189:G191"/>
    <mergeCell ref="I294:I296"/>
    <mergeCell ref="G147:G149"/>
    <mergeCell ref="E240:E242"/>
    <mergeCell ref="E258:E260"/>
    <mergeCell ref="G153:G155"/>
    <mergeCell ref="E24:E26"/>
    <mergeCell ref="I261:I263"/>
    <mergeCell ref="L370:M370"/>
    <mergeCell ref="L306:M329"/>
    <mergeCell ref="H333:L333"/>
    <mergeCell ref="M450:M452"/>
    <mergeCell ref="I438:I440"/>
    <mergeCell ref="I444:I446"/>
    <mergeCell ref="I441:I443"/>
    <mergeCell ref="K444:K446"/>
    <mergeCell ref="K447:K449"/>
    <mergeCell ref="I417:I419"/>
    <mergeCell ref="K408:K410"/>
    <mergeCell ref="K411:K413"/>
    <mergeCell ref="K405:K407"/>
    <mergeCell ref="E441:E443"/>
    <mergeCell ref="E390:E392"/>
    <mergeCell ref="E324:E326"/>
    <mergeCell ref="E315:E317"/>
    <mergeCell ref="E318:E320"/>
    <mergeCell ref="E312:E314"/>
    <mergeCell ref="E408:E410"/>
    <mergeCell ref="E414:E416"/>
    <mergeCell ref="G411:G413"/>
    <mergeCell ref="K348:K350"/>
    <mergeCell ref="G354:G356"/>
    <mergeCell ref="G357:G359"/>
    <mergeCell ref="G417:G419"/>
    <mergeCell ref="I354:I356"/>
    <mergeCell ref="I450:I452"/>
    <mergeCell ref="M387:M389"/>
    <mergeCell ref="E411:E413"/>
    <mergeCell ref="G282:G284"/>
    <mergeCell ref="E249:E251"/>
    <mergeCell ref="M186:M188"/>
    <mergeCell ref="E552:E554"/>
    <mergeCell ref="G552:G554"/>
    <mergeCell ref="E555:E557"/>
    <mergeCell ref="G555:G557"/>
    <mergeCell ref="E558:E560"/>
    <mergeCell ref="G558:G560"/>
    <mergeCell ref="G420:G422"/>
    <mergeCell ref="G474:G476"/>
    <mergeCell ref="E489:E491"/>
    <mergeCell ref="E492:E494"/>
    <mergeCell ref="E543:E545"/>
    <mergeCell ref="G543:G545"/>
    <mergeCell ref="E546:E548"/>
    <mergeCell ref="G546:G548"/>
    <mergeCell ref="E549:E551"/>
    <mergeCell ref="G549:G551"/>
    <mergeCell ref="E444:E446"/>
    <mergeCell ref="G510:G512"/>
    <mergeCell ref="E474:E476"/>
    <mergeCell ref="E477:E479"/>
    <mergeCell ref="D436:E436"/>
    <mergeCell ref="F436:G436"/>
    <mergeCell ref="L437:M437"/>
    <mergeCell ref="J404:K404"/>
    <mergeCell ref="L404:M404"/>
    <mergeCell ref="G368:I368"/>
    <mergeCell ref="D368:E368"/>
    <mergeCell ref="M282:M284"/>
    <mergeCell ref="M285:M287"/>
    <mergeCell ref="E216:E218"/>
    <mergeCell ref="E222:E224"/>
    <mergeCell ref="G219:G221"/>
    <mergeCell ref="G225:G227"/>
    <mergeCell ref="K210:K212"/>
    <mergeCell ref="I255:I257"/>
    <mergeCell ref="M180:M182"/>
    <mergeCell ref="M183:M185"/>
    <mergeCell ref="H271:I271"/>
    <mergeCell ref="M279:M281"/>
    <mergeCell ref="M243:M245"/>
    <mergeCell ref="K213:K215"/>
    <mergeCell ref="M228:M230"/>
    <mergeCell ref="M213:M215"/>
    <mergeCell ref="M210:M212"/>
    <mergeCell ref="M225:M227"/>
    <mergeCell ref="M222:M224"/>
    <mergeCell ref="M219:M221"/>
    <mergeCell ref="M216:M218"/>
    <mergeCell ref="K228:K230"/>
    <mergeCell ref="K219:K221"/>
    <mergeCell ref="K216:K218"/>
    <mergeCell ref="E228:E230"/>
    <mergeCell ref="K255:K257"/>
    <mergeCell ref="K252:K254"/>
    <mergeCell ref="K246:K248"/>
    <mergeCell ref="K243:K245"/>
    <mergeCell ref="K240:K242"/>
    <mergeCell ref="M249:M251"/>
    <mergeCell ref="M246:M248"/>
    <mergeCell ref="M252:M254"/>
    <mergeCell ref="G213:G215"/>
    <mergeCell ref="M141:M143"/>
    <mergeCell ref="K159:K161"/>
    <mergeCell ref="K156:K158"/>
    <mergeCell ref="K153:K155"/>
    <mergeCell ref="K162:K164"/>
    <mergeCell ref="M144:M146"/>
    <mergeCell ref="E189:E191"/>
    <mergeCell ref="K192:K194"/>
    <mergeCell ref="K195:K197"/>
    <mergeCell ref="K186:K188"/>
    <mergeCell ref="K189:K191"/>
    <mergeCell ref="M174:M176"/>
    <mergeCell ref="M177:M179"/>
    <mergeCell ref="G192:G194"/>
    <mergeCell ref="G195:G197"/>
    <mergeCell ref="M192:M194"/>
    <mergeCell ref="M189:M191"/>
    <mergeCell ref="M195:M197"/>
    <mergeCell ref="E180:E182"/>
    <mergeCell ref="E177:E179"/>
    <mergeCell ref="G186:G188"/>
    <mergeCell ref="E195:E197"/>
    <mergeCell ref="G177:G179"/>
    <mergeCell ref="M153:M155"/>
    <mergeCell ref="E186:E188"/>
    <mergeCell ref="G174:G176"/>
    <mergeCell ref="G183:G185"/>
    <mergeCell ref="G180:G182"/>
    <mergeCell ref="M156:M158"/>
    <mergeCell ref="E156:E158"/>
    <mergeCell ref="E159:E161"/>
    <mergeCell ref="E147:E149"/>
    <mergeCell ref="M543:M545"/>
    <mergeCell ref="M546:M548"/>
    <mergeCell ref="M549:M551"/>
    <mergeCell ref="G519:G521"/>
    <mergeCell ref="I519:I521"/>
    <mergeCell ref="K519:K521"/>
    <mergeCell ref="M519:M521"/>
    <mergeCell ref="M507:M509"/>
    <mergeCell ref="G466:I466"/>
    <mergeCell ref="I423:I425"/>
    <mergeCell ref="I426:I428"/>
    <mergeCell ref="G492:G494"/>
    <mergeCell ref="I453:I455"/>
    <mergeCell ref="G459:G461"/>
    <mergeCell ref="I459:I461"/>
    <mergeCell ref="M459:M461"/>
    <mergeCell ref="F437:G437"/>
    <mergeCell ref="H437:I437"/>
    <mergeCell ref="M486:M488"/>
    <mergeCell ref="K543:K545"/>
    <mergeCell ref="K546:K548"/>
    <mergeCell ref="I549:I551"/>
    <mergeCell ref="K549:K551"/>
    <mergeCell ref="K504:K506"/>
    <mergeCell ref="K537:K539"/>
    <mergeCell ref="H503:I503"/>
    <mergeCell ref="I492:I494"/>
    <mergeCell ref="M441:M443"/>
    <mergeCell ref="I447:I449"/>
    <mergeCell ref="K441:K443"/>
    <mergeCell ref="K438:K440"/>
    <mergeCell ref="M474:M476"/>
    <mergeCell ref="M390:M392"/>
    <mergeCell ref="G433:I433"/>
    <mergeCell ref="K426:K428"/>
    <mergeCell ref="J206:K206"/>
    <mergeCell ref="G202:I202"/>
    <mergeCell ref="G156:G158"/>
    <mergeCell ref="I144:I146"/>
    <mergeCell ref="G159:G161"/>
    <mergeCell ref="I147:I149"/>
    <mergeCell ref="I150:I152"/>
    <mergeCell ref="E207:E209"/>
    <mergeCell ref="M159:M161"/>
    <mergeCell ref="E210:E212"/>
    <mergeCell ref="M273:M275"/>
    <mergeCell ref="K288:K290"/>
    <mergeCell ref="G414:G416"/>
    <mergeCell ref="I156:I158"/>
    <mergeCell ref="I153:I155"/>
    <mergeCell ref="I159:I161"/>
    <mergeCell ref="I162:I164"/>
    <mergeCell ref="K150:K152"/>
    <mergeCell ref="G294:G296"/>
    <mergeCell ref="I288:I290"/>
    <mergeCell ref="G216:G218"/>
    <mergeCell ref="E225:E227"/>
    <mergeCell ref="E213:E215"/>
    <mergeCell ref="E219:E221"/>
    <mergeCell ref="G532:I532"/>
    <mergeCell ref="B533:C533"/>
    <mergeCell ref="G533:I533"/>
    <mergeCell ref="B535:B536"/>
    <mergeCell ref="C535:C536"/>
    <mergeCell ref="D535:E535"/>
    <mergeCell ref="F535:G535"/>
    <mergeCell ref="I327:I329"/>
    <mergeCell ref="B519:B521"/>
    <mergeCell ref="C519:C521"/>
    <mergeCell ref="E519:E521"/>
    <mergeCell ref="M504:M506"/>
    <mergeCell ref="J503:K503"/>
    <mergeCell ref="L503:M503"/>
    <mergeCell ref="B522:B524"/>
    <mergeCell ref="C522:C524"/>
    <mergeCell ref="E522:E524"/>
    <mergeCell ref="G522:G524"/>
    <mergeCell ref="I522:I524"/>
    <mergeCell ref="K522:K524"/>
    <mergeCell ref="M522:M524"/>
    <mergeCell ref="M492:M494"/>
    <mergeCell ref="L436:M436"/>
    <mergeCell ref="F470:G470"/>
    <mergeCell ref="H470:I470"/>
    <mergeCell ref="K471:K473"/>
    <mergeCell ref="M471:M473"/>
    <mergeCell ref="M447:M449"/>
    <mergeCell ref="M525:M527"/>
    <mergeCell ref="K450:K452"/>
    <mergeCell ref="M438:M440"/>
    <mergeCell ref="M444:M446"/>
    <mergeCell ref="I480:I482"/>
    <mergeCell ref="I483:I485"/>
    <mergeCell ref="I486:I488"/>
    <mergeCell ref="I489:I491"/>
    <mergeCell ref="J370:K370"/>
    <mergeCell ref="M342:M344"/>
    <mergeCell ref="G321:G323"/>
    <mergeCell ref="G324:G326"/>
    <mergeCell ref="G315:G317"/>
    <mergeCell ref="G318:G320"/>
    <mergeCell ref="G309:G311"/>
    <mergeCell ref="G312:G314"/>
    <mergeCell ref="G306:G308"/>
    <mergeCell ref="K291:K293"/>
    <mergeCell ref="K285:K287"/>
    <mergeCell ref="M276:M278"/>
    <mergeCell ref="G387:G389"/>
    <mergeCell ref="G390:G392"/>
    <mergeCell ref="G393:G395"/>
    <mergeCell ref="I372:I374"/>
    <mergeCell ref="K309:K311"/>
    <mergeCell ref="K312:K314"/>
    <mergeCell ref="I324:I326"/>
    <mergeCell ref="L337:M337"/>
    <mergeCell ref="G279:G281"/>
    <mergeCell ref="G276:G278"/>
    <mergeCell ref="K282:K284"/>
    <mergeCell ref="K279:K281"/>
    <mergeCell ref="G351:G353"/>
    <mergeCell ref="K315:K317"/>
    <mergeCell ref="K318:K320"/>
    <mergeCell ref="G342:G344"/>
    <mergeCell ref="B834:B836"/>
    <mergeCell ref="C834:C836"/>
    <mergeCell ref="E834:E836"/>
    <mergeCell ref="G834:G836"/>
    <mergeCell ref="G750:G752"/>
    <mergeCell ref="I750:I752"/>
    <mergeCell ref="K750:K752"/>
    <mergeCell ref="J799:K799"/>
    <mergeCell ref="K552:K554"/>
    <mergeCell ref="K555:K557"/>
    <mergeCell ref="C531:G531"/>
    <mergeCell ref="H531:L531"/>
    <mergeCell ref="B532:C532"/>
    <mergeCell ref="B540:B542"/>
    <mergeCell ref="B525:B527"/>
    <mergeCell ref="C525:C527"/>
    <mergeCell ref="E525:E527"/>
    <mergeCell ref="G525:G527"/>
    <mergeCell ref="I525:I527"/>
    <mergeCell ref="K525:K527"/>
    <mergeCell ref="B552:B554"/>
    <mergeCell ref="C552:C554"/>
    <mergeCell ref="I552:I554"/>
    <mergeCell ref="B543:B545"/>
    <mergeCell ref="C543:C545"/>
    <mergeCell ref="I543:I545"/>
    <mergeCell ref="B546:B548"/>
    <mergeCell ref="C546:C548"/>
    <mergeCell ref="I546:I548"/>
    <mergeCell ref="B549:B551"/>
    <mergeCell ref="C549:C551"/>
    <mergeCell ref="C540:C542"/>
    <mergeCell ref="D832:E832"/>
    <mergeCell ref="F832:G832"/>
    <mergeCell ref="H832:I832"/>
    <mergeCell ref="J832:K832"/>
    <mergeCell ref="E783:E785"/>
    <mergeCell ref="D800:E800"/>
    <mergeCell ref="I807:I809"/>
    <mergeCell ref="I810:I812"/>
    <mergeCell ref="M807:M809"/>
    <mergeCell ref="M810:M812"/>
    <mergeCell ref="K834:K836"/>
    <mergeCell ref="E570:E572"/>
    <mergeCell ref="E573:E575"/>
    <mergeCell ref="E576:E578"/>
    <mergeCell ref="E579:E581"/>
    <mergeCell ref="E582:E584"/>
    <mergeCell ref="E585:E587"/>
    <mergeCell ref="M768:M770"/>
    <mergeCell ref="K603:K605"/>
    <mergeCell ref="L833:M833"/>
    <mergeCell ref="L832:M832"/>
    <mergeCell ref="M750:M752"/>
    <mergeCell ref="L799:M799"/>
    <mergeCell ref="F800:G800"/>
    <mergeCell ref="H800:I800"/>
    <mergeCell ref="J800:K800"/>
    <mergeCell ref="L800:M800"/>
    <mergeCell ref="C795:G795"/>
    <mergeCell ref="H795:L795"/>
    <mergeCell ref="B796:C796"/>
    <mergeCell ref="G796:I796"/>
    <mergeCell ref="B797:C797"/>
    <mergeCell ref="M771:M773"/>
    <mergeCell ref="M774:M776"/>
    <mergeCell ref="E387:E389"/>
    <mergeCell ref="G372:G374"/>
    <mergeCell ref="E381:E383"/>
    <mergeCell ref="K837:K839"/>
    <mergeCell ref="K840:K842"/>
    <mergeCell ref="G948:G950"/>
    <mergeCell ref="I834:I836"/>
    <mergeCell ref="K801:K803"/>
    <mergeCell ref="M834:M836"/>
    <mergeCell ref="B816:B818"/>
    <mergeCell ref="K843:K845"/>
    <mergeCell ref="E807:E809"/>
    <mergeCell ref="E810:E812"/>
    <mergeCell ref="G381:G383"/>
    <mergeCell ref="G384:G386"/>
    <mergeCell ref="G375:G377"/>
    <mergeCell ref="G378:G380"/>
    <mergeCell ref="I381:I383"/>
    <mergeCell ref="I384:I386"/>
    <mergeCell ref="K774:K776"/>
    <mergeCell ref="K381:K383"/>
    <mergeCell ref="K384:K386"/>
    <mergeCell ref="D833:E833"/>
    <mergeCell ref="F833:G833"/>
    <mergeCell ref="H833:I833"/>
    <mergeCell ref="G801:G803"/>
    <mergeCell ref="G804:G806"/>
    <mergeCell ref="G807:G809"/>
    <mergeCell ref="G810:G812"/>
    <mergeCell ref="J833:K833"/>
    <mergeCell ref="C102:G102"/>
    <mergeCell ref="H102:L102"/>
    <mergeCell ref="B103:C103"/>
    <mergeCell ref="G103:I103"/>
    <mergeCell ref="B104:C104"/>
    <mergeCell ref="G104:I104"/>
    <mergeCell ref="B106:B107"/>
    <mergeCell ref="C106:C107"/>
    <mergeCell ref="D106:E106"/>
    <mergeCell ref="F106:G106"/>
    <mergeCell ref="H106:I106"/>
    <mergeCell ref="J106:K106"/>
    <mergeCell ref="K294:K296"/>
    <mergeCell ref="K144:K146"/>
    <mergeCell ref="K147:K149"/>
    <mergeCell ref="K183:K185"/>
    <mergeCell ref="K174:K176"/>
    <mergeCell ref="K177:K179"/>
    <mergeCell ref="G255:G257"/>
    <mergeCell ref="G252:G254"/>
    <mergeCell ref="I258:I260"/>
    <mergeCell ref="K180:K182"/>
    <mergeCell ref="D137:E137"/>
    <mergeCell ref="E252:E254"/>
    <mergeCell ref="B249:B251"/>
    <mergeCell ref="C249:C251"/>
    <mergeCell ref="B252:B254"/>
    <mergeCell ref="C252:C254"/>
    <mergeCell ref="E291:E293"/>
    <mergeCell ref="E288:E290"/>
    <mergeCell ref="E285:E287"/>
    <mergeCell ref="B288:B290"/>
    <mergeCell ref="C981:C983"/>
    <mergeCell ref="E981:E983"/>
    <mergeCell ref="G981:G983"/>
    <mergeCell ref="I981:I983"/>
    <mergeCell ref="K981:K983"/>
    <mergeCell ref="M981:M983"/>
    <mergeCell ref="I978:I980"/>
    <mergeCell ref="K978:K980"/>
    <mergeCell ref="M978:M980"/>
    <mergeCell ref="H965:I965"/>
    <mergeCell ref="J965:K965"/>
    <mergeCell ref="L965:M965"/>
    <mergeCell ref="B966:B968"/>
    <mergeCell ref="C966:C968"/>
    <mergeCell ref="E966:E968"/>
    <mergeCell ref="G966:G968"/>
    <mergeCell ref="I966:I968"/>
    <mergeCell ref="K966:K968"/>
    <mergeCell ref="M966:M968"/>
    <mergeCell ref="B969:B971"/>
    <mergeCell ref="C969:C971"/>
    <mergeCell ref="E969:E971"/>
    <mergeCell ref="G969:G971"/>
    <mergeCell ref="I969:I971"/>
    <mergeCell ref="K969:K971"/>
    <mergeCell ref="M969:M971"/>
    <mergeCell ref="G978:G980"/>
    <mergeCell ref="B984:B986"/>
    <mergeCell ref="C984:C986"/>
    <mergeCell ref="E984:E986"/>
    <mergeCell ref="G984:G986"/>
    <mergeCell ref="I984:I986"/>
    <mergeCell ref="K984:K986"/>
    <mergeCell ref="M984:M986"/>
    <mergeCell ref="B987:B989"/>
    <mergeCell ref="C987:C989"/>
    <mergeCell ref="E987:E989"/>
    <mergeCell ref="G987:G989"/>
    <mergeCell ref="I987:I989"/>
    <mergeCell ref="K987:K989"/>
    <mergeCell ref="M987:M989"/>
    <mergeCell ref="B972:B974"/>
    <mergeCell ref="C972:C974"/>
    <mergeCell ref="E972:E974"/>
    <mergeCell ref="G972:G974"/>
    <mergeCell ref="I972:I974"/>
    <mergeCell ref="K972:K974"/>
    <mergeCell ref="M972:M974"/>
    <mergeCell ref="B975:B977"/>
    <mergeCell ref="C975:C977"/>
    <mergeCell ref="E975:E977"/>
    <mergeCell ref="G975:G977"/>
    <mergeCell ref="I975:I977"/>
    <mergeCell ref="K975:K977"/>
    <mergeCell ref="M975:M977"/>
    <mergeCell ref="B978:B980"/>
    <mergeCell ref="C978:C980"/>
    <mergeCell ref="E978:E980"/>
    <mergeCell ref="B981:B983"/>
    <mergeCell ref="K948:K950"/>
    <mergeCell ref="M948:M950"/>
    <mergeCell ref="B951:B953"/>
    <mergeCell ref="C951:C953"/>
    <mergeCell ref="E951:E953"/>
    <mergeCell ref="G951:G953"/>
    <mergeCell ref="I951:I953"/>
    <mergeCell ref="K951:K953"/>
    <mergeCell ref="M951:M953"/>
    <mergeCell ref="B954:B956"/>
    <mergeCell ref="C954:C956"/>
    <mergeCell ref="E954:E956"/>
    <mergeCell ref="G954:G956"/>
    <mergeCell ref="I954:I956"/>
    <mergeCell ref="K954:K956"/>
    <mergeCell ref="M954:M956"/>
    <mergeCell ref="B945:B947"/>
    <mergeCell ref="C945:C947"/>
    <mergeCell ref="E945:E947"/>
    <mergeCell ref="G945:G947"/>
    <mergeCell ref="I945:I947"/>
    <mergeCell ref="E948:E950"/>
    <mergeCell ref="I948:I950"/>
    <mergeCell ref="K945:K947"/>
    <mergeCell ref="M945:M947"/>
    <mergeCell ref="B948:B950"/>
    <mergeCell ref="C948:C950"/>
    <mergeCell ref="K933:K935"/>
    <mergeCell ref="M933:M935"/>
    <mergeCell ref="B936:B938"/>
    <mergeCell ref="C936:C938"/>
    <mergeCell ref="E936:E938"/>
    <mergeCell ref="G936:G938"/>
    <mergeCell ref="I936:I938"/>
    <mergeCell ref="K936:K938"/>
    <mergeCell ref="M936:M938"/>
    <mergeCell ref="B939:B941"/>
    <mergeCell ref="C939:C941"/>
    <mergeCell ref="E939:E941"/>
    <mergeCell ref="G939:G941"/>
    <mergeCell ref="I939:I941"/>
    <mergeCell ref="K939:K941"/>
    <mergeCell ref="M939:M941"/>
    <mergeCell ref="B942:B944"/>
    <mergeCell ref="C942:C944"/>
    <mergeCell ref="E942:E944"/>
    <mergeCell ref="G942:G944"/>
    <mergeCell ref="I942:I944"/>
    <mergeCell ref="K942:K944"/>
    <mergeCell ref="M942:M944"/>
    <mergeCell ref="B933:B935"/>
    <mergeCell ref="C933:C935"/>
    <mergeCell ref="E933:E935"/>
    <mergeCell ref="G933:G935"/>
    <mergeCell ref="I933:I935"/>
    <mergeCell ref="C921:C923"/>
    <mergeCell ref="E921:E923"/>
    <mergeCell ref="G921:G923"/>
    <mergeCell ref="I921:I923"/>
    <mergeCell ref="K921:K923"/>
    <mergeCell ref="M921:M923"/>
    <mergeCell ref="C927:G927"/>
    <mergeCell ref="H927:L927"/>
    <mergeCell ref="G928:I928"/>
    <mergeCell ref="B929:C929"/>
    <mergeCell ref="G929:I929"/>
    <mergeCell ref="B931:B932"/>
    <mergeCell ref="C931:C932"/>
    <mergeCell ref="D932:E932"/>
    <mergeCell ref="F932:G932"/>
    <mergeCell ref="H932:I932"/>
    <mergeCell ref="J932:K932"/>
    <mergeCell ref="L932:M932"/>
    <mergeCell ref="J931:K931"/>
    <mergeCell ref="L931:M931"/>
    <mergeCell ref="B928:C928"/>
    <mergeCell ref="B921:B923"/>
    <mergeCell ref="D931:E931"/>
    <mergeCell ref="F931:G931"/>
    <mergeCell ref="H931:I931"/>
    <mergeCell ref="B912:B914"/>
    <mergeCell ref="C912:C914"/>
    <mergeCell ref="E912:E914"/>
    <mergeCell ref="G912:G914"/>
    <mergeCell ref="I912:I914"/>
    <mergeCell ref="K912:K914"/>
    <mergeCell ref="M912:M914"/>
    <mergeCell ref="B915:B917"/>
    <mergeCell ref="C915:C917"/>
    <mergeCell ref="E915:E917"/>
    <mergeCell ref="G915:G917"/>
    <mergeCell ref="I915:I917"/>
    <mergeCell ref="K915:K917"/>
    <mergeCell ref="M915:M917"/>
    <mergeCell ref="B918:B920"/>
    <mergeCell ref="C918:C920"/>
    <mergeCell ref="E918:E920"/>
    <mergeCell ref="G918:G920"/>
    <mergeCell ref="I918:I920"/>
    <mergeCell ref="K918:K920"/>
    <mergeCell ref="M918:M920"/>
    <mergeCell ref="B903:B905"/>
    <mergeCell ref="C903:C905"/>
    <mergeCell ref="E903:E905"/>
    <mergeCell ref="G903:G905"/>
    <mergeCell ref="I903:I905"/>
    <mergeCell ref="K903:K905"/>
    <mergeCell ref="M903:M905"/>
    <mergeCell ref="B906:B908"/>
    <mergeCell ref="C906:C908"/>
    <mergeCell ref="E906:E908"/>
    <mergeCell ref="G906:G908"/>
    <mergeCell ref="I906:I908"/>
    <mergeCell ref="K906:K908"/>
    <mergeCell ref="M906:M908"/>
    <mergeCell ref="B909:B911"/>
    <mergeCell ref="C909:C911"/>
    <mergeCell ref="E909:E911"/>
    <mergeCell ref="G909:G911"/>
    <mergeCell ref="I909:I911"/>
    <mergeCell ref="K909:K911"/>
    <mergeCell ref="M909:M911"/>
    <mergeCell ref="B896:C896"/>
    <mergeCell ref="G896:I896"/>
    <mergeCell ref="D898:E898"/>
    <mergeCell ref="F898:G898"/>
    <mergeCell ref="H898:I898"/>
    <mergeCell ref="J898:K898"/>
    <mergeCell ref="L898:M898"/>
    <mergeCell ref="D899:E899"/>
    <mergeCell ref="F899:G899"/>
    <mergeCell ref="H899:I899"/>
    <mergeCell ref="J899:K899"/>
    <mergeCell ref="L899:M899"/>
    <mergeCell ref="B900:B902"/>
    <mergeCell ref="C900:C902"/>
    <mergeCell ref="E900:E902"/>
    <mergeCell ref="G900:G902"/>
    <mergeCell ref="I900:I902"/>
    <mergeCell ref="K900:K902"/>
    <mergeCell ref="M900:M902"/>
    <mergeCell ref="C898:C899"/>
    <mergeCell ref="B898:B899"/>
    <mergeCell ref="B885:B887"/>
    <mergeCell ref="C885:C887"/>
    <mergeCell ref="E885:E887"/>
    <mergeCell ref="G885:G887"/>
    <mergeCell ref="I885:I887"/>
    <mergeCell ref="K885:K887"/>
    <mergeCell ref="M885:M887"/>
    <mergeCell ref="B888:B890"/>
    <mergeCell ref="C888:C890"/>
    <mergeCell ref="E888:E890"/>
    <mergeCell ref="G888:G890"/>
    <mergeCell ref="I888:I890"/>
    <mergeCell ref="K888:K890"/>
    <mergeCell ref="M888:M890"/>
    <mergeCell ref="C894:G894"/>
    <mergeCell ref="H894:L894"/>
    <mergeCell ref="B895:C895"/>
    <mergeCell ref="G895:I895"/>
    <mergeCell ref="B876:B878"/>
    <mergeCell ref="C876:C878"/>
    <mergeCell ref="E876:E878"/>
    <mergeCell ref="G876:G878"/>
    <mergeCell ref="I876:I878"/>
    <mergeCell ref="K876:K878"/>
    <mergeCell ref="M876:M878"/>
    <mergeCell ref="B879:B881"/>
    <mergeCell ref="C879:C881"/>
    <mergeCell ref="E879:E881"/>
    <mergeCell ref="G879:G881"/>
    <mergeCell ref="I879:I881"/>
    <mergeCell ref="K879:K881"/>
    <mergeCell ref="M879:M881"/>
    <mergeCell ref="B882:B884"/>
    <mergeCell ref="C882:C884"/>
    <mergeCell ref="E882:E884"/>
    <mergeCell ref="G882:G884"/>
    <mergeCell ref="I882:I884"/>
    <mergeCell ref="K882:K884"/>
    <mergeCell ref="M882:M884"/>
    <mergeCell ref="B867:B869"/>
    <mergeCell ref="C867:C869"/>
    <mergeCell ref="E867:E869"/>
    <mergeCell ref="G867:G869"/>
    <mergeCell ref="I867:I869"/>
    <mergeCell ref="K867:K869"/>
    <mergeCell ref="M867:M869"/>
    <mergeCell ref="B870:B872"/>
    <mergeCell ref="C870:C872"/>
    <mergeCell ref="E870:E872"/>
    <mergeCell ref="G870:G872"/>
    <mergeCell ref="I870:I872"/>
    <mergeCell ref="K870:K872"/>
    <mergeCell ref="M870:M872"/>
    <mergeCell ref="B873:B875"/>
    <mergeCell ref="C873:C875"/>
    <mergeCell ref="E873:E875"/>
    <mergeCell ref="G873:G875"/>
    <mergeCell ref="I873:I875"/>
    <mergeCell ref="K873:K875"/>
    <mergeCell ref="M873:M875"/>
    <mergeCell ref="B855:B857"/>
    <mergeCell ref="C855:C857"/>
    <mergeCell ref="E855:E857"/>
    <mergeCell ref="G855:G857"/>
    <mergeCell ref="I855:I857"/>
    <mergeCell ref="K855:K857"/>
    <mergeCell ref="M855:M857"/>
    <mergeCell ref="C861:G861"/>
    <mergeCell ref="H861:L861"/>
    <mergeCell ref="G862:I862"/>
    <mergeCell ref="B863:C863"/>
    <mergeCell ref="G863:I863"/>
    <mergeCell ref="B865:B866"/>
    <mergeCell ref="C865:C866"/>
    <mergeCell ref="D866:E866"/>
    <mergeCell ref="F866:G866"/>
    <mergeCell ref="H866:I866"/>
    <mergeCell ref="J866:K866"/>
    <mergeCell ref="L866:M866"/>
    <mergeCell ref="D865:E865"/>
    <mergeCell ref="F865:G865"/>
    <mergeCell ref="B846:B848"/>
    <mergeCell ref="C846:C848"/>
    <mergeCell ref="E846:E848"/>
    <mergeCell ref="G846:G848"/>
    <mergeCell ref="I846:I848"/>
    <mergeCell ref="K846:K848"/>
    <mergeCell ref="M846:M848"/>
    <mergeCell ref="B849:B851"/>
    <mergeCell ref="C849:C851"/>
    <mergeCell ref="E849:E851"/>
    <mergeCell ref="G849:G851"/>
    <mergeCell ref="I849:I851"/>
    <mergeCell ref="K849:K851"/>
    <mergeCell ref="M849:M851"/>
    <mergeCell ref="B852:B854"/>
    <mergeCell ref="C852:C854"/>
    <mergeCell ref="E852:E854"/>
    <mergeCell ref="G852:G854"/>
    <mergeCell ref="I852:I854"/>
    <mergeCell ref="K852:K854"/>
    <mergeCell ref="M852:M854"/>
    <mergeCell ref="C843:C845"/>
    <mergeCell ref="E843:E845"/>
    <mergeCell ref="G843:G845"/>
    <mergeCell ref="I843:I845"/>
    <mergeCell ref="K810:K812"/>
    <mergeCell ref="M843:M845"/>
    <mergeCell ref="B837:B839"/>
    <mergeCell ref="C837:C839"/>
    <mergeCell ref="E837:E839"/>
    <mergeCell ref="G837:G839"/>
    <mergeCell ref="I837:I839"/>
    <mergeCell ref="K804:K806"/>
    <mergeCell ref="B822:B824"/>
    <mergeCell ref="C822:C824"/>
    <mergeCell ref="E822:E824"/>
    <mergeCell ref="G822:G824"/>
    <mergeCell ref="I822:I824"/>
    <mergeCell ref="K822:K824"/>
    <mergeCell ref="M822:M824"/>
    <mergeCell ref="C828:G828"/>
    <mergeCell ref="H828:L828"/>
    <mergeCell ref="B829:C829"/>
    <mergeCell ref="G829:I829"/>
    <mergeCell ref="B830:C830"/>
    <mergeCell ref="G830:I830"/>
    <mergeCell ref="B813:B815"/>
    <mergeCell ref="C813:C815"/>
    <mergeCell ref="E813:E815"/>
    <mergeCell ref="G813:G815"/>
    <mergeCell ref="I813:I815"/>
    <mergeCell ref="K813:K815"/>
    <mergeCell ref="M813:M815"/>
    <mergeCell ref="C816:C818"/>
    <mergeCell ref="E816:E818"/>
    <mergeCell ref="G816:G818"/>
    <mergeCell ref="I816:I818"/>
    <mergeCell ref="K816:K818"/>
    <mergeCell ref="M816:M818"/>
    <mergeCell ref="B819:B821"/>
    <mergeCell ref="C819:C821"/>
    <mergeCell ref="E819:E821"/>
    <mergeCell ref="G819:G821"/>
    <mergeCell ref="I819:I821"/>
    <mergeCell ref="K819:K821"/>
    <mergeCell ref="M819:M821"/>
    <mergeCell ref="C807:C809"/>
    <mergeCell ref="E786:E788"/>
    <mergeCell ref="G753:G755"/>
    <mergeCell ref="I753:I755"/>
    <mergeCell ref="K753:K755"/>
    <mergeCell ref="M753:M755"/>
    <mergeCell ref="B810:B812"/>
    <mergeCell ref="C810:C812"/>
    <mergeCell ref="E789:E791"/>
    <mergeCell ref="G756:G758"/>
    <mergeCell ref="I756:I758"/>
    <mergeCell ref="K756:K758"/>
    <mergeCell ref="M756:M758"/>
    <mergeCell ref="B807:B809"/>
    <mergeCell ref="B801:B803"/>
    <mergeCell ref="C801:C803"/>
    <mergeCell ref="E780:E782"/>
    <mergeCell ref="B786:B788"/>
    <mergeCell ref="C786:C788"/>
    <mergeCell ref="G786:G788"/>
    <mergeCell ref="K786:K788"/>
    <mergeCell ref="M786:M788"/>
    <mergeCell ref="B789:B791"/>
    <mergeCell ref="C789:C791"/>
    <mergeCell ref="G789:G791"/>
    <mergeCell ref="K768:K770"/>
    <mergeCell ref="K771:K773"/>
    <mergeCell ref="K777:K779"/>
    <mergeCell ref="M777:M779"/>
    <mergeCell ref="E801:E803"/>
    <mergeCell ref="E804:E806"/>
    <mergeCell ref="H799:I799"/>
    <mergeCell ref="G797:I797"/>
    <mergeCell ref="B799:B800"/>
    <mergeCell ref="C799:C800"/>
    <mergeCell ref="D799:E799"/>
    <mergeCell ref="F799:G799"/>
    <mergeCell ref="I786:I788"/>
    <mergeCell ref="M780:M782"/>
    <mergeCell ref="B783:B785"/>
    <mergeCell ref="C783:C785"/>
    <mergeCell ref="G783:G785"/>
    <mergeCell ref="I783:I785"/>
    <mergeCell ref="K783:K785"/>
    <mergeCell ref="M783:M785"/>
    <mergeCell ref="B804:B806"/>
    <mergeCell ref="C804:C806"/>
    <mergeCell ref="I789:I791"/>
    <mergeCell ref="K789:K791"/>
    <mergeCell ref="M789:M791"/>
    <mergeCell ref="B780:B782"/>
    <mergeCell ref="C780:C782"/>
    <mergeCell ref="G780:G782"/>
    <mergeCell ref="I780:I782"/>
    <mergeCell ref="K780:K782"/>
    <mergeCell ref="I801:I803"/>
    <mergeCell ref="I804:I806"/>
    <mergeCell ref="M801:M803"/>
    <mergeCell ref="M804:M806"/>
    <mergeCell ref="B750:B752"/>
    <mergeCell ref="C750:C752"/>
    <mergeCell ref="E750:E752"/>
    <mergeCell ref="C762:G762"/>
    <mergeCell ref="H762:L762"/>
    <mergeCell ref="B763:C763"/>
    <mergeCell ref="G763:I763"/>
    <mergeCell ref="B764:C764"/>
    <mergeCell ref="G764:I764"/>
    <mergeCell ref="B766:B767"/>
    <mergeCell ref="C766:C767"/>
    <mergeCell ref="D766:E766"/>
    <mergeCell ref="F766:G766"/>
    <mergeCell ref="H766:I766"/>
    <mergeCell ref="J766:K766"/>
    <mergeCell ref="L766:M766"/>
    <mergeCell ref="D767:E767"/>
    <mergeCell ref="F767:G767"/>
    <mergeCell ref="H767:I767"/>
    <mergeCell ref="J767:K767"/>
    <mergeCell ref="L767:M767"/>
    <mergeCell ref="E753:E755"/>
    <mergeCell ref="B756:B758"/>
    <mergeCell ref="C756:C758"/>
    <mergeCell ref="B741:B743"/>
    <mergeCell ref="C741:C743"/>
    <mergeCell ref="E741:E743"/>
    <mergeCell ref="G741:G743"/>
    <mergeCell ref="I741:I743"/>
    <mergeCell ref="K741:K743"/>
    <mergeCell ref="M741:M743"/>
    <mergeCell ref="B744:B746"/>
    <mergeCell ref="C744:C746"/>
    <mergeCell ref="E744:E746"/>
    <mergeCell ref="G744:G746"/>
    <mergeCell ref="I744:I746"/>
    <mergeCell ref="K744:K746"/>
    <mergeCell ref="M744:M746"/>
    <mergeCell ref="B747:B749"/>
    <mergeCell ref="C747:C749"/>
    <mergeCell ref="E747:E749"/>
    <mergeCell ref="I747:I749"/>
    <mergeCell ref="K747:K749"/>
    <mergeCell ref="M747:M749"/>
    <mergeCell ref="G747:G749"/>
    <mergeCell ref="G731:I731"/>
    <mergeCell ref="B733:B734"/>
    <mergeCell ref="C733:C734"/>
    <mergeCell ref="D733:E733"/>
    <mergeCell ref="F733:G733"/>
    <mergeCell ref="H733:I733"/>
    <mergeCell ref="J733:K733"/>
    <mergeCell ref="L733:M733"/>
    <mergeCell ref="B735:B737"/>
    <mergeCell ref="C735:C737"/>
    <mergeCell ref="E735:E737"/>
    <mergeCell ref="G735:G737"/>
    <mergeCell ref="I735:I737"/>
    <mergeCell ref="K735:K737"/>
    <mergeCell ref="M735:M737"/>
    <mergeCell ref="B738:B740"/>
    <mergeCell ref="C738:C740"/>
    <mergeCell ref="E738:E740"/>
    <mergeCell ref="G738:G740"/>
    <mergeCell ref="I738:I740"/>
    <mergeCell ref="K738:K740"/>
    <mergeCell ref="M738:M740"/>
    <mergeCell ref="J734:K734"/>
    <mergeCell ref="L734:M734"/>
    <mergeCell ref="F734:G734"/>
    <mergeCell ref="H734:I734"/>
    <mergeCell ref="D734:E734"/>
    <mergeCell ref="M720:M722"/>
    <mergeCell ref="B723:B725"/>
    <mergeCell ref="C723:C725"/>
    <mergeCell ref="E723:E725"/>
    <mergeCell ref="I723:I725"/>
    <mergeCell ref="K723:K725"/>
    <mergeCell ref="M723:M725"/>
    <mergeCell ref="C729:G729"/>
    <mergeCell ref="H729:L729"/>
    <mergeCell ref="B730:C730"/>
    <mergeCell ref="G730:I730"/>
    <mergeCell ref="B711:B713"/>
    <mergeCell ref="C711:C713"/>
    <mergeCell ref="E711:E713"/>
    <mergeCell ref="I711:I713"/>
    <mergeCell ref="K711:K713"/>
    <mergeCell ref="M711:M713"/>
    <mergeCell ref="B714:B716"/>
    <mergeCell ref="C714:C716"/>
    <mergeCell ref="E714:E716"/>
    <mergeCell ref="I714:I716"/>
    <mergeCell ref="K714:K716"/>
    <mergeCell ref="M714:M716"/>
    <mergeCell ref="B717:B719"/>
    <mergeCell ref="C717:C719"/>
    <mergeCell ref="E717:E719"/>
    <mergeCell ref="I717:I719"/>
    <mergeCell ref="K717:K719"/>
    <mergeCell ref="M717:M719"/>
    <mergeCell ref="G711:G713"/>
    <mergeCell ref="G714:G716"/>
    <mergeCell ref="G717:G719"/>
    <mergeCell ref="B702:B704"/>
    <mergeCell ref="C702:C704"/>
    <mergeCell ref="E702:E704"/>
    <mergeCell ref="I702:I704"/>
    <mergeCell ref="K702:K704"/>
    <mergeCell ref="M702:M704"/>
    <mergeCell ref="B705:B707"/>
    <mergeCell ref="C705:C707"/>
    <mergeCell ref="E705:E707"/>
    <mergeCell ref="I705:I707"/>
    <mergeCell ref="K705:K707"/>
    <mergeCell ref="M705:M707"/>
    <mergeCell ref="B708:B710"/>
    <mergeCell ref="C708:C710"/>
    <mergeCell ref="E708:E710"/>
    <mergeCell ref="I708:I710"/>
    <mergeCell ref="K708:K710"/>
    <mergeCell ref="M708:M710"/>
    <mergeCell ref="G702:G704"/>
    <mergeCell ref="G705:G707"/>
    <mergeCell ref="G708:G710"/>
    <mergeCell ref="C696:G696"/>
    <mergeCell ref="H696:L696"/>
    <mergeCell ref="B697:C697"/>
    <mergeCell ref="G697:I697"/>
    <mergeCell ref="B698:C698"/>
    <mergeCell ref="G698:I698"/>
    <mergeCell ref="C687:C689"/>
    <mergeCell ref="C690:C692"/>
    <mergeCell ref="D700:E700"/>
    <mergeCell ref="F700:G700"/>
    <mergeCell ref="H700:I700"/>
    <mergeCell ref="J700:K700"/>
    <mergeCell ref="L700:M700"/>
    <mergeCell ref="D701:E701"/>
    <mergeCell ref="F701:G701"/>
    <mergeCell ref="H701:I701"/>
    <mergeCell ref="J701:K701"/>
    <mergeCell ref="L701:M701"/>
    <mergeCell ref="B684:B686"/>
    <mergeCell ref="E684:E686"/>
    <mergeCell ref="G684:G686"/>
    <mergeCell ref="I684:I686"/>
    <mergeCell ref="K684:K686"/>
    <mergeCell ref="M684:M686"/>
    <mergeCell ref="C684:C686"/>
    <mergeCell ref="C678:C680"/>
    <mergeCell ref="C681:C683"/>
    <mergeCell ref="B687:B689"/>
    <mergeCell ref="E687:E689"/>
    <mergeCell ref="G687:G689"/>
    <mergeCell ref="I687:I689"/>
    <mergeCell ref="K687:K689"/>
    <mergeCell ref="M687:M689"/>
    <mergeCell ref="B690:B692"/>
    <mergeCell ref="E690:E692"/>
    <mergeCell ref="G690:G692"/>
    <mergeCell ref="I690:I692"/>
    <mergeCell ref="K690:K692"/>
    <mergeCell ref="M690:M692"/>
    <mergeCell ref="B675:B677"/>
    <mergeCell ref="E675:E677"/>
    <mergeCell ref="G675:G677"/>
    <mergeCell ref="I675:I677"/>
    <mergeCell ref="K675:K677"/>
    <mergeCell ref="M675:M677"/>
    <mergeCell ref="C675:C677"/>
    <mergeCell ref="C669:C671"/>
    <mergeCell ref="C672:C674"/>
    <mergeCell ref="B678:B680"/>
    <mergeCell ref="E678:E680"/>
    <mergeCell ref="G678:G680"/>
    <mergeCell ref="I678:I680"/>
    <mergeCell ref="K678:K680"/>
    <mergeCell ref="M678:M680"/>
    <mergeCell ref="B681:B683"/>
    <mergeCell ref="E681:E683"/>
    <mergeCell ref="G681:G683"/>
    <mergeCell ref="I681:I683"/>
    <mergeCell ref="K681:K683"/>
    <mergeCell ref="M681:M683"/>
    <mergeCell ref="G664:I664"/>
    <mergeCell ref="B665:C665"/>
    <mergeCell ref="G665:I665"/>
    <mergeCell ref="B667:B668"/>
    <mergeCell ref="D668:E668"/>
    <mergeCell ref="F668:G668"/>
    <mergeCell ref="H668:I668"/>
    <mergeCell ref="J668:K668"/>
    <mergeCell ref="L668:M668"/>
    <mergeCell ref="B669:B671"/>
    <mergeCell ref="E669:E671"/>
    <mergeCell ref="G669:G671"/>
    <mergeCell ref="I669:I671"/>
    <mergeCell ref="K669:K671"/>
    <mergeCell ref="M669:M671"/>
    <mergeCell ref="B672:B674"/>
    <mergeCell ref="E672:E674"/>
    <mergeCell ref="G672:G674"/>
    <mergeCell ref="I672:I674"/>
    <mergeCell ref="K672:K674"/>
    <mergeCell ref="M672:M674"/>
    <mergeCell ref="J601:K601"/>
    <mergeCell ref="L601:M601"/>
    <mergeCell ref="D602:E602"/>
    <mergeCell ref="F602:G602"/>
    <mergeCell ref="I654:I656"/>
    <mergeCell ref="K654:K656"/>
    <mergeCell ref="M654:M656"/>
    <mergeCell ref="B657:B659"/>
    <mergeCell ref="E657:E659"/>
    <mergeCell ref="G657:G659"/>
    <mergeCell ref="I657:I659"/>
    <mergeCell ref="K657:K659"/>
    <mergeCell ref="M657:M659"/>
    <mergeCell ref="H663:L663"/>
    <mergeCell ref="C612:C614"/>
    <mergeCell ref="J634:K634"/>
    <mergeCell ref="L634:M634"/>
    <mergeCell ref="D635:E635"/>
    <mergeCell ref="F635:G635"/>
    <mergeCell ref="H635:I635"/>
    <mergeCell ref="J635:K635"/>
    <mergeCell ref="L635:M635"/>
    <mergeCell ref="H630:L630"/>
    <mergeCell ref="B631:C631"/>
    <mergeCell ref="G631:I631"/>
    <mergeCell ref="B632:C632"/>
    <mergeCell ref="G632:I632"/>
    <mergeCell ref="B636:B638"/>
    <mergeCell ref="G636:G638"/>
    <mergeCell ref="I636:I638"/>
    <mergeCell ref="K612:K614"/>
    <mergeCell ref="K615:K617"/>
    <mergeCell ref="E606:E608"/>
    <mergeCell ref="G606:G608"/>
    <mergeCell ref="I606:I608"/>
    <mergeCell ref="M606:M608"/>
    <mergeCell ref="B621:B623"/>
    <mergeCell ref="B624:B626"/>
    <mergeCell ref="B612:B614"/>
    <mergeCell ref="E612:E614"/>
    <mergeCell ref="G612:G614"/>
    <mergeCell ref="I612:I614"/>
    <mergeCell ref="M612:M614"/>
    <mergeCell ref="B615:B617"/>
    <mergeCell ref="E624:E626"/>
    <mergeCell ref="G624:G626"/>
    <mergeCell ref="I624:I626"/>
    <mergeCell ref="M624:M626"/>
    <mergeCell ref="E588:E590"/>
    <mergeCell ref="E591:E593"/>
    <mergeCell ref="K606:K608"/>
    <mergeCell ref="K609:K611"/>
    <mergeCell ref="G603:G605"/>
    <mergeCell ref="I603:I605"/>
    <mergeCell ref="C597:G597"/>
    <mergeCell ref="H597:L597"/>
    <mergeCell ref="B598:C598"/>
    <mergeCell ref="G598:I598"/>
    <mergeCell ref="B599:C599"/>
    <mergeCell ref="G599:I599"/>
    <mergeCell ref="B601:B602"/>
    <mergeCell ref="D601:E601"/>
    <mergeCell ref="F601:G601"/>
    <mergeCell ref="H601:I601"/>
    <mergeCell ref="H634:I634"/>
    <mergeCell ref="C618:C620"/>
    <mergeCell ref="C621:C623"/>
    <mergeCell ref="E621:E623"/>
    <mergeCell ref="G621:G623"/>
    <mergeCell ref="I621:I623"/>
    <mergeCell ref="M621:M623"/>
    <mergeCell ref="B634:B635"/>
    <mergeCell ref="C634:C635"/>
    <mergeCell ref="C636:C638"/>
    <mergeCell ref="C630:G630"/>
    <mergeCell ref="E615:E617"/>
    <mergeCell ref="G615:G617"/>
    <mergeCell ref="I615:I617"/>
    <mergeCell ref="M615:M617"/>
    <mergeCell ref="C615:C617"/>
    <mergeCell ref="B618:B620"/>
    <mergeCell ref="E618:E620"/>
    <mergeCell ref="G618:G620"/>
    <mergeCell ref="I618:I620"/>
    <mergeCell ref="M618:M620"/>
    <mergeCell ref="K618:K620"/>
    <mergeCell ref="K621:K623"/>
    <mergeCell ref="K624:K626"/>
    <mergeCell ref="C624:C626"/>
    <mergeCell ref="B609:B611"/>
    <mergeCell ref="E609:E611"/>
    <mergeCell ref="G609:G611"/>
    <mergeCell ref="I609:I611"/>
    <mergeCell ref="E642:E644"/>
    <mergeCell ref="M609:M611"/>
    <mergeCell ref="C606:C608"/>
    <mergeCell ref="C609:C611"/>
    <mergeCell ref="C601:C602"/>
    <mergeCell ref="C603:C605"/>
    <mergeCell ref="B579:B581"/>
    <mergeCell ref="G579:G581"/>
    <mergeCell ref="I579:I581"/>
    <mergeCell ref="K579:K581"/>
    <mergeCell ref="M579:M581"/>
    <mergeCell ref="B582:B584"/>
    <mergeCell ref="G582:G584"/>
    <mergeCell ref="I582:I584"/>
    <mergeCell ref="K582:K584"/>
    <mergeCell ref="M582:M584"/>
    <mergeCell ref="H602:I602"/>
    <mergeCell ref="J602:K602"/>
    <mergeCell ref="L602:M602"/>
    <mergeCell ref="B603:B605"/>
    <mergeCell ref="E603:E605"/>
    <mergeCell ref="E636:E638"/>
    <mergeCell ref="M603:M605"/>
    <mergeCell ref="B606:B608"/>
    <mergeCell ref="K636:K638"/>
    <mergeCell ref="M636:M638"/>
    <mergeCell ref="D634:E634"/>
    <mergeCell ref="F634:G634"/>
    <mergeCell ref="C639:C641"/>
    <mergeCell ref="C642:C644"/>
    <mergeCell ref="C645:C647"/>
    <mergeCell ref="G642:G644"/>
    <mergeCell ref="I642:I644"/>
    <mergeCell ref="B639:B641"/>
    <mergeCell ref="G639:G641"/>
    <mergeCell ref="I639:I641"/>
    <mergeCell ref="K639:K641"/>
    <mergeCell ref="M639:M641"/>
    <mergeCell ref="E639:E641"/>
    <mergeCell ref="E645:E647"/>
    <mergeCell ref="B642:B644"/>
    <mergeCell ref="B645:B647"/>
    <mergeCell ref="B648:B650"/>
    <mergeCell ref="B651:B653"/>
    <mergeCell ref="J569:K569"/>
    <mergeCell ref="L569:M569"/>
    <mergeCell ref="B570:B572"/>
    <mergeCell ref="G570:G572"/>
    <mergeCell ref="I570:I572"/>
    <mergeCell ref="K570:K572"/>
    <mergeCell ref="M570:M572"/>
    <mergeCell ref="B573:B575"/>
    <mergeCell ref="G573:G575"/>
    <mergeCell ref="I573:I575"/>
    <mergeCell ref="K573:K575"/>
    <mergeCell ref="M573:M575"/>
    <mergeCell ref="B576:B578"/>
    <mergeCell ref="G576:G578"/>
    <mergeCell ref="I576:I578"/>
    <mergeCell ref="K576:K578"/>
    <mergeCell ref="M552:M554"/>
    <mergeCell ref="M555:M557"/>
    <mergeCell ref="M558:M560"/>
    <mergeCell ref="C585:C587"/>
    <mergeCell ref="C588:C590"/>
    <mergeCell ref="C591:C593"/>
    <mergeCell ref="G588:G590"/>
    <mergeCell ref="I588:I590"/>
    <mergeCell ref="K588:K590"/>
    <mergeCell ref="M588:M590"/>
    <mergeCell ref="G591:G593"/>
    <mergeCell ref="I591:I593"/>
    <mergeCell ref="K591:K593"/>
    <mergeCell ref="M591:M593"/>
    <mergeCell ref="B588:B590"/>
    <mergeCell ref="B591:B593"/>
    <mergeCell ref="B585:B587"/>
    <mergeCell ref="G585:G587"/>
    <mergeCell ref="I585:I587"/>
    <mergeCell ref="K585:K587"/>
    <mergeCell ref="M585:M587"/>
    <mergeCell ref="M576:M578"/>
    <mergeCell ref="C573:C575"/>
    <mergeCell ref="C576:C578"/>
    <mergeCell ref="C568:C569"/>
    <mergeCell ref="C570:C572"/>
    <mergeCell ref="C579:C581"/>
    <mergeCell ref="C582:C584"/>
    <mergeCell ref="B568:B569"/>
    <mergeCell ref="D568:E568"/>
    <mergeCell ref="F568:G568"/>
    <mergeCell ref="H568:I568"/>
    <mergeCell ref="J568:K568"/>
    <mergeCell ref="L568:M568"/>
    <mergeCell ref="D569:E569"/>
    <mergeCell ref="F569:G569"/>
    <mergeCell ref="H569:I569"/>
    <mergeCell ref="B555:B557"/>
    <mergeCell ref="C555:C557"/>
    <mergeCell ref="I555:I557"/>
    <mergeCell ref="B558:B560"/>
    <mergeCell ref="C558:C560"/>
    <mergeCell ref="I558:I560"/>
    <mergeCell ref="C564:G564"/>
    <mergeCell ref="H564:L564"/>
    <mergeCell ref="B565:C565"/>
    <mergeCell ref="G565:I565"/>
    <mergeCell ref="K558:K560"/>
    <mergeCell ref="B566:C566"/>
    <mergeCell ref="G566:I566"/>
    <mergeCell ref="B513:B515"/>
    <mergeCell ref="C513:C515"/>
    <mergeCell ref="E513:E515"/>
    <mergeCell ref="B507:B509"/>
    <mergeCell ref="C507:C509"/>
    <mergeCell ref="E507:E509"/>
    <mergeCell ref="G507:G509"/>
    <mergeCell ref="K507:K509"/>
    <mergeCell ref="B510:B512"/>
    <mergeCell ref="C510:C512"/>
    <mergeCell ref="E510:E512"/>
    <mergeCell ref="F502:G502"/>
    <mergeCell ref="H502:I502"/>
    <mergeCell ref="J502:K502"/>
    <mergeCell ref="L502:M502"/>
    <mergeCell ref="B502:B503"/>
    <mergeCell ref="C502:C503"/>
    <mergeCell ref="D503:E503"/>
    <mergeCell ref="F503:G503"/>
    <mergeCell ref="M510:M512"/>
    <mergeCell ref="G513:G515"/>
    <mergeCell ref="I513:I515"/>
    <mergeCell ref="K513:K515"/>
    <mergeCell ref="M513:M515"/>
    <mergeCell ref="I507:I509"/>
    <mergeCell ref="I510:I512"/>
    <mergeCell ref="E480:E482"/>
    <mergeCell ref="E483:E485"/>
    <mergeCell ref="B516:B518"/>
    <mergeCell ref="C516:C518"/>
    <mergeCell ref="E516:E518"/>
    <mergeCell ref="G516:G518"/>
    <mergeCell ref="I516:I518"/>
    <mergeCell ref="K516:K518"/>
    <mergeCell ref="M516:M518"/>
    <mergeCell ref="C474:C476"/>
    <mergeCell ref="J470:K470"/>
    <mergeCell ref="L470:M470"/>
    <mergeCell ref="B471:B473"/>
    <mergeCell ref="C471:C473"/>
    <mergeCell ref="G486:G488"/>
    <mergeCell ref="K474:K476"/>
    <mergeCell ref="B504:B506"/>
    <mergeCell ref="C504:C506"/>
    <mergeCell ref="E504:E506"/>
    <mergeCell ref="G504:G506"/>
    <mergeCell ref="C486:C488"/>
    <mergeCell ref="K486:K488"/>
    <mergeCell ref="I504:I506"/>
    <mergeCell ref="B486:B488"/>
    <mergeCell ref="B489:B491"/>
    <mergeCell ref="C489:C491"/>
    <mergeCell ref="K489:K491"/>
    <mergeCell ref="M489:M491"/>
    <mergeCell ref="B480:B482"/>
    <mergeCell ref="C480:C482"/>
    <mergeCell ref="K480:K482"/>
    <mergeCell ref="B492:B494"/>
    <mergeCell ref="C492:C494"/>
    <mergeCell ref="K492:K494"/>
    <mergeCell ref="C498:G498"/>
    <mergeCell ref="H498:L498"/>
    <mergeCell ref="B499:C499"/>
    <mergeCell ref="G499:I499"/>
    <mergeCell ref="B500:C500"/>
    <mergeCell ref="G500:I500"/>
    <mergeCell ref="D502:E502"/>
    <mergeCell ref="C426:C428"/>
    <mergeCell ref="C456:C458"/>
    <mergeCell ref="G456:G458"/>
    <mergeCell ref="I456:I458"/>
    <mergeCell ref="M456:M458"/>
    <mergeCell ref="B459:B461"/>
    <mergeCell ref="C459:C461"/>
    <mergeCell ref="C465:G465"/>
    <mergeCell ref="H465:L465"/>
    <mergeCell ref="B466:C466"/>
    <mergeCell ref="B477:B479"/>
    <mergeCell ref="C477:C479"/>
    <mergeCell ref="K477:K479"/>
    <mergeCell ref="M477:M479"/>
    <mergeCell ref="M480:M482"/>
    <mergeCell ref="B483:B485"/>
    <mergeCell ref="C483:C485"/>
    <mergeCell ref="K483:K485"/>
    <mergeCell ref="M483:M485"/>
    <mergeCell ref="I474:I476"/>
    <mergeCell ref="I477:I479"/>
    <mergeCell ref="B467:C467"/>
    <mergeCell ref="G467:I467"/>
    <mergeCell ref="B469:B470"/>
    <mergeCell ref="C469:C470"/>
    <mergeCell ref="D469:E469"/>
    <mergeCell ref="F469:G469"/>
    <mergeCell ref="H469:I469"/>
    <mergeCell ref="J469:K469"/>
    <mergeCell ref="L469:M469"/>
    <mergeCell ref="D470:E470"/>
    <mergeCell ref="B474:B476"/>
    <mergeCell ref="C436:C437"/>
    <mergeCell ref="D437:E437"/>
    <mergeCell ref="G453:G455"/>
    <mergeCell ref="M420:M422"/>
    <mergeCell ref="M423:M425"/>
    <mergeCell ref="B456:B458"/>
    <mergeCell ref="G489:G491"/>
    <mergeCell ref="H403:I403"/>
    <mergeCell ref="J403:K403"/>
    <mergeCell ref="L403:M403"/>
    <mergeCell ref="B414:B416"/>
    <mergeCell ref="C414:C416"/>
    <mergeCell ref="B403:B404"/>
    <mergeCell ref="C403:C404"/>
    <mergeCell ref="G477:G479"/>
    <mergeCell ref="G480:G482"/>
    <mergeCell ref="G471:G473"/>
    <mergeCell ref="K453:K455"/>
    <mergeCell ref="K456:K458"/>
    <mergeCell ref="K459:K461"/>
    <mergeCell ref="B447:B449"/>
    <mergeCell ref="B441:B443"/>
    <mergeCell ref="C441:C443"/>
    <mergeCell ref="B444:B446"/>
    <mergeCell ref="C444:C446"/>
    <mergeCell ref="G483:G485"/>
    <mergeCell ref="D404:E404"/>
    <mergeCell ref="F404:G404"/>
    <mergeCell ref="H404:I404"/>
    <mergeCell ref="B405:B407"/>
    <mergeCell ref="B417:B419"/>
    <mergeCell ref="B426:B428"/>
    <mergeCell ref="C417:C419"/>
    <mergeCell ref="M426:M428"/>
    <mergeCell ref="M393:M395"/>
    <mergeCell ref="K390:K392"/>
    <mergeCell ref="K393:K395"/>
    <mergeCell ref="B450:B452"/>
    <mergeCell ref="C450:C452"/>
    <mergeCell ref="B453:B455"/>
    <mergeCell ref="C453:C455"/>
    <mergeCell ref="M453:M455"/>
    <mergeCell ref="B438:B440"/>
    <mergeCell ref="C438:C440"/>
    <mergeCell ref="C447:C449"/>
    <mergeCell ref="B423:B425"/>
    <mergeCell ref="C423:C425"/>
    <mergeCell ref="G423:G425"/>
    <mergeCell ref="K423:K425"/>
    <mergeCell ref="C408:C410"/>
    <mergeCell ref="B411:B413"/>
    <mergeCell ref="C411:C413"/>
    <mergeCell ref="C432:G432"/>
    <mergeCell ref="H432:L432"/>
    <mergeCell ref="B433:C433"/>
    <mergeCell ref="B434:C434"/>
    <mergeCell ref="G434:I434"/>
    <mergeCell ref="G405:G407"/>
    <mergeCell ref="E426:E428"/>
    <mergeCell ref="E423:E425"/>
    <mergeCell ref="C405:C407"/>
    <mergeCell ref="I408:I410"/>
    <mergeCell ref="B436:B437"/>
    <mergeCell ref="B384:B386"/>
    <mergeCell ref="C384:C386"/>
    <mergeCell ref="B387:B389"/>
    <mergeCell ref="C387:C389"/>
    <mergeCell ref="B370:B371"/>
    <mergeCell ref="C370:C371"/>
    <mergeCell ref="D370:E370"/>
    <mergeCell ref="F370:G370"/>
    <mergeCell ref="H370:I370"/>
    <mergeCell ref="B408:B410"/>
    <mergeCell ref="G426:G428"/>
    <mergeCell ref="H371:I371"/>
    <mergeCell ref="J371:K371"/>
    <mergeCell ref="L371:M371"/>
    <mergeCell ref="B381:B383"/>
    <mergeCell ref="C381:C383"/>
    <mergeCell ref="B390:B392"/>
    <mergeCell ref="F403:G403"/>
    <mergeCell ref="B393:B395"/>
    <mergeCell ref="C393:C395"/>
    <mergeCell ref="C399:G399"/>
    <mergeCell ref="H399:L399"/>
    <mergeCell ref="G400:I400"/>
    <mergeCell ref="B401:C401"/>
    <mergeCell ref="G401:I401"/>
    <mergeCell ref="B400:C400"/>
    <mergeCell ref="D403:E403"/>
    <mergeCell ref="B420:B422"/>
    <mergeCell ref="C420:C422"/>
    <mergeCell ref="G408:G410"/>
    <mergeCell ref="E420:E422"/>
    <mergeCell ref="K387:K389"/>
    <mergeCell ref="C390:C392"/>
    <mergeCell ref="E393:E395"/>
    <mergeCell ref="G327:G329"/>
    <mergeCell ref="B315:B317"/>
    <mergeCell ref="C315:C317"/>
    <mergeCell ref="C348:C350"/>
    <mergeCell ref="B351:B353"/>
    <mergeCell ref="C351:C353"/>
    <mergeCell ref="B354:B356"/>
    <mergeCell ref="C354:C356"/>
    <mergeCell ref="H366:L366"/>
    <mergeCell ref="B367:C367"/>
    <mergeCell ref="G367:I367"/>
    <mergeCell ref="B368:C368"/>
    <mergeCell ref="B360:B362"/>
    <mergeCell ref="C360:C362"/>
    <mergeCell ref="B342:B344"/>
    <mergeCell ref="C342:C344"/>
    <mergeCell ref="B337:B338"/>
    <mergeCell ref="D338:E338"/>
    <mergeCell ref="F338:G338"/>
    <mergeCell ref="B339:B341"/>
    <mergeCell ref="C339:C341"/>
    <mergeCell ref="C337:C338"/>
    <mergeCell ref="I342:I344"/>
    <mergeCell ref="C321:C323"/>
    <mergeCell ref="E321:E323"/>
    <mergeCell ref="B345:B347"/>
    <mergeCell ref="B321:B323"/>
    <mergeCell ref="G345:G347"/>
    <mergeCell ref="M345:M347"/>
    <mergeCell ref="C372:C374"/>
    <mergeCell ref="B375:B377"/>
    <mergeCell ref="C375:C377"/>
    <mergeCell ref="B378:B380"/>
    <mergeCell ref="C378:C380"/>
    <mergeCell ref="B306:B308"/>
    <mergeCell ref="C306:C308"/>
    <mergeCell ref="D305:E305"/>
    <mergeCell ref="C282:C284"/>
    <mergeCell ref="C271:C272"/>
    <mergeCell ref="B334:C334"/>
    <mergeCell ref="G334:I334"/>
    <mergeCell ref="B335:C335"/>
    <mergeCell ref="G335:I335"/>
    <mergeCell ref="D337:E337"/>
    <mergeCell ref="F337:G337"/>
    <mergeCell ref="B357:B359"/>
    <mergeCell ref="C357:C359"/>
    <mergeCell ref="C345:C347"/>
    <mergeCell ref="B348:B350"/>
    <mergeCell ref="F305:G305"/>
    <mergeCell ref="H305:I305"/>
    <mergeCell ref="F304:G304"/>
    <mergeCell ref="I312:I314"/>
    <mergeCell ref="I309:I311"/>
    <mergeCell ref="E327:E329"/>
    <mergeCell ref="E282:E284"/>
    <mergeCell ref="E294:E296"/>
    <mergeCell ref="I348:I350"/>
    <mergeCell ref="I351:I353"/>
    <mergeCell ref="I306:I308"/>
    <mergeCell ref="C219:C221"/>
    <mergeCell ref="B258:B260"/>
    <mergeCell ref="C258:C260"/>
    <mergeCell ref="B318:B320"/>
    <mergeCell ref="C318:C320"/>
    <mergeCell ref="B294:B296"/>
    <mergeCell ref="C294:C296"/>
    <mergeCell ref="C300:G300"/>
    <mergeCell ref="H300:L300"/>
    <mergeCell ref="B301:C301"/>
    <mergeCell ref="G301:I301"/>
    <mergeCell ref="B302:C302"/>
    <mergeCell ref="G302:I302"/>
    <mergeCell ref="L271:M271"/>
    <mergeCell ref="D272:E272"/>
    <mergeCell ref="F272:G272"/>
    <mergeCell ref="H272:I272"/>
    <mergeCell ref="J272:K272"/>
    <mergeCell ref="L272:M272"/>
    <mergeCell ref="B222:B224"/>
    <mergeCell ref="C222:C224"/>
    <mergeCell ref="B304:B305"/>
    <mergeCell ref="C304:C305"/>
    <mergeCell ref="D304:E304"/>
    <mergeCell ref="B312:B314"/>
    <mergeCell ref="C312:C314"/>
    <mergeCell ref="J271:K271"/>
    <mergeCell ref="J305:K305"/>
    <mergeCell ref="M291:M293"/>
    <mergeCell ref="E255:E257"/>
    <mergeCell ref="M258:M260"/>
    <mergeCell ref="M255:M257"/>
    <mergeCell ref="B324:B326"/>
    <mergeCell ref="C324:C326"/>
    <mergeCell ref="B327:B329"/>
    <mergeCell ref="C327:C329"/>
    <mergeCell ref="H338:I338"/>
    <mergeCell ref="J338:K338"/>
    <mergeCell ref="L338:M338"/>
    <mergeCell ref="H304:I304"/>
    <mergeCell ref="J304:K304"/>
    <mergeCell ref="L304:M304"/>
    <mergeCell ref="B282:B284"/>
    <mergeCell ref="C333:G333"/>
    <mergeCell ref="B261:B263"/>
    <mergeCell ref="C261:C263"/>
    <mergeCell ref="E405:E407"/>
    <mergeCell ref="K372:K374"/>
    <mergeCell ref="E306:E308"/>
    <mergeCell ref="M348:M350"/>
    <mergeCell ref="B273:B275"/>
    <mergeCell ref="C273:C275"/>
    <mergeCell ref="B276:B278"/>
    <mergeCell ref="C276:C278"/>
    <mergeCell ref="E375:E377"/>
    <mergeCell ref="F271:G271"/>
    <mergeCell ref="E372:E374"/>
    <mergeCell ref="L305:M305"/>
    <mergeCell ref="B309:B311"/>
    <mergeCell ref="C309:C311"/>
    <mergeCell ref="I405:I407"/>
    <mergeCell ref="B372:B374"/>
    <mergeCell ref="I345:I347"/>
    <mergeCell ref="I339:I341"/>
    <mergeCell ref="B186:B188"/>
    <mergeCell ref="G203:I203"/>
    <mergeCell ref="B205:B206"/>
    <mergeCell ref="C205:C206"/>
    <mergeCell ref="D205:E205"/>
    <mergeCell ref="M378:M380"/>
    <mergeCell ref="L239:M239"/>
    <mergeCell ref="B219:B221"/>
    <mergeCell ref="I375:I377"/>
    <mergeCell ref="I378:I380"/>
    <mergeCell ref="D302:E302"/>
    <mergeCell ref="M384:M386"/>
    <mergeCell ref="D203:E203"/>
    <mergeCell ref="D236:E236"/>
    <mergeCell ref="D271:E271"/>
    <mergeCell ref="B183:B185"/>
    <mergeCell ref="C183:C185"/>
    <mergeCell ref="K378:K380"/>
    <mergeCell ref="E384:E386"/>
    <mergeCell ref="G268:I268"/>
    <mergeCell ref="M381:M383"/>
    <mergeCell ref="B271:B272"/>
    <mergeCell ref="M375:M377"/>
    <mergeCell ref="B269:C269"/>
    <mergeCell ref="K375:K377"/>
    <mergeCell ref="B225:B227"/>
    <mergeCell ref="C225:C227"/>
    <mergeCell ref="M357:M359"/>
    <mergeCell ref="B216:B218"/>
    <mergeCell ref="C216:C218"/>
    <mergeCell ref="E378:E380"/>
    <mergeCell ref="M294:M296"/>
    <mergeCell ref="B195:B197"/>
    <mergeCell ref="C195:C197"/>
    <mergeCell ref="B202:C202"/>
    <mergeCell ref="C156:C158"/>
    <mergeCell ref="B159:B161"/>
    <mergeCell ref="C159:C161"/>
    <mergeCell ref="J172:K172"/>
    <mergeCell ref="H172:I172"/>
    <mergeCell ref="E309:E311"/>
    <mergeCell ref="E276:E278"/>
    <mergeCell ref="L206:M206"/>
    <mergeCell ref="M360:M362"/>
    <mergeCell ref="D239:E239"/>
    <mergeCell ref="B162:B164"/>
    <mergeCell ref="C162:C164"/>
    <mergeCell ref="C168:G168"/>
    <mergeCell ref="L172:M172"/>
    <mergeCell ref="D173:E173"/>
    <mergeCell ref="F173:G173"/>
    <mergeCell ref="H173:I173"/>
    <mergeCell ref="J173:K173"/>
    <mergeCell ref="B156:B158"/>
    <mergeCell ref="B203:C203"/>
    <mergeCell ref="B210:B212"/>
    <mergeCell ref="C210:C212"/>
    <mergeCell ref="M351:M353"/>
    <mergeCell ref="M354:M356"/>
    <mergeCell ref="B213:B215"/>
    <mergeCell ref="C213:C215"/>
    <mergeCell ref="B228:B230"/>
    <mergeCell ref="L238:M238"/>
    <mergeCell ref="B207:B209"/>
    <mergeCell ref="C207:C209"/>
    <mergeCell ref="G285:G287"/>
    <mergeCell ref="I282:I284"/>
    <mergeCell ref="I273:I275"/>
    <mergeCell ref="J140:K140"/>
    <mergeCell ref="L140:M140"/>
    <mergeCell ref="B141:B143"/>
    <mergeCell ref="F205:G205"/>
    <mergeCell ref="H205:I205"/>
    <mergeCell ref="J205:K205"/>
    <mergeCell ref="L205:M205"/>
    <mergeCell ref="B192:B194"/>
    <mergeCell ref="C192:C194"/>
    <mergeCell ref="B153:B155"/>
    <mergeCell ref="C153:C155"/>
    <mergeCell ref="F172:G172"/>
    <mergeCell ref="I285:I287"/>
    <mergeCell ref="I276:I278"/>
    <mergeCell ref="I279:I281"/>
    <mergeCell ref="C228:C230"/>
    <mergeCell ref="G236:I236"/>
    <mergeCell ref="B238:B239"/>
    <mergeCell ref="L173:M173"/>
    <mergeCell ref="C189:C191"/>
    <mergeCell ref="C234:G234"/>
    <mergeCell ref="H234:L234"/>
    <mergeCell ref="B235:C235"/>
    <mergeCell ref="G235:I235"/>
    <mergeCell ref="B236:C236"/>
    <mergeCell ref="B279:B281"/>
    <mergeCell ref="F238:G238"/>
    <mergeCell ref="H238:I238"/>
    <mergeCell ref="L106:M106"/>
    <mergeCell ref="D107:E107"/>
    <mergeCell ref="F107:G107"/>
    <mergeCell ref="H107:I107"/>
    <mergeCell ref="J107:K107"/>
    <mergeCell ref="L107:M107"/>
    <mergeCell ref="H135:L135"/>
    <mergeCell ref="C141:C143"/>
    <mergeCell ref="B144:B146"/>
    <mergeCell ref="C144:C146"/>
    <mergeCell ref="B243:B245"/>
    <mergeCell ref="C243:C245"/>
    <mergeCell ref="D140:E140"/>
    <mergeCell ref="F140:G140"/>
    <mergeCell ref="H140:I140"/>
    <mergeCell ref="B150:B152"/>
    <mergeCell ref="C150:C152"/>
    <mergeCell ref="D170:E170"/>
    <mergeCell ref="H168:L168"/>
    <mergeCell ref="B169:C169"/>
    <mergeCell ref="G169:I169"/>
    <mergeCell ref="B170:C170"/>
    <mergeCell ref="G170:I170"/>
    <mergeCell ref="B172:B173"/>
    <mergeCell ref="C172:C173"/>
    <mergeCell ref="D172:E172"/>
    <mergeCell ref="C238:C239"/>
    <mergeCell ref="D238:E238"/>
    <mergeCell ref="B240:B242"/>
    <mergeCell ref="C240:C242"/>
    <mergeCell ref="D206:E206"/>
    <mergeCell ref="F206:G206"/>
    <mergeCell ref="C111:C113"/>
    <mergeCell ref="B90:B92"/>
    <mergeCell ref="C90:C92"/>
    <mergeCell ref="B117:B119"/>
    <mergeCell ref="C117:C119"/>
    <mergeCell ref="B120:B122"/>
    <mergeCell ref="C120:C122"/>
    <mergeCell ref="B123:B125"/>
    <mergeCell ref="C123:C125"/>
    <mergeCell ref="C126:C128"/>
    <mergeCell ref="B129:B131"/>
    <mergeCell ref="C129:C131"/>
    <mergeCell ref="C135:G135"/>
    <mergeCell ref="B136:C136"/>
    <mergeCell ref="G136:I136"/>
    <mergeCell ref="I318:I320"/>
    <mergeCell ref="C201:G201"/>
    <mergeCell ref="B137:C137"/>
    <mergeCell ref="G137:I137"/>
    <mergeCell ref="D139:E139"/>
    <mergeCell ref="B114:B116"/>
    <mergeCell ref="C114:C116"/>
    <mergeCell ref="H206:I206"/>
    <mergeCell ref="G288:G290"/>
    <mergeCell ref="G291:G293"/>
    <mergeCell ref="I291:I293"/>
    <mergeCell ref="C279:C281"/>
    <mergeCell ref="C288:C290"/>
    <mergeCell ref="B291:B293"/>
    <mergeCell ref="C291:C293"/>
    <mergeCell ref="B285:B287"/>
    <mergeCell ref="C285:C287"/>
    <mergeCell ref="B84:B86"/>
    <mergeCell ref="C84:C86"/>
    <mergeCell ref="M339:M341"/>
    <mergeCell ref="B87:B89"/>
    <mergeCell ref="C87:C89"/>
    <mergeCell ref="I360:I362"/>
    <mergeCell ref="L74:M74"/>
    <mergeCell ref="B75:B77"/>
    <mergeCell ref="C75:C77"/>
    <mergeCell ref="D74:E74"/>
    <mergeCell ref="F74:G74"/>
    <mergeCell ref="H74:I74"/>
    <mergeCell ref="B177:B179"/>
    <mergeCell ref="C177:C179"/>
    <mergeCell ref="K339:K341"/>
    <mergeCell ref="B93:B95"/>
    <mergeCell ref="C93:C95"/>
    <mergeCell ref="K342:K344"/>
    <mergeCell ref="B96:B98"/>
    <mergeCell ref="C96:C98"/>
    <mergeCell ref="K345:K347"/>
    <mergeCell ref="D104:E104"/>
    <mergeCell ref="B81:B83"/>
    <mergeCell ref="C81:C83"/>
    <mergeCell ref="C186:C188"/>
    <mergeCell ref="B180:B182"/>
    <mergeCell ref="C180:C182"/>
    <mergeCell ref="K360:K362"/>
    <mergeCell ref="I84:I86"/>
    <mergeCell ref="I87:I89"/>
    <mergeCell ref="G87:G89"/>
    <mergeCell ref="I75:I77"/>
    <mergeCell ref="B1041:C1041"/>
    <mergeCell ref="J1030:K1030"/>
    <mergeCell ref="J1031:K1031"/>
    <mergeCell ref="F1032:G1032"/>
    <mergeCell ref="F1045:G1045"/>
    <mergeCell ref="J1045:K1045"/>
    <mergeCell ref="F1046:G1046"/>
    <mergeCell ref="F1029:G1029"/>
    <mergeCell ref="F1024:G1024"/>
    <mergeCell ref="F1025:G1025"/>
    <mergeCell ref="F1026:G1026"/>
    <mergeCell ref="F1027:G1027"/>
    <mergeCell ref="F1028:G1028"/>
    <mergeCell ref="C27:C29"/>
    <mergeCell ref="K321:K323"/>
    <mergeCell ref="B30:B32"/>
    <mergeCell ref="C30:C32"/>
    <mergeCell ref="K324:K326"/>
    <mergeCell ref="B37:C37"/>
    <mergeCell ref="G37:I37"/>
    <mergeCell ref="G38:I38"/>
    <mergeCell ref="B27:B29"/>
    <mergeCell ref="D38:E38"/>
    <mergeCell ref="B45:B47"/>
    <mergeCell ref="C45:C47"/>
    <mergeCell ref="B48:B50"/>
    <mergeCell ref="C48:C50"/>
    <mergeCell ref="B51:B53"/>
    <mergeCell ref="C51:C53"/>
    <mergeCell ref="B54:B56"/>
    <mergeCell ref="C54:C56"/>
    <mergeCell ref="F1022:G1022"/>
    <mergeCell ref="F1054:G1054"/>
    <mergeCell ref="J1054:K1054"/>
    <mergeCell ref="J1032:K1032"/>
    <mergeCell ref="F1040:G1040"/>
    <mergeCell ref="J1040:K1040"/>
    <mergeCell ref="F1052:G1052"/>
    <mergeCell ref="J1052:K1052"/>
    <mergeCell ref="F1053:G1053"/>
    <mergeCell ref="J1053:K1053"/>
    <mergeCell ref="F1050:G1050"/>
    <mergeCell ref="J1046:K1046"/>
    <mergeCell ref="F1043:G1043"/>
    <mergeCell ref="J1043:K1043"/>
    <mergeCell ref="F1044:G1044"/>
    <mergeCell ref="J1044:K1044"/>
    <mergeCell ref="J1029:K1029"/>
    <mergeCell ref="J1050:K1050"/>
    <mergeCell ref="F1051:G1051"/>
    <mergeCell ref="J1051:K1051"/>
    <mergeCell ref="F1048:G1048"/>
    <mergeCell ref="J1048:K1048"/>
    <mergeCell ref="F1049:G1049"/>
    <mergeCell ref="J1049:K1049"/>
    <mergeCell ref="F1023:G1023"/>
    <mergeCell ref="J1024:K1024"/>
    <mergeCell ref="J1025:K1025"/>
    <mergeCell ref="J1026:K1026"/>
    <mergeCell ref="J1027:K1027"/>
    <mergeCell ref="F1041:G1041"/>
    <mergeCell ref="J1041:K1041"/>
    <mergeCell ref="F1042:G1042"/>
    <mergeCell ref="J1042:K1042"/>
    <mergeCell ref="F1047:G1047"/>
    <mergeCell ref="J1047:K1047"/>
    <mergeCell ref="F1030:G1030"/>
    <mergeCell ref="F1031:G1031"/>
    <mergeCell ref="J1023:K1023"/>
    <mergeCell ref="J1020:K1020"/>
    <mergeCell ref="J1021:K1021"/>
    <mergeCell ref="J1022:K1022"/>
    <mergeCell ref="F1018:G1018"/>
    <mergeCell ref="F1019:G1019"/>
    <mergeCell ref="J1018:K1018"/>
    <mergeCell ref="J1019:K1019"/>
    <mergeCell ref="B139:B140"/>
    <mergeCell ref="C139:C140"/>
    <mergeCell ref="J1028:K1028"/>
    <mergeCell ref="H41:I41"/>
    <mergeCell ref="J41:K41"/>
    <mergeCell ref="L41:M41"/>
    <mergeCell ref="C3:G3"/>
    <mergeCell ref="H3:L3"/>
    <mergeCell ref="B5:C5"/>
    <mergeCell ref="B1019:C1019"/>
    <mergeCell ref="F41:G41"/>
    <mergeCell ref="F40:G40"/>
    <mergeCell ref="L40:M40"/>
    <mergeCell ref="D41:E41"/>
    <mergeCell ref="B40:B41"/>
    <mergeCell ref="C40:C41"/>
    <mergeCell ref="D40:E40"/>
    <mergeCell ref="B42:B44"/>
    <mergeCell ref="C42:C44"/>
    <mergeCell ref="B147:B149"/>
    <mergeCell ref="C147:C149"/>
    <mergeCell ref="B174:B176"/>
    <mergeCell ref="C174:C176"/>
    <mergeCell ref="I387:I389"/>
    <mergeCell ref="M372:M374"/>
    <mergeCell ref="F1020:G1020"/>
    <mergeCell ref="F1021:G1021"/>
    <mergeCell ref="B255:B257"/>
    <mergeCell ref="H535:I535"/>
    <mergeCell ref="J535:K535"/>
    <mergeCell ref="L535:M535"/>
    <mergeCell ref="D536:E536"/>
    <mergeCell ref="F536:G536"/>
    <mergeCell ref="H536:I536"/>
    <mergeCell ref="J536:K536"/>
    <mergeCell ref="L536:M536"/>
    <mergeCell ref="B537:B539"/>
    <mergeCell ref="C537:C539"/>
    <mergeCell ref="I537:I539"/>
    <mergeCell ref="E537:E539"/>
    <mergeCell ref="E540:E542"/>
    <mergeCell ref="G540:G542"/>
    <mergeCell ref="K540:K542"/>
    <mergeCell ref="G537:G539"/>
    <mergeCell ref="M537:M539"/>
    <mergeCell ref="M540:M542"/>
    <mergeCell ref="I540:I542"/>
    <mergeCell ref="E654:E656"/>
    <mergeCell ref="D667:E667"/>
    <mergeCell ref="F667:G667"/>
    <mergeCell ref="H667:I667"/>
    <mergeCell ref="J667:K667"/>
    <mergeCell ref="L667:M667"/>
    <mergeCell ref="B664:C664"/>
    <mergeCell ref="C667:C668"/>
    <mergeCell ref="B700:B701"/>
    <mergeCell ref="C700:C701"/>
    <mergeCell ref="C654:C656"/>
    <mergeCell ref="C657:C659"/>
    <mergeCell ref="K642:K644"/>
    <mergeCell ref="M642:M644"/>
    <mergeCell ref="G645:G647"/>
    <mergeCell ref="I645:I647"/>
    <mergeCell ref="K645:K647"/>
    <mergeCell ref="M645:M647"/>
    <mergeCell ref="C648:C650"/>
    <mergeCell ref="C663:G663"/>
    <mergeCell ref="C651:C653"/>
    <mergeCell ref="E648:E650"/>
    <mergeCell ref="G648:G650"/>
    <mergeCell ref="I648:I650"/>
    <mergeCell ref="K648:K650"/>
    <mergeCell ref="M648:M650"/>
    <mergeCell ref="E651:E653"/>
    <mergeCell ref="G651:G653"/>
    <mergeCell ref="I651:I653"/>
    <mergeCell ref="K651:K653"/>
    <mergeCell ref="M651:M653"/>
    <mergeCell ref="G654:G656"/>
    <mergeCell ref="B654:B656"/>
    <mergeCell ref="B961:C961"/>
    <mergeCell ref="G961:I961"/>
    <mergeCell ref="B962:C962"/>
    <mergeCell ref="G962:I962"/>
    <mergeCell ref="B964:B965"/>
    <mergeCell ref="C964:C965"/>
    <mergeCell ref="D964:E964"/>
    <mergeCell ref="F964:G964"/>
    <mergeCell ref="H964:I964"/>
    <mergeCell ref="J964:K964"/>
    <mergeCell ref="L964:M964"/>
    <mergeCell ref="D965:E965"/>
    <mergeCell ref="F965:G965"/>
    <mergeCell ref="C9:C11"/>
    <mergeCell ref="B9:B11"/>
    <mergeCell ref="C832:C833"/>
    <mergeCell ref="M837:M839"/>
    <mergeCell ref="B840:B842"/>
    <mergeCell ref="C840:C842"/>
    <mergeCell ref="E840:E842"/>
    <mergeCell ref="G840:G842"/>
    <mergeCell ref="I840:I842"/>
    <mergeCell ref="K807:K809"/>
    <mergeCell ref="M840:M842"/>
    <mergeCell ref="B843:B845"/>
    <mergeCell ref="B862:C862"/>
    <mergeCell ref="J865:K865"/>
    <mergeCell ref="L865:M865"/>
    <mergeCell ref="B832:B833"/>
    <mergeCell ref="H865:I865"/>
    <mergeCell ref="B753:B755"/>
    <mergeCell ref="C753:C755"/>
    <mergeCell ref="E756:E758"/>
    <mergeCell ref="B777:B779"/>
    <mergeCell ref="C777:C779"/>
    <mergeCell ref="E777:E779"/>
    <mergeCell ref="G720:G722"/>
    <mergeCell ref="G723:G725"/>
    <mergeCell ref="C960:G960"/>
    <mergeCell ref="H960:L960"/>
    <mergeCell ref="B768:B770"/>
    <mergeCell ref="C768:C770"/>
    <mergeCell ref="E768:E770"/>
    <mergeCell ref="G768:G770"/>
    <mergeCell ref="I768:I770"/>
    <mergeCell ref="B771:B773"/>
    <mergeCell ref="C771:C773"/>
    <mergeCell ref="E771:E773"/>
    <mergeCell ref="G771:G773"/>
    <mergeCell ref="I771:I773"/>
    <mergeCell ref="B774:B776"/>
    <mergeCell ref="C774:C776"/>
    <mergeCell ref="E774:E776"/>
    <mergeCell ref="G774:G776"/>
    <mergeCell ref="I774:I776"/>
    <mergeCell ref="I777:I779"/>
    <mergeCell ref="G777:G779"/>
    <mergeCell ref="B720:B722"/>
    <mergeCell ref="C720:C722"/>
    <mergeCell ref="E720:E722"/>
    <mergeCell ref="I720:I722"/>
    <mergeCell ref="K720:K722"/>
    <mergeCell ref="B731:C731"/>
    <mergeCell ref="B4:C4"/>
    <mergeCell ref="K4:M4"/>
    <mergeCell ref="K5:M5"/>
    <mergeCell ref="B24:B26"/>
    <mergeCell ref="C24:C26"/>
    <mergeCell ref="I321:I323"/>
    <mergeCell ref="L8:M8"/>
    <mergeCell ref="J8:K8"/>
    <mergeCell ref="H8:I8"/>
    <mergeCell ref="F8:G8"/>
    <mergeCell ref="D8:E8"/>
    <mergeCell ref="C18:C20"/>
    <mergeCell ref="B21:B23"/>
    <mergeCell ref="C21:C23"/>
    <mergeCell ref="D5:E5"/>
    <mergeCell ref="L7:M7"/>
    <mergeCell ref="J7:K7"/>
    <mergeCell ref="H7:I7"/>
    <mergeCell ref="F7:G7"/>
    <mergeCell ref="D7:E7"/>
    <mergeCell ref="B108:B110"/>
    <mergeCell ref="C108:C110"/>
    <mergeCell ref="B126:B128"/>
    <mergeCell ref="B73:B74"/>
    <mergeCell ref="C73:C74"/>
    <mergeCell ref="D73:E73"/>
    <mergeCell ref="F73:G73"/>
    <mergeCell ref="H73:I73"/>
    <mergeCell ref="J73:K73"/>
    <mergeCell ref="L73:M73"/>
    <mergeCell ref="M288:M290"/>
    <mergeCell ref="B111:B113"/>
    <mergeCell ref="C7:C8"/>
    <mergeCell ref="B7:B8"/>
    <mergeCell ref="B38:C38"/>
    <mergeCell ref="H36:L36"/>
    <mergeCell ref="C36:G36"/>
    <mergeCell ref="H40:I40"/>
    <mergeCell ref="J40:K40"/>
    <mergeCell ref="I315:I317"/>
    <mergeCell ref="K306:K308"/>
    <mergeCell ref="K354:K356"/>
    <mergeCell ref="B78:B80"/>
    <mergeCell ref="C78:C80"/>
    <mergeCell ref="K357:K359"/>
    <mergeCell ref="B60:B62"/>
    <mergeCell ref="C60:C62"/>
    <mergeCell ref="B63:B65"/>
    <mergeCell ref="C63:C65"/>
    <mergeCell ref="D71:E71"/>
    <mergeCell ref="C69:G69"/>
    <mergeCell ref="H201:L201"/>
    <mergeCell ref="L139:M139"/>
    <mergeCell ref="B15:B17"/>
    <mergeCell ref="C15:C17"/>
    <mergeCell ref="B18:B20"/>
    <mergeCell ref="B12:B14"/>
    <mergeCell ref="B57:B59"/>
    <mergeCell ref="C57:C59"/>
    <mergeCell ref="B70:C70"/>
    <mergeCell ref="G70:I70"/>
    <mergeCell ref="J74:K74"/>
    <mergeCell ref="I114:I116"/>
    <mergeCell ref="I126:I128"/>
    <mergeCell ref="C12:C14"/>
    <mergeCell ref="K351:K353"/>
    <mergeCell ref="G269:I269"/>
    <mergeCell ref="F139:G139"/>
    <mergeCell ref="H139:I139"/>
    <mergeCell ref="J139:K139"/>
    <mergeCell ref="F239:G239"/>
    <mergeCell ref="H239:I239"/>
    <mergeCell ref="J239:K239"/>
    <mergeCell ref="J238:K238"/>
    <mergeCell ref="I117:I119"/>
    <mergeCell ref="K327:K329"/>
    <mergeCell ref="G339:G341"/>
    <mergeCell ref="H69:L69"/>
    <mergeCell ref="B71:C71"/>
    <mergeCell ref="G71:I71"/>
    <mergeCell ref="G441:G443"/>
    <mergeCell ref="G438:G440"/>
    <mergeCell ref="H207:I230"/>
    <mergeCell ref="C267:G267"/>
    <mergeCell ref="H267:L267"/>
    <mergeCell ref="B268:C268"/>
    <mergeCell ref="B246:B248"/>
    <mergeCell ref="I123:I125"/>
    <mergeCell ref="I120:I122"/>
    <mergeCell ref="K111:K113"/>
    <mergeCell ref="K108:K110"/>
    <mergeCell ref="I129:I131"/>
    <mergeCell ref="H174:I197"/>
    <mergeCell ref="C255:C257"/>
    <mergeCell ref="C246:C248"/>
    <mergeCell ref="B189:B191"/>
    <mergeCell ref="E27:E29"/>
    <mergeCell ref="E30:E32"/>
    <mergeCell ref="E42:E44"/>
    <mergeCell ref="E45:E47"/>
    <mergeCell ref="E57:E59"/>
    <mergeCell ref="E48:E50"/>
    <mergeCell ref="E51:E53"/>
    <mergeCell ref="E54:E56"/>
    <mergeCell ref="G12:G14"/>
    <mergeCell ref="G9:G11"/>
    <mergeCell ref="G18:G20"/>
    <mergeCell ref="G15:G17"/>
    <mergeCell ref="G30:G32"/>
    <mergeCell ref="G24:G26"/>
    <mergeCell ref="G21:G23"/>
    <mergeCell ref="G27:G29"/>
    <mergeCell ref="I9:I11"/>
    <mergeCell ref="I18:I20"/>
    <mergeCell ref="I12:I14"/>
    <mergeCell ref="I15:I17"/>
    <mergeCell ref="I27:I29"/>
    <mergeCell ref="I24:I26"/>
    <mergeCell ref="I30:I32"/>
    <mergeCell ref="I21:I23"/>
    <mergeCell ref="I51:I53"/>
    <mergeCell ref="I48:I50"/>
    <mergeCell ref="I45:I47"/>
    <mergeCell ref="I42:I44"/>
    <mergeCell ref="E12:E14"/>
    <mergeCell ref="K75:K77"/>
    <mergeCell ref="K87:K89"/>
    <mergeCell ref="K93:K95"/>
    <mergeCell ref="K96:K98"/>
    <mergeCell ref="K90:K92"/>
    <mergeCell ref="K18:K20"/>
    <mergeCell ref="K9:K11"/>
    <mergeCell ref="K12:K14"/>
    <mergeCell ref="K15:K17"/>
    <mergeCell ref="K30:K32"/>
    <mergeCell ref="M63:M65"/>
    <mergeCell ref="K27:K29"/>
    <mergeCell ref="K21:K23"/>
    <mergeCell ref="K24:K26"/>
    <mergeCell ref="M9:M11"/>
    <mergeCell ref="M12:M14"/>
    <mergeCell ref="M15:M17"/>
    <mergeCell ref="M18:M20"/>
    <mergeCell ref="M24:M26"/>
    <mergeCell ref="M21:M23"/>
    <mergeCell ref="M27:M29"/>
    <mergeCell ref="M30:M32"/>
    <mergeCell ref="K48:K50"/>
    <mergeCell ref="K51:K53"/>
    <mergeCell ref="K42:K44"/>
    <mergeCell ref="K45:K47"/>
    <mergeCell ref="K54:K56"/>
    <mergeCell ref="K57:K59"/>
    <mergeCell ref="K63:K65"/>
    <mergeCell ref="K60:K62"/>
    <mergeCell ref="M45:M47"/>
    <mergeCell ref="M42:M44"/>
    <mergeCell ref="E63:E65"/>
    <mergeCell ref="E60:E62"/>
    <mergeCell ref="G42:G44"/>
    <mergeCell ref="G51:G53"/>
    <mergeCell ref="G48:G50"/>
    <mergeCell ref="G45:G47"/>
    <mergeCell ref="I60:I62"/>
    <mergeCell ref="I63:I65"/>
    <mergeCell ref="I54:I56"/>
    <mergeCell ref="I57:I59"/>
    <mergeCell ref="G63:G65"/>
    <mergeCell ref="G57:G59"/>
    <mergeCell ref="G60:G62"/>
    <mergeCell ref="G54:G56"/>
    <mergeCell ref="M57:M59"/>
    <mergeCell ref="M48:M50"/>
    <mergeCell ref="M54:M56"/>
    <mergeCell ref="M51:M53"/>
    <mergeCell ref="M60:M62"/>
    <mergeCell ref="K81:K83"/>
    <mergeCell ref="K84:K86"/>
    <mergeCell ref="M75:M77"/>
    <mergeCell ref="M78:M80"/>
    <mergeCell ref="M90:M92"/>
    <mergeCell ref="M96:M98"/>
    <mergeCell ref="M87:M89"/>
    <mergeCell ref="M84:M86"/>
    <mergeCell ref="M81:M83"/>
    <mergeCell ref="M93:M95"/>
    <mergeCell ref="E108:E110"/>
    <mergeCell ref="E78:E80"/>
    <mergeCell ref="E75:E77"/>
    <mergeCell ref="E93:E95"/>
    <mergeCell ref="E84:E86"/>
    <mergeCell ref="E81:E83"/>
    <mergeCell ref="E96:E98"/>
    <mergeCell ref="E87:E89"/>
    <mergeCell ref="E90:E92"/>
    <mergeCell ref="G78:G80"/>
    <mergeCell ref="G75:G77"/>
    <mergeCell ref="G81:G83"/>
    <mergeCell ref="G96:G98"/>
    <mergeCell ref="G93:G95"/>
    <mergeCell ref="G90:G92"/>
    <mergeCell ref="G84:G86"/>
    <mergeCell ref="I78:I80"/>
    <mergeCell ref="I81:I83"/>
    <mergeCell ref="I90:I92"/>
    <mergeCell ref="I96:I98"/>
    <mergeCell ref="I93:I95"/>
    <mergeCell ref="K78:K80"/>
    <mergeCell ref="E111:E113"/>
    <mergeCell ref="E129:E131"/>
    <mergeCell ref="E126:E128"/>
    <mergeCell ref="E114:E116"/>
    <mergeCell ref="E117:E119"/>
    <mergeCell ref="E120:E122"/>
    <mergeCell ref="E123:E125"/>
    <mergeCell ref="G111:G113"/>
    <mergeCell ref="G108:G110"/>
    <mergeCell ref="G120:G122"/>
    <mergeCell ref="G126:G128"/>
    <mergeCell ref="G123:G125"/>
    <mergeCell ref="G129:G131"/>
    <mergeCell ref="G117:G119"/>
    <mergeCell ref="G114:G116"/>
    <mergeCell ref="I111:I113"/>
    <mergeCell ref="I108:I110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4294967293" verticalDpi="4294967293" r:id="rId1"/>
  <rowBreaks count="31" manualBreakCount="31">
    <brk id="32" min="1" max="12" man="1"/>
    <brk id="65" min="1" max="12" man="1"/>
    <brk id="98" min="1" max="12" man="1"/>
    <brk id="131" min="1" max="12" man="1"/>
    <brk id="164" min="1" max="12" man="1"/>
    <brk id="197" max="12" man="1"/>
    <brk id="230" max="12" man="1"/>
    <brk id="263" max="12" man="1"/>
    <brk id="296" max="12" man="1"/>
    <brk id="329" max="12" man="1"/>
    <brk id="362" max="12" man="1"/>
    <brk id="395" max="12" man="1"/>
    <brk id="428" max="12" man="1"/>
    <brk id="461" max="12" man="1"/>
    <brk id="494" max="12" man="1"/>
    <brk id="527" max="12" man="1"/>
    <brk id="560" max="12" man="1"/>
    <brk id="593" max="12" man="1"/>
    <brk id="626" max="12" man="1"/>
    <brk id="659" min="1" max="12" man="1"/>
    <brk id="692" max="12" man="1"/>
    <brk id="725" max="12" man="1"/>
    <brk id="758" max="12" man="1"/>
    <brk id="791" max="12" man="1"/>
    <brk id="824" max="12" man="1"/>
    <brk id="857" max="12" man="1"/>
    <brk id="890" max="12" man="1"/>
    <brk id="923" max="12" man="1"/>
    <brk id="956" max="12" man="1"/>
    <brk id="989" max="12" man="1"/>
    <brk id="1014" min="1" max="12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19"/>
  <sheetViews>
    <sheetView topLeftCell="A102" workbookViewId="0">
      <selection activeCell="A113" sqref="A113:K117"/>
    </sheetView>
  </sheetViews>
  <sheetFormatPr defaultRowHeight="16.5" x14ac:dyDescent="0.3"/>
  <cols>
    <col min="1" max="1" width="22" bestFit="1" customWidth="1"/>
    <col min="2" max="2" width="13.875" customWidth="1"/>
    <col min="3" max="3" width="35.125" customWidth="1"/>
    <col min="4" max="4" width="7" bestFit="1" customWidth="1"/>
    <col min="5" max="8" width="4.25" bestFit="1" customWidth="1"/>
  </cols>
  <sheetData>
    <row r="1" spans="1:8" s="93" customFormat="1" ht="11.25" x14ac:dyDescent="0.3">
      <c r="A1" s="256" t="s">
        <v>113</v>
      </c>
      <c r="B1" s="256"/>
      <c r="C1" s="256" t="s">
        <v>116</v>
      </c>
      <c r="D1" s="256" t="s">
        <v>114</v>
      </c>
      <c r="E1" s="250" t="s">
        <v>110</v>
      </c>
      <c r="F1" s="251"/>
      <c r="G1" s="250" t="s">
        <v>111</v>
      </c>
      <c r="H1" s="251"/>
    </row>
    <row r="2" spans="1:8" s="93" customFormat="1" ht="11.25" x14ac:dyDescent="0.3">
      <c r="A2" s="256"/>
      <c r="B2" s="256"/>
      <c r="C2" s="256"/>
      <c r="D2" s="256"/>
      <c r="E2" s="94" t="s">
        <v>73</v>
      </c>
      <c r="F2" s="94" t="s">
        <v>112</v>
      </c>
      <c r="G2" s="94" t="s">
        <v>73</v>
      </c>
      <c r="H2" s="94" t="s">
        <v>112</v>
      </c>
    </row>
    <row r="3" spans="1:8" s="93" customFormat="1" ht="11.25" x14ac:dyDescent="0.3">
      <c r="A3" s="257" t="s">
        <v>125</v>
      </c>
      <c r="B3" s="258"/>
      <c r="C3" s="95" t="s">
        <v>9</v>
      </c>
      <c r="D3" s="96">
        <v>20</v>
      </c>
      <c r="E3" s="97"/>
      <c r="F3" s="97"/>
      <c r="G3" s="97">
        <f>D3</f>
        <v>20</v>
      </c>
      <c r="H3" s="97"/>
    </row>
    <row r="4" spans="1:8" s="93" customFormat="1" ht="13.5" x14ac:dyDescent="0.3">
      <c r="A4" s="252" t="s">
        <v>149</v>
      </c>
      <c r="B4" s="259" t="s">
        <v>155</v>
      </c>
      <c r="C4" s="98" t="s">
        <v>72</v>
      </c>
      <c r="D4" s="29">
        <v>5</v>
      </c>
      <c r="E4" s="63">
        <v>5</v>
      </c>
      <c r="F4" s="63"/>
      <c r="G4" s="63"/>
      <c r="H4" s="63"/>
    </row>
    <row r="5" spans="1:8" s="93" customFormat="1" ht="13.5" x14ac:dyDescent="0.3">
      <c r="A5" s="253"/>
      <c r="B5" s="260"/>
      <c r="C5" s="99" t="s">
        <v>150</v>
      </c>
      <c r="D5" s="30">
        <v>5</v>
      </c>
      <c r="E5" s="64">
        <v>5</v>
      </c>
      <c r="F5" s="64"/>
      <c r="G5" s="64"/>
      <c r="H5" s="64"/>
    </row>
    <row r="6" spans="1:8" s="93" customFormat="1" ht="13.5" x14ac:dyDescent="0.3">
      <c r="A6" s="253"/>
      <c r="B6" s="260"/>
      <c r="C6" s="99" t="s">
        <v>151</v>
      </c>
      <c r="D6" s="30">
        <v>7</v>
      </c>
      <c r="E6" s="64">
        <v>7</v>
      </c>
      <c r="F6" s="64"/>
      <c r="G6" s="64"/>
      <c r="H6" s="64"/>
    </row>
    <row r="7" spans="1:8" s="93" customFormat="1" ht="13.5" x14ac:dyDescent="0.3">
      <c r="A7" s="253"/>
      <c r="B7" s="260"/>
      <c r="C7" s="100" t="s">
        <v>200</v>
      </c>
      <c r="D7" s="30">
        <v>5</v>
      </c>
      <c r="E7" s="64">
        <v>5</v>
      </c>
      <c r="F7" s="64"/>
      <c r="G7" s="64"/>
      <c r="H7" s="64"/>
    </row>
    <row r="8" spans="1:8" s="93" customFormat="1" ht="13.5" x14ac:dyDescent="0.3">
      <c r="A8" s="253"/>
      <c r="B8" s="260"/>
      <c r="C8" s="99" t="s">
        <v>201</v>
      </c>
      <c r="D8" s="30">
        <v>5</v>
      </c>
      <c r="E8" s="64">
        <v>5</v>
      </c>
      <c r="F8" s="64"/>
      <c r="G8" s="64"/>
      <c r="H8" s="64"/>
    </row>
    <row r="9" spans="1:8" s="93" customFormat="1" ht="13.5" x14ac:dyDescent="0.3">
      <c r="A9" s="253"/>
      <c r="B9" s="261"/>
      <c r="C9" s="101" t="s">
        <v>152</v>
      </c>
      <c r="D9" s="31">
        <v>5</v>
      </c>
      <c r="E9" s="65"/>
      <c r="F9" s="65">
        <f>D9</f>
        <v>5</v>
      </c>
      <c r="G9" s="65"/>
      <c r="H9" s="65"/>
    </row>
    <row r="10" spans="1:8" s="93" customFormat="1" ht="13.5" x14ac:dyDescent="0.3">
      <c r="A10" s="253"/>
      <c r="B10" s="264" t="s">
        <v>120</v>
      </c>
      <c r="C10" s="102" t="s">
        <v>153</v>
      </c>
      <c r="D10" s="32">
        <v>4</v>
      </c>
      <c r="E10" s="63"/>
      <c r="F10" s="63">
        <f t="shared" ref="F10:F21" si="0">D10</f>
        <v>4</v>
      </c>
      <c r="G10" s="63"/>
      <c r="H10" s="63"/>
    </row>
    <row r="11" spans="1:8" s="93" customFormat="1" ht="13.5" x14ac:dyDescent="0.3">
      <c r="A11" s="253"/>
      <c r="B11" s="260"/>
      <c r="C11" s="99" t="s">
        <v>74</v>
      </c>
      <c r="D11" s="30">
        <v>4</v>
      </c>
      <c r="E11" s="64"/>
      <c r="F11" s="64">
        <f t="shared" si="0"/>
        <v>4</v>
      </c>
      <c r="G11" s="64"/>
      <c r="H11" s="64"/>
    </row>
    <row r="12" spans="1:8" s="93" customFormat="1" ht="13.5" x14ac:dyDescent="0.3">
      <c r="A12" s="253"/>
      <c r="B12" s="260"/>
      <c r="C12" s="99" t="s">
        <v>75</v>
      </c>
      <c r="D12" s="30">
        <v>2</v>
      </c>
      <c r="E12" s="64"/>
      <c r="F12" s="64">
        <f t="shared" si="0"/>
        <v>2</v>
      </c>
      <c r="G12" s="64"/>
      <c r="H12" s="64"/>
    </row>
    <row r="13" spans="1:8" s="93" customFormat="1" ht="13.5" x14ac:dyDescent="0.3">
      <c r="A13" s="253"/>
      <c r="B13" s="260"/>
      <c r="C13" s="99" t="s">
        <v>76</v>
      </c>
      <c r="D13" s="30">
        <v>4</v>
      </c>
      <c r="E13" s="64"/>
      <c r="F13" s="64">
        <f t="shared" si="0"/>
        <v>4</v>
      </c>
      <c r="G13" s="64"/>
      <c r="H13" s="64"/>
    </row>
    <row r="14" spans="1:8" s="93" customFormat="1" ht="13.5" x14ac:dyDescent="0.3">
      <c r="A14" s="253"/>
      <c r="B14" s="260"/>
      <c r="C14" s="99" t="s">
        <v>77</v>
      </c>
      <c r="D14" s="30">
        <v>2</v>
      </c>
      <c r="E14" s="64"/>
      <c r="F14" s="64">
        <f t="shared" si="0"/>
        <v>2</v>
      </c>
      <c r="G14" s="64"/>
      <c r="H14" s="64"/>
    </row>
    <row r="15" spans="1:8" s="93" customFormat="1" ht="13.5" x14ac:dyDescent="0.3">
      <c r="A15" s="253"/>
      <c r="B15" s="260"/>
      <c r="C15" s="99" t="s">
        <v>78</v>
      </c>
      <c r="D15" s="30">
        <v>4</v>
      </c>
      <c r="E15" s="64"/>
      <c r="F15" s="64">
        <f t="shared" si="0"/>
        <v>4</v>
      </c>
      <c r="G15" s="64"/>
      <c r="H15" s="64"/>
    </row>
    <row r="16" spans="1:8" s="93" customFormat="1" ht="13.5" x14ac:dyDescent="0.3">
      <c r="A16" s="253"/>
      <c r="B16" s="261"/>
      <c r="C16" s="101" t="s">
        <v>79</v>
      </c>
      <c r="D16" s="31">
        <v>4</v>
      </c>
      <c r="E16" s="65"/>
      <c r="F16" s="65">
        <f t="shared" si="0"/>
        <v>4</v>
      </c>
      <c r="G16" s="65"/>
      <c r="H16" s="65"/>
    </row>
    <row r="17" spans="1:10" s="93" customFormat="1" ht="13.5" x14ac:dyDescent="0.3">
      <c r="A17" s="253"/>
      <c r="B17" s="253" t="s">
        <v>156</v>
      </c>
      <c r="C17" s="103" t="s">
        <v>80</v>
      </c>
      <c r="D17" s="32">
        <v>10</v>
      </c>
      <c r="E17" s="63"/>
      <c r="F17" s="63">
        <f t="shared" si="0"/>
        <v>10</v>
      </c>
      <c r="G17" s="63"/>
      <c r="H17" s="63"/>
    </row>
    <row r="18" spans="1:10" s="93" customFormat="1" ht="13.5" x14ac:dyDescent="0.3">
      <c r="A18" s="253"/>
      <c r="B18" s="253"/>
      <c r="C18" s="104" t="s">
        <v>81</v>
      </c>
      <c r="D18" s="30">
        <v>20</v>
      </c>
      <c r="E18" s="64"/>
      <c r="F18" s="64">
        <f t="shared" si="0"/>
        <v>20</v>
      </c>
      <c r="G18" s="64"/>
      <c r="H18" s="64"/>
      <c r="I18" s="105"/>
      <c r="J18" s="106"/>
    </row>
    <row r="19" spans="1:10" s="93" customFormat="1" ht="13.5" x14ac:dyDescent="0.3">
      <c r="A19" s="253"/>
      <c r="B19" s="253"/>
      <c r="C19" s="104" t="s">
        <v>154</v>
      </c>
      <c r="D19" s="30">
        <v>10</v>
      </c>
      <c r="E19" s="64"/>
      <c r="F19" s="64">
        <f t="shared" si="0"/>
        <v>10</v>
      </c>
      <c r="G19" s="64"/>
      <c r="H19" s="64"/>
    </row>
    <row r="20" spans="1:10" s="93" customFormat="1" ht="13.5" x14ac:dyDescent="0.3">
      <c r="A20" s="253"/>
      <c r="B20" s="253"/>
      <c r="C20" s="104" t="s">
        <v>90</v>
      </c>
      <c r="D20" s="30">
        <v>20</v>
      </c>
      <c r="E20" s="64"/>
      <c r="F20" s="64">
        <f t="shared" si="0"/>
        <v>20</v>
      </c>
      <c r="G20" s="64"/>
      <c r="H20" s="64"/>
    </row>
    <row r="21" spans="1:10" s="93" customFormat="1" ht="13.5" x14ac:dyDescent="0.3">
      <c r="A21" s="254"/>
      <c r="B21" s="254"/>
      <c r="C21" s="107" t="s">
        <v>91</v>
      </c>
      <c r="D21" s="33">
        <v>20</v>
      </c>
      <c r="E21" s="65"/>
      <c r="F21" s="65">
        <f t="shared" si="0"/>
        <v>20</v>
      </c>
      <c r="G21" s="65"/>
      <c r="H21" s="65"/>
    </row>
    <row r="22" spans="1:10" s="93" customFormat="1" ht="13.5" x14ac:dyDescent="0.3">
      <c r="A22" s="255" t="s">
        <v>36</v>
      </c>
      <c r="B22" s="255" t="s">
        <v>157</v>
      </c>
      <c r="C22" s="108" t="s">
        <v>202</v>
      </c>
      <c r="D22" s="66">
        <v>4</v>
      </c>
      <c r="E22" s="63">
        <f>D22</f>
        <v>4</v>
      </c>
      <c r="F22" s="63"/>
      <c r="G22" s="63"/>
      <c r="H22" s="63"/>
    </row>
    <row r="23" spans="1:10" s="93" customFormat="1" ht="13.5" x14ac:dyDescent="0.3">
      <c r="A23" s="253"/>
      <c r="B23" s="253"/>
      <c r="C23" s="109" t="s">
        <v>203</v>
      </c>
      <c r="D23" s="67">
        <v>10</v>
      </c>
      <c r="E23" s="64">
        <f>D23</f>
        <v>10</v>
      </c>
      <c r="F23" s="64"/>
      <c r="G23" s="64"/>
      <c r="H23" s="64"/>
    </row>
    <row r="24" spans="1:10" s="93" customFormat="1" ht="13.5" x14ac:dyDescent="0.3">
      <c r="A24" s="253"/>
      <c r="B24" s="254"/>
      <c r="C24" s="110" t="s">
        <v>204</v>
      </c>
      <c r="D24" s="68">
        <v>10</v>
      </c>
      <c r="E24" s="65">
        <f>D24</f>
        <v>10</v>
      </c>
      <c r="F24" s="65"/>
      <c r="G24" s="65"/>
      <c r="H24" s="65"/>
    </row>
    <row r="25" spans="1:10" s="93" customFormat="1" ht="13.5" x14ac:dyDescent="0.3">
      <c r="A25" s="253"/>
      <c r="B25" s="259" t="s">
        <v>158</v>
      </c>
      <c r="C25" s="111" t="s">
        <v>159</v>
      </c>
      <c r="D25" s="66">
        <v>5</v>
      </c>
      <c r="E25" s="63"/>
      <c r="F25" s="63">
        <f>D25</f>
        <v>5</v>
      </c>
      <c r="G25" s="63"/>
      <c r="H25" s="63"/>
    </row>
    <row r="26" spans="1:10" s="93" customFormat="1" ht="13.5" x14ac:dyDescent="0.3">
      <c r="A26" s="253"/>
      <c r="B26" s="260"/>
      <c r="C26" s="104" t="s">
        <v>160</v>
      </c>
      <c r="D26" s="67">
        <v>5</v>
      </c>
      <c r="E26" s="64"/>
      <c r="F26" s="64">
        <f t="shared" ref="F26:F33" si="1">D26</f>
        <v>5</v>
      </c>
      <c r="G26" s="64"/>
      <c r="H26" s="64"/>
    </row>
    <row r="27" spans="1:10" s="93" customFormat="1" ht="13.5" x14ac:dyDescent="0.3">
      <c r="A27" s="253"/>
      <c r="B27" s="260"/>
      <c r="C27" s="104" t="s">
        <v>98</v>
      </c>
      <c r="D27" s="67">
        <v>10</v>
      </c>
      <c r="E27" s="64"/>
      <c r="F27" s="64">
        <f t="shared" si="1"/>
        <v>10</v>
      </c>
      <c r="G27" s="64"/>
      <c r="H27" s="64"/>
    </row>
    <row r="28" spans="1:10" s="93" customFormat="1" ht="13.5" x14ac:dyDescent="0.3">
      <c r="A28" s="253"/>
      <c r="B28" s="260"/>
      <c r="C28" s="104" t="s">
        <v>99</v>
      </c>
      <c r="D28" s="67">
        <v>10</v>
      </c>
      <c r="E28" s="64"/>
      <c r="F28" s="64">
        <f t="shared" si="1"/>
        <v>10</v>
      </c>
      <c r="G28" s="64"/>
      <c r="H28" s="64"/>
    </row>
    <row r="29" spans="1:10" s="93" customFormat="1" ht="13.5" x14ac:dyDescent="0.3">
      <c r="A29" s="253"/>
      <c r="B29" s="261"/>
      <c r="C29" s="110" t="s">
        <v>100</v>
      </c>
      <c r="D29" s="68">
        <v>6</v>
      </c>
      <c r="E29" s="65"/>
      <c r="F29" s="65">
        <f t="shared" si="1"/>
        <v>6</v>
      </c>
      <c r="G29" s="65"/>
      <c r="H29" s="65"/>
    </row>
    <row r="30" spans="1:10" s="93" customFormat="1" ht="13.5" x14ac:dyDescent="0.3">
      <c r="A30" s="253"/>
      <c r="B30" s="262" t="s">
        <v>121</v>
      </c>
      <c r="C30" s="111" t="s">
        <v>101</v>
      </c>
      <c r="D30" s="69">
        <v>15</v>
      </c>
      <c r="E30" s="70"/>
      <c r="F30" s="70">
        <f t="shared" si="1"/>
        <v>15</v>
      </c>
      <c r="G30" s="70"/>
      <c r="H30" s="70"/>
    </row>
    <row r="31" spans="1:10" s="93" customFormat="1" ht="13.5" x14ac:dyDescent="0.3">
      <c r="A31" s="253"/>
      <c r="B31" s="260"/>
      <c r="C31" s="104" t="s">
        <v>102</v>
      </c>
      <c r="D31" s="67">
        <v>15</v>
      </c>
      <c r="E31" s="64"/>
      <c r="F31" s="64">
        <f t="shared" si="1"/>
        <v>15</v>
      </c>
      <c r="G31" s="64"/>
      <c r="H31" s="64"/>
    </row>
    <row r="32" spans="1:10" s="93" customFormat="1" ht="13.5" x14ac:dyDescent="0.3">
      <c r="A32" s="253"/>
      <c r="B32" s="260"/>
      <c r="C32" s="104" t="s">
        <v>103</v>
      </c>
      <c r="D32" s="67">
        <v>15</v>
      </c>
      <c r="E32" s="64"/>
      <c r="F32" s="64">
        <f t="shared" si="1"/>
        <v>15</v>
      </c>
      <c r="G32" s="64"/>
      <c r="H32" s="64"/>
    </row>
    <row r="33" spans="1:8" s="93" customFormat="1" ht="13.5" x14ac:dyDescent="0.3">
      <c r="A33" s="254"/>
      <c r="B33" s="263"/>
      <c r="C33" s="112" t="s">
        <v>161</v>
      </c>
      <c r="D33" s="68">
        <v>15</v>
      </c>
      <c r="E33" s="65"/>
      <c r="F33" s="65">
        <f t="shared" si="1"/>
        <v>15</v>
      </c>
      <c r="G33" s="65"/>
      <c r="H33" s="65"/>
    </row>
    <row r="34" spans="1:8" s="93" customFormat="1" ht="13.5" x14ac:dyDescent="0.3">
      <c r="A34" s="275" t="s">
        <v>205</v>
      </c>
      <c r="B34" s="276"/>
      <c r="C34" s="113" t="s">
        <v>69</v>
      </c>
      <c r="D34" s="38">
        <v>14</v>
      </c>
      <c r="E34" s="71"/>
      <c r="F34" s="71"/>
      <c r="G34" s="71">
        <v>3</v>
      </c>
      <c r="H34" s="71">
        <v>11</v>
      </c>
    </row>
    <row r="35" spans="1:8" s="93" customFormat="1" ht="13.5" x14ac:dyDescent="0.3">
      <c r="A35" s="277"/>
      <c r="B35" s="278"/>
      <c r="C35" s="114" t="s">
        <v>70</v>
      </c>
      <c r="D35" s="34">
        <v>14</v>
      </c>
      <c r="E35" s="72"/>
      <c r="F35" s="72"/>
      <c r="G35" s="72">
        <v>3</v>
      </c>
      <c r="H35" s="72">
        <v>11</v>
      </c>
    </row>
    <row r="36" spans="1:8" s="93" customFormat="1" ht="13.5" x14ac:dyDescent="0.3">
      <c r="A36" s="277"/>
      <c r="B36" s="278"/>
      <c r="C36" s="114" t="s">
        <v>71</v>
      </c>
      <c r="D36" s="34">
        <v>14</v>
      </c>
      <c r="E36" s="72"/>
      <c r="F36" s="72"/>
      <c r="G36" s="72">
        <v>3</v>
      </c>
      <c r="H36" s="72">
        <v>11</v>
      </c>
    </row>
    <row r="37" spans="1:8" s="93" customFormat="1" ht="13.5" x14ac:dyDescent="0.3">
      <c r="A37" s="279"/>
      <c r="B37" s="280"/>
      <c r="C37" s="115" t="s">
        <v>206</v>
      </c>
      <c r="D37" s="35">
        <v>18</v>
      </c>
      <c r="E37" s="73"/>
      <c r="F37" s="73"/>
      <c r="G37" s="73">
        <v>3</v>
      </c>
      <c r="H37" s="73">
        <v>15</v>
      </c>
    </row>
    <row r="38" spans="1:8" s="93" customFormat="1" ht="13.5" x14ac:dyDescent="0.3">
      <c r="A38" s="281" t="s">
        <v>134</v>
      </c>
      <c r="B38" s="282"/>
      <c r="C38" s="119" t="s">
        <v>82</v>
      </c>
      <c r="D38" s="53">
        <v>14</v>
      </c>
      <c r="E38" s="77"/>
      <c r="F38" s="77"/>
      <c r="G38" s="77">
        <v>14</v>
      </c>
      <c r="H38" s="77"/>
    </row>
    <row r="39" spans="1:8" s="93" customFormat="1" ht="13.5" x14ac:dyDescent="0.3">
      <c r="A39" s="283"/>
      <c r="B39" s="284"/>
      <c r="C39" s="120" t="s">
        <v>83</v>
      </c>
      <c r="D39" s="54">
        <v>28</v>
      </c>
      <c r="E39" s="77"/>
      <c r="F39" s="77"/>
      <c r="G39" s="77">
        <v>18</v>
      </c>
      <c r="H39" s="77">
        <v>10</v>
      </c>
    </row>
    <row r="40" spans="1:8" s="93" customFormat="1" ht="13.5" x14ac:dyDescent="0.3">
      <c r="A40" s="283"/>
      <c r="B40" s="284"/>
      <c r="C40" s="120" t="s">
        <v>84</v>
      </c>
      <c r="D40" s="54">
        <v>21</v>
      </c>
      <c r="E40" s="77"/>
      <c r="F40" s="77"/>
      <c r="G40" s="77"/>
      <c r="H40" s="77">
        <v>21</v>
      </c>
    </row>
    <row r="41" spans="1:8" s="93" customFormat="1" ht="13.5" x14ac:dyDescent="0.3">
      <c r="A41" s="283"/>
      <c r="B41" s="284"/>
      <c r="C41" s="120" t="s">
        <v>85</v>
      </c>
      <c r="D41" s="54">
        <v>21</v>
      </c>
      <c r="E41" s="77"/>
      <c r="F41" s="77"/>
      <c r="G41" s="77"/>
      <c r="H41" s="77">
        <v>21</v>
      </c>
    </row>
    <row r="42" spans="1:8" s="93" customFormat="1" ht="13.5" x14ac:dyDescent="0.3">
      <c r="A42" s="283"/>
      <c r="B42" s="284"/>
      <c r="C42" s="120" t="s">
        <v>86</v>
      </c>
      <c r="D42" s="54">
        <v>21</v>
      </c>
      <c r="E42" s="77"/>
      <c r="F42" s="77"/>
      <c r="G42" s="77"/>
      <c r="H42" s="77">
        <v>21</v>
      </c>
    </row>
    <row r="43" spans="1:8" s="93" customFormat="1" ht="13.5" x14ac:dyDescent="0.3">
      <c r="A43" s="283"/>
      <c r="B43" s="284"/>
      <c r="C43" s="120" t="s">
        <v>87</v>
      </c>
      <c r="D43" s="54">
        <v>21</v>
      </c>
      <c r="E43" s="77"/>
      <c r="F43" s="77"/>
      <c r="G43" s="77"/>
      <c r="H43" s="77">
        <v>21</v>
      </c>
    </row>
    <row r="44" spans="1:8" s="93" customFormat="1" ht="13.5" x14ac:dyDescent="0.3">
      <c r="A44" s="283"/>
      <c r="B44" s="284"/>
      <c r="C44" s="120" t="s">
        <v>88</v>
      </c>
      <c r="D44" s="54">
        <v>21</v>
      </c>
      <c r="E44" s="77"/>
      <c r="F44" s="77"/>
      <c r="G44" s="77"/>
      <c r="H44" s="77">
        <v>21</v>
      </c>
    </row>
    <row r="45" spans="1:8" s="93" customFormat="1" ht="13.5" x14ac:dyDescent="0.3">
      <c r="A45" s="283"/>
      <c r="B45" s="284"/>
      <c r="C45" s="121" t="s">
        <v>89</v>
      </c>
      <c r="D45" s="55">
        <v>13</v>
      </c>
      <c r="E45" s="78"/>
      <c r="F45" s="78"/>
      <c r="G45" s="78"/>
      <c r="H45" s="78">
        <v>13</v>
      </c>
    </row>
    <row r="46" spans="1:8" s="93" customFormat="1" ht="13.5" x14ac:dyDescent="0.3">
      <c r="A46" s="268" t="s">
        <v>37</v>
      </c>
      <c r="B46" s="268" t="s">
        <v>162</v>
      </c>
      <c r="C46" s="122" t="s">
        <v>207</v>
      </c>
      <c r="D46" s="56">
        <v>20</v>
      </c>
      <c r="E46" s="74">
        <v>4</v>
      </c>
      <c r="F46" s="74">
        <v>16</v>
      </c>
      <c r="G46" s="74"/>
      <c r="H46" s="74"/>
    </row>
    <row r="47" spans="1:8" s="93" customFormat="1" ht="13.5" x14ac:dyDescent="0.3">
      <c r="A47" s="268"/>
      <c r="B47" s="268"/>
      <c r="C47" s="123" t="s">
        <v>208</v>
      </c>
      <c r="D47" s="57">
        <v>40</v>
      </c>
      <c r="E47" s="76">
        <v>12</v>
      </c>
      <c r="F47" s="76">
        <v>28</v>
      </c>
      <c r="G47" s="76"/>
      <c r="H47" s="76"/>
    </row>
    <row r="48" spans="1:8" s="93" customFormat="1" ht="13.5" x14ac:dyDescent="0.3">
      <c r="A48" s="268"/>
      <c r="B48" s="268" t="s">
        <v>163</v>
      </c>
      <c r="C48" s="124" t="s">
        <v>165</v>
      </c>
      <c r="D48" s="56">
        <v>10</v>
      </c>
      <c r="E48" s="74">
        <v>10</v>
      </c>
      <c r="F48" s="74"/>
      <c r="G48" s="74"/>
      <c r="H48" s="74"/>
    </row>
    <row r="49" spans="1:8" s="93" customFormat="1" ht="13.5" x14ac:dyDescent="0.3">
      <c r="A49" s="268"/>
      <c r="B49" s="268"/>
      <c r="C49" s="125" t="s">
        <v>92</v>
      </c>
      <c r="D49" s="58">
        <v>10</v>
      </c>
      <c r="E49" s="75">
        <v>6</v>
      </c>
      <c r="F49" s="75">
        <v>4</v>
      </c>
      <c r="G49" s="75"/>
      <c r="H49" s="75"/>
    </row>
    <row r="50" spans="1:8" s="93" customFormat="1" ht="13.5" x14ac:dyDescent="0.3">
      <c r="A50" s="268"/>
      <c r="B50" s="268"/>
      <c r="C50" s="125" t="s">
        <v>93</v>
      </c>
      <c r="D50" s="58">
        <v>30</v>
      </c>
      <c r="E50" s="75"/>
      <c r="F50" s="75"/>
      <c r="G50" s="75">
        <v>10</v>
      </c>
      <c r="H50" s="75">
        <v>30</v>
      </c>
    </row>
    <row r="51" spans="1:8" s="93" customFormat="1" ht="13.5" x14ac:dyDescent="0.3">
      <c r="A51" s="268"/>
      <c r="B51" s="268"/>
      <c r="C51" s="123" t="s">
        <v>94</v>
      </c>
      <c r="D51" s="57">
        <v>10</v>
      </c>
      <c r="E51" s="76"/>
      <c r="F51" s="76"/>
      <c r="G51" s="76"/>
      <c r="H51" s="76">
        <v>10</v>
      </c>
    </row>
    <row r="52" spans="1:8" s="93" customFormat="1" ht="13.5" x14ac:dyDescent="0.3">
      <c r="A52" s="268"/>
      <c r="B52" s="285" t="s">
        <v>164</v>
      </c>
      <c r="C52" s="126" t="s">
        <v>95</v>
      </c>
      <c r="D52" s="50">
        <v>20</v>
      </c>
      <c r="E52" s="74"/>
      <c r="F52" s="74"/>
      <c r="G52" s="74">
        <v>10</v>
      </c>
      <c r="H52" s="74">
        <v>10</v>
      </c>
    </row>
    <row r="53" spans="1:8" s="93" customFormat="1" ht="13.5" x14ac:dyDescent="0.3">
      <c r="A53" s="268"/>
      <c r="B53" s="285"/>
      <c r="C53" s="127" t="s">
        <v>209</v>
      </c>
      <c r="D53" s="51">
        <v>160</v>
      </c>
      <c r="E53" s="75"/>
      <c r="F53" s="75">
        <v>66</v>
      </c>
      <c r="G53" s="75">
        <v>8</v>
      </c>
      <c r="H53" s="75">
        <v>76</v>
      </c>
    </row>
    <row r="54" spans="1:8" s="93" customFormat="1" ht="13.5" x14ac:dyDescent="0.3">
      <c r="A54" s="268"/>
      <c r="B54" s="286"/>
      <c r="C54" s="128" t="s">
        <v>210</v>
      </c>
      <c r="D54" s="59">
        <v>60</v>
      </c>
      <c r="E54" s="76"/>
      <c r="F54" s="76"/>
      <c r="G54" s="76">
        <v>2</v>
      </c>
      <c r="H54" s="76">
        <v>58</v>
      </c>
    </row>
    <row r="55" spans="1:8" s="93" customFormat="1" ht="13.5" x14ac:dyDescent="0.3">
      <c r="A55" s="281" t="s">
        <v>43</v>
      </c>
      <c r="B55" s="282"/>
      <c r="C55" s="116" t="s">
        <v>130</v>
      </c>
      <c r="D55" s="50">
        <v>21</v>
      </c>
      <c r="E55" s="74">
        <v>21</v>
      </c>
      <c r="F55" s="74"/>
      <c r="G55" s="74"/>
      <c r="H55" s="74"/>
    </row>
    <row r="56" spans="1:8" s="93" customFormat="1" ht="13.5" x14ac:dyDescent="0.3">
      <c r="A56" s="283"/>
      <c r="B56" s="284"/>
      <c r="C56" s="117" t="s">
        <v>131</v>
      </c>
      <c r="D56" s="51">
        <v>14</v>
      </c>
      <c r="E56" s="75">
        <v>14</v>
      </c>
      <c r="F56" s="75"/>
      <c r="G56" s="75"/>
      <c r="H56" s="75"/>
    </row>
    <row r="57" spans="1:8" s="93" customFormat="1" ht="13.5" x14ac:dyDescent="0.3">
      <c r="A57" s="283"/>
      <c r="B57" s="284"/>
      <c r="C57" s="117" t="s">
        <v>132</v>
      </c>
      <c r="D57" s="51">
        <v>28</v>
      </c>
      <c r="E57" s="75">
        <v>5</v>
      </c>
      <c r="F57" s="75">
        <v>23</v>
      </c>
      <c r="G57" s="75"/>
      <c r="H57" s="75"/>
    </row>
    <row r="58" spans="1:8" s="93" customFormat="1" ht="13.5" x14ac:dyDescent="0.3">
      <c r="A58" s="283"/>
      <c r="B58" s="284"/>
      <c r="C58" s="118" t="s">
        <v>133</v>
      </c>
      <c r="D58" s="52">
        <v>17</v>
      </c>
      <c r="E58" s="76"/>
      <c r="F58" s="76">
        <v>17</v>
      </c>
      <c r="G58" s="76"/>
      <c r="H58" s="76"/>
    </row>
    <row r="59" spans="1:8" s="93" customFormat="1" ht="13.5" x14ac:dyDescent="0.3">
      <c r="A59" s="265" t="s">
        <v>38</v>
      </c>
      <c r="B59" s="265" t="s">
        <v>122</v>
      </c>
      <c r="C59" s="129" t="s">
        <v>104</v>
      </c>
      <c r="D59" s="38">
        <v>2</v>
      </c>
      <c r="E59" s="71">
        <v>2</v>
      </c>
      <c r="F59" s="71"/>
      <c r="G59" s="71"/>
      <c r="H59" s="71"/>
    </row>
    <row r="60" spans="1:8" s="93" customFormat="1" ht="13.5" x14ac:dyDescent="0.3">
      <c r="A60" s="266"/>
      <c r="B60" s="266"/>
      <c r="C60" s="130" t="s">
        <v>105</v>
      </c>
      <c r="D60" s="34">
        <v>8</v>
      </c>
      <c r="E60" s="72">
        <v>4</v>
      </c>
      <c r="F60" s="72">
        <v>4</v>
      </c>
      <c r="G60" s="72"/>
      <c r="H60" s="72"/>
    </row>
    <row r="61" spans="1:8" s="93" customFormat="1" ht="13.5" x14ac:dyDescent="0.3">
      <c r="A61" s="266"/>
      <c r="B61" s="266"/>
      <c r="C61" s="114" t="s">
        <v>166</v>
      </c>
      <c r="D61" s="34">
        <v>5</v>
      </c>
      <c r="E61" s="72"/>
      <c r="F61" s="72">
        <v>5</v>
      </c>
      <c r="G61" s="72"/>
      <c r="H61" s="72"/>
    </row>
    <row r="62" spans="1:8" s="93" customFormat="1" ht="13.5" x14ac:dyDescent="0.3">
      <c r="A62" s="266"/>
      <c r="B62" s="266"/>
      <c r="C62" s="114" t="s">
        <v>167</v>
      </c>
      <c r="D62" s="34">
        <v>10</v>
      </c>
      <c r="E62" s="72"/>
      <c r="F62" s="72">
        <v>10</v>
      </c>
      <c r="G62" s="72"/>
      <c r="H62" s="72"/>
    </row>
    <row r="63" spans="1:8" s="93" customFormat="1" ht="13.5" x14ac:dyDescent="0.3">
      <c r="A63" s="266"/>
      <c r="B63" s="266"/>
      <c r="C63" s="114" t="s">
        <v>168</v>
      </c>
      <c r="D63" s="34">
        <v>5</v>
      </c>
      <c r="E63" s="72"/>
      <c r="F63" s="72">
        <v>5</v>
      </c>
      <c r="G63" s="72"/>
      <c r="H63" s="72"/>
    </row>
    <row r="64" spans="1:8" s="93" customFormat="1" ht="13.5" x14ac:dyDescent="0.3">
      <c r="A64" s="266"/>
      <c r="B64" s="267"/>
      <c r="C64" s="131" t="s">
        <v>169</v>
      </c>
      <c r="D64" s="35">
        <v>2</v>
      </c>
      <c r="E64" s="73"/>
      <c r="F64" s="73">
        <v>2</v>
      </c>
      <c r="G64" s="73"/>
      <c r="H64" s="73"/>
    </row>
    <row r="65" spans="1:8" s="93" customFormat="1" ht="13.5" x14ac:dyDescent="0.3">
      <c r="A65" s="266"/>
      <c r="B65" s="265" t="s">
        <v>123</v>
      </c>
      <c r="C65" s="132" t="s">
        <v>170</v>
      </c>
      <c r="D65" s="36">
        <v>6</v>
      </c>
      <c r="E65" s="71">
        <v>5</v>
      </c>
      <c r="F65" s="71">
        <v>1</v>
      </c>
      <c r="G65" s="71"/>
      <c r="H65" s="71"/>
    </row>
    <row r="66" spans="1:8" s="93" customFormat="1" ht="13.5" x14ac:dyDescent="0.3">
      <c r="A66" s="266"/>
      <c r="B66" s="266"/>
      <c r="C66" s="114" t="s">
        <v>171</v>
      </c>
      <c r="D66" s="34">
        <v>4</v>
      </c>
      <c r="E66" s="72"/>
      <c r="F66" s="72">
        <v>4</v>
      </c>
      <c r="G66" s="72"/>
      <c r="H66" s="72"/>
    </row>
    <row r="67" spans="1:8" s="93" customFormat="1" ht="13.5" x14ac:dyDescent="0.3">
      <c r="A67" s="266"/>
      <c r="B67" s="266"/>
      <c r="C67" s="114" t="s">
        <v>172</v>
      </c>
      <c r="D67" s="34">
        <v>10</v>
      </c>
      <c r="E67" s="72"/>
      <c r="F67" s="72">
        <v>10</v>
      </c>
      <c r="G67" s="72"/>
      <c r="H67" s="72"/>
    </row>
    <row r="68" spans="1:8" s="93" customFormat="1" ht="13.5" x14ac:dyDescent="0.3">
      <c r="A68" s="267"/>
      <c r="B68" s="267"/>
      <c r="C68" s="133" t="s">
        <v>173</v>
      </c>
      <c r="D68" s="37">
        <v>4</v>
      </c>
      <c r="E68" s="73"/>
      <c r="F68" s="73">
        <v>4</v>
      </c>
      <c r="G68" s="73"/>
      <c r="H68" s="73"/>
    </row>
    <row r="69" spans="1:8" s="93" customFormat="1" ht="13.5" x14ac:dyDescent="0.3">
      <c r="A69" s="272" t="s">
        <v>68</v>
      </c>
      <c r="B69" s="269" t="s">
        <v>117</v>
      </c>
      <c r="C69" s="134" t="s">
        <v>135</v>
      </c>
      <c r="D69" s="44">
        <v>10</v>
      </c>
      <c r="E69" s="79"/>
      <c r="F69" s="79"/>
      <c r="G69" s="79">
        <v>3</v>
      </c>
      <c r="H69" s="79">
        <v>7</v>
      </c>
    </row>
    <row r="70" spans="1:8" s="93" customFormat="1" ht="13.5" x14ac:dyDescent="0.3">
      <c r="A70" s="272"/>
      <c r="B70" s="270"/>
      <c r="C70" s="135" t="s">
        <v>136</v>
      </c>
      <c r="D70" s="40">
        <v>10</v>
      </c>
      <c r="E70" s="80"/>
      <c r="F70" s="80"/>
      <c r="G70" s="80">
        <v>3</v>
      </c>
      <c r="H70" s="80">
        <v>7</v>
      </c>
    </row>
    <row r="71" spans="1:8" s="93" customFormat="1" ht="13.5" x14ac:dyDescent="0.3">
      <c r="A71" s="272"/>
      <c r="B71" s="270"/>
      <c r="C71" s="135" t="s">
        <v>137</v>
      </c>
      <c r="D71" s="40">
        <v>5</v>
      </c>
      <c r="E71" s="80"/>
      <c r="F71" s="80"/>
      <c r="G71" s="80"/>
      <c r="H71" s="80">
        <v>5</v>
      </c>
    </row>
    <row r="72" spans="1:8" s="93" customFormat="1" ht="13.5" x14ac:dyDescent="0.3">
      <c r="A72" s="272"/>
      <c r="B72" s="271"/>
      <c r="C72" s="136" t="s">
        <v>138</v>
      </c>
      <c r="D72" s="41">
        <v>5</v>
      </c>
      <c r="E72" s="81"/>
      <c r="F72" s="81"/>
      <c r="G72" s="81"/>
      <c r="H72" s="81">
        <v>5</v>
      </c>
    </row>
    <row r="73" spans="1:8" s="93" customFormat="1" ht="13.5" x14ac:dyDescent="0.3">
      <c r="A73" s="272"/>
      <c r="B73" s="274" t="s">
        <v>96</v>
      </c>
      <c r="C73" s="137" t="s">
        <v>139</v>
      </c>
      <c r="D73" s="42">
        <v>10</v>
      </c>
      <c r="E73" s="79"/>
      <c r="F73" s="79"/>
      <c r="G73" s="79">
        <v>6</v>
      </c>
      <c r="H73" s="79">
        <v>4</v>
      </c>
    </row>
    <row r="74" spans="1:8" s="93" customFormat="1" ht="13.5" x14ac:dyDescent="0.3">
      <c r="A74" s="272"/>
      <c r="B74" s="270"/>
      <c r="C74" s="135" t="s">
        <v>140</v>
      </c>
      <c r="D74" s="40">
        <v>5</v>
      </c>
      <c r="E74" s="80"/>
      <c r="F74" s="80"/>
      <c r="G74" s="80"/>
      <c r="H74" s="80">
        <v>5</v>
      </c>
    </row>
    <row r="75" spans="1:8" s="93" customFormat="1" ht="13.5" x14ac:dyDescent="0.3">
      <c r="A75" s="272"/>
      <c r="B75" s="270"/>
      <c r="C75" s="135" t="s">
        <v>141</v>
      </c>
      <c r="D75" s="40">
        <v>10</v>
      </c>
      <c r="E75" s="80"/>
      <c r="F75" s="80"/>
      <c r="G75" s="80"/>
      <c r="H75" s="80">
        <v>10</v>
      </c>
    </row>
    <row r="76" spans="1:8" s="93" customFormat="1" ht="13.5" x14ac:dyDescent="0.3">
      <c r="A76" s="272"/>
      <c r="B76" s="271"/>
      <c r="C76" s="136" t="s">
        <v>142</v>
      </c>
      <c r="D76" s="41">
        <v>5</v>
      </c>
      <c r="E76" s="81"/>
      <c r="F76" s="81"/>
      <c r="G76" s="81"/>
      <c r="H76" s="81">
        <v>5</v>
      </c>
    </row>
    <row r="77" spans="1:8" s="93" customFormat="1" ht="13.5" x14ac:dyDescent="0.3">
      <c r="A77" s="272"/>
      <c r="B77" s="274" t="s">
        <v>97</v>
      </c>
      <c r="C77" s="137" t="s">
        <v>143</v>
      </c>
      <c r="D77" s="42">
        <v>15</v>
      </c>
      <c r="E77" s="79"/>
      <c r="F77" s="79"/>
      <c r="G77" s="79">
        <v>3</v>
      </c>
      <c r="H77" s="79">
        <v>12</v>
      </c>
    </row>
    <row r="78" spans="1:8" s="93" customFormat="1" ht="13.5" x14ac:dyDescent="0.3">
      <c r="A78" s="272"/>
      <c r="B78" s="271"/>
      <c r="C78" s="136" t="s">
        <v>144</v>
      </c>
      <c r="D78" s="41">
        <v>15</v>
      </c>
      <c r="E78" s="81"/>
      <c r="F78" s="81"/>
      <c r="G78" s="81">
        <v>3</v>
      </c>
      <c r="H78" s="81">
        <v>12</v>
      </c>
    </row>
    <row r="79" spans="1:8" s="93" customFormat="1" ht="13.5" x14ac:dyDescent="0.3">
      <c r="A79" s="272"/>
      <c r="B79" s="269" t="s">
        <v>118</v>
      </c>
      <c r="C79" s="138" t="s">
        <v>145</v>
      </c>
      <c r="D79" s="39">
        <v>10</v>
      </c>
      <c r="E79" s="82"/>
      <c r="F79" s="82"/>
      <c r="G79" s="82"/>
      <c r="H79" s="82">
        <v>10</v>
      </c>
    </row>
    <row r="80" spans="1:8" s="93" customFormat="1" ht="13.5" x14ac:dyDescent="0.3">
      <c r="A80" s="272"/>
      <c r="B80" s="270"/>
      <c r="C80" s="135" t="s">
        <v>146</v>
      </c>
      <c r="D80" s="40">
        <v>10</v>
      </c>
      <c r="E80" s="80"/>
      <c r="F80" s="80"/>
      <c r="G80" s="80"/>
      <c r="H80" s="80">
        <v>10</v>
      </c>
    </row>
    <row r="81" spans="1:8" s="93" customFormat="1" ht="13.5" x14ac:dyDescent="0.3">
      <c r="A81" s="273"/>
      <c r="B81" s="295"/>
      <c r="C81" s="139" t="s">
        <v>147</v>
      </c>
      <c r="D81" s="45">
        <v>10</v>
      </c>
      <c r="E81" s="81"/>
      <c r="F81" s="81"/>
      <c r="G81" s="81">
        <v>6</v>
      </c>
      <c r="H81" s="81">
        <v>4</v>
      </c>
    </row>
    <row r="82" spans="1:8" s="93" customFormat="1" ht="13.5" x14ac:dyDescent="0.3">
      <c r="A82" s="293" t="s">
        <v>115</v>
      </c>
      <c r="B82" s="293" t="s">
        <v>148</v>
      </c>
      <c r="C82" s="140" t="s">
        <v>211</v>
      </c>
      <c r="D82" s="46">
        <v>10</v>
      </c>
      <c r="E82" s="83">
        <v>5</v>
      </c>
      <c r="F82" s="83">
        <v>5</v>
      </c>
      <c r="G82" s="83"/>
      <c r="H82" s="84"/>
    </row>
    <row r="83" spans="1:8" s="93" customFormat="1" ht="13.5" x14ac:dyDescent="0.3">
      <c r="A83" s="272"/>
      <c r="B83" s="272"/>
      <c r="C83" s="141" t="s">
        <v>212</v>
      </c>
      <c r="D83" s="47">
        <v>10</v>
      </c>
      <c r="E83" s="85">
        <v>5</v>
      </c>
      <c r="F83" s="85">
        <v>5</v>
      </c>
      <c r="G83" s="85"/>
      <c r="H83" s="86"/>
    </row>
    <row r="84" spans="1:8" s="93" customFormat="1" ht="13.5" x14ac:dyDescent="0.3">
      <c r="A84" s="272"/>
      <c r="B84" s="272"/>
      <c r="C84" s="141" t="s">
        <v>213</v>
      </c>
      <c r="D84" s="47">
        <v>16</v>
      </c>
      <c r="E84" s="85">
        <v>4</v>
      </c>
      <c r="F84" s="85">
        <v>12</v>
      </c>
      <c r="G84" s="85"/>
      <c r="H84" s="86"/>
    </row>
    <row r="85" spans="1:8" s="93" customFormat="1" ht="13.5" x14ac:dyDescent="0.3">
      <c r="A85" s="272"/>
      <c r="B85" s="273"/>
      <c r="C85" s="142" t="s">
        <v>214</v>
      </c>
      <c r="D85" s="48">
        <v>10</v>
      </c>
      <c r="E85" s="87">
        <v>5</v>
      </c>
      <c r="F85" s="87">
        <v>5</v>
      </c>
      <c r="G85" s="87"/>
      <c r="H85" s="88"/>
    </row>
    <row r="86" spans="1:8" s="93" customFormat="1" ht="13.5" x14ac:dyDescent="0.3">
      <c r="A86" s="272"/>
      <c r="B86" s="293" t="s">
        <v>119</v>
      </c>
      <c r="C86" s="140" t="s">
        <v>106</v>
      </c>
      <c r="D86" s="46">
        <v>10</v>
      </c>
      <c r="E86" s="83"/>
      <c r="F86" s="83">
        <v>10</v>
      </c>
      <c r="G86" s="83"/>
      <c r="H86" s="84"/>
    </row>
    <row r="87" spans="1:8" s="93" customFormat="1" ht="13.5" x14ac:dyDescent="0.3">
      <c r="A87" s="272"/>
      <c r="B87" s="272"/>
      <c r="C87" s="141" t="s">
        <v>107</v>
      </c>
      <c r="D87" s="47">
        <v>15</v>
      </c>
      <c r="E87" s="85"/>
      <c r="F87" s="85">
        <v>15</v>
      </c>
      <c r="G87" s="85"/>
      <c r="H87" s="86"/>
    </row>
    <row r="88" spans="1:8" s="93" customFormat="1" ht="13.5" x14ac:dyDescent="0.3">
      <c r="A88" s="272"/>
      <c r="B88" s="272"/>
      <c r="C88" s="141" t="s">
        <v>108</v>
      </c>
      <c r="D88" s="47">
        <v>20</v>
      </c>
      <c r="E88" s="85"/>
      <c r="F88" s="85">
        <v>20</v>
      </c>
      <c r="G88" s="85"/>
      <c r="H88" s="86"/>
    </row>
    <row r="89" spans="1:8" s="93" customFormat="1" ht="13.5" x14ac:dyDescent="0.3">
      <c r="A89" s="273"/>
      <c r="B89" s="273"/>
      <c r="C89" s="143" t="s">
        <v>109</v>
      </c>
      <c r="D89" s="49">
        <v>5</v>
      </c>
      <c r="E89" s="87"/>
      <c r="F89" s="87">
        <v>5</v>
      </c>
      <c r="G89" s="87"/>
      <c r="H89" s="88"/>
    </row>
    <row r="90" spans="1:8" s="93" customFormat="1" ht="13.5" x14ac:dyDescent="0.3">
      <c r="A90" s="293" t="s">
        <v>39</v>
      </c>
      <c r="B90" s="293" t="s">
        <v>124</v>
      </c>
      <c r="C90" s="138" t="s">
        <v>175</v>
      </c>
      <c r="D90" s="39">
        <v>4</v>
      </c>
      <c r="E90" s="82">
        <v>2</v>
      </c>
      <c r="F90" s="82">
        <v>2</v>
      </c>
      <c r="G90" s="82"/>
      <c r="H90" s="82"/>
    </row>
    <row r="91" spans="1:8" s="93" customFormat="1" ht="13.5" x14ac:dyDescent="0.3">
      <c r="A91" s="272"/>
      <c r="B91" s="272"/>
      <c r="C91" s="135" t="s">
        <v>176</v>
      </c>
      <c r="D91" s="40">
        <v>4</v>
      </c>
      <c r="E91" s="80">
        <v>2</v>
      </c>
      <c r="F91" s="80">
        <v>2</v>
      </c>
      <c r="G91" s="80"/>
      <c r="H91" s="80"/>
    </row>
    <row r="92" spans="1:8" s="93" customFormat="1" ht="13.5" x14ac:dyDescent="0.3">
      <c r="A92" s="272"/>
      <c r="B92" s="272"/>
      <c r="C92" s="135" t="s">
        <v>177</v>
      </c>
      <c r="D92" s="40">
        <v>2</v>
      </c>
      <c r="E92" s="80"/>
      <c r="F92" s="80">
        <v>2</v>
      </c>
      <c r="G92" s="80"/>
      <c r="H92" s="80"/>
    </row>
    <row r="93" spans="1:8" s="93" customFormat="1" ht="13.5" x14ac:dyDescent="0.3">
      <c r="A93" s="272"/>
      <c r="B93" s="272"/>
      <c r="C93" s="135" t="s">
        <v>178</v>
      </c>
      <c r="D93" s="40">
        <v>4</v>
      </c>
      <c r="E93" s="80">
        <v>2</v>
      </c>
      <c r="F93" s="80">
        <v>2</v>
      </c>
      <c r="G93" s="80"/>
      <c r="H93" s="80"/>
    </row>
    <row r="94" spans="1:8" s="93" customFormat="1" ht="13.5" x14ac:dyDescent="0.3">
      <c r="A94" s="272"/>
      <c r="B94" s="272"/>
      <c r="C94" s="135" t="s">
        <v>179</v>
      </c>
      <c r="D94" s="40">
        <v>4</v>
      </c>
      <c r="E94" s="80"/>
      <c r="F94" s="80">
        <v>4</v>
      </c>
      <c r="G94" s="80"/>
      <c r="H94" s="80"/>
    </row>
    <row r="95" spans="1:8" s="93" customFormat="1" ht="13.5" x14ac:dyDescent="0.3">
      <c r="A95" s="272"/>
      <c r="B95" s="294"/>
      <c r="C95" s="136" t="s">
        <v>180</v>
      </c>
      <c r="D95" s="41">
        <v>6</v>
      </c>
      <c r="E95" s="81"/>
      <c r="F95" s="81">
        <v>6</v>
      </c>
      <c r="G95" s="81"/>
      <c r="H95" s="81"/>
    </row>
    <row r="96" spans="1:8" s="93" customFormat="1" ht="13.5" x14ac:dyDescent="0.3">
      <c r="A96" s="272"/>
      <c r="B96" s="272" t="s">
        <v>174</v>
      </c>
      <c r="C96" s="137" t="s">
        <v>181</v>
      </c>
      <c r="D96" s="42">
        <v>4</v>
      </c>
      <c r="E96" s="79">
        <v>3</v>
      </c>
      <c r="F96" s="79">
        <v>1</v>
      </c>
      <c r="G96" s="79"/>
      <c r="H96" s="79"/>
    </row>
    <row r="97" spans="1:8" s="93" customFormat="1" ht="13.5" x14ac:dyDescent="0.3">
      <c r="A97" s="272"/>
      <c r="B97" s="272"/>
      <c r="C97" s="135" t="s">
        <v>182</v>
      </c>
      <c r="D97" s="40">
        <v>2</v>
      </c>
      <c r="E97" s="80"/>
      <c r="F97" s="80">
        <v>2</v>
      </c>
      <c r="G97" s="80"/>
      <c r="H97" s="80"/>
    </row>
    <row r="98" spans="1:8" s="93" customFormat="1" ht="13.5" x14ac:dyDescent="0.3">
      <c r="A98" s="272"/>
      <c r="B98" s="272"/>
      <c r="C98" s="135" t="s">
        <v>183</v>
      </c>
      <c r="D98" s="40">
        <v>4</v>
      </c>
      <c r="E98" s="80"/>
      <c r="F98" s="80">
        <f>D98</f>
        <v>4</v>
      </c>
      <c r="G98" s="80"/>
      <c r="H98" s="80"/>
    </row>
    <row r="99" spans="1:8" s="93" customFormat="1" ht="13.5" x14ac:dyDescent="0.3">
      <c r="A99" s="272"/>
      <c r="B99" s="272"/>
      <c r="C99" s="135" t="s">
        <v>184</v>
      </c>
      <c r="D99" s="40">
        <v>4</v>
      </c>
      <c r="E99" s="80"/>
      <c r="F99" s="80">
        <f>D99</f>
        <v>4</v>
      </c>
      <c r="G99" s="80"/>
      <c r="H99" s="80"/>
    </row>
    <row r="100" spans="1:8" s="93" customFormat="1" ht="13.5" x14ac:dyDescent="0.3">
      <c r="A100" s="272"/>
      <c r="B100" s="272"/>
      <c r="C100" s="135" t="s">
        <v>185</v>
      </c>
      <c r="D100" s="40">
        <v>4</v>
      </c>
      <c r="E100" s="80"/>
      <c r="F100" s="80">
        <f>D100</f>
        <v>4</v>
      </c>
      <c r="G100" s="80"/>
      <c r="H100" s="80"/>
    </row>
    <row r="101" spans="1:8" s="93" customFormat="1" ht="13.5" x14ac:dyDescent="0.3">
      <c r="A101" s="272"/>
      <c r="B101" s="272"/>
      <c r="C101" s="135" t="s">
        <v>186</v>
      </c>
      <c r="D101" s="40">
        <v>4</v>
      </c>
      <c r="E101" s="80"/>
      <c r="F101" s="80">
        <f>D101</f>
        <v>4</v>
      </c>
      <c r="G101" s="80"/>
      <c r="H101" s="80"/>
    </row>
    <row r="102" spans="1:8" s="93" customFormat="1" ht="13.5" x14ac:dyDescent="0.3">
      <c r="A102" s="273"/>
      <c r="B102" s="273"/>
      <c r="C102" s="139" t="s">
        <v>187</v>
      </c>
      <c r="D102" s="43">
        <v>2</v>
      </c>
      <c r="E102" s="81"/>
      <c r="F102" s="81">
        <f>D102</f>
        <v>2</v>
      </c>
      <c r="G102" s="81"/>
      <c r="H102" s="81"/>
    </row>
    <row r="103" spans="1:8" s="93" customFormat="1" ht="13.5" x14ac:dyDescent="0.3">
      <c r="A103" s="293" t="s">
        <v>40</v>
      </c>
      <c r="B103" s="293" t="s">
        <v>188</v>
      </c>
      <c r="C103" s="138" t="s">
        <v>190</v>
      </c>
      <c r="D103" s="39">
        <v>8</v>
      </c>
      <c r="E103" s="82">
        <v>6</v>
      </c>
      <c r="F103" s="82">
        <v>2</v>
      </c>
      <c r="G103" s="82"/>
      <c r="H103" s="82"/>
    </row>
    <row r="104" spans="1:8" s="93" customFormat="1" ht="13.5" x14ac:dyDescent="0.3">
      <c r="A104" s="272"/>
      <c r="B104" s="272"/>
      <c r="C104" s="135" t="s">
        <v>191</v>
      </c>
      <c r="D104" s="40">
        <v>8</v>
      </c>
      <c r="E104" s="80"/>
      <c r="F104" s="80">
        <v>8</v>
      </c>
      <c r="G104" s="80"/>
      <c r="H104" s="80"/>
    </row>
    <row r="105" spans="1:8" s="93" customFormat="1" ht="13.5" x14ac:dyDescent="0.3">
      <c r="A105" s="272"/>
      <c r="B105" s="272"/>
      <c r="C105" s="135" t="s">
        <v>192</v>
      </c>
      <c r="D105" s="40">
        <v>8</v>
      </c>
      <c r="E105" s="80"/>
      <c r="F105" s="80">
        <v>8</v>
      </c>
      <c r="G105" s="80"/>
      <c r="H105" s="80"/>
    </row>
    <row r="106" spans="1:8" s="93" customFormat="1" ht="13.5" x14ac:dyDescent="0.3">
      <c r="A106" s="272"/>
      <c r="B106" s="273"/>
      <c r="C106" s="139" t="s">
        <v>193</v>
      </c>
      <c r="D106" s="43">
        <v>8</v>
      </c>
      <c r="E106" s="81"/>
      <c r="F106" s="81">
        <v>8</v>
      </c>
      <c r="G106" s="81"/>
      <c r="H106" s="81"/>
    </row>
    <row r="107" spans="1:8" s="93" customFormat="1" ht="13.5" x14ac:dyDescent="0.3">
      <c r="A107" s="272"/>
      <c r="B107" s="293" t="s">
        <v>189</v>
      </c>
      <c r="C107" s="134" t="s">
        <v>194</v>
      </c>
      <c r="D107" s="44">
        <v>6</v>
      </c>
      <c r="E107" s="79">
        <v>6</v>
      </c>
      <c r="F107" s="79"/>
      <c r="G107" s="79"/>
      <c r="H107" s="79"/>
    </row>
    <row r="108" spans="1:8" s="93" customFormat="1" ht="13.5" x14ac:dyDescent="0.3">
      <c r="A108" s="272"/>
      <c r="B108" s="272"/>
      <c r="C108" s="135" t="s">
        <v>195</v>
      </c>
      <c r="D108" s="40">
        <v>6</v>
      </c>
      <c r="E108" s="80"/>
      <c r="F108" s="80">
        <f>D108</f>
        <v>6</v>
      </c>
      <c r="G108" s="80"/>
      <c r="H108" s="80"/>
    </row>
    <row r="109" spans="1:8" s="93" customFormat="1" ht="13.5" x14ac:dyDescent="0.3">
      <c r="A109" s="272"/>
      <c r="B109" s="272"/>
      <c r="C109" s="135" t="s">
        <v>196</v>
      </c>
      <c r="D109" s="40">
        <v>6</v>
      </c>
      <c r="E109" s="80"/>
      <c r="F109" s="80">
        <f>D109</f>
        <v>6</v>
      </c>
      <c r="G109" s="80"/>
      <c r="H109" s="80"/>
    </row>
    <row r="110" spans="1:8" s="93" customFormat="1" ht="13.5" x14ac:dyDescent="0.3">
      <c r="A110" s="272"/>
      <c r="B110" s="272"/>
      <c r="C110" s="135" t="s">
        <v>197</v>
      </c>
      <c r="D110" s="40">
        <v>4</v>
      </c>
      <c r="E110" s="80"/>
      <c r="F110" s="80">
        <f>D110</f>
        <v>4</v>
      </c>
      <c r="G110" s="80"/>
      <c r="H110" s="80"/>
    </row>
    <row r="111" spans="1:8" s="93" customFormat="1" ht="13.5" x14ac:dyDescent="0.3">
      <c r="A111" s="272"/>
      <c r="B111" s="272"/>
      <c r="C111" s="135" t="s">
        <v>198</v>
      </c>
      <c r="D111" s="40">
        <v>4</v>
      </c>
      <c r="E111" s="80"/>
      <c r="F111" s="80">
        <f>D111</f>
        <v>4</v>
      </c>
      <c r="G111" s="80"/>
      <c r="H111" s="80"/>
    </row>
    <row r="112" spans="1:8" s="93" customFormat="1" ht="13.5" x14ac:dyDescent="0.3">
      <c r="A112" s="273"/>
      <c r="B112" s="273"/>
      <c r="C112" s="139" t="s">
        <v>199</v>
      </c>
      <c r="D112" s="43">
        <v>6</v>
      </c>
      <c r="E112" s="81"/>
      <c r="F112" s="81">
        <f>D112</f>
        <v>6</v>
      </c>
      <c r="G112" s="81"/>
      <c r="H112" s="81"/>
    </row>
    <row r="113" spans="1:8" s="93" customFormat="1" ht="13.5" x14ac:dyDescent="0.3">
      <c r="A113" s="287" t="s">
        <v>126</v>
      </c>
      <c r="B113" s="288"/>
      <c r="C113" s="144" t="s">
        <v>127</v>
      </c>
      <c r="D113" s="60">
        <v>7</v>
      </c>
      <c r="E113" s="89"/>
      <c r="F113" s="89">
        <v>7</v>
      </c>
      <c r="G113" s="89"/>
      <c r="H113" s="89"/>
    </row>
    <row r="114" spans="1:8" s="93" customFormat="1" ht="13.5" x14ac:dyDescent="0.3">
      <c r="A114" s="289"/>
      <c r="B114" s="290"/>
      <c r="C114" s="145" t="s">
        <v>128</v>
      </c>
      <c r="D114" s="61">
        <v>21</v>
      </c>
      <c r="E114" s="90"/>
      <c r="F114" s="90">
        <v>21</v>
      </c>
      <c r="G114" s="90"/>
      <c r="H114" s="90"/>
    </row>
    <row r="115" spans="1:8" s="93" customFormat="1" ht="13.5" x14ac:dyDescent="0.3">
      <c r="A115" s="289"/>
      <c r="B115" s="290"/>
      <c r="C115" s="145" t="s">
        <v>129</v>
      </c>
      <c r="D115" s="61">
        <v>35</v>
      </c>
      <c r="E115" s="90"/>
      <c r="F115" s="90">
        <v>15</v>
      </c>
      <c r="G115" s="90"/>
      <c r="H115" s="90">
        <v>20</v>
      </c>
    </row>
    <row r="116" spans="1:8" s="93" customFormat="1" ht="13.5" x14ac:dyDescent="0.3">
      <c r="A116" s="289"/>
      <c r="B116" s="290"/>
      <c r="C116" s="145" t="s">
        <v>215</v>
      </c>
      <c r="D116" s="61">
        <v>14</v>
      </c>
      <c r="E116" s="90"/>
      <c r="F116" s="90">
        <v>8</v>
      </c>
      <c r="G116" s="90"/>
      <c r="H116" s="90">
        <v>6</v>
      </c>
    </row>
    <row r="117" spans="1:8" s="93" customFormat="1" ht="13.5" x14ac:dyDescent="0.3">
      <c r="A117" s="291"/>
      <c r="B117" s="292"/>
      <c r="C117" s="146" t="s">
        <v>216</v>
      </c>
      <c r="D117" s="62">
        <v>3</v>
      </c>
      <c r="E117" s="91"/>
      <c r="F117" s="91">
        <v>3</v>
      </c>
      <c r="G117" s="91"/>
      <c r="H117" s="91"/>
    </row>
    <row r="118" spans="1:8" s="93" customFormat="1" ht="13.5" x14ac:dyDescent="0.3">
      <c r="D118" s="92">
        <f>SUM(D3:D117)</f>
        <v>1400</v>
      </c>
      <c r="E118" s="92">
        <f>SUM(E3:E117)</f>
        <v>174</v>
      </c>
      <c r="F118" s="92">
        <f>SUM(F3:F117)</f>
        <v>626</v>
      </c>
      <c r="G118" s="92">
        <f>SUM(G3:G117)</f>
        <v>118</v>
      </c>
      <c r="H118" s="92">
        <f>SUM(H3:H117)</f>
        <v>482</v>
      </c>
    </row>
    <row r="119" spans="1:8" s="93" customFormat="1" ht="13.5" x14ac:dyDescent="0.3">
      <c r="D119" s="92"/>
      <c r="E119" s="92"/>
      <c r="F119" s="92">
        <f>SUM(E3:F117)</f>
        <v>800</v>
      </c>
      <c r="G119" s="92"/>
      <c r="H119" s="92">
        <f>SUM(G3:H117)</f>
        <v>600</v>
      </c>
    </row>
  </sheetData>
  <mergeCells count="39">
    <mergeCell ref="A82:A89"/>
    <mergeCell ref="B86:B89"/>
    <mergeCell ref="B82:B85"/>
    <mergeCell ref="B79:B81"/>
    <mergeCell ref="B73:B76"/>
    <mergeCell ref="A113:B117"/>
    <mergeCell ref="B103:B106"/>
    <mergeCell ref="B107:B112"/>
    <mergeCell ref="B90:B95"/>
    <mergeCell ref="B96:B102"/>
    <mergeCell ref="A103:A112"/>
    <mergeCell ref="A90:A102"/>
    <mergeCell ref="A34:B37"/>
    <mergeCell ref="A55:B58"/>
    <mergeCell ref="B46:B47"/>
    <mergeCell ref="B52:B54"/>
    <mergeCell ref="A38:B45"/>
    <mergeCell ref="A46:A54"/>
    <mergeCell ref="A59:A68"/>
    <mergeCell ref="B65:B68"/>
    <mergeCell ref="B59:B64"/>
    <mergeCell ref="B48:B51"/>
    <mergeCell ref="B69:B72"/>
    <mergeCell ref="A69:A81"/>
    <mergeCell ref="B77:B78"/>
    <mergeCell ref="G1:H1"/>
    <mergeCell ref="E1:F1"/>
    <mergeCell ref="A4:A21"/>
    <mergeCell ref="A22:A33"/>
    <mergeCell ref="D1:D2"/>
    <mergeCell ref="C1:C2"/>
    <mergeCell ref="A3:B3"/>
    <mergeCell ref="A1:B2"/>
    <mergeCell ref="B22:B24"/>
    <mergeCell ref="B25:B29"/>
    <mergeCell ref="B30:B33"/>
    <mergeCell ref="B4:B9"/>
    <mergeCell ref="B10:B16"/>
    <mergeCell ref="B17:B21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128"/>
  <sheetViews>
    <sheetView topLeftCell="A97" zoomScale="70" zoomScaleNormal="70" workbookViewId="0">
      <selection activeCell="A113" sqref="A113:K117"/>
    </sheetView>
  </sheetViews>
  <sheetFormatPr defaultRowHeight="16.5" x14ac:dyDescent="0.3"/>
  <cols>
    <col min="2" max="2" width="13" customWidth="1"/>
    <col min="3" max="24" width="13" bestFit="1" customWidth="1"/>
    <col min="25" max="25" width="24.375" bestFit="1" customWidth="1"/>
    <col min="26" max="27" width="13" bestFit="1" customWidth="1"/>
    <col min="28" max="28" width="26.5" bestFit="1" customWidth="1"/>
    <col min="29" max="33" width="13" bestFit="1" customWidth="1"/>
    <col min="34" max="34" width="4.25" bestFit="1" customWidth="1"/>
    <col min="35" max="51" width="13" bestFit="1" customWidth="1"/>
  </cols>
  <sheetData>
    <row r="1" spans="1:35" x14ac:dyDescent="0.3">
      <c r="C1" s="15" t="s">
        <v>20</v>
      </c>
      <c r="D1" s="15" t="s">
        <v>19</v>
      </c>
      <c r="E1" s="15"/>
      <c r="F1" s="15"/>
      <c r="G1" s="15"/>
      <c r="H1" s="15"/>
      <c r="I1" s="15"/>
      <c r="J1" s="15"/>
      <c r="K1" s="15"/>
      <c r="L1" s="15"/>
      <c r="M1" s="15"/>
    </row>
    <row r="2" spans="1:35" x14ac:dyDescent="0.3">
      <c r="A2" t="s">
        <v>11</v>
      </c>
      <c r="C2" s="16"/>
      <c r="D2" s="17"/>
      <c r="E2" s="14"/>
      <c r="F2" s="14"/>
      <c r="G2" s="14"/>
      <c r="H2" s="14"/>
      <c r="I2" s="14"/>
      <c r="J2" s="14"/>
      <c r="K2" s="14"/>
      <c r="L2" s="14"/>
      <c r="M2" s="14"/>
    </row>
    <row r="3" spans="1:35" x14ac:dyDescent="0.3">
      <c r="A3" t="s">
        <v>12</v>
      </c>
      <c r="B3" s="296">
        <v>1</v>
      </c>
      <c r="C3" s="296"/>
      <c r="D3" s="296"/>
      <c r="E3" s="296"/>
      <c r="F3" s="296"/>
      <c r="G3" s="296">
        <v>2</v>
      </c>
      <c r="H3" s="296"/>
      <c r="I3" s="296"/>
      <c r="J3" s="296"/>
      <c r="K3" s="296"/>
      <c r="L3" s="296">
        <v>3</v>
      </c>
      <c r="M3" s="296"/>
      <c r="N3" s="296"/>
      <c r="O3" s="296"/>
      <c r="P3" s="296"/>
      <c r="Q3" s="296">
        <v>4</v>
      </c>
      <c r="R3" s="296"/>
      <c r="S3" s="296"/>
      <c r="T3" s="296"/>
      <c r="U3" s="296"/>
    </row>
    <row r="4" spans="1:35" x14ac:dyDescent="0.3">
      <c r="A4" t="s">
        <v>13</v>
      </c>
      <c r="C4" s="13">
        <v>42024</v>
      </c>
      <c r="D4" s="13">
        <f>IF(WEEKDAY(C4,2)=5,C4+3,C4+1)</f>
        <v>42025</v>
      </c>
      <c r="E4" s="13">
        <f>IF(WEEKDAY(D4,2)=5,D4+3,D4+1)</f>
        <v>42026</v>
      </c>
      <c r="F4" s="13">
        <f>IF(WEEKDAY(E4,2)=5,E4+3,E4+1)</f>
        <v>42027</v>
      </c>
      <c r="G4" s="13">
        <f>IF(WEEKDAY(F4,2)=5,F4+3,F4+1)</f>
        <v>42030</v>
      </c>
      <c r="H4" s="13">
        <f t="shared" ref="H4:P4" si="0">IF(WEEKDAY(G4,2)=5,G4+3,G4+1)</f>
        <v>42031</v>
      </c>
      <c r="I4" s="13">
        <f t="shared" si="0"/>
        <v>42032</v>
      </c>
      <c r="J4" s="13">
        <f t="shared" si="0"/>
        <v>42033</v>
      </c>
      <c r="K4" s="13">
        <f t="shared" si="0"/>
        <v>42034</v>
      </c>
      <c r="L4" s="13">
        <f t="shared" si="0"/>
        <v>42037</v>
      </c>
      <c r="M4" s="13">
        <f t="shared" si="0"/>
        <v>42038</v>
      </c>
      <c r="N4" s="13">
        <f t="shared" si="0"/>
        <v>42039</v>
      </c>
      <c r="O4" s="13">
        <f t="shared" si="0"/>
        <v>42040</v>
      </c>
      <c r="P4" s="13">
        <f t="shared" si="0"/>
        <v>42041</v>
      </c>
      <c r="Q4" s="13">
        <f>IF(WEEKDAY(P4,2)=5,P4+3,P4+1)</f>
        <v>42044</v>
      </c>
      <c r="R4" s="13">
        <f>IF(WEEKDAY(Q4,2)=5,Q4+3,Q4+1)</f>
        <v>42045</v>
      </c>
      <c r="S4" s="13">
        <f>IF(WEEKDAY(R4,2)=5,R4+3,R4+1)</f>
        <v>42046</v>
      </c>
      <c r="T4" s="13">
        <f>IF(WEEKDAY(S4,2)=5,S4+3,S4+1)</f>
        <v>42047</v>
      </c>
      <c r="U4" s="13">
        <f>IF(WEEKDAY(T4,2)=5,T4+3,T4+1)</f>
        <v>42048</v>
      </c>
      <c r="W4" t="s">
        <v>19</v>
      </c>
      <c r="X4" t="s">
        <v>20</v>
      </c>
      <c r="AA4" s="304" t="s">
        <v>24</v>
      </c>
      <c r="AB4" s="304" t="s">
        <v>25</v>
      </c>
      <c r="AC4" s="304" t="s">
        <v>26</v>
      </c>
      <c r="AD4" s="298" t="s">
        <v>27</v>
      </c>
      <c r="AE4" s="299"/>
    </row>
    <row r="5" spans="1:35" x14ac:dyDescent="0.3">
      <c r="A5">
        <v>1</v>
      </c>
      <c r="C5" s="18"/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X5">
        <f>COUNTIF($G$7:$U$11,Y5)</f>
        <v>24</v>
      </c>
      <c r="Y5" t="s">
        <v>45</v>
      </c>
      <c r="AA5" s="305"/>
      <c r="AB5" s="305"/>
      <c r="AC5" s="305"/>
      <c r="AD5" s="25" t="s">
        <v>28</v>
      </c>
      <c r="AE5" s="25" t="s">
        <v>29</v>
      </c>
      <c r="AG5" t="s">
        <v>19</v>
      </c>
      <c r="AI5" t="s">
        <v>20</v>
      </c>
    </row>
    <row r="6" spans="1:35" x14ac:dyDescent="0.3">
      <c r="A6">
        <v>2</v>
      </c>
      <c r="C6" s="18"/>
      <c r="D6" s="18"/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X6">
        <f>COUNTIF($G$7:$U$11,Y6)+COUNTIF(B16:U23,Y6)+COUNTIF(B31:U33,Y6)</f>
        <v>96</v>
      </c>
      <c r="Y6" t="s">
        <v>46</v>
      </c>
      <c r="AA6" s="26">
        <v>1</v>
      </c>
      <c r="AB6" s="22" t="s">
        <v>9</v>
      </c>
      <c r="AC6" s="22" t="s">
        <v>30</v>
      </c>
      <c r="AD6" s="26">
        <v>20</v>
      </c>
      <c r="AE6" s="26">
        <v>0</v>
      </c>
      <c r="AI6">
        <v>20</v>
      </c>
    </row>
    <row r="7" spans="1:35" x14ac:dyDescent="0.3">
      <c r="A7">
        <v>3</v>
      </c>
      <c r="C7" s="18"/>
      <c r="D7" s="18"/>
      <c r="E7" s="18"/>
      <c r="F7" s="18"/>
      <c r="G7" s="18" t="s">
        <v>45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X7">
        <f>COUNTIF($B$31:$U$33,Y7)</f>
        <v>12</v>
      </c>
      <c r="Y7" t="s">
        <v>50</v>
      </c>
      <c r="AA7" s="26">
        <v>2</v>
      </c>
      <c r="AB7" s="22" t="s">
        <v>31</v>
      </c>
      <c r="AC7" s="22" t="s">
        <v>32</v>
      </c>
      <c r="AD7" s="26">
        <v>24</v>
      </c>
      <c r="AE7" s="26">
        <v>96</v>
      </c>
      <c r="AI7">
        <v>120</v>
      </c>
    </row>
    <row r="8" spans="1:35" x14ac:dyDescent="0.3">
      <c r="A8">
        <v>4</v>
      </c>
      <c r="C8" s="18"/>
      <c r="D8" s="18"/>
      <c r="E8" s="18"/>
      <c r="F8" s="18"/>
      <c r="G8" s="18" t="s">
        <v>45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X8">
        <f>COUNTIF($B$31:$U$33,Y8)+COUNTIF($B$42:$Q$44,Y8)</f>
        <v>48</v>
      </c>
      <c r="Y8" t="s">
        <v>49</v>
      </c>
      <c r="AA8" s="26">
        <v>3</v>
      </c>
      <c r="AB8" s="22" t="s">
        <v>33</v>
      </c>
      <c r="AC8" s="22" t="s">
        <v>32</v>
      </c>
      <c r="AD8" s="26">
        <v>19</v>
      </c>
      <c r="AE8" s="26">
        <v>77</v>
      </c>
      <c r="AG8">
        <v>96</v>
      </c>
    </row>
    <row r="9" spans="1:35" x14ac:dyDescent="0.3">
      <c r="A9">
        <v>5</v>
      </c>
      <c r="C9" s="20"/>
      <c r="D9" s="18"/>
      <c r="E9" s="18"/>
      <c r="F9" s="18"/>
      <c r="G9" s="18" t="s">
        <v>45</v>
      </c>
      <c r="H9" s="18" t="s">
        <v>45</v>
      </c>
      <c r="I9" s="18" t="s">
        <v>45</v>
      </c>
      <c r="J9" s="18" t="s">
        <v>45</v>
      </c>
      <c r="K9" s="18" t="s">
        <v>45</v>
      </c>
      <c r="L9" s="18" t="s">
        <v>45</v>
      </c>
      <c r="M9" s="18" t="s">
        <v>45</v>
      </c>
      <c r="N9" s="18" t="s">
        <v>45</v>
      </c>
      <c r="O9" s="18" t="s">
        <v>47</v>
      </c>
      <c r="P9" s="18" t="s">
        <v>47</v>
      </c>
      <c r="Q9" s="18" t="s">
        <v>47</v>
      </c>
      <c r="R9" s="18" t="s">
        <v>47</v>
      </c>
      <c r="S9" s="18" t="s">
        <v>47</v>
      </c>
      <c r="T9" s="18" t="s">
        <v>47</v>
      </c>
      <c r="U9" s="18" t="s">
        <v>47</v>
      </c>
      <c r="X9">
        <f>COUNTIF($B$42:$Q$44,Y9)+COUNTIF($S$42:$U$44,Y9)</f>
        <v>32</v>
      </c>
      <c r="Y9" t="s">
        <v>54</v>
      </c>
      <c r="AA9" s="300">
        <v>4</v>
      </c>
      <c r="AB9" s="27" t="s">
        <v>34</v>
      </c>
      <c r="AC9" s="302" t="s">
        <v>32</v>
      </c>
      <c r="AD9" s="300">
        <v>27</v>
      </c>
      <c r="AE9" s="300">
        <v>109</v>
      </c>
      <c r="AG9">
        <v>136</v>
      </c>
    </row>
    <row r="10" spans="1:35" x14ac:dyDescent="0.3">
      <c r="A10">
        <v>6</v>
      </c>
      <c r="C10" s="20"/>
      <c r="D10" s="18"/>
      <c r="E10" s="18"/>
      <c r="F10" s="18"/>
      <c r="G10" s="18" t="s">
        <v>45</v>
      </c>
      <c r="H10" s="18" t="s">
        <v>45</v>
      </c>
      <c r="I10" s="18" t="s">
        <v>45</v>
      </c>
      <c r="J10" s="18" t="s">
        <v>45</v>
      </c>
      <c r="K10" s="18" t="s">
        <v>45</v>
      </c>
      <c r="L10" s="18" t="s">
        <v>45</v>
      </c>
      <c r="M10" s="18" t="s">
        <v>45</v>
      </c>
      <c r="N10" s="18" t="s">
        <v>48</v>
      </c>
      <c r="O10" s="18" t="s">
        <v>47</v>
      </c>
      <c r="P10" s="18" t="s">
        <v>47</v>
      </c>
      <c r="Q10" s="18" t="s">
        <v>47</v>
      </c>
      <c r="R10" s="18" t="s">
        <v>47</v>
      </c>
      <c r="S10" s="18" t="s">
        <v>47</v>
      </c>
      <c r="T10" s="18" t="s">
        <v>47</v>
      </c>
      <c r="U10" s="18" t="s">
        <v>47</v>
      </c>
      <c r="X10">
        <f>COUNTIF($B$42:$Q$44,Y10)+COUNTIF($S$42:$U$44,Y10)+COUNTIF($B$53:$K$55,Y10)+COUNTIF($M$53:$U$55,Y10)+COUNTIF($B$64:$U$66,Y10)+COUNTIF($B$75:$U$77,Y10)</f>
        <v>128</v>
      </c>
      <c r="Y10" t="s">
        <v>55</v>
      </c>
      <c r="AA10" s="301"/>
      <c r="AB10" s="28" t="s">
        <v>35</v>
      </c>
      <c r="AC10" s="303"/>
      <c r="AD10" s="301"/>
      <c r="AE10" s="301"/>
      <c r="AG10">
        <v>4</v>
      </c>
    </row>
    <row r="11" spans="1:35" x14ac:dyDescent="0.3">
      <c r="A11">
        <v>7</v>
      </c>
      <c r="C11" s="20"/>
      <c r="D11" s="18"/>
      <c r="E11" s="18"/>
      <c r="F11" s="18"/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46</v>
      </c>
      <c r="O11" s="18" t="s">
        <v>47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47</v>
      </c>
      <c r="U11" s="18" t="s">
        <v>47</v>
      </c>
      <c r="X11">
        <f>COUNTIF($B$75:$U$77,Y11)</f>
        <v>21</v>
      </c>
      <c r="Y11" t="s">
        <v>58</v>
      </c>
      <c r="Z11" t="s">
        <v>59</v>
      </c>
      <c r="AA11" s="26">
        <v>5</v>
      </c>
      <c r="AB11" s="22" t="s">
        <v>36</v>
      </c>
      <c r="AC11" s="22" t="s">
        <v>32</v>
      </c>
      <c r="AD11" s="26">
        <v>24</v>
      </c>
      <c r="AE11" s="26">
        <v>96</v>
      </c>
      <c r="AG11">
        <v>16</v>
      </c>
    </row>
    <row r="12" spans="1:35" x14ac:dyDescent="0.3">
      <c r="X12">
        <f>COUNTIF($B$75:$U$77,Y12)+COUNTIF($G$86:$U$88,Y12)+COUNTIF($B$97:$U$99,Y12)</f>
        <v>87</v>
      </c>
      <c r="Y12" t="s">
        <v>56</v>
      </c>
      <c r="Z12" t="s">
        <v>60</v>
      </c>
      <c r="AA12" s="26">
        <v>6</v>
      </c>
      <c r="AB12" s="22" t="s">
        <v>37</v>
      </c>
      <c r="AC12" s="22" t="s">
        <v>32</v>
      </c>
      <c r="AD12" s="26">
        <v>72</v>
      </c>
      <c r="AE12" s="26">
        <v>288</v>
      </c>
      <c r="AF12">
        <v>26</v>
      </c>
      <c r="AG12">
        <v>100</v>
      </c>
    </row>
    <row r="13" spans="1:35" x14ac:dyDescent="0.3">
      <c r="C13">
        <f>IF(COUNT(C5:C12)&lt;&gt;0,0,1)*4</f>
        <v>4</v>
      </c>
      <c r="D13">
        <f>IF(COUNT(D5:D12)&lt;&gt;0,0,1)*7</f>
        <v>7</v>
      </c>
      <c r="E13">
        <f t="shared" ref="E13:U13" si="1">IF(COUNT(E5:E12)&lt;&gt;0,0,1)*7</f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62</v>
      </c>
      <c r="Z13" t="s">
        <v>64</v>
      </c>
      <c r="AA13" s="26">
        <v>7</v>
      </c>
      <c r="AB13" s="22" t="s">
        <v>38</v>
      </c>
      <c r="AC13" s="22" t="s">
        <v>32</v>
      </c>
      <c r="AD13" s="26">
        <v>11</v>
      </c>
      <c r="AE13" s="26">
        <v>45</v>
      </c>
      <c r="AG13">
        <v>142</v>
      </c>
    </row>
    <row r="14" spans="1:35" x14ac:dyDescent="0.3">
      <c r="B14" s="296">
        <v>5</v>
      </c>
      <c r="C14" s="296"/>
      <c r="D14" s="296"/>
      <c r="E14" s="296"/>
      <c r="F14" s="296"/>
      <c r="G14" s="296">
        <v>6</v>
      </c>
      <c r="H14" s="296"/>
      <c r="I14" s="296"/>
      <c r="J14" s="296"/>
      <c r="K14" s="296"/>
      <c r="L14" s="296">
        <v>7</v>
      </c>
      <c r="M14" s="296"/>
      <c r="N14" s="296"/>
      <c r="O14" s="296"/>
      <c r="P14" s="296"/>
      <c r="Q14" s="296">
        <v>8</v>
      </c>
      <c r="R14" s="296"/>
      <c r="S14" s="296"/>
      <c r="T14" s="296"/>
      <c r="U14" s="296"/>
      <c r="X14">
        <f>1+COUNTIF($M$97:$U$99,Y14)+COUNTIF($D$108:$I$110,Y14)+COUNTIF($J$108:$J$109,Y14)+COUNTIF($L$108:$U$109,Y14)+COUNTIF($B$119:$S$120,Y14)</f>
        <v>85</v>
      </c>
      <c r="Y14" t="s">
        <v>63</v>
      </c>
      <c r="Z14" t="s">
        <v>65</v>
      </c>
      <c r="AA14" s="26">
        <v>8</v>
      </c>
      <c r="AB14" s="22" t="s">
        <v>39</v>
      </c>
      <c r="AC14" s="22" t="s">
        <v>32</v>
      </c>
      <c r="AD14" s="26">
        <v>9</v>
      </c>
      <c r="AE14" s="26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x14ac:dyDescent="0.3">
      <c r="B15" s="13">
        <f>IF(WEEKDAY(U4,2)=5,U4+3,U4+1)</f>
        <v>42051</v>
      </c>
      <c r="C15" s="13">
        <f t="shared" ref="C15:U15" si="2">IF(WEEKDAY(B15,2)=5,B15+3,B15+1)</f>
        <v>42052</v>
      </c>
      <c r="D15" s="13">
        <f t="shared" si="2"/>
        <v>42053</v>
      </c>
      <c r="E15" s="13">
        <f t="shared" si="2"/>
        <v>42054</v>
      </c>
      <c r="F15" s="13">
        <f t="shared" si="2"/>
        <v>42055</v>
      </c>
      <c r="G15" s="13">
        <f t="shared" si="2"/>
        <v>42058</v>
      </c>
      <c r="H15" s="13">
        <f t="shared" si="2"/>
        <v>42059</v>
      </c>
      <c r="I15" s="13">
        <f t="shared" si="2"/>
        <v>42060</v>
      </c>
      <c r="J15" s="13">
        <f t="shared" si="2"/>
        <v>42061</v>
      </c>
      <c r="K15" s="13">
        <f t="shared" si="2"/>
        <v>42062</v>
      </c>
      <c r="L15" s="13">
        <f t="shared" si="2"/>
        <v>42065</v>
      </c>
      <c r="M15" s="13">
        <f t="shared" si="2"/>
        <v>42066</v>
      </c>
      <c r="N15" s="13">
        <f t="shared" si="2"/>
        <v>42067</v>
      </c>
      <c r="O15" s="13">
        <f t="shared" si="2"/>
        <v>42068</v>
      </c>
      <c r="P15" s="13">
        <f t="shared" si="2"/>
        <v>42069</v>
      </c>
      <c r="Q15" s="13">
        <f t="shared" si="2"/>
        <v>42072</v>
      </c>
      <c r="R15" s="13">
        <f t="shared" si="2"/>
        <v>42073</v>
      </c>
      <c r="S15" s="13">
        <f t="shared" si="2"/>
        <v>42074</v>
      </c>
      <c r="T15" s="13">
        <f t="shared" si="2"/>
        <v>42075</v>
      </c>
      <c r="U15" s="13">
        <f t="shared" si="2"/>
        <v>42076</v>
      </c>
      <c r="X15">
        <f>COUNTIF($B$119:$S$120,Y15)</f>
        <v>19</v>
      </c>
      <c r="Y15" t="s">
        <v>67</v>
      </c>
      <c r="AA15" s="26">
        <v>9</v>
      </c>
      <c r="AB15" s="22" t="s">
        <v>40</v>
      </c>
      <c r="AC15" s="22" t="s">
        <v>32</v>
      </c>
      <c r="AD15" s="26">
        <v>12</v>
      </c>
      <c r="AE15" s="26">
        <v>52</v>
      </c>
      <c r="AH15">
        <v>21</v>
      </c>
      <c r="AI15">
        <f>106-AH15</f>
        <v>85</v>
      </c>
    </row>
    <row r="16" spans="1:35" x14ac:dyDescent="0.3">
      <c r="A16">
        <v>1</v>
      </c>
      <c r="B16" s="19"/>
      <c r="C16" s="19"/>
      <c r="D16" s="297" t="s">
        <v>14</v>
      </c>
      <c r="E16" s="297" t="s">
        <v>14</v>
      </c>
      <c r="F16" s="297" t="s">
        <v>14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AA16" s="26">
        <v>10</v>
      </c>
      <c r="AB16" s="22" t="s">
        <v>41</v>
      </c>
      <c r="AC16" s="22" t="s">
        <v>42</v>
      </c>
      <c r="AD16" s="26">
        <v>32</v>
      </c>
      <c r="AE16" s="26">
        <v>128</v>
      </c>
      <c r="AG16">
        <v>4</v>
      </c>
    </row>
    <row r="17" spans="1:35" x14ac:dyDescent="0.3">
      <c r="A17">
        <v>2</v>
      </c>
      <c r="B17" s="19"/>
      <c r="C17" s="19"/>
      <c r="D17" s="297"/>
      <c r="E17" s="297"/>
      <c r="F17" s="297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AA17" s="26">
        <v>11</v>
      </c>
      <c r="AB17" s="26" t="s">
        <v>23</v>
      </c>
      <c r="AC17" s="22" t="s">
        <v>42</v>
      </c>
      <c r="AD17" s="26">
        <v>12</v>
      </c>
      <c r="AE17" s="26">
        <v>48</v>
      </c>
      <c r="AG17">
        <v>56</v>
      </c>
    </row>
    <row r="18" spans="1:35" x14ac:dyDescent="0.3">
      <c r="A18">
        <v>3</v>
      </c>
      <c r="B18" s="19"/>
      <c r="C18" s="19"/>
      <c r="D18" s="297"/>
      <c r="E18" s="297"/>
      <c r="F18" s="297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AA18" s="26">
        <v>12</v>
      </c>
      <c r="AB18" s="22" t="s">
        <v>43</v>
      </c>
      <c r="AC18" s="22" t="s">
        <v>42</v>
      </c>
      <c r="AD18" s="26">
        <v>40</v>
      </c>
      <c r="AE18" s="26">
        <v>40</v>
      </c>
      <c r="AG18">
        <v>48</v>
      </c>
    </row>
    <row r="19" spans="1:35" x14ac:dyDescent="0.3">
      <c r="A19">
        <v>4</v>
      </c>
      <c r="B19" s="19"/>
      <c r="C19" s="19"/>
      <c r="D19" s="297"/>
      <c r="E19" s="297"/>
      <c r="F19" s="29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AA19" s="26">
        <v>13</v>
      </c>
      <c r="AB19" s="22" t="s">
        <v>44</v>
      </c>
      <c r="AC19" s="22" t="s">
        <v>42</v>
      </c>
      <c r="AD19" s="26">
        <v>0</v>
      </c>
      <c r="AE19" s="26">
        <v>80</v>
      </c>
      <c r="AG19">
        <v>64</v>
      </c>
    </row>
    <row r="20" spans="1:35" x14ac:dyDescent="0.3">
      <c r="A20">
        <v>5</v>
      </c>
      <c r="B20" s="18" t="s">
        <v>47</v>
      </c>
      <c r="C20" s="18" t="s">
        <v>47</v>
      </c>
      <c r="D20" s="297"/>
      <c r="E20" s="297"/>
      <c r="F20" s="297"/>
      <c r="G20" s="18" t="s">
        <v>47</v>
      </c>
      <c r="H20" s="18" t="s">
        <v>47</v>
      </c>
      <c r="I20" s="18" t="s">
        <v>47</v>
      </c>
      <c r="J20" s="18" t="s">
        <v>47</v>
      </c>
      <c r="K20" s="18" t="s">
        <v>47</v>
      </c>
      <c r="L20" s="18" t="s">
        <v>47</v>
      </c>
      <c r="M20" s="18" t="s">
        <v>47</v>
      </c>
      <c r="N20" s="18" t="s">
        <v>47</v>
      </c>
      <c r="O20" s="18" t="s">
        <v>47</v>
      </c>
      <c r="P20" s="18" t="s">
        <v>47</v>
      </c>
      <c r="Q20" s="18" t="s">
        <v>47</v>
      </c>
      <c r="R20" s="18" t="s">
        <v>47</v>
      </c>
      <c r="S20" s="18" t="s">
        <v>47</v>
      </c>
      <c r="T20" s="18" t="s">
        <v>47</v>
      </c>
      <c r="U20" s="18" t="s">
        <v>47</v>
      </c>
      <c r="AI20">
        <v>160</v>
      </c>
    </row>
    <row r="21" spans="1:35" x14ac:dyDescent="0.3">
      <c r="A21">
        <v>6</v>
      </c>
      <c r="B21" s="18" t="s">
        <v>47</v>
      </c>
      <c r="C21" s="18" t="s">
        <v>47</v>
      </c>
      <c r="D21" s="297"/>
      <c r="E21" s="297"/>
      <c r="F21" s="297"/>
      <c r="G21" s="18" t="s">
        <v>47</v>
      </c>
      <c r="H21" s="18" t="s">
        <v>47</v>
      </c>
      <c r="I21" s="18" t="s">
        <v>47</v>
      </c>
      <c r="J21" s="18" t="s">
        <v>47</v>
      </c>
      <c r="K21" s="18" t="s">
        <v>47</v>
      </c>
      <c r="L21" s="18" t="s">
        <v>47</v>
      </c>
      <c r="M21" s="18" t="s">
        <v>47</v>
      </c>
      <c r="N21" s="18" t="s">
        <v>47</v>
      </c>
      <c r="O21" s="18" t="s">
        <v>47</v>
      </c>
      <c r="P21" s="18" t="s">
        <v>47</v>
      </c>
      <c r="Q21" s="18" t="s">
        <v>47</v>
      </c>
      <c r="R21" s="18" t="s">
        <v>47</v>
      </c>
      <c r="S21" s="18" t="s">
        <v>47</v>
      </c>
      <c r="T21" s="18" t="s">
        <v>47</v>
      </c>
      <c r="U21" s="18" t="s">
        <v>47</v>
      </c>
      <c r="AG21">
        <v>80</v>
      </c>
    </row>
    <row r="22" spans="1:35" x14ac:dyDescent="0.3">
      <c r="A22">
        <v>7</v>
      </c>
      <c r="B22" s="18" t="s">
        <v>47</v>
      </c>
      <c r="C22" s="18" t="s">
        <v>47</v>
      </c>
      <c r="D22" s="297"/>
      <c r="E22" s="297"/>
      <c r="F22" s="297"/>
      <c r="G22" s="18" t="s">
        <v>47</v>
      </c>
      <c r="H22" s="18" t="s">
        <v>47</v>
      </c>
      <c r="I22" s="18" t="s">
        <v>47</v>
      </c>
      <c r="J22" s="18" t="s">
        <v>47</v>
      </c>
      <c r="K22" s="18" t="s">
        <v>47</v>
      </c>
      <c r="L22" s="18" t="s">
        <v>47</v>
      </c>
      <c r="M22" s="18" t="s">
        <v>47</v>
      </c>
      <c r="N22" s="18" t="s">
        <v>47</v>
      </c>
      <c r="O22" s="18" t="s">
        <v>47</v>
      </c>
      <c r="P22" s="18" t="s">
        <v>47</v>
      </c>
      <c r="Q22" s="18" t="s">
        <v>47</v>
      </c>
      <c r="R22" s="18" t="s">
        <v>47</v>
      </c>
      <c r="S22" s="18" t="s">
        <v>47</v>
      </c>
      <c r="T22" s="18" t="s">
        <v>47</v>
      </c>
      <c r="U22" s="18" t="s">
        <v>47</v>
      </c>
      <c r="AI22">
        <v>60</v>
      </c>
    </row>
    <row r="23" spans="1:35" x14ac:dyDescent="0.3">
      <c r="D23" s="297"/>
      <c r="E23" s="297"/>
      <c r="F23" s="297"/>
      <c r="AG23">
        <v>54</v>
      </c>
      <c r="AI23">
        <v>26</v>
      </c>
    </row>
    <row r="24" spans="1:35" x14ac:dyDescent="0.3">
      <c r="B24">
        <f>IF(COUNTA(B16:B23)&lt;&gt;0,0,1)*7</f>
        <v>0</v>
      </c>
      <c r="C24">
        <f t="shared" ref="C24:U24" si="3">IF(COUNTA(C16:C23)&lt;&gt;0,0,1)*7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21">
        <f>(COUNT(B15:U15)-3)*4</f>
        <v>68</v>
      </c>
      <c r="X24" s="21">
        <f>(COUNT(B15:U15)-3)*3</f>
        <v>51</v>
      </c>
      <c r="AG24">
        <f>SUM(AG6:AG23)</f>
        <v>800</v>
      </c>
      <c r="AI24">
        <f>SUM(AI6:AI23)</f>
        <v>558</v>
      </c>
    </row>
    <row r="25" spans="1:35" x14ac:dyDescent="0.3">
      <c r="B25" s="296">
        <v>9</v>
      </c>
      <c r="C25" s="296"/>
      <c r="D25" s="296"/>
      <c r="E25" s="296"/>
      <c r="F25" s="296"/>
      <c r="G25" s="296">
        <v>10</v>
      </c>
      <c r="H25" s="296"/>
      <c r="I25" s="296"/>
      <c r="J25" s="296"/>
      <c r="K25" s="296"/>
      <c r="L25" s="296">
        <v>11</v>
      </c>
      <c r="M25" s="296"/>
      <c r="N25" s="296"/>
      <c r="O25" s="296"/>
      <c r="P25" s="296"/>
      <c r="Q25" s="296">
        <v>12</v>
      </c>
      <c r="R25" s="296"/>
      <c r="S25" s="296"/>
      <c r="T25" s="296"/>
      <c r="U25" s="296"/>
    </row>
    <row r="26" spans="1:35" x14ac:dyDescent="0.3">
      <c r="B26" s="13">
        <f>IF(WEEKDAY(U15,2)=5,U15+3,U15+1)</f>
        <v>42079</v>
      </c>
      <c r="C26" s="13">
        <f t="shared" ref="C26:K26" si="4">IF(WEEKDAY(B26,2)=5,B26+3,B26+1)</f>
        <v>42080</v>
      </c>
      <c r="D26" s="13">
        <f t="shared" si="4"/>
        <v>42081</v>
      </c>
      <c r="E26" s="13">
        <f t="shared" si="4"/>
        <v>42082</v>
      </c>
      <c r="F26" s="13">
        <f t="shared" si="4"/>
        <v>42083</v>
      </c>
      <c r="G26" s="13">
        <f t="shared" si="4"/>
        <v>42086</v>
      </c>
      <c r="H26" s="13">
        <f t="shared" si="4"/>
        <v>42087</v>
      </c>
      <c r="I26" s="13">
        <f t="shared" si="4"/>
        <v>42088</v>
      </c>
      <c r="J26" s="13">
        <f t="shared" si="4"/>
        <v>42089</v>
      </c>
      <c r="K26" s="13">
        <f t="shared" si="4"/>
        <v>42090</v>
      </c>
      <c r="L26" s="13">
        <f t="shared" ref="L26:U26" si="5">IF(WEEKDAY(K26,2)=5,K26+3,K26+1)</f>
        <v>42093</v>
      </c>
      <c r="M26" s="13">
        <f t="shared" si="5"/>
        <v>42094</v>
      </c>
      <c r="N26" s="13">
        <f t="shared" si="5"/>
        <v>42095</v>
      </c>
      <c r="O26" s="13">
        <f t="shared" si="5"/>
        <v>42096</v>
      </c>
      <c r="P26" s="13">
        <f t="shared" si="5"/>
        <v>42097</v>
      </c>
      <c r="Q26" s="13">
        <f t="shared" si="5"/>
        <v>42100</v>
      </c>
      <c r="R26" s="13">
        <f t="shared" si="5"/>
        <v>42101</v>
      </c>
      <c r="S26" s="13">
        <f t="shared" si="5"/>
        <v>42102</v>
      </c>
      <c r="T26" s="13">
        <f t="shared" si="5"/>
        <v>42103</v>
      </c>
      <c r="U26" s="13">
        <f t="shared" si="5"/>
        <v>42104</v>
      </c>
    </row>
    <row r="27" spans="1:35" x14ac:dyDescent="0.3">
      <c r="A27">
        <v>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35" x14ac:dyDescent="0.3">
      <c r="A28">
        <v>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35" x14ac:dyDescent="0.3">
      <c r="A29">
        <v>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35" x14ac:dyDescent="0.3">
      <c r="A30">
        <v>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35" x14ac:dyDescent="0.3">
      <c r="A31">
        <v>5</v>
      </c>
      <c r="B31" s="18" t="s">
        <v>47</v>
      </c>
      <c r="C31" s="18" t="s">
        <v>47</v>
      </c>
      <c r="D31" s="18" t="s">
        <v>47</v>
      </c>
      <c r="E31" s="18" t="s">
        <v>47</v>
      </c>
      <c r="F31" s="18" t="s">
        <v>47</v>
      </c>
      <c r="G31" s="18" t="s">
        <v>47</v>
      </c>
      <c r="H31" s="18" t="s">
        <v>47</v>
      </c>
      <c r="I31" s="18" t="s">
        <v>47</v>
      </c>
      <c r="J31" s="18" t="s">
        <v>51</v>
      </c>
      <c r="K31" s="18" t="s">
        <v>51</v>
      </c>
      <c r="L31" s="18" t="s">
        <v>51</v>
      </c>
      <c r="M31" s="18" t="s">
        <v>51</v>
      </c>
      <c r="N31" s="18" t="s">
        <v>52</v>
      </c>
      <c r="O31" s="18" t="s">
        <v>52</v>
      </c>
      <c r="P31" s="18" t="s">
        <v>52</v>
      </c>
      <c r="Q31" s="18" t="s">
        <v>52</v>
      </c>
      <c r="R31" s="18" t="s">
        <v>52</v>
      </c>
      <c r="S31" s="18" t="s">
        <v>52</v>
      </c>
      <c r="T31" s="18" t="s">
        <v>52</v>
      </c>
      <c r="U31" s="18" t="s">
        <v>52</v>
      </c>
    </row>
    <row r="32" spans="1:35" x14ac:dyDescent="0.3">
      <c r="A32">
        <v>6</v>
      </c>
      <c r="B32" s="18" t="s">
        <v>47</v>
      </c>
      <c r="C32" s="18" t="s">
        <v>47</v>
      </c>
      <c r="D32" s="18" t="s">
        <v>47</v>
      </c>
      <c r="E32" s="18" t="s">
        <v>47</v>
      </c>
      <c r="F32" s="18" t="s">
        <v>47</v>
      </c>
      <c r="G32" s="18" t="s">
        <v>47</v>
      </c>
      <c r="H32" s="18" t="s">
        <v>47</v>
      </c>
      <c r="I32" s="18" t="s">
        <v>51</v>
      </c>
      <c r="J32" s="18" t="s">
        <v>51</v>
      </c>
      <c r="K32" s="18" t="s">
        <v>51</v>
      </c>
      <c r="L32" s="18" t="s">
        <v>51</v>
      </c>
      <c r="M32" s="18" t="s">
        <v>52</v>
      </c>
      <c r="N32" s="18" t="s">
        <v>52</v>
      </c>
      <c r="O32" s="18" t="s">
        <v>52</v>
      </c>
      <c r="P32" s="18" t="s">
        <v>52</v>
      </c>
      <c r="Q32" s="18" t="s">
        <v>52</v>
      </c>
      <c r="R32" s="18" t="s">
        <v>52</v>
      </c>
      <c r="S32" s="18" t="s">
        <v>52</v>
      </c>
      <c r="T32" s="18" t="s">
        <v>52</v>
      </c>
      <c r="U32" s="18" t="s">
        <v>52</v>
      </c>
    </row>
    <row r="33" spans="1:24" x14ac:dyDescent="0.3">
      <c r="A33">
        <v>7</v>
      </c>
      <c r="B33" s="18" t="s">
        <v>47</v>
      </c>
      <c r="C33" s="18" t="s">
        <v>47</v>
      </c>
      <c r="D33" s="18" t="s">
        <v>47</v>
      </c>
      <c r="E33" s="18" t="s">
        <v>47</v>
      </c>
      <c r="F33" s="18" t="s">
        <v>47</v>
      </c>
      <c r="G33" s="18" t="s">
        <v>47</v>
      </c>
      <c r="H33" s="18" t="s">
        <v>47</v>
      </c>
      <c r="I33" s="18" t="s">
        <v>51</v>
      </c>
      <c r="J33" s="18" t="s">
        <v>51</v>
      </c>
      <c r="K33" s="18" t="s">
        <v>51</v>
      </c>
      <c r="L33" s="18" t="s">
        <v>51</v>
      </c>
      <c r="M33" s="18" t="s">
        <v>52</v>
      </c>
      <c r="N33" s="18" t="s">
        <v>52</v>
      </c>
      <c r="O33" s="18" t="s">
        <v>52</v>
      </c>
      <c r="P33" s="18" t="s">
        <v>52</v>
      </c>
      <c r="Q33" s="18" t="s">
        <v>52</v>
      </c>
      <c r="R33" s="18" t="s">
        <v>52</v>
      </c>
      <c r="S33" s="18" t="s">
        <v>52</v>
      </c>
      <c r="T33" s="18" t="s">
        <v>52</v>
      </c>
      <c r="U33" s="18" t="s">
        <v>52</v>
      </c>
    </row>
    <row r="35" spans="1:24" x14ac:dyDescent="0.3">
      <c r="B35">
        <f>IF(COUNTA(B27:B34)&lt;&gt;0,0,1)*7</f>
        <v>0</v>
      </c>
      <c r="C35">
        <f t="shared" ref="C35:U35" si="6">IF(COUNTA(C27:C34)&lt;&gt;0,0,1)*7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>SUM(B35:U35)</f>
        <v>0</v>
      </c>
      <c r="W35" s="21">
        <f>(COUNT(B26:U26))*4</f>
        <v>80</v>
      </c>
      <c r="X35" s="21">
        <f>(COUNT(B26:U26))*3</f>
        <v>60</v>
      </c>
    </row>
    <row r="36" spans="1:24" x14ac:dyDescent="0.3">
      <c r="B36" s="296">
        <v>13</v>
      </c>
      <c r="C36" s="296"/>
      <c r="D36" s="296"/>
      <c r="E36" s="296"/>
      <c r="F36" s="296"/>
      <c r="G36" s="296">
        <v>14</v>
      </c>
      <c r="H36" s="296"/>
      <c r="I36" s="296"/>
      <c r="J36" s="296"/>
      <c r="K36" s="296"/>
      <c r="L36" s="296">
        <v>15</v>
      </c>
      <c r="M36" s="296"/>
      <c r="N36" s="296"/>
      <c r="O36" s="296"/>
      <c r="P36" s="296"/>
      <c r="Q36" s="296">
        <v>16</v>
      </c>
      <c r="R36" s="296"/>
      <c r="S36" s="296"/>
      <c r="T36" s="296"/>
      <c r="U36" s="296"/>
    </row>
    <row r="37" spans="1:24" x14ac:dyDescent="0.3">
      <c r="B37" s="13">
        <f>IF(WEEKDAY(U26,2)=5,U26+3,U26+1)</f>
        <v>42107</v>
      </c>
      <c r="C37" s="13">
        <f>IF(WEEKDAY(B37,2)=5,B37+3,B37+1)</f>
        <v>42108</v>
      </c>
      <c r="D37" s="13">
        <f>IF(WEEKDAY(C37,2)=5,C37+3,C37+1)</f>
        <v>42109</v>
      </c>
      <c r="E37" s="13">
        <f>IF(WEEKDAY(D37,2)=5,D37+3,D37+1)</f>
        <v>42110</v>
      </c>
      <c r="F37" s="13">
        <f>IF(WEEKDAY(E37,2)=5,E37+3,E37+1)</f>
        <v>42111</v>
      </c>
      <c r="G37" s="13">
        <f t="shared" ref="G37:U37" si="7">IF(WEEKDAY(F37,2)=5,F37+3,F37+1)</f>
        <v>42114</v>
      </c>
      <c r="H37" s="13">
        <f t="shared" si="7"/>
        <v>42115</v>
      </c>
      <c r="I37" s="13">
        <f t="shared" si="7"/>
        <v>42116</v>
      </c>
      <c r="J37" s="13">
        <f t="shared" si="7"/>
        <v>42117</v>
      </c>
      <c r="K37" s="13">
        <f t="shared" si="7"/>
        <v>42118</v>
      </c>
      <c r="L37" s="13">
        <f t="shared" si="7"/>
        <v>42121</v>
      </c>
      <c r="M37" s="13">
        <f t="shared" si="7"/>
        <v>42122</v>
      </c>
      <c r="N37" s="13">
        <f t="shared" si="7"/>
        <v>42123</v>
      </c>
      <c r="O37" s="13">
        <f t="shared" si="7"/>
        <v>42124</v>
      </c>
      <c r="P37" s="13">
        <f t="shared" si="7"/>
        <v>42125</v>
      </c>
      <c r="Q37" s="13">
        <f t="shared" si="7"/>
        <v>42128</v>
      </c>
      <c r="R37" s="13">
        <f t="shared" si="7"/>
        <v>42129</v>
      </c>
      <c r="S37" s="13">
        <f t="shared" si="7"/>
        <v>42130</v>
      </c>
      <c r="T37" s="13">
        <f t="shared" si="7"/>
        <v>42131</v>
      </c>
      <c r="U37" s="13">
        <f t="shared" si="7"/>
        <v>42132</v>
      </c>
    </row>
    <row r="38" spans="1:24" x14ac:dyDescent="0.3">
      <c r="A38">
        <v>1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97" t="s">
        <v>15</v>
      </c>
      <c r="S38" s="19"/>
      <c r="T38" s="19"/>
      <c r="U38" s="19"/>
    </row>
    <row r="39" spans="1:24" x14ac:dyDescent="0.3">
      <c r="A39">
        <v>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97"/>
      <c r="S39" s="19"/>
      <c r="T39" s="19"/>
      <c r="U39" s="19"/>
    </row>
    <row r="40" spans="1:24" x14ac:dyDescent="0.3">
      <c r="A40">
        <v>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97"/>
      <c r="S40" s="19"/>
      <c r="T40" s="19"/>
      <c r="U40" s="19"/>
    </row>
    <row r="41" spans="1:24" x14ac:dyDescent="0.3">
      <c r="A41">
        <v>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97"/>
      <c r="S41" s="19"/>
      <c r="T41" s="19"/>
      <c r="U41" s="19"/>
    </row>
    <row r="42" spans="1:24" x14ac:dyDescent="0.3">
      <c r="A42">
        <v>5</v>
      </c>
      <c r="B42" s="18" t="s">
        <v>52</v>
      </c>
      <c r="C42" s="18" t="s">
        <v>52</v>
      </c>
      <c r="D42" s="18" t="s">
        <v>52</v>
      </c>
      <c r="E42" s="18" t="s">
        <v>52</v>
      </c>
      <c r="F42" s="18" t="s">
        <v>52</v>
      </c>
      <c r="G42" s="18" t="s">
        <v>52</v>
      </c>
      <c r="H42" s="18" t="s">
        <v>52</v>
      </c>
      <c r="I42" s="18" t="s">
        <v>52</v>
      </c>
      <c r="J42" s="18" t="s">
        <v>53</v>
      </c>
      <c r="K42" s="18" t="s">
        <v>53</v>
      </c>
      <c r="L42" s="18" t="s">
        <v>53</v>
      </c>
      <c r="M42" s="18" t="s">
        <v>53</v>
      </c>
      <c r="N42" s="18" t="s">
        <v>53</v>
      </c>
      <c r="O42" s="18" t="s">
        <v>53</v>
      </c>
      <c r="P42" s="18" t="s">
        <v>53</v>
      </c>
      <c r="Q42" s="18" t="s">
        <v>53</v>
      </c>
      <c r="R42" s="297"/>
      <c r="S42" s="18" t="s">
        <v>53</v>
      </c>
      <c r="T42" s="18" t="s">
        <v>53</v>
      </c>
      <c r="U42" s="18" t="s">
        <v>55</v>
      </c>
    </row>
    <row r="43" spans="1:24" x14ac:dyDescent="0.3">
      <c r="A43">
        <v>6</v>
      </c>
      <c r="B43" s="18" t="s">
        <v>52</v>
      </c>
      <c r="C43" s="18" t="s">
        <v>52</v>
      </c>
      <c r="D43" s="18" t="s">
        <v>52</v>
      </c>
      <c r="E43" s="18" t="s">
        <v>52</v>
      </c>
      <c r="F43" s="18" t="s">
        <v>52</v>
      </c>
      <c r="G43" s="18" t="s">
        <v>52</v>
      </c>
      <c r="H43" s="18" t="s">
        <v>52</v>
      </c>
      <c r="I43" s="18" t="s">
        <v>53</v>
      </c>
      <c r="J43" s="18" t="s">
        <v>53</v>
      </c>
      <c r="K43" s="18" t="s">
        <v>53</v>
      </c>
      <c r="L43" s="18" t="s">
        <v>53</v>
      </c>
      <c r="M43" s="18" t="s">
        <v>53</v>
      </c>
      <c r="N43" s="18" t="s">
        <v>53</v>
      </c>
      <c r="O43" s="18" t="s">
        <v>53</v>
      </c>
      <c r="P43" s="18" t="s">
        <v>53</v>
      </c>
      <c r="Q43" s="18" t="s">
        <v>53</v>
      </c>
      <c r="R43" s="297"/>
      <c r="S43" s="18" t="s">
        <v>53</v>
      </c>
      <c r="T43" s="18" t="s">
        <v>53</v>
      </c>
      <c r="U43" s="18" t="s">
        <v>55</v>
      </c>
    </row>
    <row r="44" spans="1:24" x14ac:dyDescent="0.3">
      <c r="A44">
        <v>7</v>
      </c>
      <c r="B44" s="18" t="s">
        <v>52</v>
      </c>
      <c r="C44" s="18" t="s">
        <v>52</v>
      </c>
      <c r="D44" s="18" t="s">
        <v>52</v>
      </c>
      <c r="E44" s="18" t="s">
        <v>52</v>
      </c>
      <c r="F44" s="18" t="s">
        <v>52</v>
      </c>
      <c r="G44" s="18" t="s">
        <v>52</v>
      </c>
      <c r="H44" s="18" t="s">
        <v>52</v>
      </c>
      <c r="I44" s="18" t="s">
        <v>53</v>
      </c>
      <c r="J44" s="18" t="s">
        <v>53</v>
      </c>
      <c r="K44" s="18" t="s">
        <v>53</v>
      </c>
      <c r="L44" s="18" t="s">
        <v>53</v>
      </c>
      <c r="M44" s="18" t="s">
        <v>53</v>
      </c>
      <c r="N44" s="18" t="s">
        <v>53</v>
      </c>
      <c r="O44" s="18" t="s">
        <v>53</v>
      </c>
      <c r="P44" s="18" t="s">
        <v>53</v>
      </c>
      <c r="Q44" s="18" t="s">
        <v>53</v>
      </c>
      <c r="R44" s="297"/>
      <c r="S44" s="18" t="s">
        <v>53</v>
      </c>
      <c r="T44" s="18" t="s">
        <v>53</v>
      </c>
      <c r="U44" s="18" t="s">
        <v>55</v>
      </c>
    </row>
    <row r="45" spans="1:24" x14ac:dyDescent="0.3">
      <c r="R45" s="297"/>
    </row>
    <row r="46" spans="1:24" x14ac:dyDescent="0.3">
      <c r="B46">
        <f>IF(COUNTA(B38:B45)&lt;&gt;0,0,1)*7</f>
        <v>0</v>
      </c>
      <c r="C46">
        <f t="shared" ref="C46:U46" si="8">IF(COUNTA(C38:C45)&lt;&gt;0,0,1)*7</f>
        <v>0</v>
      </c>
      <c r="D46">
        <f t="shared" si="8"/>
        <v>0</v>
      </c>
      <c r="E46">
        <f t="shared" si="8"/>
        <v>0</v>
      </c>
      <c r="F46">
        <f t="shared" si="8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>SUM(B46:U46)</f>
        <v>0</v>
      </c>
      <c r="W46" s="21">
        <f>(COUNT(B37:U37)-1)*4</f>
        <v>76</v>
      </c>
      <c r="X46" s="21">
        <f>(COUNT(B37:U37)-1)*3</f>
        <v>57</v>
      </c>
    </row>
    <row r="47" spans="1:24" x14ac:dyDescent="0.3">
      <c r="B47" s="296">
        <v>17</v>
      </c>
      <c r="C47" s="296"/>
      <c r="D47" s="296"/>
      <c r="E47" s="296"/>
      <c r="F47" s="296"/>
      <c r="G47" s="296">
        <v>18</v>
      </c>
      <c r="H47" s="296"/>
      <c r="I47" s="296"/>
      <c r="J47" s="296"/>
      <c r="K47" s="296"/>
      <c r="L47" s="296">
        <v>19</v>
      </c>
      <c r="M47" s="296"/>
      <c r="N47" s="296"/>
      <c r="O47" s="296"/>
      <c r="P47" s="296"/>
      <c r="Q47" s="296">
        <v>20</v>
      </c>
      <c r="R47" s="296"/>
      <c r="S47" s="296"/>
      <c r="T47" s="296"/>
      <c r="U47" s="296"/>
    </row>
    <row r="48" spans="1:24" x14ac:dyDescent="0.3">
      <c r="B48" s="13">
        <f>IF(WEEKDAY(U37,2)=5,U37+3,U37+1)</f>
        <v>42135</v>
      </c>
      <c r="C48" s="13">
        <f>IF(WEEKDAY(B48,2)=5,B48+3,B48+1)</f>
        <v>42136</v>
      </c>
      <c r="D48" s="13">
        <f>IF(WEEKDAY(C48,2)=5,C48+3,C48+1)</f>
        <v>42137</v>
      </c>
      <c r="E48" s="13">
        <f>IF(WEEKDAY(D48,2)=5,D48+3,D48+1)</f>
        <v>42138</v>
      </c>
      <c r="F48" s="13">
        <f>IF(WEEKDAY(E48,2)=5,E48+3,E48+1)</f>
        <v>42139</v>
      </c>
      <c r="G48" s="13">
        <f t="shared" ref="G48:U48" si="9">IF(WEEKDAY(F48,2)=5,F48+3,F48+1)</f>
        <v>42142</v>
      </c>
      <c r="H48" s="13">
        <f t="shared" si="9"/>
        <v>42143</v>
      </c>
      <c r="I48" s="13">
        <f t="shared" si="9"/>
        <v>42144</v>
      </c>
      <c r="J48" s="13">
        <f t="shared" si="9"/>
        <v>42145</v>
      </c>
      <c r="K48" s="13">
        <f t="shared" si="9"/>
        <v>42146</v>
      </c>
      <c r="L48" s="13">
        <f t="shared" si="9"/>
        <v>42149</v>
      </c>
      <c r="M48" s="13">
        <f t="shared" si="9"/>
        <v>42150</v>
      </c>
      <c r="N48" s="13">
        <f t="shared" si="9"/>
        <v>42151</v>
      </c>
      <c r="O48" s="13">
        <f>IF(WEEKDAY(N48,2)=5,N48+3,N48+1)</f>
        <v>42152</v>
      </c>
      <c r="P48" s="13">
        <f t="shared" si="9"/>
        <v>42153</v>
      </c>
      <c r="Q48" s="13">
        <f t="shared" si="9"/>
        <v>42156</v>
      </c>
      <c r="R48" s="13">
        <f t="shared" si="9"/>
        <v>42157</v>
      </c>
      <c r="S48" s="13">
        <f t="shared" si="9"/>
        <v>42158</v>
      </c>
      <c r="T48" s="13">
        <f t="shared" si="9"/>
        <v>42159</v>
      </c>
      <c r="U48" s="13">
        <f t="shared" si="9"/>
        <v>42160</v>
      </c>
    </row>
    <row r="49" spans="1:24" x14ac:dyDescent="0.3">
      <c r="A49">
        <v>1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97" t="s">
        <v>16</v>
      </c>
      <c r="M49" s="19"/>
      <c r="N49" s="19"/>
      <c r="O49" s="19"/>
      <c r="P49" s="19"/>
      <c r="Q49" s="19"/>
      <c r="R49" s="19"/>
      <c r="S49" s="19"/>
      <c r="T49" s="19"/>
      <c r="U49" s="19"/>
    </row>
    <row r="50" spans="1:24" x14ac:dyDescent="0.3">
      <c r="A50">
        <v>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97"/>
      <c r="M50" s="19"/>
      <c r="N50" s="19"/>
      <c r="O50" s="19"/>
      <c r="P50" s="19"/>
      <c r="Q50" s="19"/>
      <c r="R50" s="19"/>
      <c r="S50" s="19"/>
      <c r="T50" s="19"/>
      <c r="U50" s="19"/>
    </row>
    <row r="51" spans="1:24" x14ac:dyDescent="0.3">
      <c r="A51">
        <v>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97"/>
      <c r="M51" s="19"/>
      <c r="N51" s="19"/>
      <c r="O51" s="19"/>
      <c r="P51" s="19"/>
      <c r="Q51" s="19"/>
      <c r="R51" s="19"/>
      <c r="S51" s="19"/>
      <c r="T51" s="19"/>
      <c r="U51" s="19"/>
    </row>
    <row r="52" spans="1:24" x14ac:dyDescent="0.3">
      <c r="A52">
        <v>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97"/>
      <c r="M52" s="19"/>
      <c r="N52" s="19"/>
      <c r="O52" s="19"/>
      <c r="P52" s="19"/>
      <c r="Q52" s="19"/>
      <c r="R52" s="19"/>
      <c r="S52" s="19"/>
      <c r="T52" s="19"/>
      <c r="U52" s="19"/>
    </row>
    <row r="53" spans="1:24" x14ac:dyDescent="0.3">
      <c r="A53">
        <v>5</v>
      </c>
      <c r="B53" s="18" t="s">
        <v>55</v>
      </c>
      <c r="C53" s="18" t="s">
        <v>55</v>
      </c>
      <c r="D53" s="18" t="s">
        <v>55</v>
      </c>
      <c r="E53" s="18" t="s">
        <v>55</v>
      </c>
      <c r="F53" s="18" t="s">
        <v>55</v>
      </c>
      <c r="G53" s="18" t="s">
        <v>55</v>
      </c>
      <c r="H53" s="18" t="s">
        <v>55</v>
      </c>
      <c r="I53" s="18" t="s">
        <v>55</v>
      </c>
      <c r="J53" s="18" t="s">
        <v>55</v>
      </c>
      <c r="K53" s="18" t="s">
        <v>55</v>
      </c>
      <c r="L53" s="297"/>
      <c r="M53" s="18" t="s">
        <v>55</v>
      </c>
      <c r="N53" s="18" t="s">
        <v>55</v>
      </c>
      <c r="O53" s="18" t="s">
        <v>55</v>
      </c>
      <c r="P53" s="18" t="s">
        <v>55</v>
      </c>
      <c r="Q53" s="18" t="s">
        <v>55</v>
      </c>
      <c r="R53" s="18" t="s">
        <v>55</v>
      </c>
      <c r="S53" s="18" t="s">
        <v>55</v>
      </c>
      <c r="T53" s="18" t="s">
        <v>55</v>
      </c>
      <c r="U53" s="18" t="s">
        <v>55</v>
      </c>
    </row>
    <row r="54" spans="1:24" x14ac:dyDescent="0.3">
      <c r="A54">
        <v>6</v>
      </c>
      <c r="B54" s="18" t="s">
        <v>55</v>
      </c>
      <c r="C54" s="18" t="s">
        <v>55</v>
      </c>
      <c r="D54" s="18" t="s">
        <v>55</v>
      </c>
      <c r="E54" s="18" t="s">
        <v>55</v>
      </c>
      <c r="F54" s="18" t="s">
        <v>55</v>
      </c>
      <c r="G54" s="18" t="s">
        <v>55</v>
      </c>
      <c r="H54" s="18" t="s">
        <v>55</v>
      </c>
      <c r="I54" s="18" t="s">
        <v>55</v>
      </c>
      <c r="J54" s="18" t="s">
        <v>55</v>
      </c>
      <c r="K54" s="18" t="s">
        <v>55</v>
      </c>
      <c r="L54" s="297"/>
      <c r="M54" s="18" t="s">
        <v>55</v>
      </c>
      <c r="N54" s="18" t="s">
        <v>55</v>
      </c>
      <c r="O54" s="18" t="s">
        <v>55</v>
      </c>
      <c r="P54" s="18" t="s">
        <v>55</v>
      </c>
      <c r="Q54" s="18" t="s">
        <v>55</v>
      </c>
      <c r="R54" s="18" t="s">
        <v>55</v>
      </c>
      <c r="S54" s="18" t="s">
        <v>55</v>
      </c>
      <c r="T54" s="18" t="s">
        <v>55</v>
      </c>
      <c r="U54" s="18" t="s">
        <v>55</v>
      </c>
    </row>
    <row r="55" spans="1:24" x14ac:dyDescent="0.3">
      <c r="A55">
        <v>7</v>
      </c>
      <c r="B55" s="18" t="s">
        <v>55</v>
      </c>
      <c r="C55" s="18" t="s">
        <v>55</v>
      </c>
      <c r="D55" s="18" t="s">
        <v>55</v>
      </c>
      <c r="E55" s="18" t="s">
        <v>55</v>
      </c>
      <c r="F55" s="18" t="s">
        <v>55</v>
      </c>
      <c r="G55" s="18" t="s">
        <v>55</v>
      </c>
      <c r="H55" s="18" t="s">
        <v>55</v>
      </c>
      <c r="I55" s="18" t="s">
        <v>55</v>
      </c>
      <c r="J55" s="18" t="s">
        <v>55</v>
      </c>
      <c r="K55" s="18" t="s">
        <v>55</v>
      </c>
      <c r="L55" s="297"/>
      <c r="M55" s="18" t="s">
        <v>55</v>
      </c>
      <c r="N55" s="18" t="s">
        <v>55</v>
      </c>
      <c r="O55" s="18" t="s">
        <v>55</v>
      </c>
      <c r="P55" s="18" t="s">
        <v>55</v>
      </c>
      <c r="Q55" s="18" t="s">
        <v>55</v>
      </c>
      <c r="R55" s="18" t="s">
        <v>55</v>
      </c>
      <c r="S55" s="18" t="s">
        <v>55</v>
      </c>
      <c r="T55" s="18" t="s">
        <v>55</v>
      </c>
      <c r="U55" s="18" t="s">
        <v>55</v>
      </c>
    </row>
    <row r="56" spans="1:24" x14ac:dyDescent="0.3">
      <c r="L56" s="297"/>
    </row>
    <row r="57" spans="1:24" x14ac:dyDescent="0.3">
      <c r="B57">
        <f>IF(COUNTA(B49:B56)&lt;&gt;0,0,1)*7</f>
        <v>0</v>
      </c>
      <c r="C57">
        <f t="shared" ref="C57:U57" si="10">IF(COUNTA(C49:C56)&lt;&gt;0,0,1)*7</f>
        <v>0</v>
      </c>
      <c r="D57">
        <f t="shared" si="10"/>
        <v>0</v>
      </c>
      <c r="E57">
        <f t="shared" si="10"/>
        <v>0</v>
      </c>
      <c r="F57">
        <f t="shared" si="10"/>
        <v>0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>SUM(B57:U57)</f>
        <v>0</v>
      </c>
      <c r="W57" s="21">
        <f>(COUNT(B48:U48)-1)*4</f>
        <v>76</v>
      </c>
      <c r="X57" s="21">
        <f>(COUNT(B48:U48)-1)*3</f>
        <v>57</v>
      </c>
    </row>
    <row r="58" spans="1:24" x14ac:dyDescent="0.3">
      <c r="B58" s="296">
        <v>21</v>
      </c>
      <c r="C58" s="296"/>
      <c r="D58" s="296"/>
      <c r="E58" s="296"/>
      <c r="F58" s="296"/>
      <c r="G58" s="296">
        <v>22</v>
      </c>
      <c r="H58" s="296"/>
      <c r="I58" s="296"/>
      <c r="J58" s="296"/>
      <c r="K58" s="296"/>
      <c r="L58" s="296">
        <v>23</v>
      </c>
      <c r="M58" s="296"/>
      <c r="N58" s="296"/>
      <c r="O58" s="296"/>
      <c r="P58" s="296"/>
      <c r="Q58" s="296">
        <v>24</v>
      </c>
      <c r="R58" s="296"/>
      <c r="S58" s="296"/>
      <c r="T58" s="296"/>
      <c r="U58" s="296"/>
    </row>
    <row r="59" spans="1:24" x14ac:dyDescent="0.3">
      <c r="B59" s="13">
        <f>IF(WEEKDAY(U48,2)=5,U48+3,U48+1)</f>
        <v>42163</v>
      </c>
      <c r="C59" s="13">
        <f>IF(WEEKDAY(B59,2)=5,B59+3,B59+1)</f>
        <v>42164</v>
      </c>
      <c r="D59" s="13">
        <f>IF(WEEKDAY(C59,2)=5,C59+3,C59+1)</f>
        <v>42165</v>
      </c>
      <c r="E59" s="13">
        <f>IF(WEEKDAY(D59,2)=5,D59+3,D59+1)</f>
        <v>42166</v>
      </c>
      <c r="F59" s="13">
        <f>IF(WEEKDAY(E59,2)=5,E59+3,E59+1)</f>
        <v>42167</v>
      </c>
      <c r="G59" s="13">
        <f t="shared" ref="G59:U59" si="11">IF(WEEKDAY(F59,2)=5,F59+3,F59+1)</f>
        <v>42170</v>
      </c>
      <c r="H59" s="13">
        <f t="shared" si="11"/>
        <v>42171</v>
      </c>
      <c r="I59" s="13">
        <f t="shared" si="11"/>
        <v>42172</v>
      </c>
      <c r="J59" s="13">
        <f t="shared" si="11"/>
        <v>42173</v>
      </c>
      <c r="K59" s="13">
        <f t="shared" si="11"/>
        <v>42174</v>
      </c>
      <c r="L59" s="13">
        <f t="shared" si="11"/>
        <v>42177</v>
      </c>
      <c r="M59" s="13">
        <f t="shared" si="11"/>
        <v>42178</v>
      </c>
      <c r="N59" s="13">
        <f t="shared" si="11"/>
        <v>42179</v>
      </c>
      <c r="O59" s="13">
        <f t="shared" si="11"/>
        <v>42180</v>
      </c>
      <c r="P59" s="13">
        <f t="shared" si="11"/>
        <v>42181</v>
      </c>
      <c r="Q59" s="13">
        <f t="shared" si="11"/>
        <v>42184</v>
      </c>
      <c r="R59" s="13">
        <f t="shared" si="11"/>
        <v>42185</v>
      </c>
      <c r="S59" s="13">
        <f t="shared" si="11"/>
        <v>42186</v>
      </c>
      <c r="T59" s="13">
        <f t="shared" si="11"/>
        <v>42187</v>
      </c>
      <c r="U59" s="13">
        <f t="shared" si="11"/>
        <v>42188</v>
      </c>
    </row>
    <row r="60" spans="1:24" x14ac:dyDescent="0.3">
      <c r="A60">
        <v>1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4" x14ac:dyDescent="0.3">
      <c r="A61">
        <v>2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4" x14ac:dyDescent="0.3">
      <c r="A62">
        <v>3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4" x14ac:dyDescent="0.3">
      <c r="A63">
        <v>4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4" x14ac:dyDescent="0.3">
      <c r="A64">
        <v>5</v>
      </c>
      <c r="B64" s="18" t="s">
        <v>55</v>
      </c>
      <c r="C64" s="18" t="s">
        <v>55</v>
      </c>
      <c r="D64" s="18" t="s">
        <v>55</v>
      </c>
      <c r="E64" s="18" t="s">
        <v>55</v>
      </c>
      <c r="F64" s="18" t="s">
        <v>55</v>
      </c>
      <c r="G64" s="18" t="s">
        <v>55</v>
      </c>
      <c r="H64" s="18" t="s">
        <v>55</v>
      </c>
      <c r="I64" s="18" t="s">
        <v>55</v>
      </c>
      <c r="J64" s="18" t="s">
        <v>55</v>
      </c>
      <c r="K64" s="18" t="s">
        <v>55</v>
      </c>
      <c r="L64" s="18" t="s">
        <v>55</v>
      </c>
      <c r="M64" s="18" t="s">
        <v>55</v>
      </c>
      <c r="N64" s="18" t="s">
        <v>55</v>
      </c>
      <c r="O64" s="18" t="s">
        <v>55</v>
      </c>
      <c r="P64" s="18" t="s">
        <v>55</v>
      </c>
      <c r="Q64" s="18" t="s">
        <v>55</v>
      </c>
      <c r="R64" s="18" t="s">
        <v>55</v>
      </c>
      <c r="S64" s="18" t="s">
        <v>55</v>
      </c>
      <c r="T64" s="18" t="s">
        <v>55</v>
      </c>
      <c r="U64" s="18" t="s">
        <v>55</v>
      </c>
    </row>
    <row r="65" spans="1:24" x14ac:dyDescent="0.3">
      <c r="A65">
        <v>6</v>
      </c>
      <c r="B65" s="18" t="s">
        <v>55</v>
      </c>
      <c r="C65" s="18" t="s">
        <v>55</v>
      </c>
      <c r="D65" s="18" t="s">
        <v>55</v>
      </c>
      <c r="E65" s="18" t="s">
        <v>55</v>
      </c>
      <c r="F65" s="18" t="s">
        <v>55</v>
      </c>
      <c r="G65" s="18" t="s">
        <v>55</v>
      </c>
      <c r="H65" s="18" t="s">
        <v>55</v>
      </c>
      <c r="I65" s="18" t="s">
        <v>55</v>
      </c>
      <c r="J65" s="18" t="s">
        <v>55</v>
      </c>
      <c r="K65" s="18" t="s">
        <v>55</v>
      </c>
      <c r="L65" s="18" t="s">
        <v>55</v>
      </c>
      <c r="M65" s="18" t="s">
        <v>55</v>
      </c>
      <c r="N65" s="18" t="s">
        <v>55</v>
      </c>
      <c r="O65" s="18" t="s">
        <v>55</v>
      </c>
      <c r="P65" s="18" t="s">
        <v>55</v>
      </c>
      <c r="Q65" s="18" t="s">
        <v>55</v>
      </c>
      <c r="R65" s="18" t="s">
        <v>55</v>
      </c>
      <c r="S65" s="18" t="s">
        <v>55</v>
      </c>
      <c r="T65" s="18" t="s">
        <v>55</v>
      </c>
      <c r="U65" s="18" t="s">
        <v>55</v>
      </c>
    </row>
    <row r="66" spans="1:24" x14ac:dyDescent="0.3">
      <c r="A66">
        <v>7</v>
      </c>
      <c r="B66" s="18" t="s">
        <v>55</v>
      </c>
      <c r="C66" s="18" t="s">
        <v>55</v>
      </c>
      <c r="D66" s="18" t="s">
        <v>55</v>
      </c>
      <c r="E66" s="18" t="s">
        <v>55</v>
      </c>
      <c r="F66" s="18" t="s">
        <v>55</v>
      </c>
      <c r="G66" s="18" t="s">
        <v>55</v>
      </c>
      <c r="H66" s="18" t="s">
        <v>55</v>
      </c>
      <c r="I66" s="18" t="s">
        <v>55</v>
      </c>
      <c r="J66" s="18" t="s">
        <v>55</v>
      </c>
      <c r="K66" s="18" t="s">
        <v>55</v>
      </c>
      <c r="L66" s="18" t="s">
        <v>55</v>
      </c>
      <c r="M66" s="18" t="s">
        <v>55</v>
      </c>
      <c r="N66" s="18" t="s">
        <v>55</v>
      </c>
      <c r="O66" s="18" t="s">
        <v>55</v>
      </c>
      <c r="P66" s="18" t="s">
        <v>55</v>
      </c>
      <c r="Q66" s="18" t="s">
        <v>55</v>
      </c>
      <c r="R66" s="18" t="s">
        <v>55</v>
      </c>
      <c r="S66" s="18" t="s">
        <v>55</v>
      </c>
      <c r="T66" s="18" t="s">
        <v>55</v>
      </c>
      <c r="U66" s="18" t="s">
        <v>55</v>
      </c>
    </row>
    <row r="68" spans="1:24" x14ac:dyDescent="0.3">
      <c r="B68">
        <f>IF(COUNTA(B60:B67)&lt;&gt;0,0,1)*7</f>
        <v>0</v>
      </c>
      <c r="C68">
        <f t="shared" ref="C68:U68" si="12">IF(COUNTA(C60:C67)&lt;&gt;0,0,1)*7</f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H68">
        <f t="shared" si="12"/>
        <v>0</v>
      </c>
      <c r="I68">
        <f t="shared" si="12"/>
        <v>0</v>
      </c>
      <c r="J68">
        <f t="shared" si="12"/>
        <v>0</v>
      </c>
      <c r="K68">
        <f t="shared" si="12"/>
        <v>0</v>
      </c>
      <c r="L68">
        <f t="shared" si="12"/>
        <v>0</v>
      </c>
      <c r="M68">
        <f t="shared" si="12"/>
        <v>0</v>
      </c>
      <c r="N68">
        <f t="shared" si="12"/>
        <v>0</v>
      </c>
      <c r="O68">
        <f t="shared" si="12"/>
        <v>0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12"/>
        <v>0</v>
      </c>
      <c r="V68">
        <f>SUM(B68:U68)</f>
        <v>0</v>
      </c>
      <c r="W68" s="21">
        <f>(COUNT(B59:U59))*4</f>
        <v>80</v>
      </c>
      <c r="X68" s="21">
        <f>(COUNT(B59:U59))*3</f>
        <v>60</v>
      </c>
    </row>
    <row r="69" spans="1:24" x14ac:dyDescent="0.3">
      <c r="B69" s="296">
        <v>25</v>
      </c>
      <c r="C69" s="296"/>
      <c r="D69" s="296"/>
      <c r="E69" s="296"/>
      <c r="F69" s="296"/>
      <c r="G69" s="296">
        <v>26</v>
      </c>
      <c r="H69" s="296"/>
      <c r="I69" s="296"/>
      <c r="J69" s="296"/>
      <c r="K69" s="296"/>
      <c r="L69" s="296">
        <v>27</v>
      </c>
      <c r="M69" s="296"/>
      <c r="N69" s="296"/>
      <c r="O69" s="296"/>
      <c r="P69" s="296"/>
      <c r="Q69" s="296">
        <v>28</v>
      </c>
      <c r="R69" s="296"/>
      <c r="S69" s="296"/>
      <c r="T69" s="296"/>
      <c r="U69" s="296"/>
    </row>
    <row r="70" spans="1:24" x14ac:dyDescent="0.3">
      <c r="B70" s="13">
        <f>IF(WEEKDAY(U59,2)=5,U59+3,U59+1)</f>
        <v>42191</v>
      </c>
      <c r="C70" s="13">
        <f>IF(WEEKDAY(B70,2)=5,B70+3,B70+1)</f>
        <v>42192</v>
      </c>
      <c r="D70" s="13">
        <f>IF(WEEKDAY(C70,2)=5,C70+3,C70+1)</f>
        <v>42193</v>
      </c>
      <c r="E70" s="13">
        <f>IF(WEEKDAY(D70,2)=5,D70+3,D70+1)</f>
        <v>42194</v>
      </c>
      <c r="F70" s="13">
        <f>IF(WEEKDAY(E70,2)=5,E70+3,E70+1)</f>
        <v>42195</v>
      </c>
      <c r="G70" s="13">
        <f t="shared" ref="G70:U70" si="13">IF(WEEKDAY(F70,2)=5,F70+3,F70+1)</f>
        <v>42198</v>
      </c>
      <c r="H70" s="13">
        <f t="shared" si="13"/>
        <v>42199</v>
      </c>
      <c r="I70" s="13">
        <f t="shared" si="13"/>
        <v>42200</v>
      </c>
      <c r="J70" s="13">
        <f t="shared" si="13"/>
        <v>42201</v>
      </c>
      <c r="K70" s="13">
        <f t="shared" si="13"/>
        <v>42202</v>
      </c>
      <c r="L70" s="13">
        <f t="shared" si="13"/>
        <v>42205</v>
      </c>
      <c r="M70" s="13">
        <f t="shared" si="13"/>
        <v>42206</v>
      </c>
      <c r="N70" s="13">
        <f t="shared" si="13"/>
        <v>42207</v>
      </c>
      <c r="O70" s="13">
        <f t="shared" si="13"/>
        <v>42208</v>
      </c>
      <c r="P70" s="13">
        <f t="shared" si="13"/>
        <v>42209</v>
      </c>
      <c r="Q70" s="13">
        <f t="shared" si="13"/>
        <v>42212</v>
      </c>
      <c r="R70" s="13">
        <f t="shared" si="13"/>
        <v>42213</v>
      </c>
      <c r="S70" s="13">
        <f t="shared" si="13"/>
        <v>42214</v>
      </c>
      <c r="T70" s="13">
        <f t="shared" si="13"/>
        <v>42215</v>
      </c>
      <c r="U70" s="13">
        <f t="shared" si="13"/>
        <v>42216</v>
      </c>
    </row>
    <row r="71" spans="1:24" x14ac:dyDescent="0.3">
      <c r="A71">
        <v>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4" x14ac:dyDescent="0.3">
      <c r="A72">
        <v>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4" x14ac:dyDescent="0.3">
      <c r="A73">
        <v>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4" x14ac:dyDescent="0.3">
      <c r="A74">
        <v>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4" x14ac:dyDescent="0.3">
      <c r="A75">
        <v>5</v>
      </c>
      <c r="B75" s="18" t="s">
        <v>55</v>
      </c>
      <c r="C75" s="18" t="s">
        <v>55</v>
      </c>
      <c r="D75" s="18" t="s">
        <v>55</v>
      </c>
      <c r="E75" s="18" t="s">
        <v>57</v>
      </c>
      <c r="F75" s="18" t="s">
        <v>57</v>
      </c>
      <c r="G75" s="18" t="s">
        <v>57</v>
      </c>
      <c r="H75" s="18" t="s">
        <v>57</v>
      </c>
      <c r="I75" s="18" t="s">
        <v>57</v>
      </c>
      <c r="J75" s="18" t="s">
        <v>57</v>
      </c>
      <c r="K75" s="18" t="s">
        <v>57</v>
      </c>
      <c r="L75" s="18" t="s">
        <v>56</v>
      </c>
      <c r="M75" s="18" t="s">
        <v>56</v>
      </c>
      <c r="N75" s="18" t="s">
        <v>56</v>
      </c>
      <c r="O75" s="18" t="s">
        <v>56</v>
      </c>
      <c r="P75" s="18" t="s">
        <v>56</v>
      </c>
      <c r="Q75" s="18" t="s">
        <v>56</v>
      </c>
      <c r="R75" s="18" t="s">
        <v>56</v>
      </c>
      <c r="S75" s="18" t="s">
        <v>56</v>
      </c>
      <c r="T75" s="18" t="s">
        <v>56</v>
      </c>
      <c r="U75" s="18" t="s">
        <v>56</v>
      </c>
    </row>
    <row r="76" spans="1:24" x14ac:dyDescent="0.3">
      <c r="A76">
        <v>6</v>
      </c>
      <c r="B76" s="18" t="s">
        <v>55</v>
      </c>
      <c r="C76" s="18" t="s">
        <v>55</v>
      </c>
      <c r="D76" s="18" t="s">
        <v>55</v>
      </c>
      <c r="E76" s="18" t="s">
        <v>57</v>
      </c>
      <c r="F76" s="18" t="s">
        <v>57</v>
      </c>
      <c r="G76" s="18" t="s">
        <v>57</v>
      </c>
      <c r="H76" s="18" t="s">
        <v>57</v>
      </c>
      <c r="I76" s="18" t="s">
        <v>57</v>
      </c>
      <c r="J76" s="18" t="s">
        <v>57</v>
      </c>
      <c r="K76" s="18" t="s">
        <v>57</v>
      </c>
      <c r="L76" s="18" t="s">
        <v>56</v>
      </c>
      <c r="M76" s="18" t="s">
        <v>56</v>
      </c>
      <c r="N76" s="18" t="s">
        <v>56</v>
      </c>
      <c r="O76" s="18" t="s">
        <v>56</v>
      </c>
      <c r="P76" s="18" t="s">
        <v>56</v>
      </c>
      <c r="Q76" s="18" t="s">
        <v>56</v>
      </c>
      <c r="R76" s="18" t="s">
        <v>56</v>
      </c>
      <c r="S76" s="18" t="s">
        <v>56</v>
      </c>
      <c r="T76" s="18" t="s">
        <v>56</v>
      </c>
      <c r="U76" s="18" t="s">
        <v>56</v>
      </c>
    </row>
    <row r="77" spans="1:24" x14ac:dyDescent="0.3">
      <c r="A77">
        <v>7</v>
      </c>
      <c r="B77" s="18" t="s">
        <v>55</v>
      </c>
      <c r="C77" s="18" t="s">
        <v>55</v>
      </c>
      <c r="D77" s="18" t="s">
        <v>57</v>
      </c>
      <c r="E77" s="18" t="s">
        <v>57</v>
      </c>
      <c r="F77" s="18" t="s">
        <v>57</v>
      </c>
      <c r="G77" s="18" t="s">
        <v>57</v>
      </c>
      <c r="H77" s="18" t="s">
        <v>57</v>
      </c>
      <c r="I77" s="18" t="s">
        <v>57</v>
      </c>
      <c r="J77" s="18" t="s">
        <v>57</v>
      </c>
      <c r="K77" s="18" t="s">
        <v>56</v>
      </c>
      <c r="L77" s="18" t="s">
        <v>56</v>
      </c>
      <c r="M77" s="18" t="s">
        <v>56</v>
      </c>
      <c r="N77" s="18" t="s">
        <v>56</v>
      </c>
      <c r="O77" s="18" t="s">
        <v>56</v>
      </c>
      <c r="P77" s="18" t="s">
        <v>56</v>
      </c>
      <c r="Q77" s="18" t="s">
        <v>56</v>
      </c>
      <c r="R77" s="18" t="s">
        <v>56</v>
      </c>
      <c r="S77" s="18" t="s">
        <v>56</v>
      </c>
      <c r="T77" s="18" t="s">
        <v>56</v>
      </c>
      <c r="U77" s="18" t="s">
        <v>56</v>
      </c>
    </row>
    <row r="79" spans="1:24" x14ac:dyDescent="0.3">
      <c r="B79">
        <f>IF(COUNTA(B71:B78)&lt;&gt;0,0,1)*7</f>
        <v>0</v>
      </c>
      <c r="C79">
        <f t="shared" ref="C79:U79" si="14">IF(COUNTA(C71:C78)&lt;&gt;0,0,1)*7</f>
        <v>0</v>
      </c>
      <c r="D79">
        <f t="shared" si="14"/>
        <v>0</v>
      </c>
      <c r="E79">
        <f t="shared" si="14"/>
        <v>0</v>
      </c>
      <c r="F79">
        <f t="shared" si="14"/>
        <v>0</v>
      </c>
      <c r="G79">
        <f t="shared" si="14"/>
        <v>0</v>
      </c>
      <c r="H79">
        <f t="shared" si="14"/>
        <v>0</v>
      </c>
      <c r="I79">
        <f t="shared" si="14"/>
        <v>0</v>
      </c>
      <c r="J79">
        <f t="shared" si="14"/>
        <v>0</v>
      </c>
      <c r="K79">
        <f t="shared" si="14"/>
        <v>0</v>
      </c>
      <c r="L79">
        <f t="shared" si="14"/>
        <v>0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>SUM(B79:U79)</f>
        <v>0</v>
      </c>
      <c r="W79" s="21">
        <f>(COUNT(B70:U70))*4</f>
        <v>80</v>
      </c>
      <c r="X79" s="21">
        <f>(COUNT(B70:U70))*3</f>
        <v>60</v>
      </c>
    </row>
    <row r="80" spans="1:24" x14ac:dyDescent="0.3">
      <c r="B80" s="296">
        <v>29</v>
      </c>
      <c r="C80" s="296"/>
      <c r="D80" s="296"/>
      <c r="E80" s="296"/>
      <c r="F80" s="296"/>
      <c r="G80" s="296">
        <v>30</v>
      </c>
      <c r="H80" s="296"/>
      <c r="I80" s="296"/>
      <c r="J80" s="296"/>
      <c r="K80" s="296"/>
      <c r="L80" s="296">
        <v>31</v>
      </c>
      <c r="M80" s="296"/>
      <c r="N80" s="296"/>
      <c r="O80" s="296"/>
      <c r="P80" s="296"/>
      <c r="Q80" s="296">
        <v>32</v>
      </c>
      <c r="R80" s="296"/>
      <c r="S80" s="296"/>
      <c r="T80" s="296"/>
      <c r="U80" s="296"/>
    </row>
    <row r="81" spans="1:24" x14ac:dyDescent="0.3">
      <c r="B81" s="13">
        <f>IF(WEEKDAY(U70,2)=5,U70+3,U70+1)</f>
        <v>42219</v>
      </c>
      <c r="C81" s="13">
        <f>IF(WEEKDAY(B81,2)=5,B81+3,B81+1)</f>
        <v>42220</v>
      </c>
      <c r="D81" s="13">
        <f>IF(WEEKDAY(C81,2)=5,C81+3,C81+1)</f>
        <v>42221</v>
      </c>
      <c r="E81" s="13">
        <f>IF(WEEKDAY(D81,2)=5,D81+3,D81+1)</f>
        <v>42222</v>
      </c>
      <c r="F81" s="13">
        <f>IF(WEEKDAY(E81,2)=5,E81+3,E81+1)</f>
        <v>42223</v>
      </c>
      <c r="G81" s="13">
        <f t="shared" ref="G81:U81" si="15">IF(WEEKDAY(F81,2)=5,F81+3,F81+1)</f>
        <v>42226</v>
      </c>
      <c r="H81" s="13">
        <f t="shared" si="15"/>
        <v>42227</v>
      </c>
      <c r="I81" s="13">
        <f t="shared" si="15"/>
        <v>42228</v>
      </c>
      <c r="J81" s="13">
        <f t="shared" si="15"/>
        <v>42229</v>
      </c>
      <c r="K81" s="13">
        <f t="shared" si="15"/>
        <v>42230</v>
      </c>
      <c r="L81" s="13">
        <f t="shared" si="15"/>
        <v>42233</v>
      </c>
      <c r="M81" s="13">
        <f t="shared" si="15"/>
        <v>42234</v>
      </c>
      <c r="N81" s="13">
        <f t="shared" si="15"/>
        <v>42235</v>
      </c>
      <c r="O81" s="13">
        <f t="shared" si="15"/>
        <v>42236</v>
      </c>
      <c r="P81" s="13">
        <f t="shared" si="15"/>
        <v>42237</v>
      </c>
      <c r="Q81" s="13">
        <f t="shared" si="15"/>
        <v>42240</v>
      </c>
      <c r="R81" s="13">
        <f t="shared" si="15"/>
        <v>42241</v>
      </c>
      <c r="S81" s="13">
        <f t="shared" si="15"/>
        <v>42242</v>
      </c>
      <c r="T81" s="13">
        <f t="shared" si="15"/>
        <v>42243</v>
      </c>
      <c r="U81" s="13">
        <f t="shared" si="15"/>
        <v>42244</v>
      </c>
    </row>
    <row r="82" spans="1:24" x14ac:dyDescent="0.3">
      <c r="A82">
        <v>1</v>
      </c>
      <c r="B82" s="297" t="s">
        <v>21</v>
      </c>
      <c r="C82" s="297" t="s">
        <v>21</v>
      </c>
      <c r="D82" s="297" t="s">
        <v>21</v>
      </c>
      <c r="E82" s="297" t="s">
        <v>21</v>
      </c>
      <c r="F82" s="297" t="s">
        <v>21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4" x14ac:dyDescent="0.3">
      <c r="A83">
        <v>2</v>
      </c>
      <c r="B83" s="297"/>
      <c r="C83" s="297"/>
      <c r="D83" s="297"/>
      <c r="E83" s="297"/>
      <c r="F83" s="297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4" x14ac:dyDescent="0.3">
      <c r="A84">
        <v>3</v>
      </c>
      <c r="B84" s="297"/>
      <c r="C84" s="297"/>
      <c r="D84" s="297"/>
      <c r="E84" s="297"/>
      <c r="F84" s="297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4" x14ac:dyDescent="0.3">
      <c r="A85">
        <v>4</v>
      </c>
      <c r="B85" s="297"/>
      <c r="C85" s="297"/>
      <c r="D85" s="297"/>
      <c r="E85" s="297"/>
      <c r="F85" s="297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4" x14ac:dyDescent="0.3">
      <c r="A86">
        <v>5</v>
      </c>
      <c r="B86" s="297"/>
      <c r="C86" s="297"/>
      <c r="D86" s="297"/>
      <c r="E86" s="297"/>
      <c r="F86" s="297"/>
      <c r="G86" s="18" t="s">
        <v>56</v>
      </c>
      <c r="H86" s="18" t="s">
        <v>56</v>
      </c>
      <c r="I86" s="18" t="s">
        <v>56</v>
      </c>
      <c r="J86" s="18" t="s">
        <v>56</v>
      </c>
      <c r="K86" s="18" t="s">
        <v>56</v>
      </c>
      <c r="L86" s="18" t="s">
        <v>56</v>
      </c>
      <c r="M86" s="18" t="s">
        <v>56</v>
      </c>
      <c r="N86" s="18" t="s">
        <v>56</v>
      </c>
      <c r="O86" s="18" t="s">
        <v>56</v>
      </c>
      <c r="P86" s="18" t="s">
        <v>56</v>
      </c>
      <c r="Q86" s="18" t="s">
        <v>56</v>
      </c>
      <c r="R86" s="18" t="s">
        <v>56</v>
      </c>
      <c r="S86" s="18" t="s">
        <v>56</v>
      </c>
      <c r="T86" s="18" t="s">
        <v>56</v>
      </c>
      <c r="U86" s="18" t="s">
        <v>56</v>
      </c>
    </row>
    <row r="87" spans="1:24" x14ac:dyDescent="0.3">
      <c r="A87">
        <v>6</v>
      </c>
      <c r="B87" s="297"/>
      <c r="C87" s="297"/>
      <c r="D87" s="297"/>
      <c r="E87" s="297"/>
      <c r="F87" s="297"/>
      <c r="G87" s="18" t="s">
        <v>56</v>
      </c>
      <c r="H87" s="18" t="s">
        <v>56</v>
      </c>
      <c r="I87" s="18" t="s">
        <v>56</v>
      </c>
      <c r="J87" s="18" t="s">
        <v>56</v>
      </c>
      <c r="K87" s="18" t="s">
        <v>56</v>
      </c>
      <c r="L87" s="18" t="s">
        <v>56</v>
      </c>
      <c r="M87" s="18" t="s">
        <v>56</v>
      </c>
      <c r="N87" s="18" t="s">
        <v>56</v>
      </c>
      <c r="O87" s="18" t="s">
        <v>56</v>
      </c>
      <c r="P87" s="18" t="s">
        <v>56</v>
      </c>
      <c r="Q87" s="18" t="s">
        <v>56</v>
      </c>
      <c r="R87" s="18" t="s">
        <v>56</v>
      </c>
      <c r="S87" s="18" t="s">
        <v>56</v>
      </c>
      <c r="T87" s="18" t="s">
        <v>56</v>
      </c>
      <c r="U87" s="18" t="s">
        <v>56</v>
      </c>
    </row>
    <row r="88" spans="1:24" x14ac:dyDescent="0.3">
      <c r="A88">
        <v>7</v>
      </c>
      <c r="B88" s="297"/>
      <c r="C88" s="297"/>
      <c r="D88" s="297"/>
      <c r="E88" s="297"/>
      <c r="F88" s="297"/>
      <c r="G88" s="18" t="s">
        <v>56</v>
      </c>
      <c r="H88" s="18" t="s">
        <v>56</v>
      </c>
      <c r="I88" s="18" t="s">
        <v>56</v>
      </c>
      <c r="J88" s="18" t="s">
        <v>56</v>
      </c>
      <c r="K88" s="18" t="s">
        <v>56</v>
      </c>
      <c r="L88" s="18" t="s">
        <v>56</v>
      </c>
      <c r="M88" s="18" t="s">
        <v>56</v>
      </c>
      <c r="N88" s="18" t="s">
        <v>56</v>
      </c>
      <c r="O88" s="18" t="s">
        <v>56</v>
      </c>
      <c r="P88" s="18" t="s">
        <v>56</v>
      </c>
      <c r="Q88" s="18" t="s">
        <v>56</v>
      </c>
      <c r="R88" s="18" t="s">
        <v>56</v>
      </c>
      <c r="S88" s="18" t="s">
        <v>56</v>
      </c>
      <c r="T88" s="18" t="s">
        <v>56</v>
      </c>
      <c r="U88" s="18" t="s">
        <v>56</v>
      </c>
    </row>
    <row r="89" spans="1:24" x14ac:dyDescent="0.3">
      <c r="B89" s="297"/>
      <c r="C89" s="297"/>
      <c r="D89" s="297"/>
      <c r="E89" s="297"/>
      <c r="F89" s="297"/>
    </row>
    <row r="90" spans="1:24" x14ac:dyDescent="0.3">
      <c r="B90">
        <f>IF(COUNTA(B82:B89)&lt;&gt;0,0,1)*7</f>
        <v>0</v>
      </c>
      <c r="C90">
        <f t="shared" ref="C90:U90" si="16">IF(COUNTA(C82:C89)&lt;&gt;0,0,1)*7</f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  <c r="H90">
        <f t="shared" si="16"/>
        <v>0</v>
      </c>
      <c r="I90">
        <f t="shared" si="16"/>
        <v>0</v>
      </c>
      <c r="J90">
        <f t="shared" si="16"/>
        <v>0</v>
      </c>
      <c r="K90">
        <f t="shared" si="16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  <c r="Q90">
        <f t="shared" si="16"/>
        <v>0</v>
      </c>
      <c r="R90">
        <f t="shared" si="16"/>
        <v>0</v>
      </c>
      <c r="S90">
        <f t="shared" si="16"/>
        <v>0</v>
      </c>
      <c r="T90">
        <f t="shared" si="16"/>
        <v>0</v>
      </c>
      <c r="U90">
        <f t="shared" si="16"/>
        <v>0</v>
      </c>
      <c r="V90">
        <f>SUM(B90:U90)</f>
        <v>0</v>
      </c>
      <c r="W90" s="21">
        <f>(COUNT(B81:U81)-5)*4</f>
        <v>60</v>
      </c>
      <c r="X90" s="21">
        <f>(COUNT(B81:U81)-5)*3</f>
        <v>45</v>
      </c>
    </row>
    <row r="91" spans="1:24" x14ac:dyDescent="0.3">
      <c r="B91" s="296">
        <v>33</v>
      </c>
      <c r="C91" s="296"/>
      <c r="D91" s="296"/>
      <c r="E91" s="296"/>
      <c r="F91" s="296"/>
      <c r="G91" s="296">
        <v>34</v>
      </c>
      <c r="H91" s="296"/>
      <c r="I91" s="296"/>
      <c r="J91" s="296"/>
      <c r="K91" s="296"/>
      <c r="L91" s="296">
        <v>35</v>
      </c>
      <c r="M91" s="296"/>
      <c r="N91" s="296"/>
      <c r="O91" s="296"/>
      <c r="P91" s="296"/>
      <c r="Q91" s="296">
        <v>36</v>
      </c>
      <c r="R91" s="296"/>
      <c r="S91" s="296"/>
      <c r="T91" s="296"/>
      <c r="U91" s="296"/>
    </row>
    <row r="92" spans="1:24" x14ac:dyDescent="0.3">
      <c r="B92" s="13">
        <f>IF(WEEKDAY(U81,2)=5,U81+3,U81+1)</f>
        <v>42247</v>
      </c>
      <c r="C92" s="13">
        <f>IF(WEEKDAY(B92,2)=5,B92+3,B92+1)</f>
        <v>42248</v>
      </c>
      <c r="D92" s="13">
        <f>IF(WEEKDAY(C92,2)=5,C92+3,C92+1)</f>
        <v>42249</v>
      </c>
      <c r="E92" s="13">
        <f>IF(WEEKDAY(D92,2)=5,D92+3,D92+1)</f>
        <v>42250</v>
      </c>
      <c r="F92" s="13">
        <f>IF(WEEKDAY(E92,2)=5,E92+3,E92+1)</f>
        <v>42251</v>
      </c>
      <c r="G92" s="13">
        <f t="shared" ref="G92:U92" si="17">IF(WEEKDAY(F92,2)=5,F92+3,F92+1)</f>
        <v>42254</v>
      </c>
      <c r="H92" s="13">
        <f t="shared" si="17"/>
        <v>42255</v>
      </c>
      <c r="I92" s="13">
        <f t="shared" si="17"/>
        <v>42256</v>
      </c>
      <c r="J92" s="13">
        <f t="shared" si="17"/>
        <v>42257</v>
      </c>
      <c r="K92" s="13">
        <f t="shared" si="17"/>
        <v>42258</v>
      </c>
      <c r="L92" s="13">
        <f t="shared" si="17"/>
        <v>42261</v>
      </c>
      <c r="M92" s="13">
        <f t="shared" si="17"/>
        <v>42262</v>
      </c>
      <c r="N92" s="13">
        <f t="shared" si="17"/>
        <v>42263</v>
      </c>
      <c r="O92" s="13">
        <f t="shared" si="17"/>
        <v>42264</v>
      </c>
      <c r="P92" s="13">
        <f t="shared" si="17"/>
        <v>42265</v>
      </c>
      <c r="Q92" s="13">
        <f t="shared" si="17"/>
        <v>42268</v>
      </c>
      <c r="R92" s="13">
        <f t="shared" si="17"/>
        <v>42269</v>
      </c>
      <c r="S92" s="13">
        <f t="shared" si="17"/>
        <v>42270</v>
      </c>
      <c r="T92" s="13">
        <f t="shared" si="17"/>
        <v>42271</v>
      </c>
      <c r="U92" s="13">
        <f t="shared" si="17"/>
        <v>42272</v>
      </c>
    </row>
    <row r="93" spans="1:24" x14ac:dyDescent="0.3">
      <c r="A93">
        <v>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4" x14ac:dyDescent="0.3">
      <c r="A94">
        <v>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4" x14ac:dyDescent="0.3">
      <c r="A95">
        <v>3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4" x14ac:dyDescent="0.3">
      <c r="A96">
        <v>4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4" x14ac:dyDescent="0.3">
      <c r="A97">
        <v>5</v>
      </c>
      <c r="B97" s="18" t="s">
        <v>56</v>
      </c>
      <c r="C97" s="18" t="s">
        <v>56</v>
      </c>
      <c r="D97" s="18" t="s">
        <v>56</v>
      </c>
      <c r="E97" s="18" t="s">
        <v>56</v>
      </c>
      <c r="F97" s="18" t="s">
        <v>61</v>
      </c>
      <c r="G97" s="18" t="s">
        <v>61</v>
      </c>
      <c r="H97" s="18" t="s">
        <v>61</v>
      </c>
      <c r="I97" s="18" t="s">
        <v>61</v>
      </c>
      <c r="J97" s="18" t="s">
        <v>61</v>
      </c>
      <c r="K97" s="18" t="s">
        <v>61</v>
      </c>
      <c r="L97" s="18" t="s">
        <v>61</v>
      </c>
      <c r="M97" s="18" t="s">
        <v>63</v>
      </c>
      <c r="N97" s="18" t="s">
        <v>63</v>
      </c>
      <c r="O97" s="18" t="s">
        <v>63</v>
      </c>
      <c r="P97" s="18" t="s">
        <v>63</v>
      </c>
      <c r="Q97" s="18" t="s">
        <v>63</v>
      </c>
      <c r="R97" s="18" t="s">
        <v>63</v>
      </c>
      <c r="S97" s="18" t="s">
        <v>63</v>
      </c>
      <c r="T97" s="18" t="s">
        <v>63</v>
      </c>
      <c r="U97" s="18" t="s">
        <v>63</v>
      </c>
    </row>
    <row r="98" spans="1:24" x14ac:dyDescent="0.3">
      <c r="A98">
        <v>6</v>
      </c>
      <c r="B98" s="18" t="s">
        <v>56</v>
      </c>
      <c r="C98" s="18" t="s">
        <v>56</v>
      </c>
      <c r="D98" s="18" t="s">
        <v>56</v>
      </c>
      <c r="E98" s="18" t="s">
        <v>56</v>
      </c>
      <c r="F98" s="18" t="s">
        <v>61</v>
      </c>
      <c r="G98" s="18" t="s">
        <v>61</v>
      </c>
      <c r="H98" s="18" t="s">
        <v>61</v>
      </c>
      <c r="I98" s="18" t="s">
        <v>61</v>
      </c>
      <c r="J98" s="18" t="s">
        <v>61</v>
      </c>
      <c r="K98" s="18" t="s">
        <v>61</v>
      </c>
      <c r="L98" s="18" t="s">
        <v>61</v>
      </c>
      <c r="M98" s="18" t="s">
        <v>63</v>
      </c>
      <c r="N98" s="18" t="s">
        <v>63</v>
      </c>
      <c r="O98" s="18" t="s">
        <v>63</v>
      </c>
      <c r="P98" s="18" t="s">
        <v>63</v>
      </c>
      <c r="Q98" s="18" t="s">
        <v>63</v>
      </c>
      <c r="R98" s="18" t="s">
        <v>63</v>
      </c>
      <c r="S98" s="18" t="s">
        <v>63</v>
      </c>
      <c r="T98" s="18" t="s">
        <v>63</v>
      </c>
      <c r="U98" s="18" t="s">
        <v>63</v>
      </c>
    </row>
    <row r="99" spans="1:24" x14ac:dyDescent="0.3">
      <c r="A99">
        <v>7</v>
      </c>
      <c r="B99" s="18" t="s">
        <v>56</v>
      </c>
      <c r="C99" s="18" t="s">
        <v>56</v>
      </c>
      <c r="D99" s="18" t="s">
        <v>56</v>
      </c>
      <c r="E99" s="18" t="s">
        <v>61</v>
      </c>
      <c r="F99" s="18" t="s">
        <v>61</v>
      </c>
      <c r="G99" s="18" t="s">
        <v>61</v>
      </c>
      <c r="H99" s="18" t="s">
        <v>61</v>
      </c>
      <c r="I99" s="18" t="s">
        <v>61</v>
      </c>
      <c r="J99" s="18" t="s">
        <v>61</v>
      </c>
      <c r="K99" s="18" t="s">
        <v>61</v>
      </c>
      <c r="L99" s="18" t="s">
        <v>63</v>
      </c>
      <c r="M99" s="18" t="s">
        <v>63</v>
      </c>
      <c r="N99" s="18" t="s">
        <v>63</v>
      </c>
      <c r="O99" s="18" t="s">
        <v>63</v>
      </c>
      <c r="P99" s="18" t="s">
        <v>63</v>
      </c>
      <c r="Q99" s="18" t="s">
        <v>63</v>
      </c>
      <c r="R99" s="18" t="s">
        <v>63</v>
      </c>
      <c r="S99" s="18" t="s">
        <v>63</v>
      </c>
      <c r="T99" s="18" t="s">
        <v>63</v>
      </c>
      <c r="U99" s="18" t="s">
        <v>63</v>
      </c>
    </row>
    <row r="101" spans="1:24" x14ac:dyDescent="0.3">
      <c r="B101">
        <f>IF(COUNTA(B93:B100)&lt;&gt;0,0,1)*7</f>
        <v>0</v>
      </c>
      <c r="C101">
        <f t="shared" ref="C101:U101" si="18">IF(COUNTA(C93:C100)&lt;&gt;0,0,1)*7</f>
        <v>0</v>
      </c>
      <c r="D101">
        <f t="shared" si="18"/>
        <v>0</v>
      </c>
      <c r="E101">
        <f t="shared" si="18"/>
        <v>0</v>
      </c>
      <c r="F101">
        <f t="shared" si="18"/>
        <v>0</v>
      </c>
      <c r="G101">
        <f t="shared" si="18"/>
        <v>0</v>
      </c>
      <c r="H101">
        <f t="shared" si="18"/>
        <v>0</v>
      </c>
      <c r="I101">
        <f t="shared" si="18"/>
        <v>0</v>
      </c>
      <c r="J101">
        <f t="shared" si="18"/>
        <v>0</v>
      </c>
      <c r="K101">
        <f t="shared" si="18"/>
        <v>0</v>
      </c>
      <c r="L101">
        <f t="shared" si="18"/>
        <v>0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>SUM(B101:U101)</f>
        <v>0</v>
      </c>
      <c r="W101" s="21">
        <f>(COUNT(B92:U92))*4</f>
        <v>80</v>
      </c>
      <c r="X101" s="21">
        <f>(COUNT(B92:U92))*3</f>
        <v>60</v>
      </c>
    </row>
    <row r="102" spans="1:24" x14ac:dyDescent="0.3">
      <c r="B102" s="296">
        <v>37</v>
      </c>
      <c r="C102" s="296"/>
      <c r="D102" s="296"/>
      <c r="E102" s="296"/>
      <c r="F102" s="296"/>
      <c r="G102" s="296">
        <v>38</v>
      </c>
      <c r="H102" s="296"/>
      <c r="I102" s="296"/>
      <c r="J102" s="296"/>
      <c r="K102" s="296"/>
      <c r="L102" s="296">
        <v>39</v>
      </c>
      <c r="M102" s="296"/>
      <c r="N102" s="296"/>
      <c r="O102" s="296"/>
      <c r="P102" s="296"/>
      <c r="Q102" s="296">
        <v>40</v>
      </c>
      <c r="R102" s="296"/>
      <c r="S102" s="296"/>
      <c r="T102" s="296"/>
      <c r="U102" s="296"/>
    </row>
    <row r="103" spans="1:24" x14ac:dyDescent="0.3">
      <c r="B103" s="13">
        <f>IF(WEEKDAY(U92,2)=5,U92+3,U92+1)</f>
        <v>42275</v>
      </c>
      <c r="C103" s="13">
        <f>IF(WEEKDAY(B103,2)=5,B103+3,B103+1)</f>
        <v>42276</v>
      </c>
      <c r="D103" s="13">
        <f>IF(WEEKDAY(C103,2)=5,C103+3,C103+1)</f>
        <v>42277</v>
      </c>
      <c r="E103" s="13">
        <f>IF(WEEKDAY(D103,2)=5,D103+3,D103+1)</f>
        <v>42278</v>
      </c>
      <c r="F103" s="13">
        <f>IF(WEEKDAY(E103,2)=5,E103+3,E103+1)</f>
        <v>42279</v>
      </c>
      <c r="G103" s="13">
        <f t="shared" ref="G103:U103" si="19">IF(WEEKDAY(F103,2)=5,F103+3,F103+1)</f>
        <v>42282</v>
      </c>
      <c r="H103" s="13">
        <f t="shared" si="19"/>
        <v>42283</v>
      </c>
      <c r="I103" s="13">
        <f t="shared" si="19"/>
        <v>42284</v>
      </c>
      <c r="J103" s="13">
        <f t="shared" si="19"/>
        <v>42285</v>
      </c>
      <c r="K103" s="13">
        <f t="shared" si="19"/>
        <v>42286</v>
      </c>
      <c r="L103" s="13">
        <f t="shared" si="19"/>
        <v>42289</v>
      </c>
      <c r="M103" s="13">
        <f t="shared" si="19"/>
        <v>42290</v>
      </c>
      <c r="N103" s="13">
        <f t="shared" si="19"/>
        <v>42291</v>
      </c>
      <c r="O103" s="13">
        <f t="shared" si="19"/>
        <v>42292</v>
      </c>
      <c r="P103" s="13">
        <f t="shared" si="19"/>
        <v>42293</v>
      </c>
      <c r="Q103" s="13">
        <f t="shared" si="19"/>
        <v>42296</v>
      </c>
      <c r="R103" s="13">
        <f t="shared" si="19"/>
        <v>42297</v>
      </c>
      <c r="S103" s="13">
        <f t="shared" si="19"/>
        <v>42298</v>
      </c>
      <c r="T103" s="13">
        <f t="shared" si="19"/>
        <v>42299</v>
      </c>
      <c r="U103" s="13">
        <f t="shared" si="19"/>
        <v>42300</v>
      </c>
    </row>
    <row r="104" spans="1:24" x14ac:dyDescent="0.3">
      <c r="A104">
        <v>1</v>
      </c>
      <c r="B104" s="297" t="s">
        <v>17</v>
      </c>
      <c r="C104" s="297" t="s">
        <v>17</v>
      </c>
      <c r="D104" s="19"/>
      <c r="E104" s="19"/>
      <c r="F104" s="19"/>
      <c r="G104" s="19"/>
      <c r="H104" s="19"/>
      <c r="I104" s="19"/>
      <c r="J104" s="19"/>
      <c r="K104" s="297" t="s">
        <v>18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1:24" x14ac:dyDescent="0.3">
      <c r="A105">
        <v>2</v>
      </c>
      <c r="B105" s="297"/>
      <c r="C105" s="297"/>
      <c r="D105" s="19"/>
      <c r="E105" s="19"/>
      <c r="F105" s="19"/>
      <c r="G105" s="19"/>
      <c r="H105" s="19"/>
      <c r="I105" s="19"/>
      <c r="J105" s="19"/>
      <c r="K105" s="297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1:24" x14ac:dyDescent="0.3">
      <c r="A106">
        <v>3</v>
      </c>
      <c r="B106" s="297"/>
      <c r="C106" s="297"/>
      <c r="D106" s="19"/>
      <c r="E106" s="19"/>
      <c r="F106" s="19"/>
      <c r="G106" s="19"/>
      <c r="H106" s="19"/>
      <c r="I106" s="19"/>
      <c r="J106" s="19"/>
      <c r="K106" s="297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1:24" x14ac:dyDescent="0.3">
      <c r="A107">
        <v>4</v>
      </c>
      <c r="B107" s="297"/>
      <c r="C107" s="297"/>
      <c r="D107" s="19"/>
      <c r="E107" s="19"/>
      <c r="F107" s="19"/>
      <c r="G107" s="19"/>
      <c r="H107" s="19"/>
      <c r="I107" s="19"/>
      <c r="J107" s="19"/>
      <c r="K107" s="297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4" x14ac:dyDescent="0.3">
      <c r="A108">
        <v>5</v>
      </c>
      <c r="B108" s="297"/>
      <c r="C108" s="297"/>
      <c r="D108" s="18" t="s">
        <v>63</v>
      </c>
      <c r="E108" s="18" t="s">
        <v>63</v>
      </c>
      <c r="F108" s="18" t="s">
        <v>63</v>
      </c>
      <c r="G108" s="18" t="s">
        <v>63</v>
      </c>
      <c r="H108" s="18" t="s">
        <v>63</v>
      </c>
      <c r="I108" s="18" t="s">
        <v>63</v>
      </c>
      <c r="J108" s="18" t="s">
        <v>63</v>
      </c>
      <c r="K108" s="297"/>
      <c r="L108" s="18" t="s">
        <v>63</v>
      </c>
      <c r="M108" s="18" t="s">
        <v>63</v>
      </c>
      <c r="N108" s="18" t="s">
        <v>63</v>
      </c>
      <c r="O108" s="18" t="s">
        <v>63</v>
      </c>
      <c r="P108" s="18" t="s">
        <v>63</v>
      </c>
      <c r="Q108" s="18" t="s">
        <v>63</v>
      </c>
      <c r="R108" s="18" t="s">
        <v>63</v>
      </c>
      <c r="S108" s="18" t="s">
        <v>63</v>
      </c>
      <c r="T108" s="18" t="s">
        <v>63</v>
      </c>
      <c r="U108" s="18" t="s">
        <v>63</v>
      </c>
    </row>
    <row r="109" spans="1:24" x14ac:dyDescent="0.3">
      <c r="A109">
        <v>6</v>
      </c>
      <c r="B109" s="297"/>
      <c r="C109" s="297"/>
      <c r="D109" s="18" t="s">
        <v>63</v>
      </c>
      <c r="E109" s="18" t="s">
        <v>63</v>
      </c>
      <c r="F109" s="18" t="s">
        <v>63</v>
      </c>
      <c r="G109" s="18" t="s">
        <v>63</v>
      </c>
      <c r="H109" s="18" t="s">
        <v>63</v>
      </c>
      <c r="I109" s="18" t="s">
        <v>63</v>
      </c>
      <c r="J109" s="18" t="s">
        <v>63</v>
      </c>
      <c r="K109" s="297"/>
      <c r="L109" s="18" t="s">
        <v>63</v>
      </c>
      <c r="M109" s="18" t="s">
        <v>63</v>
      </c>
      <c r="N109" s="18" t="s">
        <v>63</v>
      </c>
      <c r="O109" s="18" t="s">
        <v>63</v>
      </c>
      <c r="P109" s="18" t="s">
        <v>63</v>
      </c>
      <c r="Q109" s="18" t="s">
        <v>63</v>
      </c>
      <c r="R109" s="18" t="s">
        <v>63</v>
      </c>
      <c r="S109" s="18" t="s">
        <v>63</v>
      </c>
      <c r="T109" s="18" t="s">
        <v>63</v>
      </c>
      <c r="U109" s="18" t="s">
        <v>63</v>
      </c>
    </row>
    <row r="110" spans="1:24" x14ac:dyDescent="0.3">
      <c r="A110">
        <v>7</v>
      </c>
      <c r="B110" s="297"/>
      <c r="C110" s="297"/>
      <c r="D110" s="18" t="s">
        <v>63</v>
      </c>
      <c r="E110" s="18" t="s">
        <v>63</v>
      </c>
      <c r="F110" s="18" t="s">
        <v>63</v>
      </c>
      <c r="G110" s="18" t="s">
        <v>63</v>
      </c>
      <c r="H110" s="18" t="s">
        <v>63</v>
      </c>
      <c r="I110" s="18" t="s">
        <v>63</v>
      </c>
      <c r="K110" s="297"/>
    </row>
    <row r="111" spans="1:24" x14ac:dyDescent="0.3">
      <c r="B111" s="297"/>
      <c r="C111" s="297"/>
      <c r="K111" s="297"/>
    </row>
    <row r="112" spans="1:24" x14ac:dyDescent="0.3">
      <c r="B112">
        <f>IF(COUNTA(B104:B111)&lt;&gt;0,0,1)*7</f>
        <v>0</v>
      </c>
      <c r="C112">
        <f t="shared" ref="C112:I112" si="20">IF(COUNTA(C104:C111)&lt;&gt;0,0,1)*7</f>
        <v>0</v>
      </c>
      <c r="D112">
        <f t="shared" si="20"/>
        <v>0</v>
      </c>
      <c r="E112">
        <f t="shared" si="20"/>
        <v>0</v>
      </c>
      <c r="F112">
        <f t="shared" si="20"/>
        <v>0</v>
      </c>
      <c r="G112">
        <f t="shared" si="20"/>
        <v>0</v>
      </c>
      <c r="H112">
        <f t="shared" si="20"/>
        <v>0</v>
      </c>
      <c r="I112">
        <f t="shared" si="20"/>
        <v>0</v>
      </c>
      <c r="J112">
        <f>IF(COUNTA(J104:J111)&lt;&gt;0,0,1)*6</f>
        <v>0</v>
      </c>
      <c r="K112">
        <f t="shared" ref="K112:U112" si="21">IF(COUNTA(K104:K111)&lt;&gt;0,0,1)*6</f>
        <v>0</v>
      </c>
      <c r="L112">
        <f t="shared" si="21"/>
        <v>0</v>
      </c>
      <c r="M112">
        <f t="shared" si="21"/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0</v>
      </c>
      <c r="S112">
        <f t="shared" si="21"/>
        <v>0</v>
      </c>
      <c r="T112">
        <f t="shared" si="21"/>
        <v>0</v>
      </c>
      <c r="U112">
        <f t="shared" si="21"/>
        <v>0</v>
      </c>
      <c r="V112">
        <f>SUM(B112:U112)</f>
        <v>0</v>
      </c>
      <c r="W112" s="21">
        <f>(COUNT(B103:U103)-3)*4</f>
        <v>68</v>
      </c>
      <c r="X112" s="21">
        <f>6*3+11*2</f>
        <v>40</v>
      </c>
    </row>
    <row r="113" spans="1:24" x14ac:dyDescent="0.3">
      <c r="B113" s="296">
        <v>41</v>
      </c>
      <c r="C113" s="296"/>
      <c r="D113" s="296"/>
      <c r="E113" s="296"/>
      <c r="F113" s="296"/>
      <c r="G113" s="296">
        <v>42</v>
      </c>
      <c r="H113" s="296"/>
      <c r="I113" s="296"/>
      <c r="J113" s="296"/>
      <c r="K113" s="296"/>
      <c r="L113" s="296">
        <v>43</v>
      </c>
      <c r="M113" s="296"/>
      <c r="N113" s="296"/>
      <c r="O113" s="296"/>
      <c r="P113" s="296"/>
      <c r="Q113" s="296">
        <v>44</v>
      </c>
      <c r="R113" s="296"/>
      <c r="S113" s="296"/>
      <c r="T113" s="296"/>
      <c r="U113" s="296"/>
    </row>
    <row r="114" spans="1:24" x14ac:dyDescent="0.3">
      <c r="B114" s="13">
        <f>IF(WEEKDAY(U103,2)=5,U103+3,U103+1)</f>
        <v>42303</v>
      </c>
      <c r="C114" s="13">
        <f t="shared" ref="C114:K114" si="22">IF(WEEKDAY(B114,2)=5,B114+3,B114+1)</f>
        <v>42304</v>
      </c>
      <c r="D114" s="13">
        <f t="shared" si="22"/>
        <v>42305</v>
      </c>
      <c r="E114" s="13">
        <f t="shared" si="22"/>
        <v>42306</v>
      </c>
      <c r="F114" s="13">
        <f t="shared" si="22"/>
        <v>42307</v>
      </c>
      <c r="G114" s="13">
        <f t="shared" si="22"/>
        <v>42310</v>
      </c>
      <c r="H114" s="13">
        <f t="shared" si="22"/>
        <v>42311</v>
      </c>
      <c r="I114" s="13">
        <f t="shared" si="22"/>
        <v>42312</v>
      </c>
      <c r="J114" s="13">
        <f t="shared" si="22"/>
        <v>42313</v>
      </c>
      <c r="K114" s="13">
        <f t="shared" si="22"/>
        <v>42314</v>
      </c>
      <c r="L114" s="13">
        <f t="shared" ref="L114:T114" si="23">IF(WEEKDAY(K114,2)=5,K114+3,K114+1)</f>
        <v>42317</v>
      </c>
      <c r="M114" s="13">
        <f t="shared" si="23"/>
        <v>42318</v>
      </c>
      <c r="N114" s="13">
        <f t="shared" si="23"/>
        <v>42319</v>
      </c>
      <c r="O114" s="13">
        <f t="shared" si="23"/>
        <v>42320</v>
      </c>
      <c r="P114" s="13">
        <f t="shared" si="23"/>
        <v>42321</v>
      </c>
      <c r="Q114" s="13">
        <f t="shared" si="23"/>
        <v>42324</v>
      </c>
      <c r="R114" s="13">
        <f t="shared" si="23"/>
        <v>42325</v>
      </c>
      <c r="S114" s="13">
        <f t="shared" si="23"/>
        <v>42326</v>
      </c>
      <c r="T114" s="13">
        <f t="shared" si="23"/>
        <v>42327</v>
      </c>
      <c r="U114" s="13"/>
    </row>
    <row r="115" spans="1:24" x14ac:dyDescent="0.3">
      <c r="A115">
        <v>1</v>
      </c>
      <c r="B115" s="19"/>
      <c r="C115" s="19"/>
      <c r="D115" s="19"/>
      <c r="E115" s="19"/>
      <c r="F115" s="19" t="s">
        <v>10</v>
      </c>
      <c r="G115" s="19" t="s">
        <v>10</v>
      </c>
      <c r="H115" s="19" t="s">
        <v>22</v>
      </c>
      <c r="I115" s="19" t="s">
        <v>22</v>
      </c>
      <c r="J115" s="19" t="s">
        <v>22</v>
      </c>
      <c r="K115" s="19" t="s">
        <v>22</v>
      </c>
      <c r="L115" s="19" t="s">
        <v>22</v>
      </c>
      <c r="M115" s="19" t="s">
        <v>22</v>
      </c>
      <c r="N115" s="19" t="s">
        <v>22</v>
      </c>
      <c r="O115" s="19" t="s">
        <v>22</v>
      </c>
      <c r="P115" s="19" t="s">
        <v>22</v>
      </c>
      <c r="Q115" s="19" t="s">
        <v>22</v>
      </c>
      <c r="R115" s="19" t="s">
        <v>22</v>
      </c>
      <c r="S115" s="19" t="s">
        <v>22</v>
      </c>
      <c r="T115" s="19" t="s">
        <v>22</v>
      </c>
    </row>
    <row r="116" spans="1:24" x14ac:dyDescent="0.3">
      <c r="A116">
        <v>2</v>
      </c>
      <c r="B116" s="19"/>
      <c r="C116" s="19"/>
      <c r="D116" s="19"/>
      <c r="E116" s="19"/>
      <c r="F116" s="19" t="s">
        <v>10</v>
      </c>
      <c r="G116" s="19" t="s">
        <v>10</v>
      </c>
      <c r="H116" s="19" t="s">
        <v>22</v>
      </c>
      <c r="I116" s="19" t="s">
        <v>22</v>
      </c>
      <c r="J116" s="19" t="s">
        <v>22</v>
      </c>
      <c r="K116" s="19" t="s">
        <v>22</v>
      </c>
      <c r="L116" s="19" t="s">
        <v>22</v>
      </c>
      <c r="M116" s="19" t="s">
        <v>22</v>
      </c>
      <c r="N116" s="19" t="s">
        <v>22</v>
      </c>
      <c r="O116" s="19" t="s">
        <v>22</v>
      </c>
      <c r="P116" s="19" t="s">
        <v>22</v>
      </c>
      <c r="Q116" s="19" t="s">
        <v>22</v>
      </c>
      <c r="R116" s="19" t="s">
        <v>22</v>
      </c>
      <c r="S116" s="19" t="s">
        <v>22</v>
      </c>
      <c r="T116" s="19" t="s">
        <v>22</v>
      </c>
    </row>
    <row r="117" spans="1:24" x14ac:dyDescent="0.3">
      <c r="A117">
        <v>3</v>
      </c>
      <c r="B117" s="19"/>
      <c r="C117" s="19"/>
      <c r="D117" s="19"/>
      <c r="E117" s="19"/>
      <c r="F117" s="19" t="s">
        <v>10</v>
      </c>
      <c r="G117" s="19" t="s">
        <v>10</v>
      </c>
      <c r="H117" s="19" t="s">
        <v>22</v>
      </c>
      <c r="I117" s="19" t="s">
        <v>22</v>
      </c>
      <c r="J117" s="19" t="s">
        <v>22</v>
      </c>
      <c r="K117" s="19" t="s">
        <v>22</v>
      </c>
      <c r="L117" s="19" t="s">
        <v>22</v>
      </c>
      <c r="M117" s="19" t="s">
        <v>22</v>
      </c>
      <c r="N117" s="19" t="s">
        <v>22</v>
      </c>
      <c r="O117" s="19" t="s">
        <v>22</v>
      </c>
      <c r="P117" s="19" t="s">
        <v>22</v>
      </c>
      <c r="Q117" s="19" t="s">
        <v>22</v>
      </c>
      <c r="R117" s="19" t="s">
        <v>22</v>
      </c>
      <c r="S117" s="19" t="s">
        <v>22</v>
      </c>
      <c r="T117" s="19" t="s">
        <v>22</v>
      </c>
    </row>
    <row r="118" spans="1:24" x14ac:dyDescent="0.3">
      <c r="A118">
        <v>4</v>
      </c>
      <c r="B118" s="19"/>
      <c r="C118" s="19"/>
      <c r="D118" s="19"/>
      <c r="E118" s="19" t="s">
        <v>10</v>
      </c>
      <c r="F118" s="19" t="s">
        <v>10</v>
      </c>
      <c r="G118" s="19" t="s">
        <v>10</v>
      </c>
      <c r="H118" s="19" t="s">
        <v>22</v>
      </c>
      <c r="I118" s="19" t="s">
        <v>22</v>
      </c>
      <c r="J118" s="19" t="s">
        <v>22</v>
      </c>
      <c r="K118" s="19" t="s">
        <v>22</v>
      </c>
      <c r="L118" s="19" t="s">
        <v>22</v>
      </c>
      <c r="M118" s="19" t="s">
        <v>22</v>
      </c>
      <c r="N118" s="19" t="s">
        <v>22</v>
      </c>
      <c r="O118" s="19" t="s">
        <v>22</v>
      </c>
      <c r="P118" s="19" t="s">
        <v>22</v>
      </c>
      <c r="Q118" s="19" t="s">
        <v>22</v>
      </c>
      <c r="R118" s="19" t="s">
        <v>22</v>
      </c>
      <c r="S118" s="19" t="s">
        <v>22</v>
      </c>
      <c r="T118" s="19" t="s">
        <v>22</v>
      </c>
    </row>
    <row r="119" spans="1:24" x14ac:dyDescent="0.3">
      <c r="A119">
        <v>5</v>
      </c>
      <c r="B119" s="18" t="s">
        <v>63</v>
      </c>
      <c r="C119" s="18" t="s">
        <v>63</v>
      </c>
      <c r="D119" s="18" t="s">
        <v>63</v>
      </c>
      <c r="E119" s="18" t="s">
        <v>63</v>
      </c>
      <c r="F119" s="18" t="s">
        <v>63</v>
      </c>
      <c r="G119" s="18" t="s">
        <v>63</v>
      </c>
      <c r="H119" s="18" t="s">
        <v>63</v>
      </c>
      <c r="I119" s="18" t="s">
        <v>63</v>
      </c>
      <c r="J119" s="18" t="s">
        <v>63</v>
      </c>
      <c r="K119" s="18" t="s">
        <v>66</v>
      </c>
      <c r="L119" s="18" t="s">
        <v>66</v>
      </c>
      <c r="M119" s="18" t="s">
        <v>66</v>
      </c>
      <c r="N119" s="18" t="s">
        <v>66</v>
      </c>
      <c r="O119" s="18" t="s">
        <v>66</v>
      </c>
      <c r="P119" s="18" t="s">
        <v>66</v>
      </c>
      <c r="Q119" s="18" t="s">
        <v>66</v>
      </c>
      <c r="R119" s="18" t="s">
        <v>66</v>
      </c>
      <c r="S119" s="18" t="s">
        <v>66</v>
      </c>
    </row>
    <row r="120" spans="1:24" x14ac:dyDescent="0.3">
      <c r="A120">
        <v>6</v>
      </c>
      <c r="B120" s="18" t="s">
        <v>63</v>
      </c>
      <c r="C120" s="18" t="s">
        <v>63</v>
      </c>
      <c r="D120" s="18" t="s">
        <v>63</v>
      </c>
      <c r="E120" s="18" t="s">
        <v>63</v>
      </c>
      <c r="F120" s="18" t="s">
        <v>63</v>
      </c>
      <c r="G120" s="18" t="s">
        <v>63</v>
      </c>
      <c r="H120" s="18" t="s">
        <v>63</v>
      </c>
      <c r="I120" s="18" t="s">
        <v>63</v>
      </c>
      <c r="J120" s="18" t="s">
        <v>66</v>
      </c>
      <c r="K120" s="18" t="s">
        <v>66</v>
      </c>
      <c r="L120" s="18" t="s">
        <v>66</v>
      </c>
      <c r="M120" s="18" t="s">
        <v>66</v>
      </c>
      <c r="N120" s="18" t="s">
        <v>66</v>
      </c>
      <c r="O120" s="18" t="s">
        <v>66</v>
      </c>
      <c r="P120" s="18" t="s">
        <v>66</v>
      </c>
      <c r="Q120" s="18" t="s">
        <v>66</v>
      </c>
      <c r="R120" s="18" t="s">
        <v>66</v>
      </c>
      <c r="S120" s="18" t="s">
        <v>66</v>
      </c>
    </row>
    <row r="123" spans="1:24" x14ac:dyDescent="0.3">
      <c r="B123">
        <f>IF(COUNTA(B115:B122)&lt;&gt;0,0,1)*6</f>
        <v>0</v>
      </c>
      <c r="C123">
        <f t="shared" ref="C123:S123" si="24">IF(COUNTA(C115:C122)&lt;&gt;0,0,1)*6</f>
        <v>0</v>
      </c>
      <c r="D123">
        <f t="shared" si="24"/>
        <v>0</v>
      </c>
      <c r="E123">
        <f t="shared" si="24"/>
        <v>0</v>
      </c>
      <c r="F123">
        <f t="shared" si="24"/>
        <v>0</v>
      </c>
      <c r="G123">
        <f t="shared" si="24"/>
        <v>0</v>
      </c>
      <c r="H123">
        <f t="shared" si="24"/>
        <v>0</v>
      </c>
      <c r="I123">
        <f t="shared" si="24"/>
        <v>0</v>
      </c>
      <c r="J123">
        <f t="shared" si="24"/>
        <v>0</v>
      </c>
      <c r="K123">
        <f t="shared" si="24"/>
        <v>0</v>
      </c>
      <c r="L123">
        <f t="shared" si="24"/>
        <v>0</v>
      </c>
      <c r="M123">
        <f t="shared" si="24"/>
        <v>0</v>
      </c>
      <c r="N123">
        <f t="shared" si="24"/>
        <v>0</v>
      </c>
      <c r="O123">
        <f t="shared" si="24"/>
        <v>0</v>
      </c>
      <c r="P123">
        <f t="shared" si="24"/>
        <v>0</v>
      </c>
      <c r="Q123">
        <f t="shared" si="24"/>
        <v>0</v>
      </c>
      <c r="R123">
        <f t="shared" si="24"/>
        <v>0</v>
      </c>
      <c r="S123">
        <f t="shared" si="24"/>
        <v>0</v>
      </c>
      <c r="T123">
        <f>IF(COUNTA(T115:T122)&lt;&gt;0,0,1)*4</f>
        <v>0</v>
      </c>
      <c r="V123">
        <f>SUM(B123:U123)</f>
        <v>0</v>
      </c>
      <c r="W123" s="21">
        <f>(COUNT(B114:T114))*4</f>
        <v>76</v>
      </c>
      <c r="X123" s="21">
        <f>(COUNT(B114:T114)-1)*2</f>
        <v>36</v>
      </c>
    </row>
    <row r="125" spans="1:24" x14ac:dyDescent="0.3">
      <c r="D125">
        <f>COUNTA(D115:T120)</f>
        <v>93</v>
      </c>
      <c r="F125">
        <f>COUNTA(G115:T118)</f>
        <v>56</v>
      </c>
    </row>
    <row r="126" spans="1:24" x14ac:dyDescent="0.3">
      <c r="V126">
        <f>SUM(V13:V123)</f>
        <v>130</v>
      </c>
      <c r="W126">
        <f>SUM(W13:W123)</f>
        <v>800</v>
      </c>
      <c r="X126">
        <f>SUM(X13:X123)</f>
        <v>651</v>
      </c>
    </row>
    <row r="128" spans="1:24" x14ac:dyDescent="0.3">
      <c r="G128">
        <f>COUNTIF(B115:T120,"프로젝트")</f>
        <v>80</v>
      </c>
    </row>
  </sheetData>
  <mergeCells count="65">
    <mergeCell ref="D16:D23"/>
    <mergeCell ref="E16:E23"/>
    <mergeCell ref="F16:F23"/>
    <mergeCell ref="B36:F36"/>
    <mergeCell ref="AD4:AE4"/>
    <mergeCell ref="AA9:AA10"/>
    <mergeCell ref="AC9:AC10"/>
    <mergeCell ref="AD9:AD10"/>
    <mergeCell ref="AE9:AE10"/>
    <mergeCell ref="AA4:AA5"/>
    <mergeCell ref="AB4:AB5"/>
    <mergeCell ref="AC4:AC5"/>
    <mergeCell ref="Q25:U25"/>
    <mergeCell ref="Q36:U36"/>
    <mergeCell ref="G25:K25"/>
    <mergeCell ref="G36:K36"/>
    <mergeCell ref="B47:F47"/>
    <mergeCell ref="B25:F25"/>
    <mergeCell ref="B82:B89"/>
    <mergeCell ref="C82:C89"/>
    <mergeCell ref="D82:D89"/>
    <mergeCell ref="E82:E89"/>
    <mergeCell ref="B58:F58"/>
    <mergeCell ref="B80:F80"/>
    <mergeCell ref="B69:F69"/>
    <mergeCell ref="F82:F89"/>
    <mergeCell ref="G113:K113"/>
    <mergeCell ref="B91:F91"/>
    <mergeCell ref="G91:K91"/>
    <mergeCell ref="L113:P113"/>
    <mergeCell ref="B113:F113"/>
    <mergeCell ref="B102:F102"/>
    <mergeCell ref="G102:K102"/>
    <mergeCell ref="B104:B111"/>
    <mergeCell ref="C104:C111"/>
    <mergeCell ref="L91:P91"/>
    <mergeCell ref="K104:K111"/>
    <mergeCell ref="L102:P102"/>
    <mergeCell ref="L25:P25"/>
    <mergeCell ref="L36:P36"/>
    <mergeCell ref="Q113:U113"/>
    <mergeCell ref="Q91:U91"/>
    <mergeCell ref="Q102:U102"/>
    <mergeCell ref="R38:R45"/>
    <mergeCell ref="G80:K80"/>
    <mergeCell ref="L80:P80"/>
    <mergeCell ref="Q80:U80"/>
    <mergeCell ref="G47:K47"/>
    <mergeCell ref="G69:K69"/>
    <mergeCell ref="Q58:U58"/>
    <mergeCell ref="L49:L56"/>
    <mergeCell ref="Q47:U47"/>
    <mergeCell ref="L69:P69"/>
    <mergeCell ref="L47:P47"/>
    <mergeCell ref="L58:P58"/>
    <mergeCell ref="Q69:U69"/>
    <mergeCell ref="G58:K58"/>
    <mergeCell ref="B3:F3"/>
    <mergeCell ref="G3:K3"/>
    <mergeCell ref="L3:P3"/>
    <mergeCell ref="Q3:U3"/>
    <mergeCell ref="B14:F14"/>
    <mergeCell ref="G14:K14"/>
    <mergeCell ref="L14:P14"/>
    <mergeCell ref="Q14:U14"/>
  </mergeCells>
  <phoneticPr fontId="7" type="noConversion"/>
  <pageMargins left="0.7" right="0.7" top="0.75" bottom="0.75" header="0.3" footer="0.3"/>
  <pageSetup paperSize="0" orientation="portrait" horizontalDpi="0" verticalDpi="0" copies="0" r:id="rId1"/>
  <ignoredErrors>
    <ignoredError sqref="C13" formulaRange="1"/>
    <ignoredError sqref="X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2019.4.24~2019.11.15</vt:lpstr>
      <vt:lpstr>2019.11.18~2020.2.25</vt:lpstr>
      <vt:lpstr>과목명</vt:lpstr>
      <vt:lpstr>시수</vt:lpstr>
      <vt:lpstr>'2019.11.18~2020.2.25'!Print_Area</vt:lpstr>
      <vt:lpstr>'2019.4.24~2019.11.15'!Print_Area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cp:lastPrinted>2017-09-10T14:01:40Z</cp:lastPrinted>
  <dcterms:created xsi:type="dcterms:W3CDTF">2012-02-17T11:15:03Z</dcterms:created>
  <dcterms:modified xsi:type="dcterms:W3CDTF">2019-05-21T08:28:25Z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