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sepa-my.sharepoint.com/personal/peck_charles_epa_gov/Documents/Desktop/"/>
    </mc:Choice>
  </mc:AlternateContent>
  <xr:revisionPtr revIDLastSave="12" documentId="13_ncr:1_{D79F21EE-0A4A-4409-9C76-D36CF7598856}" xr6:coauthVersionLast="45" xr6:coauthVersionMax="45" xr10:uidLastSave="{DB2626A3-210F-4E4B-B538-54F83AB5DED2}"/>
  <bookViews>
    <workbookView xWindow="28680" yWindow="-120" windowWidth="21840" windowHeight="13140" xr2:uid="{00000000-000D-0000-FFFF-FFFF00000000}"/>
  </bookViews>
  <sheets>
    <sheet name="Read Me" sheetId="4" r:id="rId1"/>
    <sheet name="PWC Inputs" sheetId="1" r:id="rId2"/>
    <sheet name="IRFs" sheetId="5" state="hidden" r:id="rId3"/>
    <sheet name="Aquatic Bin Dimensions by HUC2" sheetId="3" state="hidden" r:id="rId4"/>
  </sheets>
  <definedNames>
    <definedName name="_xlnm._FilterDatabase" localSheetId="3" hidden="1">'Aquatic Bin Dimensions by HUC2'!$A$1:$K$181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1" i="3" l="1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218" i="3"/>
  <c r="AJ1" i="5" l="1"/>
  <c r="BV2" i="1" s="1"/>
  <c r="AI1" i="5"/>
  <c r="BU2" i="1" s="1"/>
  <c r="AH1" i="5"/>
  <c r="BT2" i="1" s="1"/>
  <c r="AG1" i="5"/>
  <c r="BS2" i="1" s="1"/>
  <c r="AF1" i="5"/>
  <c r="BR2" i="1" s="1"/>
  <c r="AE1" i="5"/>
  <c r="BQ2" i="1" s="1"/>
  <c r="AD1" i="5"/>
  <c r="BP2" i="1" s="1"/>
  <c r="AC1" i="5"/>
  <c r="BO2" i="1" s="1"/>
  <c r="AB1" i="5"/>
  <c r="BN2" i="1" s="1"/>
  <c r="AA1" i="5"/>
  <c r="BM2" i="1" s="1"/>
  <c r="Z1" i="5"/>
  <c r="BL2" i="1" s="1"/>
  <c r="Y1" i="5"/>
  <c r="BK2" i="1" s="1"/>
  <c r="X1" i="5"/>
  <c r="BJ2" i="1" s="1"/>
  <c r="W1" i="5"/>
  <c r="BI2" i="1" s="1"/>
  <c r="V1" i="5"/>
  <c r="BH2" i="1" s="1"/>
  <c r="U1" i="5"/>
  <c r="BG2" i="1" s="1"/>
  <c r="T1" i="5"/>
  <c r="BF2" i="1" s="1"/>
  <c r="S1" i="5"/>
  <c r="BE2" i="1" s="1"/>
  <c r="R1" i="5"/>
  <c r="BD2" i="1" s="1"/>
  <c r="Q1" i="5"/>
  <c r="BC2" i="1" s="1"/>
  <c r="P1" i="5"/>
  <c r="BB2" i="1" s="1"/>
  <c r="O1" i="5"/>
  <c r="BA2" i="1" s="1"/>
  <c r="N1" i="5"/>
  <c r="AZ2" i="1" s="1"/>
  <c r="M1" i="5"/>
  <c r="AY2" i="1" s="1"/>
  <c r="L1" i="5"/>
  <c r="AX2" i="1" s="1"/>
  <c r="K1" i="5"/>
  <c r="AW2" i="1" s="1"/>
  <c r="J1" i="5"/>
  <c r="AV2" i="1" s="1"/>
  <c r="I1" i="5"/>
  <c r="AU2" i="1" s="1"/>
  <c r="H1" i="5"/>
  <c r="AT2" i="1" s="1"/>
  <c r="G1" i="5"/>
  <c r="AS2" i="1" s="1"/>
  <c r="F1" i="5"/>
  <c r="E62" i="5"/>
  <c r="AR2" i="1" l="1"/>
  <c r="E1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60" i="5" l="1"/>
  <c r="C60" i="5"/>
  <c r="D58" i="5"/>
  <c r="C58" i="5"/>
  <c r="D56" i="5"/>
  <c r="C56" i="5"/>
  <c r="D54" i="5"/>
  <c r="C54" i="5"/>
  <c r="D52" i="5"/>
  <c r="C52" i="5"/>
  <c r="D50" i="5"/>
  <c r="C50" i="5"/>
  <c r="D46" i="5"/>
  <c r="C46" i="5"/>
  <c r="D44" i="5"/>
  <c r="C44" i="5"/>
  <c r="C61" i="5"/>
  <c r="C59" i="5"/>
  <c r="C57" i="5"/>
  <c r="C55" i="5"/>
  <c r="C53" i="5"/>
  <c r="C51" i="5"/>
  <c r="C49" i="5"/>
  <c r="C48" i="5"/>
  <c r="C47" i="5"/>
  <c r="C45" i="5"/>
  <c r="C43" i="5"/>
  <c r="C42" i="5"/>
  <c r="C41" i="5"/>
  <c r="C40" i="5"/>
  <c r="C39" i="5"/>
  <c r="C38" i="5"/>
  <c r="C37" i="5"/>
  <c r="C36" i="5"/>
  <c r="C35" i="5"/>
  <c r="C34" i="5"/>
  <c r="C33" i="5"/>
  <c r="C32" i="5"/>
  <c r="D30" i="5"/>
  <c r="C30" i="5"/>
  <c r="D28" i="5"/>
  <c r="C28" i="5"/>
  <c r="D26" i="5"/>
  <c r="C26" i="5"/>
  <c r="D24" i="5"/>
  <c r="C24" i="5"/>
  <c r="D22" i="5"/>
  <c r="C22" i="5"/>
  <c r="D20" i="5"/>
  <c r="C20" i="5"/>
  <c r="D16" i="5"/>
  <c r="C16" i="5"/>
  <c r="D14" i="5"/>
  <c r="C14" i="5"/>
  <c r="C31" i="5"/>
  <c r="C29" i="5"/>
  <c r="C27" i="5"/>
  <c r="C25" i="5"/>
  <c r="C23" i="5"/>
  <c r="C21" i="5"/>
  <c r="C19" i="5"/>
  <c r="C18" i="5"/>
  <c r="C17" i="5"/>
  <c r="C15" i="5"/>
  <c r="C13" i="5"/>
  <c r="C12" i="5"/>
  <c r="C11" i="5"/>
  <c r="C10" i="5"/>
  <c r="C9" i="5"/>
  <c r="C8" i="5"/>
  <c r="C7" i="5"/>
  <c r="C6" i="5"/>
  <c r="C5" i="5"/>
  <c r="C4" i="5"/>
  <c r="C3" i="5"/>
  <c r="C2" i="5"/>
  <c r="D61" i="5"/>
  <c r="D59" i="5"/>
  <c r="D57" i="5"/>
  <c r="D55" i="5"/>
  <c r="D53" i="5"/>
  <c r="D51" i="5"/>
  <c r="D49" i="5"/>
  <c r="D48" i="5"/>
  <c r="D47" i="5"/>
  <c r="D45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29" i="5"/>
  <c r="D27" i="5"/>
  <c r="D25" i="5"/>
  <c r="D23" i="5"/>
  <c r="D21" i="5"/>
  <c r="D19" i="5"/>
  <c r="D18" i="5"/>
  <c r="D17" i="5"/>
  <c r="D15" i="5"/>
  <c r="D13" i="5"/>
  <c r="D12" i="5"/>
  <c r="D11" i="5"/>
  <c r="D10" i="5"/>
  <c r="D9" i="5"/>
  <c r="D8" i="5"/>
  <c r="D7" i="5"/>
  <c r="D6" i="5"/>
  <c r="D5" i="5"/>
  <c r="D4" i="5"/>
  <c r="D3" i="5"/>
  <c r="D2" i="5"/>
  <c r="C217" i="3" l="1"/>
  <c r="C216" i="3"/>
  <c r="C215" i="3"/>
  <c r="C214" i="3"/>
  <c r="C213" i="3"/>
  <c r="C212" i="3"/>
  <c r="C178" i="3" l="1"/>
  <c r="C177" i="3"/>
  <c r="C148" i="3"/>
  <c r="C147" i="3"/>
  <c r="C118" i="3"/>
  <c r="C117" i="3"/>
  <c r="C88" i="3"/>
  <c r="C87" i="3"/>
  <c r="C58" i="3"/>
  <c r="C57" i="3"/>
  <c r="C28" i="3" l="1"/>
  <c r="C27" i="3"/>
  <c r="CH1" i="1" l="1"/>
  <c r="CP1" i="1" s="1"/>
  <c r="CX1" i="1" s="1"/>
  <c r="DF1" i="1" s="1"/>
  <c r="DN1" i="1" s="1"/>
  <c r="DV1" i="1" s="1"/>
  <c r="ED1" i="1" s="1"/>
  <c r="EL1" i="1" s="1"/>
  <c r="ET1" i="1" s="1"/>
  <c r="FB1" i="1" s="1"/>
  <c r="FJ1" i="1" s="1"/>
  <c r="FR1" i="1" s="1"/>
  <c r="FZ1" i="1" s="1"/>
  <c r="GH1" i="1" s="1"/>
  <c r="GP1" i="1" s="1"/>
  <c r="GX1" i="1" s="1"/>
  <c r="HF1" i="1" s="1"/>
  <c r="HN1" i="1" s="1"/>
  <c r="HV1" i="1" s="1"/>
  <c r="ID1" i="1" s="1"/>
  <c r="IL1" i="1" s="1"/>
  <c r="IT1" i="1" s="1"/>
  <c r="JB1" i="1" s="1"/>
  <c r="JJ1" i="1" s="1"/>
  <c r="JR1" i="1" s="1"/>
  <c r="JZ1" i="1" s="1"/>
  <c r="KH1" i="1" s="1"/>
  <c r="KP1" i="1" s="1"/>
  <c r="KX1" i="1" s="1"/>
  <c r="LF1" i="1" s="1"/>
  <c r="LN1" i="1" s="1"/>
  <c r="LV1" i="1" s="1"/>
  <c r="MD1" i="1" s="1"/>
  <c r="ML1" i="1" s="1"/>
  <c r="MT1" i="1" s="1"/>
  <c r="NB1" i="1" s="1"/>
  <c r="NJ1" i="1" s="1"/>
  <c r="NR1" i="1" s="1"/>
  <c r="NZ1" i="1" s="1"/>
  <c r="OH1" i="1" s="1"/>
  <c r="OP1" i="1" s="1"/>
  <c r="OX1" i="1" s="1"/>
  <c r="PF1" i="1" s="1"/>
  <c r="PN1" i="1" s="1"/>
  <c r="PV1" i="1" s="1"/>
  <c r="QD1" i="1" s="1"/>
  <c r="QL1" i="1" s="1"/>
  <c r="QT1" i="1" s="1"/>
  <c r="RB1" i="1" s="1"/>
  <c r="C181" i="3" l="1"/>
  <c r="C180" i="3"/>
  <c r="C179" i="3"/>
  <c r="C151" i="3"/>
  <c r="C150" i="3"/>
  <c r="C149" i="3"/>
  <c r="C121" i="3"/>
  <c r="C120" i="3"/>
  <c r="C119" i="3"/>
  <c r="C91" i="3"/>
  <c r="C90" i="3"/>
  <c r="C89" i="3"/>
  <c r="C92" i="3"/>
  <c r="C93" i="3"/>
  <c r="C94" i="3"/>
  <c r="C61" i="3"/>
  <c r="C60" i="3"/>
  <c r="C59" i="3"/>
  <c r="C31" i="3"/>
  <c r="C30" i="3"/>
  <c r="C29" i="3"/>
  <c r="C176" i="3" l="1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O4" i="1" l="1"/>
  <c r="AN4" i="1"/>
  <c r="AM4" i="1"/>
  <c r="AL4" i="1"/>
  <c r="AJ4" i="1"/>
  <c r="AK4" i="1"/>
  <c r="AP4" i="1"/>
  <c r="AP3" i="1"/>
  <c r="AL3" i="1"/>
  <c r="AJ3" i="1"/>
  <c r="AO3" i="1"/>
  <c r="AM3" i="1"/>
  <c r="AK3" i="1"/>
  <c r="AN3" i="1" l="1"/>
</calcChain>
</file>

<file path=xl/sharedStrings.xml><?xml version="1.0" encoding="utf-8"?>
<sst xmlns="http://schemas.openxmlformats.org/spreadsheetml/2006/main" count="974" uniqueCount="151">
  <si>
    <t>Each row below row 2 in the PWC Inputs worksheet represents a PWC simulation. Fill in the appropriate information in the columns that have headers in black (columns A-AI and AQ-RI).</t>
  </si>
  <si>
    <r>
      <t xml:space="preserve">The </t>
    </r>
    <r>
      <rPr>
        <sz val="11"/>
        <color rgb="FFFF0000"/>
        <rFont val="Calibri"/>
        <family val="2"/>
        <scheme val="minor"/>
      </rPr>
      <t xml:space="preserve">red </t>
    </r>
    <r>
      <rPr>
        <sz val="11"/>
        <color theme="1"/>
        <rFont val="Calibri"/>
        <family val="2"/>
        <scheme val="minor"/>
      </rPr>
      <t>columns in the PWC Inputs worksheet will fill in automatically once the user copies the contents in row 3 to the rows being created. Row 1 provides some guidance as</t>
    </r>
  </si>
  <si>
    <t>to the information that the column requires. For instance, Column D is the KOC flag, which should either be True or False.</t>
  </si>
  <si>
    <t>Users should follow the PWC Input Parameter Guidance (https://www.epa.gov/pesticide-science-and-assessing-pesticide-risks/guidance-selecting-input-parameters-modeling) when determining</t>
  </si>
  <si>
    <t>what values to enter into the various columns.</t>
  </si>
  <si>
    <t>HUC2</t>
  </si>
  <si>
    <t>When entering the scenario name, the user will need to include the “.scn” designation.</t>
  </si>
  <si>
    <r>
      <t xml:space="preserve">The Run Descriptor column can be used to enter text to describe your run. </t>
    </r>
    <r>
      <rPr>
        <b/>
        <sz val="11"/>
        <color rgb="FFFF0000"/>
        <rFont val="Calibri"/>
        <family val="2"/>
        <scheme val="minor"/>
      </rPr>
      <t>Do not delete the column! The PWC looks for the entry</t>
    </r>
    <r>
      <rPr>
        <b/>
        <sz val="11"/>
        <color theme="1"/>
        <rFont val="Calibri"/>
        <family val="2"/>
        <scheme val="minor"/>
      </rPr>
      <t xml:space="preserve">. </t>
    </r>
  </si>
  <si>
    <t>The PWC will name the output files and the Batch Run ID in the Summary file using the “chemical_use_aquatic bin_scenario” convention. In order to</t>
  </si>
  <si>
    <t xml:space="preserve">differentiate the runs being generated (e.g., a run for HUC 2=1, bin=4, filbert and one for HUC 2=1, bin=4, almond), the chemical_use should </t>
  </si>
  <si>
    <t>be adjusted accordingly. Do not use spaces or commas when entering the chemical_use entry.</t>
  </si>
  <si>
    <t>The user should refrain from using commas when entering numbers - this will generate an error during the run.</t>
  </si>
  <si>
    <t>Save the file as an Excel file. This makes it easier to use the automated features if you need to revise the file.</t>
  </si>
  <si>
    <t>When the user is ready to use the file in the PWC, the user should delete row 1 on PWC Inputs worksheet. Staying in the PWC Inputs worksheet, save the file as a comma delimited file (CSV).</t>
  </si>
  <si>
    <t>False (Kd) or True (Koc)</t>
  </si>
  <si>
    <t>weather overide, leave blank</t>
  </si>
  <si>
    <t>leave overide and overiden codes blank</t>
  </si>
  <si>
    <t>4 (flowing), 7 (static), 10 (wetland)</t>
  </si>
  <si>
    <t>0-entire simulation, 1 for flowing bins, integer for other averaging periods</t>
  </si>
  <si>
    <t>Number of days for water to travel thru watershed and impulse response function inputs. Set Num_Days to 1, IRF1 to 1, and all other IRFs to 0.</t>
  </si>
  <si>
    <t>Max=50</t>
  </si>
  <si>
    <t>True (Abs) False (Rel Dates)</t>
  </si>
  <si>
    <t>For Rel Dates, 1=emergence, 2=maturity, 3=harvest</t>
  </si>
  <si>
    <t>leave blank if Rel</t>
  </si>
  <si>
    <t>1 (ground), 2 (foliar), 3 (Incorp), 4 (@ depth), or 5 (T-band)</t>
  </si>
  <si>
    <t>1, 2, 3, 4, or 5</t>
  </si>
  <si>
    <t>Run Descriptor</t>
  </si>
  <si>
    <t>Run Name</t>
  </si>
  <si>
    <t>SoprtionCoefficient(mL/g)</t>
  </si>
  <si>
    <t>kocflag</t>
  </si>
  <si>
    <t>WaterColumnMetabolismHalflife(day)</t>
  </si>
  <si>
    <t xml:space="preserve">WaterReferenceTemperature(C) </t>
  </si>
  <si>
    <t>BenthicMetabolismHalflife(day)</t>
  </si>
  <si>
    <t xml:space="preserve">BenthicReferenceTemperature(C) </t>
  </si>
  <si>
    <t>AqueousPhotolysisHalflife(day)</t>
  </si>
  <si>
    <t>PhotolysisReferenceLatitude(?)</t>
  </si>
  <si>
    <t>HydrolysisHalflife(days)</t>
  </si>
  <si>
    <t>SoilHalflife(days)</t>
  </si>
  <si>
    <t xml:space="preserve">SoilReferencerTemperature(C) </t>
  </si>
  <si>
    <t>FoliarHalflife(day)</t>
  </si>
  <si>
    <t>MolecularWeight(g/mol)</t>
  </si>
  <si>
    <t>VaporPressure(torr)</t>
  </si>
  <si>
    <t>Solubility(mg/L)</t>
  </si>
  <si>
    <t>Henry's Constant (unitless)</t>
  </si>
  <si>
    <t>Air Diffusion (cm3/d)</t>
  </si>
  <si>
    <t>Heat of Henry (J/mol)</t>
  </si>
  <si>
    <t>Scenario</t>
  </si>
  <si>
    <t>weather overide</t>
  </si>
  <si>
    <t>overide code 1</t>
  </si>
  <si>
    <t>overiden 1</t>
  </si>
  <si>
    <t>overide code 2</t>
  </si>
  <si>
    <t>overiden 2</t>
  </si>
  <si>
    <t>overide code 3</t>
  </si>
  <si>
    <t>overiden 3</t>
  </si>
  <si>
    <t>overide code 4</t>
  </si>
  <si>
    <t>overiden 4</t>
  </si>
  <si>
    <t>AquaticBin</t>
  </si>
  <si>
    <t>FlowAvgTime</t>
  </si>
  <si>
    <t>Field Size (m2)</t>
  </si>
  <si>
    <t>Waterbody Area (m2)</t>
  </si>
  <si>
    <t>Init Depth (m)</t>
  </si>
  <si>
    <t>Max Depth (m)</t>
  </si>
  <si>
    <t>HL (m)</t>
  </si>
  <si>
    <t>PUA</t>
  </si>
  <si>
    <t>Baseflow</t>
  </si>
  <si>
    <t>Num_Daysheds</t>
  </si>
  <si>
    <t>NumberofApplications</t>
  </si>
  <si>
    <t>Absolute Dates?</t>
  </si>
  <si>
    <t>Relative Dates?</t>
  </si>
  <si>
    <t>Day</t>
  </si>
  <si>
    <t>Month</t>
  </si>
  <si>
    <t>AppRate (kg/ha)</t>
  </si>
  <si>
    <t>ApplicationMethod</t>
  </si>
  <si>
    <t>Depth(cm)</t>
  </si>
  <si>
    <t>T-BandSplit</t>
  </si>
  <si>
    <t>Eff.</t>
  </si>
  <si>
    <t>Drift</t>
  </si>
  <si>
    <t>test2</t>
  </si>
  <si>
    <t>test2_1</t>
  </si>
  <si>
    <t>True</t>
  </si>
  <si>
    <t>CornESA1.scn</t>
  </si>
  <si>
    <t>test2_2</t>
  </si>
  <si>
    <t>CornESA2.scn</t>
  </si>
  <si>
    <t>False</t>
  </si>
  <si>
    <t>HUC</t>
  </si>
  <si>
    <t>Bin</t>
  </si>
  <si>
    <t>HUC_Bin</t>
  </si>
  <si>
    <t>Daysheds</t>
  </si>
  <si>
    <t>10a</t>
  </si>
  <si>
    <t>10b</t>
  </si>
  <si>
    <t>11a</t>
  </si>
  <si>
    <t>11b</t>
  </si>
  <si>
    <t>12a</t>
  </si>
  <si>
    <t>12b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</si>
  <si>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</si>
  <si>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</si>
  <si>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</si>
  <si>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</si>
  <si>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</si>
  <si>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</si>
  <si>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</si>
  <si>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</si>
  <si>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</si>
  <si>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</si>
  <si>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</si>
  <si>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</si>
  <si>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Default</t>
  </si>
  <si>
    <t>Combo</t>
  </si>
  <si>
    <t>Met File</t>
  </si>
  <si>
    <t>Field Size</t>
  </si>
  <si>
    <t>Waterbody Area</t>
  </si>
  <si>
    <t>Init Depth</t>
  </si>
  <si>
    <t>Max Depth</t>
  </si>
  <si>
    <t>w14740</t>
  </si>
  <si>
    <t>w13733</t>
  </si>
  <si>
    <t>w13874</t>
  </si>
  <si>
    <t>w14839</t>
  </si>
  <si>
    <t>w93814</t>
  </si>
  <si>
    <t>w13891</t>
  </si>
  <si>
    <t>w14933</t>
  </si>
  <si>
    <t>w13970</t>
  </si>
  <si>
    <t>w14914</t>
  </si>
  <si>
    <t>w14935</t>
  </si>
  <si>
    <t>w24029</t>
  </si>
  <si>
    <t>w13964</t>
  </si>
  <si>
    <t>w23047</t>
  </si>
  <si>
    <t>w03927</t>
  </si>
  <si>
    <t>w13962</t>
  </si>
  <si>
    <t>w23044</t>
  </si>
  <si>
    <t>w24027</t>
  </si>
  <si>
    <t>w03103</t>
  </si>
  <si>
    <t>w23183</t>
  </si>
  <si>
    <t>w24127</t>
  </si>
  <si>
    <t>w24128</t>
  </si>
  <si>
    <t>w24221</t>
  </si>
  <si>
    <t>w24156</t>
  </si>
  <si>
    <t>w23232</t>
  </si>
  <si>
    <t>w23188</t>
  </si>
  <si>
    <t>w26415</t>
  </si>
  <si>
    <t>w26528</t>
  </si>
  <si>
    <t>w21504</t>
  </si>
  <si>
    <t>w22521</t>
  </si>
  <si>
    <t>w11641</t>
  </si>
  <si>
    <t>Instructions for Running the PWC Batch Tool</t>
  </si>
  <si>
    <t>The PWC Batch Tool has been built to run with the PWC v 1.86 or higher. Users should follow these instructions in order to use the tool.</t>
  </si>
  <si>
    <t>When entering an Aquatic Bin (Column AH), the choices are 4 for constant volume with flowthrough waterbodies, 7 for constant volume no flowthrough waterbodies, and 10</t>
  </si>
  <si>
    <t>for varying volume and flowthrough  waterbodies.</t>
  </si>
  <si>
    <t xml:space="preserve">The input file can now be used in the PWC for automated runs by opening the PWC, going to the Batch Runs tab, and selecting the External File Run checkbox. </t>
  </si>
  <si>
    <t>The user should select the directory where the PWC scnearios are located by pushing the Scenario Directory button on the Batch Runs screen.</t>
  </si>
  <si>
    <t>After the PWC run is complete, the user should check the ErrorSummary.txt file for any mistakes.</t>
  </si>
  <si>
    <t>Then push the Batch Input File button and select the newly saved CSV file. The user should then push the Run button to start PWC.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</si>
</sst>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4" fillId="0" borderId="0" xfId="0" applyFont="1"/>
    <xf numFmtId="0" fontId="14" fillId="0" borderId="0" xfId="0" applyFont="1" applyAlignment="1">
      <alignment wrapText="1"/>
    </xf>
    <xf numFmtId="0" fontId="18" fillId="0" borderId="0" xfId="0" applyFont="1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/>
    <xf numFmtId="0" fontId="14" fillId="0" borderId="0" xfId="0" quotePrefix="1" applyFont="1"/>
    <xf numFmtId="2" fontId="0" fillId="0" borderId="0" xfId="0" applyNumberFormat="1"/>
    <xf numFmtId="11" fontId="14" fillId="0" borderId="0" xfId="0" quotePrefix="1" applyNumberFormat="1" applyFont="1"/>
    <xf numFmtId="0" fontId="18" fillId="0" borderId="0" xfId="0" quotePrefix="1" applyFont="1"/>
    <xf numFmtId="0" fontId="18" fillId="0" borderId="0" xfId="0" applyFont="1" applyAlignment="1">
      <alignment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164" fontId="0" fillId="0" borderId="0" xfId="0" applyNumberFormat="1"/>
    <xf numFmtId="164" fontId="14" fillId="0" borderId="0" xfId="0" quotePrefix="1" applyNumberFormat="1" applyFont="1"/>
    <xf numFmtId="0" fontId="0" fillId="0" borderId="0" xfId="0" applyNumberForma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1"/>
  <sheetViews>
    <sheetView tabSelected="1" zoomScale="110" zoomScaleNormal="110" workbookViewId="0">
      <selection activeCell="A9" sqref="A9"/>
    </sheetView>
  </sheetViews>
  <sheetFormatPr defaultRowHeight="14.4" x14ac:dyDescent="0.3"/>
  <cols>
    <col min="1" max="1" width="15.33203125" customWidth="1"/>
    <col min="2" max="2" width="13.44140625" customWidth="1"/>
    <col min="3" max="4" width="14.5546875" customWidth="1"/>
  </cols>
  <sheetData>
    <row r="1" spans="1:14" ht="18" x14ac:dyDescent="0.35">
      <c r="A1" s="18" t="s">
        <v>143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3" spans="1:14" x14ac:dyDescent="0.3">
      <c r="A3" t="s">
        <v>144</v>
      </c>
    </row>
    <row r="4" spans="1:14" x14ac:dyDescent="0.3">
      <c r="A4" s="14" t="s">
        <v>0</v>
      </c>
    </row>
    <row r="5" spans="1:14" x14ac:dyDescent="0.3">
      <c r="A5" t="s">
        <v>1</v>
      </c>
    </row>
    <row r="6" spans="1:14" x14ac:dyDescent="0.3">
      <c r="A6" t="s">
        <v>2</v>
      </c>
    </row>
    <row r="7" spans="1:14" x14ac:dyDescent="0.3">
      <c r="A7" t="s">
        <v>3</v>
      </c>
    </row>
    <row r="8" spans="1:14" x14ac:dyDescent="0.3">
      <c r="A8" t="s">
        <v>4</v>
      </c>
    </row>
    <row r="10" spans="1:14" x14ac:dyDescent="0.3">
      <c r="A10" t="s">
        <v>6</v>
      </c>
    </row>
    <row r="11" spans="1:14" x14ac:dyDescent="0.3">
      <c r="A11" t="s">
        <v>145</v>
      </c>
    </row>
    <row r="12" spans="1:14" x14ac:dyDescent="0.3">
      <c r="A12" t="s">
        <v>146</v>
      </c>
    </row>
    <row r="14" spans="1:14" x14ac:dyDescent="0.3">
      <c r="A14" t="s">
        <v>7</v>
      </c>
    </row>
    <row r="15" spans="1:14" x14ac:dyDescent="0.3">
      <c r="A15" t="s">
        <v>8</v>
      </c>
    </row>
    <row r="16" spans="1:14" x14ac:dyDescent="0.3">
      <c r="A16" t="s">
        <v>9</v>
      </c>
    </row>
    <row r="17" spans="1:1" x14ac:dyDescent="0.3">
      <c r="A17" t="s">
        <v>10</v>
      </c>
    </row>
    <row r="19" spans="1:1" x14ac:dyDescent="0.3">
      <c r="A19" t="s">
        <v>11</v>
      </c>
    </row>
    <row r="21" spans="1:1" x14ac:dyDescent="0.3">
      <c r="A21" t="s">
        <v>12</v>
      </c>
    </row>
    <row r="23" spans="1:1" x14ac:dyDescent="0.3">
      <c r="A23" t="s">
        <v>13</v>
      </c>
    </row>
    <row r="24" spans="1:1" x14ac:dyDescent="0.3">
      <c r="A24" t="s">
        <v>147</v>
      </c>
    </row>
    <row r="25" spans="1:1" x14ac:dyDescent="0.3">
      <c r="A25" t="s">
        <v>148</v>
      </c>
    </row>
    <row r="26" spans="1:1" x14ac:dyDescent="0.3">
      <c r="A26" t="s">
        <v>150</v>
      </c>
    </row>
    <row r="27" spans="1:1" x14ac:dyDescent="0.3">
      <c r="A27" t="s">
        <v>149</v>
      </c>
    </row>
    <row r="30" spans="1:1" x14ac:dyDescent="0.3">
      <c r="A30" s="3"/>
    </row>
    <row r="31" spans="1:1" x14ac:dyDescent="0.3">
      <c r="A31" s="3"/>
    </row>
  </sheetData>
  <sortState xmlns:xlrd2="http://schemas.microsoft.com/office/spreadsheetml/2017/richdata2" ref="A29:C29">
    <sortCondition ref="A29:A31"/>
  </sortState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I4"/>
  <sheetViews>
    <sheetView workbookViewId="0">
      <selection activeCell="AH1" sqref="AH1"/>
    </sheetView>
  </sheetViews>
  <sheetFormatPr defaultRowHeight="14.4" x14ac:dyDescent="0.3"/>
  <cols>
    <col min="21" max="21" width="9.109375" style="12"/>
    <col min="22" max="33" width="11.109375" customWidth="1"/>
    <col min="36" max="36" width="11" bestFit="1" customWidth="1"/>
    <col min="43" max="74" width="9.109375" customWidth="1"/>
    <col min="81" max="81" width="20.44140625" customWidth="1"/>
    <col min="89" max="89" width="18.33203125" customWidth="1"/>
    <col min="97" max="97" width="21" customWidth="1"/>
  </cols>
  <sheetData>
    <row r="1" spans="1:477" s="1" customFormat="1" ht="29.25" customHeight="1" x14ac:dyDescent="0.3">
      <c r="D1" s="1" t="s">
        <v>14</v>
      </c>
      <c r="U1" s="13"/>
      <c r="W1" s="1" t="s">
        <v>15</v>
      </c>
      <c r="Y1" s="1" t="s">
        <v>16</v>
      </c>
      <c r="AH1" s="7" t="s">
        <v>17</v>
      </c>
      <c r="AI1" s="7" t="s">
        <v>18</v>
      </c>
      <c r="AJ1" s="7"/>
      <c r="AK1" s="7"/>
      <c r="AL1" s="7"/>
      <c r="AM1" s="7"/>
      <c r="AN1" s="7"/>
      <c r="AO1" s="7"/>
      <c r="AP1" s="7"/>
      <c r="AQ1" s="7" t="s">
        <v>19</v>
      </c>
      <c r="AS1" s="7"/>
      <c r="AT1" s="7"/>
      <c r="AU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1" t="s">
        <v>20</v>
      </c>
      <c r="BX1" s="1" t="s">
        <v>21</v>
      </c>
      <c r="BY1" s="1" t="s">
        <v>22</v>
      </c>
      <c r="BZ1" s="1">
        <v>1</v>
      </c>
      <c r="CA1" s="1" t="s">
        <v>23</v>
      </c>
      <c r="CC1" s="2" t="s">
        <v>24</v>
      </c>
      <c r="CH1" s="1">
        <f>BZ1+1</f>
        <v>2</v>
      </c>
      <c r="CI1" s="1" t="s">
        <v>23</v>
      </c>
      <c r="CK1" s="2" t="s">
        <v>25</v>
      </c>
      <c r="CP1" s="1">
        <f>CH1+1</f>
        <v>3</v>
      </c>
      <c r="CQ1" s="1" t="s">
        <v>23</v>
      </c>
      <c r="CS1" s="2" t="s">
        <v>25</v>
      </c>
      <c r="CX1" s="1">
        <f>CP1+1</f>
        <v>4</v>
      </c>
      <c r="CY1" s="1" t="s">
        <v>23</v>
      </c>
      <c r="DA1" s="2" t="s">
        <v>25</v>
      </c>
      <c r="DF1" s="1">
        <f>CX1+1</f>
        <v>5</v>
      </c>
      <c r="DG1" s="1" t="s">
        <v>23</v>
      </c>
      <c r="DI1" s="2" t="s">
        <v>25</v>
      </c>
      <c r="DN1" s="1">
        <f>DF1+1</f>
        <v>6</v>
      </c>
      <c r="DO1" s="1" t="s">
        <v>23</v>
      </c>
      <c r="DQ1" s="2" t="s">
        <v>25</v>
      </c>
      <c r="DV1" s="1">
        <f>DN1+1</f>
        <v>7</v>
      </c>
      <c r="DW1" s="1" t="s">
        <v>23</v>
      </c>
      <c r="DY1" s="2" t="s">
        <v>25</v>
      </c>
      <c r="ED1" s="1">
        <f>DV1+1</f>
        <v>8</v>
      </c>
      <c r="EE1" s="1" t="s">
        <v>23</v>
      </c>
      <c r="EG1" s="2" t="s">
        <v>25</v>
      </c>
      <c r="EL1" s="1">
        <f>ED1+1</f>
        <v>9</v>
      </c>
      <c r="EM1" s="1" t="s">
        <v>23</v>
      </c>
      <c r="EO1" s="2" t="s">
        <v>25</v>
      </c>
      <c r="ET1" s="1">
        <f>EL1+1</f>
        <v>10</v>
      </c>
      <c r="EU1" s="1" t="s">
        <v>23</v>
      </c>
      <c r="EW1" s="2" t="s">
        <v>25</v>
      </c>
      <c r="FB1" s="1">
        <f>ET1+1</f>
        <v>11</v>
      </c>
      <c r="FC1" s="1" t="s">
        <v>23</v>
      </c>
      <c r="FE1" s="2" t="s">
        <v>25</v>
      </c>
      <c r="FJ1" s="1">
        <f>FB1+1</f>
        <v>12</v>
      </c>
      <c r="FK1" s="1" t="s">
        <v>23</v>
      </c>
      <c r="FM1" s="2" t="s">
        <v>25</v>
      </c>
      <c r="FR1" s="1">
        <f>FJ1+1</f>
        <v>13</v>
      </c>
      <c r="FS1" s="1" t="s">
        <v>23</v>
      </c>
      <c r="FU1" s="2" t="s">
        <v>25</v>
      </c>
      <c r="FZ1" s="1">
        <f>FR1+1</f>
        <v>14</v>
      </c>
      <c r="GA1" s="1" t="s">
        <v>23</v>
      </c>
      <c r="GC1" s="2" t="s">
        <v>25</v>
      </c>
      <c r="GH1" s="1">
        <f>FZ1+1</f>
        <v>15</v>
      </c>
      <c r="GI1" s="1" t="s">
        <v>23</v>
      </c>
      <c r="GK1" s="2" t="s">
        <v>25</v>
      </c>
      <c r="GP1" s="1">
        <f>GH1+1</f>
        <v>16</v>
      </c>
      <c r="GQ1" s="1" t="s">
        <v>23</v>
      </c>
      <c r="GS1" s="2" t="s">
        <v>25</v>
      </c>
      <c r="GX1" s="1">
        <f>GP1+1</f>
        <v>17</v>
      </c>
      <c r="GY1" s="1" t="s">
        <v>23</v>
      </c>
      <c r="HA1" s="2" t="s">
        <v>25</v>
      </c>
      <c r="HF1" s="1">
        <f>GX1+1</f>
        <v>18</v>
      </c>
      <c r="HG1" s="1" t="s">
        <v>23</v>
      </c>
      <c r="HI1" s="2" t="s">
        <v>25</v>
      </c>
      <c r="HN1" s="1">
        <f>HF1+1</f>
        <v>19</v>
      </c>
      <c r="HO1" s="1" t="s">
        <v>23</v>
      </c>
      <c r="HQ1" s="2" t="s">
        <v>25</v>
      </c>
      <c r="HV1" s="1">
        <f>HN1+1</f>
        <v>20</v>
      </c>
      <c r="HW1" s="1" t="s">
        <v>23</v>
      </c>
      <c r="HY1" s="2" t="s">
        <v>25</v>
      </c>
      <c r="ID1" s="1">
        <f>HV1+1</f>
        <v>21</v>
      </c>
      <c r="IE1" s="1" t="s">
        <v>23</v>
      </c>
      <c r="IG1" s="2" t="s">
        <v>25</v>
      </c>
      <c r="IL1" s="1">
        <f>ID1+1</f>
        <v>22</v>
      </c>
      <c r="IM1" s="1" t="s">
        <v>23</v>
      </c>
      <c r="IO1" s="2" t="s">
        <v>25</v>
      </c>
      <c r="IT1" s="1">
        <f>IL1+1</f>
        <v>23</v>
      </c>
      <c r="IU1" s="1" t="s">
        <v>23</v>
      </c>
      <c r="IW1" s="2" t="s">
        <v>25</v>
      </c>
      <c r="JB1" s="1">
        <f>IT1+1</f>
        <v>24</v>
      </c>
      <c r="JC1" s="1" t="s">
        <v>23</v>
      </c>
      <c r="JE1" s="2" t="s">
        <v>25</v>
      </c>
      <c r="JJ1" s="1">
        <f>JB1+1</f>
        <v>25</v>
      </c>
      <c r="JK1" s="1" t="s">
        <v>23</v>
      </c>
      <c r="JM1" s="2" t="s">
        <v>25</v>
      </c>
      <c r="JR1" s="1">
        <f>JJ1+1</f>
        <v>26</v>
      </c>
      <c r="JS1" s="1" t="s">
        <v>23</v>
      </c>
      <c r="JU1" s="2" t="s">
        <v>25</v>
      </c>
      <c r="JZ1" s="1">
        <f>JR1+1</f>
        <v>27</v>
      </c>
      <c r="KA1" s="1" t="s">
        <v>23</v>
      </c>
      <c r="KC1" s="2" t="s">
        <v>25</v>
      </c>
      <c r="KH1" s="1">
        <f>JZ1+1</f>
        <v>28</v>
      </c>
      <c r="KI1" s="1" t="s">
        <v>23</v>
      </c>
      <c r="KK1" s="2" t="s">
        <v>25</v>
      </c>
      <c r="KP1" s="1">
        <f>KH1+1</f>
        <v>29</v>
      </c>
      <c r="KQ1" s="1" t="s">
        <v>23</v>
      </c>
      <c r="KS1" s="2" t="s">
        <v>25</v>
      </c>
      <c r="KX1" s="1">
        <f>KP1+1</f>
        <v>30</v>
      </c>
      <c r="KY1" s="1" t="s">
        <v>23</v>
      </c>
      <c r="LA1" s="2" t="s">
        <v>25</v>
      </c>
      <c r="LF1" s="1">
        <f>KX1+1</f>
        <v>31</v>
      </c>
      <c r="LG1" s="1" t="s">
        <v>23</v>
      </c>
      <c r="LI1" s="2" t="s">
        <v>25</v>
      </c>
      <c r="LN1" s="1">
        <f>LF1+1</f>
        <v>32</v>
      </c>
      <c r="LO1" s="1" t="s">
        <v>23</v>
      </c>
      <c r="LQ1" s="2" t="s">
        <v>25</v>
      </c>
      <c r="LV1" s="1">
        <f>LN1+1</f>
        <v>33</v>
      </c>
      <c r="LW1" s="1" t="s">
        <v>23</v>
      </c>
      <c r="LY1" s="2" t="s">
        <v>25</v>
      </c>
      <c r="MD1" s="1">
        <f>LV1+1</f>
        <v>34</v>
      </c>
      <c r="ME1" s="1" t="s">
        <v>23</v>
      </c>
      <c r="MG1" s="2" t="s">
        <v>25</v>
      </c>
      <c r="ML1" s="1">
        <f>MD1+1</f>
        <v>35</v>
      </c>
      <c r="MM1" s="1" t="s">
        <v>23</v>
      </c>
      <c r="MO1" s="2" t="s">
        <v>25</v>
      </c>
      <c r="MT1" s="1">
        <f>ML1+1</f>
        <v>36</v>
      </c>
      <c r="MU1" s="1" t="s">
        <v>23</v>
      </c>
      <c r="MW1" s="2" t="s">
        <v>25</v>
      </c>
      <c r="NB1" s="1">
        <f>MT1+1</f>
        <v>37</v>
      </c>
      <c r="NC1" s="1" t="s">
        <v>23</v>
      </c>
      <c r="NE1" s="2" t="s">
        <v>25</v>
      </c>
      <c r="NJ1" s="1">
        <f>NB1+1</f>
        <v>38</v>
      </c>
      <c r="NK1" s="1" t="s">
        <v>23</v>
      </c>
      <c r="NM1" s="2" t="s">
        <v>25</v>
      </c>
      <c r="NR1" s="1">
        <f>NJ1+1</f>
        <v>39</v>
      </c>
      <c r="NS1" s="1" t="s">
        <v>23</v>
      </c>
      <c r="NU1" s="2" t="s">
        <v>25</v>
      </c>
      <c r="NZ1" s="1">
        <f>NR1+1</f>
        <v>40</v>
      </c>
      <c r="OA1" s="1" t="s">
        <v>23</v>
      </c>
      <c r="OC1" s="2" t="s">
        <v>25</v>
      </c>
      <c r="OH1" s="1">
        <f>NZ1+1</f>
        <v>41</v>
      </c>
      <c r="OI1" s="1" t="s">
        <v>23</v>
      </c>
      <c r="OK1" s="2" t="s">
        <v>25</v>
      </c>
      <c r="OP1" s="1">
        <f>OH1+1</f>
        <v>42</v>
      </c>
      <c r="OQ1" s="1" t="s">
        <v>23</v>
      </c>
      <c r="OS1" s="2" t="s">
        <v>25</v>
      </c>
      <c r="OX1" s="1">
        <f>OP1+1</f>
        <v>43</v>
      </c>
      <c r="OY1" s="1" t="s">
        <v>23</v>
      </c>
      <c r="PA1" s="2" t="s">
        <v>25</v>
      </c>
      <c r="PF1" s="1">
        <f>OX1+1</f>
        <v>44</v>
      </c>
      <c r="PG1" s="1" t="s">
        <v>23</v>
      </c>
      <c r="PI1" s="2" t="s">
        <v>25</v>
      </c>
      <c r="PN1" s="1">
        <f>PF1+1</f>
        <v>45</v>
      </c>
      <c r="PO1" s="1" t="s">
        <v>23</v>
      </c>
      <c r="PQ1" s="2" t="s">
        <v>25</v>
      </c>
      <c r="PV1" s="1">
        <f>PN1+1</f>
        <v>46</v>
      </c>
      <c r="PW1" s="1" t="s">
        <v>23</v>
      </c>
      <c r="PY1" s="2" t="s">
        <v>25</v>
      </c>
      <c r="QD1" s="1">
        <f>PV1+1</f>
        <v>47</v>
      </c>
      <c r="QE1" s="1" t="s">
        <v>23</v>
      </c>
      <c r="QG1" s="2" t="s">
        <v>25</v>
      </c>
      <c r="QL1" s="1">
        <f>QD1+1</f>
        <v>48</v>
      </c>
      <c r="QM1" s="1" t="s">
        <v>23</v>
      </c>
      <c r="QO1" s="2" t="s">
        <v>25</v>
      </c>
      <c r="QT1" s="1">
        <f>QL1+1</f>
        <v>49</v>
      </c>
      <c r="QU1" s="1" t="s">
        <v>23</v>
      </c>
      <c r="QW1" s="2" t="s">
        <v>25</v>
      </c>
      <c r="RB1" s="1">
        <f>QT1+1</f>
        <v>50</v>
      </c>
      <c r="RC1" s="1" t="s">
        <v>23</v>
      </c>
      <c r="RE1" s="2" t="s">
        <v>25</v>
      </c>
    </row>
    <row r="2" spans="1:477" x14ac:dyDescent="0.3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s="3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t="s">
        <v>45</v>
      </c>
      <c r="U2" s="12" t="s">
        <v>5</v>
      </c>
      <c r="V2" t="s">
        <v>46</v>
      </c>
      <c r="W2" t="s">
        <v>47</v>
      </c>
      <c r="X2" t="s">
        <v>48</v>
      </c>
      <c r="Y2" t="s">
        <v>49</v>
      </c>
      <c r="Z2" t="s">
        <v>50</v>
      </c>
      <c r="AA2" t="s">
        <v>51</v>
      </c>
      <c r="AB2" t="s">
        <v>52</v>
      </c>
      <c r="AC2" t="s">
        <v>53</v>
      </c>
      <c r="AD2" t="s">
        <v>54</v>
      </c>
      <c r="AE2" t="s">
        <v>55</v>
      </c>
      <c r="AF2" t="s">
        <v>54</v>
      </c>
      <c r="AG2" t="s">
        <v>55</v>
      </c>
      <c r="AH2" s="3" t="s">
        <v>56</v>
      </c>
      <c r="AI2" s="3" t="s">
        <v>57</v>
      </c>
      <c r="AJ2" s="1" t="s">
        <v>58</v>
      </c>
      <c r="AK2" s="1" t="s">
        <v>59</v>
      </c>
      <c r="AL2" s="1" t="s">
        <v>60</v>
      </c>
      <c r="AM2" s="1" t="s">
        <v>61</v>
      </c>
      <c r="AN2" s="1" t="s">
        <v>62</v>
      </c>
      <c r="AO2" s="1" t="s">
        <v>63</v>
      </c>
      <c r="AP2" s="1" t="s">
        <v>64</v>
      </c>
      <c r="AQ2" s="3" t="s">
        <v>65</v>
      </c>
      <c r="AR2" s="3" t="str">
        <f>IRFs!F1</f>
        <v>IRF1</v>
      </c>
      <c r="AS2" s="3" t="str">
        <f>IRFs!G1</f>
        <v>IRF2</v>
      </c>
      <c r="AT2" s="3" t="str">
        <f>IRFs!H1</f>
        <v>IRF3</v>
      </c>
      <c r="AU2" s="3" t="str">
        <f>IRFs!I1</f>
        <v>IRF4</v>
      </c>
      <c r="AV2" s="3" t="str">
        <f>IRFs!J1</f>
        <v>IRF5</v>
      </c>
      <c r="AW2" s="3" t="str">
        <f>IRFs!K1</f>
        <v>IRF6</v>
      </c>
      <c r="AX2" s="3" t="str">
        <f>IRFs!L1</f>
        <v>IRF7</v>
      </c>
      <c r="AY2" s="3" t="str">
        <f>IRFs!M1</f>
        <v>IRF8</v>
      </c>
      <c r="AZ2" s="3" t="str">
        <f>IRFs!N1</f>
        <v>IRF9</v>
      </c>
      <c r="BA2" s="3" t="str">
        <f>IRFs!O1</f>
        <v>IRF10</v>
      </c>
      <c r="BB2" s="3" t="str">
        <f>IRFs!P1</f>
        <v>IRF11</v>
      </c>
      <c r="BC2" s="3" t="str">
        <f>IRFs!Q1</f>
        <v>IRF12</v>
      </c>
      <c r="BD2" s="3" t="str">
        <f>IRFs!R1</f>
        <v>IRF13</v>
      </c>
      <c r="BE2" s="3" t="str">
        <f>IRFs!S1</f>
        <v>IRF14</v>
      </c>
      <c r="BF2" s="3" t="str">
        <f>IRFs!T1</f>
        <v>IRF15</v>
      </c>
      <c r="BG2" s="3" t="str">
        <f>IRFs!U1</f>
        <v>IRF16</v>
      </c>
      <c r="BH2" s="3" t="str">
        <f>IRFs!V1</f>
        <v>IRF17</v>
      </c>
      <c r="BI2" s="3" t="str">
        <f>IRFs!W1</f>
        <v>IRF18</v>
      </c>
      <c r="BJ2" s="3" t="str">
        <f>IRFs!X1</f>
        <v>IRF19</v>
      </c>
      <c r="BK2" s="3" t="str">
        <f>IRFs!Y1</f>
        <v>IRF20</v>
      </c>
      <c r="BL2" s="3" t="str">
        <f>IRFs!Z1</f>
        <v>IRF21</v>
      </c>
      <c r="BM2" s="3" t="str">
        <f>IRFs!AA1</f>
        <v>IRF22</v>
      </c>
      <c r="BN2" s="3" t="str">
        <f>IRFs!AB1</f>
        <v>IRF23</v>
      </c>
      <c r="BO2" s="3" t="str">
        <f>IRFs!AC1</f>
        <v>IRF24</v>
      </c>
      <c r="BP2" s="3" t="str">
        <f>IRFs!AD1</f>
        <v>IRF25</v>
      </c>
      <c r="BQ2" s="3" t="str">
        <f>IRFs!AE1</f>
        <v>IRF26</v>
      </c>
      <c r="BR2" s="3" t="str">
        <f>IRFs!AF1</f>
        <v>IRF27</v>
      </c>
      <c r="BS2" s="3" t="str">
        <f>IRFs!AG1</f>
        <v>IRF28</v>
      </c>
      <c r="BT2" s="3" t="str">
        <f>IRFs!AH1</f>
        <v>IRF29</v>
      </c>
      <c r="BU2" s="3" t="str">
        <f>IRFs!AI1</f>
        <v>IRF30</v>
      </c>
      <c r="BV2" s="3" t="str">
        <f>IRFs!AJ1</f>
        <v>IRF31</v>
      </c>
      <c r="BW2" t="s">
        <v>66</v>
      </c>
      <c r="BX2" s="3" t="s">
        <v>67</v>
      </c>
      <c r="BY2" s="3" t="s">
        <v>68</v>
      </c>
      <c r="BZ2" t="s">
        <v>69</v>
      </c>
      <c r="CA2" t="s">
        <v>70</v>
      </c>
      <c r="CB2" t="s">
        <v>71</v>
      </c>
      <c r="CC2" t="s">
        <v>72</v>
      </c>
      <c r="CD2" t="s">
        <v>73</v>
      </c>
      <c r="CE2" t="s">
        <v>74</v>
      </c>
      <c r="CF2" t="s">
        <v>75</v>
      </c>
      <c r="CG2" t="s">
        <v>76</v>
      </c>
      <c r="CH2" t="s">
        <v>69</v>
      </c>
      <c r="CI2" t="s">
        <v>70</v>
      </c>
      <c r="CJ2" t="s">
        <v>71</v>
      </c>
      <c r="CK2" t="s">
        <v>72</v>
      </c>
      <c r="CL2" t="s">
        <v>73</v>
      </c>
      <c r="CM2" t="s">
        <v>74</v>
      </c>
      <c r="CN2" t="s">
        <v>75</v>
      </c>
      <c r="CO2" t="s">
        <v>76</v>
      </c>
      <c r="CP2" t="s">
        <v>69</v>
      </c>
      <c r="CQ2" t="s">
        <v>70</v>
      </c>
      <c r="CR2" t="s">
        <v>71</v>
      </c>
      <c r="CS2" t="s">
        <v>72</v>
      </c>
      <c r="CT2" t="s">
        <v>73</v>
      </c>
      <c r="CU2" t="s">
        <v>74</v>
      </c>
      <c r="CV2" t="s">
        <v>75</v>
      </c>
      <c r="CW2" t="s">
        <v>76</v>
      </c>
      <c r="CX2" t="s">
        <v>69</v>
      </c>
      <c r="CY2" t="s">
        <v>70</v>
      </c>
      <c r="CZ2" t="s">
        <v>71</v>
      </c>
      <c r="DA2" t="s">
        <v>72</v>
      </c>
      <c r="DB2" t="s">
        <v>73</v>
      </c>
      <c r="DC2" t="s">
        <v>74</v>
      </c>
      <c r="DD2" t="s">
        <v>75</v>
      </c>
      <c r="DE2" t="s">
        <v>76</v>
      </c>
      <c r="DF2" t="s">
        <v>69</v>
      </c>
      <c r="DG2" t="s">
        <v>70</v>
      </c>
      <c r="DH2" t="s">
        <v>71</v>
      </c>
      <c r="DI2" t="s">
        <v>72</v>
      </c>
      <c r="DJ2" t="s">
        <v>73</v>
      </c>
      <c r="DK2" t="s">
        <v>74</v>
      </c>
      <c r="DL2" t="s">
        <v>75</v>
      </c>
      <c r="DM2" t="s">
        <v>76</v>
      </c>
      <c r="DN2" t="s">
        <v>69</v>
      </c>
      <c r="DO2" t="s">
        <v>70</v>
      </c>
      <c r="DP2" t="s">
        <v>71</v>
      </c>
      <c r="DQ2" t="s">
        <v>72</v>
      </c>
      <c r="DR2" t="s">
        <v>73</v>
      </c>
      <c r="DS2" t="s">
        <v>74</v>
      </c>
      <c r="DT2" t="s">
        <v>75</v>
      </c>
      <c r="DU2" t="s">
        <v>76</v>
      </c>
      <c r="DV2" t="s">
        <v>69</v>
      </c>
      <c r="DW2" t="s">
        <v>70</v>
      </c>
      <c r="DX2" t="s">
        <v>71</v>
      </c>
      <c r="DY2" t="s">
        <v>72</v>
      </c>
      <c r="DZ2" t="s">
        <v>73</v>
      </c>
      <c r="EA2" t="s">
        <v>74</v>
      </c>
      <c r="EB2" t="s">
        <v>75</v>
      </c>
      <c r="EC2" t="s">
        <v>76</v>
      </c>
      <c r="ED2" t="s">
        <v>69</v>
      </c>
      <c r="EE2" t="s">
        <v>70</v>
      </c>
      <c r="EF2" t="s">
        <v>71</v>
      </c>
      <c r="EG2" t="s">
        <v>72</v>
      </c>
      <c r="EH2" t="s">
        <v>73</v>
      </c>
      <c r="EI2" t="s">
        <v>74</v>
      </c>
      <c r="EJ2" t="s">
        <v>75</v>
      </c>
      <c r="EK2" t="s">
        <v>76</v>
      </c>
      <c r="EL2" t="s">
        <v>69</v>
      </c>
      <c r="EM2" t="s">
        <v>70</v>
      </c>
      <c r="EN2" t="s">
        <v>71</v>
      </c>
      <c r="EO2" t="s">
        <v>72</v>
      </c>
      <c r="EP2" t="s">
        <v>73</v>
      </c>
      <c r="EQ2" t="s">
        <v>74</v>
      </c>
      <c r="ER2" t="s">
        <v>75</v>
      </c>
      <c r="ES2" t="s">
        <v>76</v>
      </c>
      <c r="ET2" t="s">
        <v>69</v>
      </c>
      <c r="EU2" t="s">
        <v>70</v>
      </c>
      <c r="EV2" t="s">
        <v>71</v>
      </c>
      <c r="EW2" t="s">
        <v>72</v>
      </c>
      <c r="EX2" t="s">
        <v>73</v>
      </c>
      <c r="EY2" t="s">
        <v>74</v>
      </c>
      <c r="EZ2" t="s">
        <v>75</v>
      </c>
      <c r="FA2" t="s">
        <v>76</v>
      </c>
      <c r="FB2" t="s">
        <v>69</v>
      </c>
      <c r="FC2" t="s">
        <v>70</v>
      </c>
      <c r="FD2" t="s">
        <v>71</v>
      </c>
      <c r="FE2" t="s">
        <v>72</v>
      </c>
      <c r="FF2" t="s">
        <v>73</v>
      </c>
      <c r="FG2" t="s">
        <v>74</v>
      </c>
      <c r="FH2" t="s">
        <v>75</v>
      </c>
      <c r="FI2" t="s">
        <v>76</v>
      </c>
      <c r="FJ2" t="s">
        <v>69</v>
      </c>
      <c r="FK2" t="s">
        <v>70</v>
      </c>
      <c r="FL2" t="s">
        <v>71</v>
      </c>
      <c r="FM2" t="s">
        <v>72</v>
      </c>
      <c r="FN2" t="s">
        <v>73</v>
      </c>
      <c r="FO2" t="s">
        <v>74</v>
      </c>
      <c r="FP2" t="s">
        <v>75</v>
      </c>
      <c r="FQ2" t="s">
        <v>76</v>
      </c>
      <c r="FR2" t="s">
        <v>69</v>
      </c>
      <c r="FS2" t="s">
        <v>70</v>
      </c>
      <c r="FT2" t="s">
        <v>71</v>
      </c>
      <c r="FU2" t="s">
        <v>72</v>
      </c>
      <c r="FV2" t="s">
        <v>73</v>
      </c>
      <c r="FW2" t="s">
        <v>74</v>
      </c>
      <c r="FX2" t="s">
        <v>75</v>
      </c>
      <c r="FY2" t="s">
        <v>76</v>
      </c>
      <c r="FZ2" t="s">
        <v>69</v>
      </c>
      <c r="GA2" t="s">
        <v>70</v>
      </c>
      <c r="GB2" t="s">
        <v>71</v>
      </c>
      <c r="GC2" t="s">
        <v>72</v>
      </c>
      <c r="GD2" t="s">
        <v>73</v>
      </c>
      <c r="GE2" t="s">
        <v>74</v>
      </c>
      <c r="GF2" t="s">
        <v>75</v>
      </c>
      <c r="GG2" t="s">
        <v>76</v>
      </c>
      <c r="GH2" t="s">
        <v>69</v>
      </c>
      <c r="GI2" t="s">
        <v>70</v>
      </c>
      <c r="GJ2" t="s">
        <v>71</v>
      </c>
      <c r="GK2" t="s">
        <v>72</v>
      </c>
      <c r="GL2" t="s">
        <v>73</v>
      </c>
      <c r="GM2" t="s">
        <v>74</v>
      </c>
      <c r="GN2" t="s">
        <v>75</v>
      </c>
      <c r="GO2" t="s">
        <v>76</v>
      </c>
      <c r="GP2" t="s">
        <v>69</v>
      </c>
      <c r="GQ2" t="s">
        <v>70</v>
      </c>
      <c r="GR2" t="s">
        <v>71</v>
      </c>
      <c r="GS2" t="s">
        <v>72</v>
      </c>
      <c r="GT2" t="s">
        <v>73</v>
      </c>
      <c r="GU2" t="s">
        <v>74</v>
      </c>
      <c r="GV2" t="s">
        <v>75</v>
      </c>
      <c r="GW2" t="s">
        <v>76</v>
      </c>
      <c r="GX2" t="s">
        <v>69</v>
      </c>
      <c r="GY2" t="s">
        <v>70</v>
      </c>
      <c r="GZ2" t="s">
        <v>71</v>
      </c>
      <c r="HA2" t="s">
        <v>72</v>
      </c>
      <c r="HB2" t="s">
        <v>73</v>
      </c>
      <c r="HC2" t="s">
        <v>74</v>
      </c>
      <c r="HD2" t="s">
        <v>75</v>
      </c>
      <c r="HE2" t="s">
        <v>76</v>
      </c>
      <c r="HF2" t="s">
        <v>69</v>
      </c>
      <c r="HG2" t="s">
        <v>70</v>
      </c>
      <c r="HH2" t="s">
        <v>71</v>
      </c>
      <c r="HI2" t="s">
        <v>72</v>
      </c>
      <c r="HJ2" t="s">
        <v>73</v>
      </c>
      <c r="HK2" t="s">
        <v>74</v>
      </c>
      <c r="HL2" t="s">
        <v>75</v>
      </c>
      <c r="HM2" t="s">
        <v>76</v>
      </c>
      <c r="HN2" t="s">
        <v>69</v>
      </c>
      <c r="HO2" t="s">
        <v>70</v>
      </c>
      <c r="HP2" t="s">
        <v>71</v>
      </c>
      <c r="HQ2" t="s">
        <v>72</v>
      </c>
      <c r="HR2" t="s">
        <v>73</v>
      </c>
      <c r="HS2" t="s">
        <v>74</v>
      </c>
      <c r="HT2" t="s">
        <v>75</v>
      </c>
      <c r="HU2" t="s">
        <v>76</v>
      </c>
      <c r="HV2" t="s">
        <v>69</v>
      </c>
      <c r="HW2" t="s">
        <v>70</v>
      </c>
      <c r="HX2" t="s">
        <v>71</v>
      </c>
      <c r="HY2" t="s">
        <v>72</v>
      </c>
      <c r="HZ2" t="s">
        <v>73</v>
      </c>
      <c r="IA2" t="s">
        <v>74</v>
      </c>
      <c r="IB2" t="s">
        <v>75</v>
      </c>
      <c r="IC2" t="s">
        <v>76</v>
      </c>
      <c r="ID2" t="s">
        <v>69</v>
      </c>
      <c r="IE2" t="s">
        <v>70</v>
      </c>
      <c r="IF2" t="s">
        <v>71</v>
      </c>
      <c r="IG2" t="s">
        <v>72</v>
      </c>
      <c r="IH2" t="s">
        <v>73</v>
      </c>
      <c r="II2" t="s">
        <v>74</v>
      </c>
      <c r="IJ2" t="s">
        <v>75</v>
      </c>
      <c r="IK2" t="s">
        <v>76</v>
      </c>
      <c r="IL2" t="s">
        <v>69</v>
      </c>
      <c r="IM2" t="s">
        <v>70</v>
      </c>
      <c r="IN2" t="s">
        <v>71</v>
      </c>
      <c r="IO2" t="s">
        <v>72</v>
      </c>
      <c r="IP2" t="s">
        <v>73</v>
      </c>
      <c r="IQ2" t="s">
        <v>74</v>
      </c>
      <c r="IR2" t="s">
        <v>75</v>
      </c>
      <c r="IS2" t="s">
        <v>76</v>
      </c>
      <c r="IT2" t="s">
        <v>69</v>
      </c>
      <c r="IU2" t="s">
        <v>70</v>
      </c>
      <c r="IV2" t="s">
        <v>71</v>
      </c>
      <c r="IW2" t="s">
        <v>72</v>
      </c>
      <c r="IX2" t="s">
        <v>73</v>
      </c>
      <c r="IY2" t="s">
        <v>74</v>
      </c>
      <c r="IZ2" t="s">
        <v>75</v>
      </c>
      <c r="JA2" t="s">
        <v>76</v>
      </c>
      <c r="JB2" t="s">
        <v>69</v>
      </c>
      <c r="JC2" t="s">
        <v>70</v>
      </c>
      <c r="JD2" t="s">
        <v>71</v>
      </c>
      <c r="JE2" t="s">
        <v>72</v>
      </c>
      <c r="JF2" t="s">
        <v>73</v>
      </c>
      <c r="JG2" t="s">
        <v>74</v>
      </c>
      <c r="JH2" t="s">
        <v>75</v>
      </c>
      <c r="JI2" t="s">
        <v>76</v>
      </c>
      <c r="JJ2" t="s">
        <v>69</v>
      </c>
      <c r="JK2" t="s">
        <v>70</v>
      </c>
      <c r="JL2" t="s">
        <v>71</v>
      </c>
      <c r="JM2" t="s">
        <v>72</v>
      </c>
      <c r="JN2" t="s">
        <v>73</v>
      </c>
      <c r="JO2" t="s">
        <v>74</v>
      </c>
      <c r="JP2" t="s">
        <v>75</v>
      </c>
      <c r="JQ2" t="s">
        <v>76</v>
      </c>
      <c r="JR2" t="s">
        <v>69</v>
      </c>
      <c r="JS2" t="s">
        <v>70</v>
      </c>
      <c r="JT2" t="s">
        <v>71</v>
      </c>
      <c r="JU2" t="s">
        <v>72</v>
      </c>
      <c r="JV2" t="s">
        <v>73</v>
      </c>
      <c r="JW2" t="s">
        <v>74</v>
      </c>
      <c r="JX2" t="s">
        <v>75</v>
      </c>
      <c r="JY2" t="s">
        <v>76</v>
      </c>
      <c r="JZ2" t="s">
        <v>69</v>
      </c>
      <c r="KA2" t="s">
        <v>70</v>
      </c>
      <c r="KB2" t="s">
        <v>71</v>
      </c>
      <c r="KC2" t="s">
        <v>72</v>
      </c>
      <c r="KD2" t="s">
        <v>73</v>
      </c>
      <c r="KE2" t="s">
        <v>74</v>
      </c>
      <c r="KF2" t="s">
        <v>75</v>
      </c>
      <c r="KG2" t="s">
        <v>76</v>
      </c>
      <c r="KH2" t="s">
        <v>69</v>
      </c>
      <c r="KI2" t="s">
        <v>70</v>
      </c>
      <c r="KJ2" t="s">
        <v>71</v>
      </c>
      <c r="KK2" t="s">
        <v>72</v>
      </c>
      <c r="KL2" t="s">
        <v>73</v>
      </c>
      <c r="KM2" t="s">
        <v>74</v>
      </c>
      <c r="KN2" t="s">
        <v>75</v>
      </c>
      <c r="KO2" t="s">
        <v>76</v>
      </c>
      <c r="KP2" t="s">
        <v>69</v>
      </c>
      <c r="KQ2" t="s">
        <v>70</v>
      </c>
      <c r="KR2" t="s">
        <v>71</v>
      </c>
      <c r="KS2" t="s">
        <v>72</v>
      </c>
      <c r="KT2" t="s">
        <v>73</v>
      </c>
      <c r="KU2" t="s">
        <v>74</v>
      </c>
      <c r="KV2" t="s">
        <v>75</v>
      </c>
      <c r="KW2" t="s">
        <v>76</v>
      </c>
      <c r="KX2" t="s">
        <v>69</v>
      </c>
      <c r="KY2" t="s">
        <v>70</v>
      </c>
      <c r="KZ2" t="s">
        <v>71</v>
      </c>
      <c r="LA2" t="s">
        <v>72</v>
      </c>
      <c r="LB2" t="s">
        <v>73</v>
      </c>
      <c r="LC2" t="s">
        <v>74</v>
      </c>
      <c r="LD2" t="s">
        <v>75</v>
      </c>
      <c r="LE2" t="s">
        <v>76</v>
      </c>
      <c r="LF2" t="s">
        <v>69</v>
      </c>
      <c r="LG2" t="s">
        <v>70</v>
      </c>
      <c r="LH2" t="s">
        <v>71</v>
      </c>
      <c r="LI2" t="s">
        <v>72</v>
      </c>
      <c r="LJ2" t="s">
        <v>73</v>
      </c>
      <c r="LK2" t="s">
        <v>74</v>
      </c>
      <c r="LL2" t="s">
        <v>75</v>
      </c>
      <c r="LM2" t="s">
        <v>76</v>
      </c>
      <c r="LN2" t="s">
        <v>69</v>
      </c>
      <c r="LO2" t="s">
        <v>70</v>
      </c>
      <c r="LP2" t="s">
        <v>71</v>
      </c>
      <c r="LQ2" t="s">
        <v>72</v>
      </c>
      <c r="LR2" t="s">
        <v>73</v>
      </c>
      <c r="LS2" t="s">
        <v>74</v>
      </c>
      <c r="LT2" t="s">
        <v>75</v>
      </c>
      <c r="LU2" t="s">
        <v>76</v>
      </c>
      <c r="LV2" t="s">
        <v>69</v>
      </c>
      <c r="LW2" t="s">
        <v>70</v>
      </c>
      <c r="LX2" t="s">
        <v>71</v>
      </c>
      <c r="LY2" t="s">
        <v>72</v>
      </c>
      <c r="LZ2" t="s">
        <v>73</v>
      </c>
      <c r="MA2" t="s">
        <v>74</v>
      </c>
      <c r="MB2" t="s">
        <v>75</v>
      </c>
      <c r="MC2" t="s">
        <v>76</v>
      </c>
      <c r="MD2" t="s">
        <v>69</v>
      </c>
      <c r="ME2" t="s">
        <v>70</v>
      </c>
      <c r="MF2" t="s">
        <v>71</v>
      </c>
      <c r="MG2" t="s">
        <v>72</v>
      </c>
      <c r="MH2" t="s">
        <v>73</v>
      </c>
      <c r="MI2" t="s">
        <v>74</v>
      </c>
      <c r="MJ2" t="s">
        <v>75</v>
      </c>
      <c r="MK2" t="s">
        <v>76</v>
      </c>
      <c r="ML2" t="s">
        <v>69</v>
      </c>
      <c r="MM2" t="s">
        <v>70</v>
      </c>
      <c r="MN2" t="s">
        <v>71</v>
      </c>
      <c r="MO2" t="s">
        <v>72</v>
      </c>
      <c r="MP2" t="s">
        <v>73</v>
      </c>
      <c r="MQ2" t="s">
        <v>74</v>
      </c>
      <c r="MR2" t="s">
        <v>75</v>
      </c>
      <c r="MS2" t="s">
        <v>76</v>
      </c>
      <c r="MT2" t="s">
        <v>69</v>
      </c>
      <c r="MU2" t="s">
        <v>70</v>
      </c>
      <c r="MV2" t="s">
        <v>71</v>
      </c>
      <c r="MW2" t="s">
        <v>72</v>
      </c>
      <c r="MX2" t="s">
        <v>73</v>
      </c>
      <c r="MY2" t="s">
        <v>74</v>
      </c>
      <c r="MZ2" t="s">
        <v>75</v>
      </c>
      <c r="NA2" t="s">
        <v>76</v>
      </c>
      <c r="NB2" t="s">
        <v>69</v>
      </c>
      <c r="NC2" t="s">
        <v>70</v>
      </c>
      <c r="ND2" t="s">
        <v>71</v>
      </c>
      <c r="NE2" t="s">
        <v>72</v>
      </c>
      <c r="NF2" t="s">
        <v>73</v>
      </c>
      <c r="NG2" t="s">
        <v>74</v>
      </c>
      <c r="NH2" t="s">
        <v>75</v>
      </c>
      <c r="NI2" t="s">
        <v>76</v>
      </c>
      <c r="NJ2" t="s">
        <v>69</v>
      </c>
      <c r="NK2" t="s">
        <v>70</v>
      </c>
      <c r="NL2" t="s">
        <v>71</v>
      </c>
      <c r="NM2" t="s">
        <v>72</v>
      </c>
      <c r="NN2" t="s">
        <v>73</v>
      </c>
      <c r="NO2" t="s">
        <v>74</v>
      </c>
      <c r="NP2" t="s">
        <v>75</v>
      </c>
      <c r="NQ2" t="s">
        <v>76</v>
      </c>
      <c r="NR2" t="s">
        <v>69</v>
      </c>
      <c r="NS2" t="s">
        <v>70</v>
      </c>
      <c r="NT2" t="s">
        <v>71</v>
      </c>
      <c r="NU2" t="s">
        <v>72</v>
      </c>
      <c r="NV2" t="s">
        <v>73</v>
      </c>
      <c r="NW2" t="s">
        <v>74</v>
      </c>
      <c r="NX2" t="s">
        <v>75</v>
      </c>
      <c r="NY2" t="s">
        <v>76</v>
      </c>
      <c r="NZ2" t="s">
        <v>69</v>
      </c>
      <c r="OA2" t="s">
        <v>70</v>
      </c>
      <c r="OB2" t="s">
        <v>71</v>
      </c>
      <c r="OC2" t="s">
        <v>72</v>
      </c>
      <c r="OD2" t="s">
        <v>73</v>
      </c>
      <c r="OE2" t="s">
        <v>74</v>
      </c>
      <c r="OF2" t="s">
        <v>75</v>
      </c>
      <c r="OG2" t="s">
        <v>76</v>
      </c>
      <c r="OH2" t="s">
        <v>69</v>
      </c>
      <c r="OI2" t="s">
        <v>70</v>
      </c>
      <c r="OJ2" t="s">
        <v>71</v>
      </c>
      <c r="OK2" t="s">
        <v>72</v>
      </c>
      <c r="OL2" t="s">
        <v>73</v>
      </c>
      <c r="OM2" t="s">
        <v>74</v>
      </c>
      <c r="ON2" t="s">
        <v>75</v>
      </c>
      <c r="OO2" t="s">
        <v>76</v>
      </c>
      <c r="OP2" t="s">
        <v>69</v>
      </c>
      <c r="OQ2" t="s">
        <v>70</v>
      </c>
      <c r="OR2" t="s">
        <v>71</v>
      </c>
      <c r="OS2" t="s">
        <v>72</v>
      </c>
      <c r="OT2" t="s">
        <v>73</v>
      </c>
      <c r="OU2" t="s">
        <v>74</v>
      </c>
      <c r="OV2" t="s">
        <v>75</v>
      </c>
      <c r="OW2" t="s">
        <v>76</v>
      </c>
      <c r="OX2" t="s">
        <v>69</v>
      </c>
      <c r="OY2" t="s">
        <v>70</v>
      </c>
      <c r="OZ2" t="s">
        <v>71</v>
      </c>
      <c r="PA2" t="s">
        <v>72</v>
      </c>
      <c r="PB2" t="s">
        <v>73</v>
      </c>
      <c r="PC2" t="s">
        <v>74</v>
      </c>
      <c r="PD2" t="s">
        <v>75</v>
      </c>
      <c r="PE2" t="s">
        <v>76</v>
      </c>
      <c r="PF2" t="s">
        <v>69</v>
      </c>
      <c r="PG2" t="s">
        <v>70</v>
      </c>
      <c r="PH2" t="s">
        <v>71</v>
      </c>
      <c r="PI2" t="s">
        <v>72</v>
      </c>
      <c r="PJ2" t="s">
        <v>73</v>
      </c>
      <c r="PK2" t="s">
        <v>74</v>
      </c>
      <c r="PL2" t="s">
        <v>75</v>
      </c>
      <c r="PM2" t="s">
        <v>76</v>
      </c>
      <c r="PN2" t="s">
        <v>69</v>
      </c>
      <c r="PO2" t="s">
        <v>70</v>
      </c>
      <c r="PP2" t="s">
        <v>71</v>
      </c>
      <c r="PQ2" t="s">
        <v>72</v>
      </c>
      <c r="PR2" t="s">
        <v>73</v>
      </c>
      <c r="PS2" t="s">
        <v>74</v>
      </c>
      <c r="PT2" t="s">
        <v>75</v>
      </c>
      <c r="PU2" t="s">
        <v>76</v>
      </c>
      <c r="PV2" t="s">
        <v>69</v>
      </c>
      <c r="PW2" t="s">
        <v>70</v>
      </c>
      <c r="PX2" t="s">
        <v>71</v>
      </c>
      <c r="PY2" t="s">
        <v>72</v>
      </c>
      <c r="PZ2" t="s">
        <v>73</v>
      </c>
      <c r="QA2" t="s">
        <v>74</v>
      </c>
      <c r="QB2" t="s">
        <v>75</v>
      </c>
      <c r="QC2" t="s">
        <v>76</v>
      </c>
      <c r="QD2" t="s">
        <v>69</v>
      </c>
      <c r="QE2" t="s">
        <v>70</v>
      </c>
      <c r="QF2" t="s">
        <v>71</v>
      </c>
      <c r="QG2" t="s">
        <v>72</v>
      </c>
      <c r="QH2" t="s">
        <v>73</v>
      </c>
      <c r="QI2" t="s">
        <v>74</v>
      </c>
      <c r="QJ2" t="s">
        <v>75</v>
      </c>
      <c r="QK2" t="s">
        <v>76</v>
      </c>
      <c r="QL2" t="s">
        <v>69</v>
      </c>
      <c r="QM2" t="s">
        <v>70</v>
      </c>
      <c r="QN2" t="s">
        <v>71</v>
      </c>
      <c r="QO2" t="s">
        <v>72</v>
      </c>
      <c r="QP2" t="s">
        <v>73</v>
      </c>
      <c r="QQ2" t="s">
        <v>74</v>
      </c>
      <c r="QR2" t="s">
        <v>75</v>
      </c>
      <c r="QS2" t="s">
        <v>76</v>
      </c>
      <c r="QT2" t="s">
        <v>69</v>
      </c>
      <c r="QU2" t="s">
        <v>70</v>
      </c>
      <c r="QV2" t="s">
        <v>71</v>
      </c>
      <c r="QW2" t="s">
        <v>72</v>
      </c>
      <c r="QX2" t="s">
        <v>73</v>
      </c>
      <c r="QY2" t="s">
        <v>74</v>
      </c>
      <c r="QZ2" t="s">
        <v>75</v>
      </c>
      <c r="RA2" t="s">
        <v>76</v>
      </c>
      <c r="RB2" t="s">
        <v>69</v>
      </c>
      <c r="RC2" t="s">
        <v>70</v>
      </c>
      <c r="RD2" t="s">
        <v>71</v>
      </c>
      <c r="RE2" t="s">
        <v>72</v>
      </c>
      <c r="RF2" t="s">
        <v>73</v>
      </c>
      <c r="RG2" t="s">
        <v>74</v>
      </c>
      <c r="RH2" t="s">
        <v>75</v>
      </c>
      <c r="RI2" t="s">
        <v>76</v>
      </c>
    </row>
    <row r="3" spans="1:477" x14ac:dyDescent="0.3">
      <c r="A3" t="s">
        <v>77</v>
      </c>
      <c r="B3" t="s">
        <v>78</v>
      </c>
      <c r="C3">
        <v>500</v>
      </c>
      <c r="D3" s="10" t="s">
        <v>79</v>
      </c>
      <c r="E3">
        <v>30</v>
      </c>
      <c r="F3">
        <v>25</v>
      </c>
      <c r="G3">
        <v>45</v>
      </c>
      <c r="H3">
        <v>25</v>
      </c>
      <c r="I3">
        <v>60</v>
      </c>
      <c r="J3">
        <v>40</v>
      </c>
      <c r="K3">
        <v>75</v>
      </c>
      <c r="L3">
        <v>90</v>
      </c>
      <c r="M3">
        <v>25</v>
      </c>
      <c r="N3">
        <v>35</v>
      </c>
      <c r="O3">
        <v>300</v>
      </c>
      <c r="P3" s="4">
        <v>9.9999999999999995E-7</v>
      </c>
      <c r="Q3">
        <v>2</v>
      </c>
      <c r="R3">
        <v>0</v>
      </c>
      <c r="S3">
        <v>0.01</v>
      </c>
      <c r="T3">
        <v>1E-3</v>
      </c>
      <c r="U3" s="12">
        <v>1</v>
      </c>
      <c r="V3" t="s">
        <v>80</v>
      </c>
      <c r="AH3">
        <v>4</v>
      </c>
      <c r="AI3">
        <v>0</v>
      </c>
      <c r="AJ3" s="16">
        <f>VLOOKUP(TEXT(U3,"General")&amp;"_"&amp;TEXT(AH3,"General"),'Aquatic Bin Dimensions by HUC2'!$C:$K,3,FALSE)</f>
        <v>1728000</v>
      </c>
      <c r="AK3" s="9">
        <f>VLOOKUP(TEXT(U3,"General")&amp;"_"&amp;TEXT(AH3,"General"),'Aquatic Bin Dimensions by HUC2'!$C:$K,4,FALSE)</f>
        <v>52600</v>
      </c>
      <c r="AL3" s="7">
        <f>VLOOKUP(TEXT(U3,"General")&amp;"_"&amp;TEXT(AH3,"General"),'Aquatic Bin Dimensions by HUC2'!$C:$K,5,FALSE)</f>
        <v>2.74</v>
      </c>
      <c r="AM3" s="7">
        <f>VLOOKUP(TEXT(U3,"General")&amp;"_"&amp;TEXT(AH3,"General"),'Aquatic Bin Dimensions by HUC2'!$C:$K,6,FALSE)</f>
        <v>2.74</v>
      </c>
      <c r="AN3" s="9">
        <f>VLOOKUP(TEXT(U3,"General")&amp;"_"&amp;TEXT(AH3,"General"),'Aquatic Bin Dimensions by HUC2'!$C:$K,7,FALSE)</f>
        <v>600</v>
      </c>
      <c r="AO3" s="7">
        <f>VLOOKUP(TEXT(U3,"General")&amp;"_"&amp;TEXT(AH3,"General"),'Aquatic Bin Dimensions by HUC2'!$C:$K,8,FALSE)</f>
        <v>1</v>
      </c>
      <c r="AP3" s="7">
        <f>VLOOKUP(TEXT(U3,"General")&amp;"_"&amp;TEXT(AH3,"General"),'Aquatic Bin Dimensions by HUC2'!$C:$K,9,FALSE)</f>
        <v>0</v>
      </c>
      <c r="AQ3" s="10">
        <v>1</v>
      </c>
      <c r="AR3" s="10">
        <v>1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>
        <v>2</v>
      </c>
      <c r="BX3" s="10" t="s">
        <v>79</v>
      </c>
      <c r="BY3" s="7"/>
      <c r="BZ3" s="3">
        <v>15</v>
      </c>
      <c r="CA3" s="3">
        <v>4</v>
      </c>
      <c r="CB3">
        <v>1.1200000000000001</v>
      </c>
      <c r="CC3" s="11">
        <v>2</v>
      </c>
      <c r="CF3">
        <v>0.95</v>
      </c>
      <c r="CG3">
        <v>0.05</v>
      </c>
      <c r="CH3">
        <v>29</v>
      </c>
      <c r="CI3" s="3">
        <v>4</v>
      </c>
      <c r="CJ3" s="3">
        <v>1.1200000000000001</v>
      </c>
      <c r="CK3" s="11">
        <v>2</v>
      </c>
      <c r="CL3" s="3"/>
      <c r="CM3" s="3"/>
      <c r="CN3" s="3">
        <v>0.95</v>
      </c>
      <c r="CO3" s="3">
        <v>0.05</v>
      </c>
    </row>
    <row r="4" spans="1:477" x14ac:dyDescent="0.3">
      <c r="A4" t="s">
        <v>77</v>
      </c>
      <c r="B4" t="s">
        <v>81</v>
      </c>
      <c r="C4">
        <v>500</v>
      </c>
      <c r="D4" s="10" t="s">
        <v>79</v>
      </c>
      <c r="E4">
        <v>30</v>
      </c>
      <c r="F4">
        <v>25</v>
      </c>
      <c r="G4">
        <v>45</v>
      </c>
      <c r="H4">
        <v>25</v>
      </c>
      <c r="I4">
        <v>60</v>
      </c>
      <c r="J4">
        <v>40</v>
      </c>
      <c r="K4">
        <v>75</v>
      </c>
      <c r="L4">
        <v>90</v>
      </c>
      <c r="M4">
        <v>25</v>
      </c>
      <c r="N4">
        <v>35</v>
      </c>
      <c r="O4">
        <v>300</v>
      </c>
      <c r="P4" s="4">
        <v>9.9999999999999995E-7</v>
      </c>
      <c r="Q4">
        <v>2</v>
      </c>
      <c r="R4">
        <v>0</v>
      </c>
      <c r="S4">
        <v>0.01</v>
      </c>
      <c r="T4">
        <v>1E-3</v>
      </c>
      <c r="U4" s="12">
        <v>2</v>
      </c>
      <c r="V4" t="s">
        <v>82</v>
      </c>
      <c r="AH4">
        <v>7</v>
      </c>
      <c r="AI4">
        <v>0</v>
      </c>
      <c r="AJ4" s="16">
        <f>VLOOKUP(TEXT(U4,"General")&amp;"_"&amp;TEXT(AH4,"General"),'Aquatic Bin Dimensions by HUC2'!$C:$K,3,FALSE)</f>
        <v>100000</v>
      </c>
      <c r="AK4" s="9">
        <f>VLOOKUP(TEXT(U4,"General")&amp;"_"&amp;TEXT(AH4,"General"),'Aquatic Bin Dimensions by HUC2'!$C:$K,4,FALSE)</f>
        <v>10000</v>
      </c>
      <c r="AL4" s="7">
        <f>VLOOKUP(TEXT(U4,"General")&amp;"_"&amp;TEXT(AH4,"General"),'Aquatic Bin Dimensions by HUC2'!$C:$K,5,FALSE)</f>
        <v>2</v>
      </c>
      <c r="AM4" s="7">
        <f>VLOOKUP(TEXT(U4,"General")&amp;"_"&amp;TEXT(AH4,"General"),'Aquatic Bin Dimensions by HUC2'!$C:$K,6,FALSE)</f>
        <v>2</v>
      </c>
      <c r="AN4" s="9">
        <f>VLOOKUP(TEXT(U4,"General")&amp;"_"&amp;TEXT(AH4,"General"),'Aquatic Bin Dimensions by HUC2'!$C:$K,7,FALSE)</f>
        <v>356.8</v>
      </c>
      <c r="AO4" s="7">
        <f>VLOOKUP(TEXT(U4,"General")&amp;"_"&amp;TEXT(AH4,"General"),'Aquatic Bin Dimensions by HUC2'!$C:$K,8,FALSE)</f>
        <v>1</v>
      </c>
      <c r="AP4" s="7">
        <f>VLOOKUP(TEXT(U4,"General")&amp;"_"&amp;TEXT(AH4,"General"),'Aquatic Bin Dimensions by HUC2'!$C:$K,9,FALSE)</f>
        <v>0</v>
      </c>
      <c r="AQ4" s="10">
        <v>1</v>
      </c>
      <c r="AR4" s="10">
        <v>1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>
        <v>2</v>
      </c>
      <c r="BX4" s="10" t="s">
        <v>83</v>
      </c>
      <c r="BY4" s="10">
        <v>1</v>
      </c>
      <c r="BZ4" s="3">
        <v>15</v>
      </c>
      <c r="CA4" s="3"/>
      <c r="CB4">
        <v>1.1200000000000001</v>
      </c>
      <c r="CC4" s="11">
        <v>2</v>
      </c>
      <c r="CF4">
        <v>0.95</v>
      </c>
      <c r="CG4">
        <v>0.05</v>
      </c>
      <c r="CH4">
        <v>29</v>
      </c>
      <c r="CI4" s="3"/>
      <c r="CJ4" s="3">
        <v>1.1200000000000001</v>
      </c>
      <c r="CK4" s="11">
        <v>2</v>
      </c>
      <c r="CL4" s="3"/>
      <c r="CM4" s="3"/>
      <c r="CN4" s="3">
        <v>0.95</v>
      </c>
      <c r="CO4" s="3">
        <v>0.05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62"/>
  <sheetViews>
    <sheetView workbookViewId="0">
      <selection activeCell="F2" sqref="F2:F61"/>
    </sheetView>
  </sheetViews>
  <sheetFormatPr defaultRowHeight="14.4" x14ac:dyDescent="0.3"/>
  <cols>
    <col min="1" max="1" width="12.33203125" customWidth="1"/>
    <col min="5" max="5" width="32.109375" hidden="1" customWidth="1"/>
  </cols>
  <sheetData>
    <row r="1" spans="1:36" x14ac:dyDescent="0.3">
      <c r="A1" t="s">
        <v>84</v>
      </c>
      <c r="B1" t="s">
        <v>85</v>
      </c>
      <c r="C1" t="s">
        <v>86</v>
      </c>
      <c r="D1" t="s">
        <v>87</v>
      </c>
      <c r="E1" t="str">
        <f t="shared" ref="E1:E33" si="0">_xlfn.TEXTJOIN(",",TRUE,F1:AJ1)</f>
        <v>IRF1,IRF2,IRF3,IRF4,IRF5,IRF6,IRF7,IRF8,IRF9,IRF10,IRF11,IRF12,IRF13,IRF14,IRF15,IRF16,IRF17,IRF18,IRF19,IRF20,IRF21,IRF22,IRF23,IRF24,IRF25,IRF26,IRF27,IRF28,IRF29,IRF30,IRF31</v>
      </c>
      <c r="F1" t="str">
        <f>"IRF"&amp;COLUMN()-5</f>
        <v>IRF1</v>
      </c>
      <c r="G1" t="str">
        <f t="shared" ref="G1:AJ1" si="1">"IRF"&amp;COLUMN()-5</f>
        <v>IRF2</v>
      </c>
      <c r="H1" t="str">
        <f t="shared" si="1"/>
        <v>IRF3</v>
      </c>
      <c r="I1" t="str">
        <f t="shared" si="1"/>
        <v>IRF4</v>
      </c>
      <c r="J1" t="str">
        <f t="shared" si="1"/>
        <v>IRF5</v>
      </c>
      <c r="K1" t="str">
        <f t="shared" si="1"/>
        <v>IRF6</v>
      </c>
      <c r="L1" t="str">
        <f t="shared" si="1"/>
        <v>IRF7</v>
      </c>
      <c r="M1" t="str">
        <f t="shared" si="1"/>
        <v>IRF8</v>
      </c>
      <c r="N1" t="str">
        <f t="shared" si="1"/>
        <v>IRF9</v>
      </c>
      <c r="O1" t="str">
        <f t="shared" si="1"/>
        <v>IRF10</v>
      </c>
      <c r="P1" t="str">
        <f t="shared" si="1"/>
        <v>IRF11</v>
      </c>
      <c r="Q1" t="str">
        <f t="shared" si="1"/>
        <v>IRF12</v>
      </c>
      <c r="R1" t="str">
        <f t="shared" si="1"/>
        <v>IRF13</v>
      </c>
      <c r="S1" t="str">
        <f t="shared" si="1"/>
        <v>IRF14</v>
      </c>
      <c r="T1" t="str">
        <f t="shared" si="1"/>
        <v>IRF15</v>
      </c>
      <c r="U1" t="str">
        <f t="shared" si="1"/>
        <v>IRF16</v>
      </c>
      <c r="V1" t="str">
        <f t="shared" si="1"/>
        <v>IRF17</v>
      </c>
      <c r="W1" t="str">
        <f t="shared" si="1"/>
        <v>IRF18</v>
      </c>
      <c r="X1" t="str">
        <f t="shared" si="1"/>
        <v>IRF19</v>
      </c>
      <c r="Y1" t="str">
        <f t="shared" si="1"/>
        <v>IRF20</v>
      </c>
      <c r="Z1" t="str">
        <f t="shared" si="1"/>
        <v>IRF21</v>
      </c>
      <c r="AA1" t="str">
        <f t="shared" si="1"/>
        <v>IRF22</v>
      </c>
      <c r="AB1" t="str">
        <f t="shared" si="1"/>
        <v>IRF23</v>
      </c>
      <c r="AC1" t="str">
        <f t="shared" si="1"/>
        <v>IRF24</v>
      </c>
      <c r="AD1" t="str">
        <f t="shared" si="1"/>
        <v>IRF25</v>
      </c>
      <c r="AE1" t="str">
        <f t="shared" si="1"/>
        <v>IRF26</v>
      </c>
      <c r="AF1" t="str">
        <f t="shared" si="1"/>
        <v>IRF27</v>
      </c>
      <c r="AG1" t="str">
        <f t="shared" si="1"/>
        <v>IRF28</v>
      </c>
      <c r="AH1" t="str">
        <f t="shared" si="1"/>
        <v>IRF29</v>
      </c>
      <c r="AI1" t="str">
        <f t="shared" si="1"/>
        <v>IRF30</v>
      </c>
      <c r="AJ1" t="str">
        <f t="shared" si="1"/>
        <v>IRF31</v>
      </c>
    </row>
    <row r="2" spans="1:36" x14ac:dyDescent="0.3">
      <c r="A2">
        <v>1</v>
      </c>
      <c r="B2">
        <v>3</v>
      </c>
      <c r="C2" t="str">
        <f>A2&amp;"_"&amp;B2</f>
        <v>1_3</v>
      </c>
      <c r="D2">
        <f>COUNTIF(F2:AJ2,"&gt;0")</f>
        <v>3</v>
      </c>
      <c r="E2" t="str">
        <f t="shared" si="0"/>
        <v>0.7592,0.2406,0.0002,0,0,0,0,0,0,0,0,0,0,0,0,0,0,0,0,0,0,0,0,0,0,0,0,0,0,0,0</v>
      </c>
      <c r="F2">
        <v>0.75919999999999999</v>
      </c>
      <c r="G2">
        <v>0.24059999999999998</v>
      </c>
      <c r="H2">
        <v>2.0000000000000001E-4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>
        <v>2</v>
      </c>
      <c r="B3">
        <v>3</v>
      </c>
      <c r="C3" t="str">
        <f t="shared" ref="C3:C61" si="2">A3&amp;"_"&amp;B3</f>
        <v>2_3</v>
      </c>
      <c r="D3">
        <f t="shared" ref="D3:D31" si="3">COUNTIF(F3:AJ3,"&gt;0")</f>
        <v>3</v>
      </c>
      <c r="E3" t="str">
        <f t="shared" si="0"/>
        <v>0.6997,0.299,0.0013,0,0,0,0,0,0,0,0,0,0,0,0,0,0,0,0,0,0,0,0,0,0,0,0,0,0,0,0</v>
      </c>
      <c r="F3">
        <v>0.69969999999999999</v>
      </c>
      <c r="G3">
        <v>0.29899999999999999</v>
      </c>
      <c r="H3">
        <v>1.2999999999999999E-3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>
        <v>3</v>
      </c>
      <c r="B4">
        <v>3</v>
      </c>
      <c r="C4" t="str">
        <f t="shared" si="2"/>
        <v>3_3</v>
      </c>
      <c r="D4">
        <f t="shared" si="3"/>
        <v>3</v>
      </c>
      <c r="E4" t="str">
        <f t="shared" si="0"/>
        <v>0.5424,0.4503,0.0073,0,0,0,0,0,0,0,0,0,0,0,0,0,0,0,0,0,0,0,0,0,0,0,0,0,0,0,0</v>
      </c>
      <c r="F4">
        <v>0.54239999999999999</v>
      </c>
      <c r="G4">
        <v>0.45030000000000003</v>
      </c>
      <c r="H4">
        <v>7.3000000000000001E-3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>
        <v>4</v>
      </c>
      <c r="B5">
        <v>3</v>
      </c>
      <c r="C5" t="str">
        <f t="shared" si="2"/>
        <v>4_3</v>
      </c>
      <c r="D5">
        <f t="shared" si="3"/>
        <v>4</v>
      </c>
      <c r="E5" t="str">
        <f t="shared" si="0"/>
        <v>0.5152,0.4713,0.0128,0.0007,0,0,0,0,0,0,0,0,0,0,0,0,0,0,0,0,0,0,0,0,0,0,0,0,0,0,0</v>
      </c>
      <c r="F5">
        <v>0.51519999999999999</v>
      </c>
      <c r="G5">
        <v>0.47130000000000005</v>
      </c>
      <c r="H5">
        <v>1.2800000000000001E-2</v>
      </c>
      <c r="I5">
        <v>7.000000000000001E-4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>
        <v>5</v>
      </c>
      <c r="B6">
        <v>3</v>
      </c>
      <c r="C6" t="str">
        <f t="shared" si="2"/>
        <v>5_3</v>
      </c>
      <c r="D6">
        <f t="shared" si="3"/>
        <v>3</v>
      </c>
      <c r="E6" t="str">
        <f t="shared" si="0"/>
        <v>0.6743,0.3249,0.0008,0,0,0,0,0,0,0,0,0,0,0,0,0,0,0,0,0,0,0,0,0,0,0,0,0,0,0,0</v>
      </c>
      <c r="F6">
        <v>0.67430000000000012</v>
      </c>
      <c r="G6">
        <v>0.32490000000000002</v>
      </c>
      <c r="H6">
        <v>8.0000000000000004E-4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>
        <v>6</v>
      </c>
      <c r="B7">
        <v>3</v>
      </c>
      <c r="C7" t="str">
        <f t="shared" si="2"/>
        <v>6_3</v>
      </c>
      <c r="D7">
        <f t="shared" si="3"/>
        <v>2</v>
      </c>
      <c r="E7" t="str">
        <f t="shared" si="0"/>
        <v>0.769,0.231,0,0,0,0,0,0,0,0,0,0,0,0,0,0,0,0,0,0,0,0,0,0,0,0,0,0,0,0,0</v>
      </c>
      <c r="F7">
        <v>0.76900000000000002</v>
      </c>
      <c r="G7">
        <v>0.23100000000000001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>
        <v>7</v>
      </c>
      <c r="B8">
        <v>3</v>
      </c>
      <c r="C8" t="str">
        <f t="shared" si="2"/>
        <v>7_3</v>
      </c>
      <c r="D8">
        <f t="shared" si="3"/>
        <v>5</v>
      </c>
      <c r="E8" t="str">
        <f t="shared" si="0"/>
        <v>0.4374,0.5296,0.0275,0.0046,0.0009,0,0,0,0,0,0,0,0,0,0,0,0,0,0,0,0,0,0,0,0,0,0,0,0,0,0</v>
      </c>
      <c r="F8">
        <v>0.43740000000000001</v>
      </c>
      <c r="G8">
        <v>0.52959999999999996</v>
      </c>
      <c r="H8">
        <v>2.75E-2</v>
      </c>
      <c r="I8">
        <v>4.5999999999999999E-3</v>
      </c>
      <c r="J8">
        <v>8.9999999999999998E-4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">
      <c r="A9">
        <v>8</v>
      </c>
      <c r="B9">
        <v>3</v>
      </c>
      <c r="C9" t="str">
        <f t="shared" si="2"/>
        <v>8_3</v>
      </c>
      <c r="D9">
        <f t="shared" si="3"/>
        <v>6</v>
      </c>
      <c r="E9" t="str">
        <f t="shared" si="0"/>
        <v>0.5294,0.4468,0.0196,0.0039,0.0002,0.0001,0,0,0,0,0,0,0,0,0,0,0,0,0,0,0,0,0,0,0,0,0,0,0,0,0</v>
      </c>
      <c r="F9">
        <v>0.52939999999999998</v>
      </c>
      <c r="G9">
        <v>0.44679999999999997</v>
      </c>
      <c r="H9">
        <v>1.9599999999999999E-2</v>
      </c>
      <c r="I9">
        <v>3.9000000000000003E-3</v>
      </c>
      <c r="J9">
        <v>2.0000000000000001E-4</v>
      </c>
      <c r="K9">
        <v>1E-4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">
      <c r="A10">
        <v>9</v>
      </c>
      <c r="B10">
        <v>3</v>
      </c>
      <c r="C10" t="str">
        <f t="shared" si="2"/>
        <v>9_3</v>
      </c>
      <c r="D10">
        <f t="shared" si="3"/>
        <v>7</v>
      </c>
      <c r="E10" t="str">
        <f t="shared" si="0"/>
        <v>0.2198,0.4736,0.1868,0.077,0.0295,0.0105,0.0028,0,0,0,0,0,0,0,0,0,0,0,0,0,0,0,0,0,0,0,0,0,0,0,0</v>
      </c>
      <c r="F10">
        <v>0.2198</v>
      </c>
      <c r="G10">
        <v>0.47360000000000002</v>
      </c>
      <c r="H10">
        <v>0.18679999999999999</v>
      </c>
      <c r="I10">
        <v>7.6999999999999999E-2</v>
      </c>
      <c r="J10">
        <v>2.9500000000000002E-2</v>
      </c>
      <c r="K10">
        <v>1.0500000000000001E-2</v>
      </c>
      <c r="L10">
        <v>2.8000000000000004E-3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">
      <c r="A11" t="s">
        <v>88</v>
      </c>
      <c r="B11">
        <v>3</v>
      </c>
      <c r="C11" t="str">
        <f t="shared" si="2"/>
        <v>10a_3</v>
      </c>
      <c r="D11">
        <f t="shared" si="3"/>
        <v>19</v>
      </c>
      <c r="E11" t="str">
        <f t="shared" si="0"/>
        <v>0.3165,0.4307,0.1066,0.0591,0.0354,0.0235,0.0137,0.0068,0.0024,0.0014,0.0012,0.0007,0.0006,0.0004,0.0003,0.0002,0.0002,0.0002,0.0001,0,0,0,0,0,0,0,0,0,0,0,0</v>
      </c>
      <c r="F11">
        <v>0.3165</v>
      </c>
      <c r="G11">
        <v>0.43070000000000003</v>
      </c>
      <c r="H11">
        <v>0.1066</v>
      </c>
      <c r="I11">
        <v>5.91E-2</v>
      </c>
      <c r="J11">
        <v>3.5400000000000001E-2</v>
      </c>
      <c r="K11">
        <v>2.35E-2</v>
      </c>
      <c r="L11">
        <v>1.37E-2</v>
      </c>
      <c r="M11">
        <v>6.8000000000000005E-3</v>
      </c>
      <c r="N11">
        <v>2.3999999999999998E-3</v>
      </c>
      <c r="O11">
        <v>1.4000000000000002E-3</v>
      </c>
      <c r="P11">
        <v>1.1999999999999999E-3</v>
      </c>
      <c r="Q11">
        <v>7.000000000000001E-4</v>
      </c>
      <c r="R11">
        <v>5.9999999999999995E-4</v>
      </c>
      <c r="S11">
        <v>4.0000000000000002E-4</v>
      </c>
      <c r="T11">
        <v>2.9999999999999997E-4</v>
      </c>
      <c r="U11">
        <v>2.0000000000000001E-4</v>
      </c>
      <c r="V11">
        <v>2.0000000000000001E-4</v>
      </c>
      <c r="W11">
        <v>2.0000000000000001E-4</v>
      </c>
      <c r="X11">
        <v>1E-4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">
      <c r="A12" t="s">
        <v>89</v>
      </c>
      <c r="B12">
        <v>3</v>
      </c>
      <c r="C12" t="str">
        <f t="shared" si="2"/>
        <v>10b_3</v>
      </c>
      <c r="D12">
        <f t="shared" si="3"/>
        <v>11</v>
      </c>
      <c r="E12" t="str">
        <f t="shared" si="0"/>
        <v>0.3692,0.2432,0.1329,0.1006,0.0717,0.0439,0.0212,0.0095,0.0051,0.002,0.0007,0,0,0,0,0,0,0,0,0,0,0,0,0,0,0,0,0,0,0,0</v>
      </c>
      <c r="F12">
        <v>0.36920000000000003</v>
      </c>
      <c r="G12">
        <v>0.2432</v>
      </c>
      <c r="H12">
        <v>0.13289999999999999</v>
      </c>
      <c r="I12">
        <v>0.10060000000000001</v>
      </c>
      <c r="J12">
        <v>7.17E-2</v>
      </c>
      <c r="K12">
        <v>4.3899999999999995E-2</v>
      </c>
      <c r="L12">
        <v>2.12E-2</v>
      </c>
      <c r="M12">
        <v>9.4999999999999998E-3</v>
      </c>
      <c r="N12">
        <v>5.1000000000000004E-3</v>
      </c>
      <c r="O12">
        <v>2E-3</v>
      </c>
      <c r="P12">
        <v>7.000000000000001E-4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">
      <c r="A13" t="s">
        <v>90</v>
      </c>
      <c r="B13">
        <v>3</v>
      </c>
      <c r="C13" t="str">
        <f t="shared" si="2"/>
        <v>11a_3</v>
      </c>
      <c r="D13">
        <f t="shared" si="3"/>
        <v>16</v>
      </c>
      <c r="E13" t="str">
        <f t="shared" si="0"/>
        <v>0.7197,0.1963,0.0375,0.0195,0.011,0.0067,0.0033,0.002,0.0014,0.0009,0.0005,0.0004,0.0004,0.0002,0.0001,0.0001,0,0,0,0,0,0,0,0,0,0,0,0,0,0,0</v>
      </c>
      <c r="F13">
        <v>0.71970000000000001</v>
      </c>
      <c r="G13">
        <v>0.1963</v>
      </c>
      <c r="H13">
        <v>3.7499999999999999E-2</v>
      </c>
      <c r="I13">
        <v>1.95E-2</v>
      </c>
      <c r="J13">
        <v>1.1000000000000001E-2</v>
      </c>
      <c r="K13">
        <v>6.7000000000000002E-3</v>
      </c>
      <c r="L13">
        <v>3.3E-3</v>
      </c>
      <c r="M13">
        <v>2E-3</v>
      </c>
      <c r="N13">
        <v>1.4000000000000002E-3</v>
      </c>
      <c r="O13">
        <v>8.9999999999999998E-4</v>
      </c>
      <c r="P13">
        <v>5.0000000000000001E-4</v>
      </c>
      <c r="Q13">
        <v>4.0000000000000002E-4</v>
      </c>
      <c r="R13">
        <v>4.0000000000000002E-4</v>
      </c>
      <c r="S13">
        <v>2.0000000000000001E-4</v>
      </c>
      <c r="T13">
        <v>1E-4</v>
      </c>
      <c r="U13">
        <v>1E-4</v>
      </c>
      <c r="V13">
        <v>0</v>
      </c>
      <c r="W13" s="17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">
      <c r="A14" t="s">
        <v>91</v>
      </c>
      <c r="B14">
        <v>3</v>
      </c>
      <c r="C14" t="str">
        <f t="shared" ref="C14" si="4">A14&amp;"_"&amp;B14</f>
        <v>11b_3</v>
      </c>
      <c r="D14">
        <f t="shared" ref="D14" si="5">COUNTIF(F14:AJ14,"&gt;0")</f>
        <v>16</v>
      </c>
      <c r="E14" t="str">
        <f t="shared" si="0"/>
        <v>0.7197,0.1963,0.0375,0.0195,0.011,0.0067,0.0033,0.002,0.0014,0.0009,0.0005,0.0004,0.0004,0.0002,0.0001,0.0001,0,0,0,0,0,0,0,0,0,0,0,0,0,0,0</v>
      </c>
      <c r="F14">
        <v>0.71970000000000001</v>
      </c>
      <c r="G14">
        <v>0.1963</v>
      </c>
      <c r="H14">
        <v>3.7499999999999999E-2</v>
      </c>
      <c r="I14">
        <v>1.95E-2</v>
      </c>
      <c r="J14">
        <v>1.1000000000000001E-2</v>
      </c>
      <c r="K14">
        <v>6.7000000000000002E-3</v>
      </c>
      <c r="L14">
        <v>3.3E-3</v>
      </c>
      <c r="M14">
        <v>2E-3</v>
      </c>
      <c r="N14">
        <v>1.4000000000000002E-3</v>
      </c>
      <c r="O14">
        <v>8.9999999999999998E-4</v>
      </c>
      <c r="P14">
        <v>5.0000000000000001E-4</v>
      </c>
      <c r="Q14">
        <v>4.0000000000000002E-4</v>
      </c>
      <c r="R14">
        <v>4.0000000000000002E-4</v>
      </c>
      <c r="S14">
        <v>2.0000000000000001E-4</v>
      </c>
      <c r="T14">
        <v>1E-4</v>
      </c>
      <c r="U14">
        <v>1E-4</v>
      </c>
      <c r="V14">
        <v>0</v>
      </c>
      <c r="W14" s="17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">
      <c r="A15" t="s">
        <v>92</v>
      </c>
      <c r="B15">
        <v>3</v>
      </c>
      <c r="C15" t="str">
        <f t="shared" si="2"/>
        <v>12a_3</v>
      </c>
      <c r="D15">
        <f t="shared" si="3"/>
        <v>8</v>
      </c>
      <c r="E15" t="str">
        <f t="shared" si="0"/>
        <v>0.4055,0.4517,0.1149,0.0211,0.0053,0.0011,0.0003,0.0001,0,0,0,0,0,0,0,0,0,0,0,0,0,0,0,0,0,0,0,0,0,0,0</v>
      </c>
      <c r="F15">
        <v>0.40549999999999997</v>
      </c>
      <c r="G15">
        <v>0.45169999999999999</v>
      </c>
      <c r="H15">
        <v>0.1149</v>
      </c>
      <c r="I15">
        <v>2.1099999999999997E-2</v>
      </c>
      <c r="J15">
        <v>5.3E-3</v>
      </c>
      <c r="K15">
        <v>1.1000000000000001E-3</v>
      </c>
      <c r="L15">
        <v>2.9999999999999997E-4</v>
      </c>
      <c r="M15">
        <v>1E-4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">
      <c r="A16" t="s">
        <v>93</v>
      </c>
      <c r="B16">
        <v>3</v>
      </c>
      <c r="C16" t="str">
        <f t="shared" ref="C16" si="6">A16&amp;"_"&amp;B16</f>
        <v>12b_3</v>
      </c>
      <c r="D16">
        <f t="shared" ref="D16" si="7">COUNTIF(F16:AJ16,"&gt;0")</f>
        <v>8</v>
      </c>
      <c r="E16" t="str">
        <f t="shared" si="0"/>
        <v>0.4055,0.4517,0.1149,0.0211,0.0053,0.0011,0.0003,0.0001,0,0,0,0,0,0,0,0,0,0,0,0,0,0,0,0,0,0,0,0,0,0,0</v>
      </c>
      <c r="F16">
        <v>0.40549999999999997</v>
      </c>
      <c r="G16">
        <v>0.45169999999999999</v>
      </c>
      <c r="H16">
        <v>0.1149</v>
      </c>
      <c r="I16">
        <v>2.1099999999999997E-2</v>
      </c>
      <c r="J16">
        <v>5.3E-3</v>
      </c>
      <c r="K16">
        <v>1.1000000000000001E-3</v>
      </c>
      <c r="L16">
        <v>2.9999999999999997E-4</v>
      </c>
      <c r="M16">
        <v>1E-4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">
      <c r="A17">
        <v>13</v>
      </c>
      <c r="B17">
        <v>3</v>
      </c>
      <c r="C17" t="str">
        <f t="shared" si="2"/>
        <v>13_3</v>
      </c>
      <c r="D17">
        <f t="shared" si="3"/>
        <v>31</v>
      </c>
      <c r="E17" t="str">
        <f t="shared" si="0"/>
        <v>0.5069,0.3798,0.0672,0.0267,0.0029,0.0006,0.0007,0.0007,0.0007,0.0007,0.0007,0.0007,0.0008,0.0008,0.0008,0.001,0.0009,0.0008,0.0007,0.0006,0.0005,0.0005,0.0006,0.0006,0.0006,0.0007,0.0006,0.0004,0.0003,0.0002,0.0003</v>
      </c>
      <c r="F17">
        <v>0.50690000000000002</v>
      </c>
      <c r="G17">
        <v>0.37979999999999997</v>
      </c>
      <c r="H17">
        <v>6.7199999999999996E-2</v>
      </c>
      <c r="I17">
        <v>2.6699999999999998E-2</v>
      </c>
      <c r="J17">
        <v>2.8999999999999998E-3</v>
      </c>
      <c r="K17">
        <v>5.9999999999999995E-4</v>
      </c>
      <c r="L17">
        <v>7.000000000000001E-4</v>
      </c>
      <c r="M17">
        <v>7.000000000000001E-4</v>
      </c>
      <c r="N17">
        <v>7.000000000000001E-4</v>
      </c>
      <c r="O17">
        <v>7.000000000000001E-4</v>
      </c>
      <c r="P17">
        <v>7.000000000000001E-4</v>
      </c>
      <c r="Q17">
        <v>7.000000000000001E-4</v>
      </c>
      <c r="R17">
        <v>8.0000000000000004E-4</v>
      </c>
      <c r="S17">
        <v>8.0000000000000004E-4</v>
      </c>
      <c r="T17">
        <v>8.0000000000000004E-4</v>
      </c>
      <c r="U17">
        <v>1E-3</v>
      </c>
      <c r="V17">
        <v>8.9999999999999998E-4</v>
      </c>
      <c r="W17">
        <v>8.0000000000000004E-4</v>
      </c>
      <c r="X17">
        <v>7.000000000000001E-4</v>
      </c>
      <c r="Y17">
        <v>5.9999999999999995E-4</v>
      </c>
      <c r="Z17">
        <v>5.0000000000000001E-4</v>
      </c>
      <c r="AA17">
        <v>5.0000000000000001E-4</v>
      </c>
      <c r="AB17">
        <v>5.9999999999999995E-4</v>
      </c>
      <c r="AC17">
        <v>5.9999999999999995E-4</v>
      </c>
      <c r="AD17">
        <v>5.9999999999999995E-4</v>
      </c>
      <c r="AE17">
        <v>7.000000000000001E-4</v>
      </c>
      <c r="AF17">
        <v>5.9999999999999995E-4</v>
      </c>
      <c r="AG17">
        <v>4.0000000000000002E-4</v>
      </c>
      <c r="AH17">
        <v>2.9999999999999997E-4</v>
      </c>
      <c r="AI17">
        <v>2.0000000000000001E-4</v>
      </c>
      <c r="AJ17">
        <v>2.9999999999999997E-4</v>
      </c>
    </row>
    <row r="18" spans="1:36" x14ac:dyDescent="0.3">
      <c r="A18">
        <v>14</v>
      </c>
      <c r="B18">
        <v>3</v>
      </c>
      <c r="C18" t="str">
        <f t="shared" si="2"/>
        <v>14_3</v>
      </c>
      <c r="D18">
        <f t="shared" si="3"/>
        <v>8</v>
      </c>
      <c r="E18" t="str">
        <f t="shared" si="0"/>
        <v>0.4988,0.3431,0.1086,0.0309,0.0116,0.005,0.0018,0.0002,0,0,0,0,0,0,0,0,0,0,0,0,0,0,0,0,0,0,0,0,0,0,0</v>
      </c>
      <c r="F18">
        <v>0.49880000000000002</v>
      </c>
      <c r="G18">
        <v>0.34310000000000002</v>
      </c>
      <c r="H18">
        <v>0.10859999999999999</v>
      </c>
      <c r="I18">
        <v>3.0899999999999997E-2</v>
      </c>
      <c r="J18">
        <v>1.1599999999999999E-2</v>
      </c>
      <c r="K18">
        <v>5.0000000000000001E-3</v>
      </c>
      <c r="L18">
        <v>1.8E-3</v>
      </c>
      <c r="M18">
        <v>2.0000000000000001E-4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">
      <c r="A19" t="s">
        <v>94</v>
      </c>
      <c r="B19">
        <v>3</v>
      </c>
      <c r="C19" t="str">
        <f t="shared" si="2"/>
        <v>15a_3</v>
      </c>
      <c r="D19">
        <f t="shared" si="3"/>
        <v>11</v>
      </c>
      <c r="E19" t="str">
        <f t="shared" si="0"/>
        <v>0.1367,0.4481,0.2576,0.0916,0.0433,0.0175,0.0038,0.0008,0.0002,0.0003,0.0001,0,0,0,0,0,0,0,0,0,0,0,0,0,0,0,0,0,0,0,0</v>
      </c>
      <c r="F19">
        <v>0.13669999999999999</v>
      </c>
      <c r="G19">
        <v>0.4481</v>
      </c>
      <c r="H19">
        <v>0.2576</v>
      </c>
      <c r="I19">
        <v>9.1600000000000001E-2</v>
      </c>
      <c r="J19">
        <v>4.3299999999999998E-2</v>
      </c>
      <c r="K19">
        <v>1.7500000000000002E-2</v>
      </c>
      <c r="L19">
        <v>3.8E-3</v>
      </c>
      <c r="M19">
        <v>8.0000000000000004E-4</v>
      </c>
      <c r="N19">
        <v>2.0000000000000001E-4</v>
      </c>
      <c r="O19">
        <v>2.9999999999999997E-4</v>
      </c>
      <c r="P19">
        <v>1E-4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">
      <c r="A20" t="s">
        <v>95</v>
      </c>
      <c r="B20">
        <v>3</v>
      </c>
      <c r="C20" t="str">
        <f t="shared" ref="C20" si="8">A20&amp;"_"&amp;B20</f>
        <v>15b_3</v>
      </c>
      <c r="D20">
        <f t="shared" ref="D20" si="9">COUNTIF(F20:AJ20,"&gt;0")</f>
        <v>11</v>
      </c>
      <c r="E20" t="str">
        <f t="shared" si="0"/>
        <v>0.1367,0.4481,0.2576,0.0916,0.0433,0.0175,0.0038,0.0008,0.0002,0.0003,0.0001,0,0,0,0,0,0,0,0,0,0,0,0,0,0,0,0,0,0,0,0</v>
      </c>
      <c r="F20">
        <v>0.13669999999999999</v>
      </c>
      <c r="G20">
        <v>0.4481</v>
      </c>
      <c r="H20">
        <v>0.2576</v>
      </c>
      <c r="I20">
        <v>9.1600000000000001E-2</v>
      </c>
      <c r="J20">
        <v>4.3299999999999998E-2</v>
      </c>
      <c r="K20">
        <v>1.7500000000000002E-2</v>
      </c>
      <c r="L20">
        <v>3.8E-3</v>
      </c>
      <c r="M20">
        <v>8.0000000000000004E-4</v>
      </c>
      <c r="N20">
        <v>2.0000000000000001E-4</v>
      </c>
      <c r="O20">
        <v>2.9999999999999997E-4</v>
      </c>
      <c r="P20">
        <v>1E-4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">
      <c r="A21" t="s">
        <v>96</v>
      </c>
      <c r="B21">
        <v>3</v>
      </c>
      <c r="C21" t="str">
        <f t="shared" si="2"/>
        <v>16a_3</v>
      </c>
      <c r="D21">
        <f t="shared" si="3"/>
        <v>6</v>
      </c>
      <c r="E21" t="str">
        <f t="shared" si="0"/>
        <v>0.4404,0.4299,0.1025,0.0231,0.004,0.0001,0,0,0,0,0,0,0,0,0,0,0,0,0,0,0,0,0,0,0,0,0,0,0,0,0</v>
      </c>
      <c r="F21">
        <v>0.44040000000000001</v>
      </c>
      <c r="G21">
        <v>0.4299</v>
      </c>
      <c r="H21">
        <v>0.10249999999999999</v>
      </c>
      <c r="I21">
        <v>2.3099999999999999E-2</v>
      </c>
      <c r="J21">
        <v>4.0000000000000001E-3</v>
      </c>
      <c r="K21">
        <v>1E-4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">
      <c r="A22" t="s">
        <v>97</v>
      </c>
      <c r="B22">
        <v>3</v>
      </c>
      <c r="C22" t="str">
        <f t="shared" ref="C22" si="10">A22&amp;"_"&amp;B22</f>
        <v>16b_3</v>
      </c>
      <c r="D22">
        <f t="shared" ref="D22" si="11">COUNTIF(F22:AJ22,"&gt;0")</f>
        <v>6</v>
      </c>
      <c r="E22" t="str">
        <f t="shared" si="0"/>
        <v>0.4404,0.4299,0.1025,0.0231,0.004,0.0001,0,0,0,0,0,0,0,0,0,0,0,0,0,0,0,0,0,0,0,0,0,0,0,0,0</v>
      </c>
      <c r="F22">
        <v>0.44040000000000001</v>
      </c>
      <c r="G22">
        <v>0.4299</v>
      </c>
      <c r="H22">
        <v>0.10249999999999999</v>
      </c>
      <c r="I22">
        <v>2.3099999999999999E-2</v>
      </c>
      <c r="J22">
        <v>4.0000000000000001E-3</v>
      </c>
      <c r="K22">
        <v>1E-4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">
      <c r="A23" t="s">
        <v>98</v>
      </c>
      <c r="B23">
        <v>3</v>
      </c>
      <c r="C23" t="str">
        <f t="shared" si="2"/>
        <v>17a_3</v>
      </c>
      <c r="D23">
        <f t="shared" si="3"/>
        <v>5</v>
      </c>
      <c r="E23" t="str">
        <f t="shared" si="0"/>
        <v>0.8276,0.1568,0.0137,0.0017,0.0002,0,0,0,0,0,0,0,0,0,0,0,0,0,0,0,0,0,0,0,0,0,0,0,0,0,0</v>
      </c>
      <c r="F23">
        <v>0.8276</v>
      </c>
      <c r="G23">
        <v>0.15679999999999999</v>
      </c>
      <c r="H23">
        <v>1.37E-2</v>
      </c>
      <c r="I23">
        <v>1.7000000000000001E-3</v>
      </c>
      <c r="J23">
        <v>2.0000000000000001E-4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">
      <c r="A24" t="s">
        <v>99</v>
      </c>
      <c r="B24">
        <v>3</v>
      </c>
      <c r="C24" t="str">
        <f t="shared" ref="C24" si="12">A24&amp;"_"&amp;B24</f>
        <v>17b_3</v>
      </c>
      <c r="D24">
        <f t="shared" ref="D24" si="13">COUNTIF(F24:AJ24,"&gt;0")</f>
        <v>5</v>
      </c>
      <c r="E24" t="str">
        <f t="shared" si="0"/>
        <v>0.8276,0.1568,0.0137,0.0017,0.0002,0,0,0,0,0,0,0,0,0,0,0,0,0,0,0,0,0,0,0,0,0,0,0,0,0,0</v>
      </c>
      <c r="F24">
        <v>0.8276</v>
      </c>
      <c r="G24">
        <v>0.15679999999999999</v>
      </c>
      <c r="H24">
        <v>1.37E-2</v>
      </c>
      <c r="I24">
        <v>1.7000000000000001E-3</v>
      </c>
      <c r="J24">
        <v>2.0000000000000001E-4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">
      <c r="A25" t="s">
        <v>100</v>
      </c>
      <c r="B25">
        <v>3</v>
      </c>
      <c r="C25" t="str">
        <f t="shared" si="2"/>
        <v>18a_3</v>
      </c>
      <c r="D25">
        <f t="shared" si="3"/>
        <v>6</v>
      </c>
      <c r="E25" t="str">
        <f t="shared" si="0"/>
        <v>0.749,0.2203,0.0256,0.0031,0.0018,0.0002,0,0,0,0,0,0,0,0,0,0,0,0,0,0,0,0,0,0,0,0,0,0,0,0,0</v>
      </c>
      <c r="F25">
        <v>0.74900000000000011</v>
      </c>
      <c r="G25">
        <v>0.22030000000000002</v>
      </c>
      <c r="H25">
        <v>2.5600000000000001E-2</v>
      </c>
      <c r="I25">
        <v>3.0999999999999999E-3</v>
      </c>
      <c r="J25">
        <v>1.8E-3</v>
      </c>
      <c r="K25">
        <v>2.0000000000000001E-4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">
      <c r="A26" t="s">
        <v>101</v>
      </c>
      <c r="B26">
        <v>3</v>
      </c>
      <c r="C26" t="str">
        <f t="shared" ref="C26" si="14">A26&amp;"_"&amp;B26</f>
        <v>18b_3</v>
      </c>
      <c r="D26">
        <f t="shared" ref="D26" si="15">COUNTIF(F26:AJ26,"&gt;0")</f>
        <v>6</v>
      </c>
      <c r="E26" t="str">
        <f t="shared" si="0"/>
        <v>0.749,0.2203,0.0256,0.0031,0.0018,0.0002,0,0,0,0,0,0,0,0,0,0,0,0,0,0,0,0,0,0,0,0,0,0,0,0,0</v>
      </c>
      <c r="F26">
        <v>0.74900000000000011</v>
      </c>
      <c r="G26">
        <v>0.22030000000000002</v>
      </c>
      <c r="H26">
        <v>2.5600000000000001E-2</v>
      </c>
      <c r="I26">
        <v>3.0999999999999999E-3</v>
      </c>
      <c r="J26">
        <v>1.8E-3</v>
      </c>
      <c r="K26">
        <v>2.0000000000000001E-4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">
      <c r="A27" t="s">
        <v>102</v>
      </c>
      <c r="B27">
        <v>3</v>
      </c>
      <c r="C27" t="str">
        <f t="shared" si="2"/>
        <v>19a_3</v>
      </c>
      <c r="D27">
        <f t="shared" si="3"/>
        <v>5</v>
      </c>
      <c r="E27" t="str">
        <f t="shared" si="0"/>
        <v>0.8276,0.1568,0.0137,0.0017,0.0002,0,0,0,0,0,0,0,0,0,0,0,0,0,0,0,0,0,0,0,0,0,0,0,0,0,0</v>
      </c>
      <c r="F27">
        <v>0.8276</v>
      </c>
      <c r="G27">
        <v>0.15679999999999999</v>
      </c>
      <c r="H27">
        <v>1.37E-2</v>
      </c>
      <c r="I27">
        <v>1.7000000000000001E-3</v>
      </c>
      <c r="J27">
        <v>2.0000000000000001E-4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">
      <c r="A28" t="s">
        <v>103</v>
      </c>
      <c r="B28">
        <v>3</v>
      </c>
      <c r="C28" t="str">
        <f t="shared" ref="C28" si="16">A28&amp;"_"&amp;B28</f>
        <v>19b_3</v>
      </c>
      <c r="D28">
        <f t="shared" ref="D28" si="17">COUNTIF(F28:AJ28,"&gt;0")</f>
        <v>5</v>
      </c>
      <c r="E28" t="str">
        <f t="shared" si="0"/>
        <v>0.8276,0.1568,0.0137,0.0017,0.0002,0,0,0,0,0,0,0,0,0,0,0,0,0,0,0,0,0,0,0,0,0,0,0,0,0,0</v>
      </c>
      <c r="F28">
        <v>0.8276</v>
      </c>
      <c r="G28">
        <v>0.15679999999999999</v>
      </c>
      <c r="H28">
        <v>1.37E-2</v>
      </c>
      <c r="I28">
        <v>1.7000000000000001E-3</v>
      </c>
      <c r="J28">
        <v>2.0000000000000001E-4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">
      <c r="A29" t="s">
        <v>104</v>
      </c>
      <c r="B29">
        <v>3</v>
      </c>
      <c r="C29" t="str">
        <f t="shared" si="2"/>
        <v>20a_3</v>
      </c>
      <c r="D29">
        <f t="shared" si="3"/>
        <v>5</v>
      </c>
      <c r="E29" t="str">
        <f t="shared" si="0"/>
        <v>0.8276,0.1568,0.0137,0.0017,0.0002,0,0,0,0,0,0,0,0,0,0,0,0,0,0,0,0,0,0,0,0,0,0,0,0,0,0</v>
      </c>
      <c r="F29">
        <v>0.8276</v>
      </c>
      <c r="G29">
        <v>0.15679999999999999</v>
      </c>
      <c r="H29">
        <v>1.37E-2</v>
      </c>
      <c r="I29">
        <v>1.7000000000000001E-3</v>
      </c>
      <c r="J29">
        <v>2.0000000000000001E-4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">
      <c r="A30" t="s">
        <v>105</v>
      </c>
      <c r="B30">
        <v>3</v>
      </c>
      <c r="C30" t="str">
        <f t="shared" ref="C30" si="18">A30&amp;"_"&amp;B30</f>
        <v>20b_3</v>
      </c>
      <c r="D30">
        <f t="shared" ref="D30" si="19">COUNTIF(F30:AJ30,"&gt;0")</f>
        <v>5</v>
      </c>
      <c r="E30" t="str">
        <f t="shared" si="0"/>
        <v>0.8276,0.1568,0.0137,0.0017,0.0002,0,0,0,0,0,0,0,0,0,0,0,0,0,0,0,0,0,0,0,0,0,0,0,0,0,0</v>
      </c>
      <c r="F30">
        <v>0.8276</v>
      </c>
      <c r="G30">
        <v>0.15679999999999999</v>
      </c>
      <c r="H30">
        <v>1.37E-2</v>
      </c>
      <c r="I30">
        <v>1.7000000000000001E-3</v>
      </c>
      <c r="J30">
        <v>2.0000000000000001E-4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">
      <c r="A31">
        <v>21</v>
      </c>
      <c r="B31">
        <v>3</v>
      </c>
      <c r="C31" t="str">
        <f t="shared" si="2"/>
        <v>21_3</v>
      </c>
      <c r="D31">
        <f t="shared" si="3"/>
        <v>4</v>
      </c>
      <c r="E31" t="str">
        <f t="shared" si="0"/>
        <v>0.5423,0.4503,0.0073,0.0001,0,0,0,0,0,0,0,0,0,0,0,0,0,0,0,0,0,0,0,0,0,0,0,0,0,0,0</v>
      </c>
      <c r="F31">
        <v>0.5423</v>
      </c>
      <c r="G31">
        <v>0.45030000000000003</v>
      </c>
      <c r="H31">
        <v>7.3000000000000001E-3</v>
      </c>
      <c r="I31">
        <v>1E-4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">
      <c r="A32">
        <v>1</v>
      </c>
      <c r="B32">
        <v>4</v>
      </c>
      <c r="C32" t="str">
        <f t="shared" si="2"/>
        <v>1_4</v>
      </c>
      <c r="D32">
        <f t="shared" ref="D32:D61" si="20">COUNTIF(F32:AJ32,"&gt;0")</f>
        <v>9</v>
      </c>
      <c r="E32" t="str">
        <f t="shared" si="0"/>
        <v>0.0254,0.1531,0.2351,0.1984,0.1715,0.1138,0.0664,0.034,0.0023,0,0,0,0,0,0,0,0,0,0,0,0,0,0,0,0,0,0,0,0,0,0</v>
      </c>
      <c r="F32">
        <v>2.5399999999999999E-2</v>
      </c>
      <c r="G32">
        <v>0.15310000000000001</v>
      </c>
      <c r="H32">
        <v>0.2351</v>
      </c>
      <c r="I32">
        <v>0.19839999999999999</v>
      </c>
      <c r="J32">
        <v>0.17149999999999999</v>
      </c>
      <c r="K32">
        <v>0.11380000000000001</v>
      </c>
      <c r="L32">
        <v>6.6400000000000001E-2</v>
      </c>
      <c r="M32">
        <v>3.4000000000000002E-2</v>
      </c>
      <c r="N32">
        <v>2.3E-3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">
      <c r="A33">
        <v>2</v>
      </c>
      <c r="B33">
        <v>4</v>
      </c>
      <c r="C33" t="str">
        <f t="shared" si="2"/>
        <v>2_4</v>
      </c>
      <c r="D33">
        <f t="shared" si="20"/>
        <v>11</v>
      </c>
      <c r="E33" t="str">
        <f t="shared" si="0"/>
        <v>0.016,0.108,0.1569,0.1635,0.1783,0.1486,0.1077,0.069,0.0379,0.0132,0.0009,0,0,0,0,0,0,0,0,0,0,0,0,0,0,0,0,0,0,0,0</v>
      </c>
      <c r="F33">
        <v>1.6E-2</v>
      </c>
      <c r="G33">
        <v>0.10800000000000001</v>
      </c>
      <c r="H33">
        <v>0.15689999999999998</v>
      </c>
      <c r="I33">
        <v>0.16350000000000001</v>
      </c>
      <c r="J33">
        <v>0.17829999999999999</v>
      </c>
      <c r="K33">
        <v>0.14859999999999998</v>
      </c>
      <c r="L33">
        <v>0.10769999999999999</v>
      </c>
      <c r="M33">
        <v>6.9000000000000006E-2</v>
      </c>
      <c r="N33">
        <v>3.7900000000000003E-2</v>
      </c>
      <c r="O33">
        <v>1.32E-2</v>
      </c>
      <c r="P33">
        <v>8.9999999999999998E-4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">
      <c r="A34">
        <v>3</v>
      </c>
      <c r="B34">
        <v>4</v>
      </c>
      <c r="C34" t="str">
        <f t="shared" si="2"/>
        <v>3_4</v>
      </c>
      <c r="D34">
        <f t="shared" si="20"/>
        <v>14</v>
      </c>
      <c r="E34" t="str">
        <f t="shared" ref="E34:E62" si="21">_xlfn.TEXTJOIN(",",TRUE,F34:AJ34)</f>
        <v>0.0363,0.1159,0.1317,0.1508,0.1379,0.1268,0.1005,0.0859,0.0594,0.0302,0.0136,0.0083,0.0026,0.0001,0,0,0,0,0,0,0,0,0,0,0,0,0,0,0,0,0</v>
      </c>
      <c r="F34">
        <v>3.6299999999999999E-2</v>
      </c>
      <c r="G34">
        <v>0.1159</v>
      </c>
      <c r="H34">
        <v>0.13170000000000001</v>
      </c>
      <c r="I34">
        <v>0.15079999999999999</v>
      </c>
      <c r="J34">
        <v>0.13789999999999999</v>
      </c>
      <c r="K34">
        <v>0.1268</v>
      </c>
      <c r="L34">
        <v>0.10050000000000001</v>
      </c>
      <c r="M34">
        <v>8.5900000000000004E-2</v>
      </c>
      <c r="N34">
        <v>5.9400000000000001E-2</v>
      </c>
      <c r="O34">
        <v>3.0200000000000001E-2</v>
      </c>
      <c r="P34">
        <v>1.3600000000000001E-2</v>
      </c>
      <c r="Q34">
        <v>8.3000000000000001E-3</v>
      </c>
      <c r="R34">
        <v>2.5999999999999999E-3</v>
      </c>
      <c r="S34">
        <v>1E-4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">
      <c r="A35">
        <v>4</v>
      </c>
      <c r="B35">
        <v>4</v>
      </c>
      <c r="C35" t="str">
        <f t="shared" si="2"/>
        <v>4_4</v>
      </c>
      <c r="D35">
        <f t="shared" si="20"/>
        <v>15</v>
      </c>
      <c r="E35" t="str">
        <f t="shared" si="21"/>
        <v>0.0119,0.0648,0.1279,0.172,0.1875,0.1649,0.1075,0.0667,0.0423,0.0292,0.0162,0.0061,0.0022,0.0007,0.0001,0,0,0,0,0,0,0,0,0,0,0,0,0,0,0,0</v>
      </c>
      <c r="F35">
        <v>1.1899999999999999E-2</v>
      </c>
      <c r="G35">
        <v>6.480000000000001E-2</v>
      </c>
      <c r="H35">
        <v>0.12789999999999999</v>
      </c>
      <c r="I35">
        <v>0.17199999999999999</v>
      </c>
      <c r="J35">
        <v>0.1875</v>
      </c>
      <c r="K35">
        <v>0.16489999999999999</v>
      </c>
      <c r="L35">
        <v>0.1075</v>
      </c>
      <c r="M35">
        <v>6.6699999999999995E-2</v>
      </c>
      <c r="N35">
        <v>4.2300000000000004E-2</v>
      </c>
      <c r="O35">
        <v>2.92E-2</v>
      </c>
      <c r="P35">
        <v>1.6200000000000003E-2</v>
      </c>
      <c r="Q35">
        <v>6.0999999999999995E-3</v>
      </c>
      <c r="R35">
        <v>2.2000000000000001E-3</v>
      </c>
      <c r="S35">
        <v>7.000000000000001E-4</v>
      </c>
      <c r="T35">
        <v>1E-4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">
      <c r="A36">
        <v>5</v>
      </c>
      <c r="B36">
        <v>4</v>
      </c>
      <c r="C36" t="str">
        <f t="shared" si="2"/>
        <v>5_4</v>
      </c>
      <c r="D36">
        <f t="shared" si="20"/>
        <v>17</v>
      </c>
      <c r="E36" t="str">
        <f t="shared" si="21"/>
        <v>0.0127,0.0776,0.1274,0.1638,0.1805,0.164,0.1277,0.0665,0.0404,0.0214,0.009,0.0034,0.0019,0.0017,0.0014,0.0005,0.0001,0,0,0,0,0,0,0,0,0,0,0,0,0,0</v>
      </c>
      <c r="F36">
        <v>1.2699999999999999E-2</v>
      </c>
      <c r="G36">
        <v>7.7600000000000002E-2</v>
      </c>
      <c r="H36">
        <v>0.12740000000000001</v>
      </c>
      <c r="I36">
        <v>0.1638</v>
      </c>
      <c r="J36">
        <v>0.18049999999999999</v>
      </c>
      <c r="K36">
        <v>0.16399999999999998</v>
      </c>
      <c r="L36">
        <v>0.12770000000000001</v>
      </c>
      <c r="M36">
        <v>6.6500000000000004E-2</v>
      </c>
      <c r="N36">
        <v>4.0399999999999998E-2</v>
      </c>
      <c r="O36">
        <v>2.1400000000000002E-2</v>
      </c>
      <c r="P36">
        <v>9.0000000000000011E-3</v>
      </c>
      <c r="Q36">
        <v>3.4000000000000002E-3</v>
      </c>
      <c r="R36">
        <v>1.9E-3</v>
      </c>
      <c r="S36">
        <v>1.7000000000000001E-3</v>
      </c>
      <c r="T36">
        <v>1.4000000000000002E-3</v>
      </c>
      <c r="U36">
        <v>5.0000000000000001E-4</v>
      </c>
      <c r="V36">
        <v>1E-4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">
      <c r="A37">
        <v>6</v>
      </c>
      <c r="B37">
        <v>4</v>
      </c>
      <c r="C37" t="str">
        <f t="shared" si="2"/>
        <v>6_4</v>
      </c>
      <c r="D37">
        <f t="shared" si="20"/>
        <v>16</v>
      </c>
      <c r="E37" t="str">
        <f t="shared" si="21"/>
        <v>0.012,0.0716,0.1165,0.1362,0.1303,0.108,0.0924,0.0832,0.0763,0.0632,0.044,0.0316,0.0185,0.0097,0.005,0.0015,0,0,0,0,0,0,0,0,0,0,0,0,0,0,0</v>
      </c>
      <c r="F37">
        <v>1.2E-2</v>
      </c>
      <c r="G37">
        <v>7.1599999999999997E-2</v>
      </c>
      <c r="H37">
        <v>0.11650000000000001</v>
      </c>
      <c r="I37">
        <v>0.13619999999999999</v>
      </c>
      <c r="J37">
        <v>0.1303</v>
      </c>
      <c r="K37">
        <v>0.10800000000000001</v>
      </c>
      <c r="L37">
        <v>9.2399999999999996E-2</v>
      </c>
      <c r="M37">
        <v>8.3199999999999996E-2</v>
      </c>
      <c r="N37">
        <v>7.6299999999999993E-2</v>
      </c>
      <c r="O37">
        <v>6.3200000000000006E-2</v>
      </c>
      <c r="P37">
        <v>4.4000000000000004E-2</v>
      </c>
      <c r="Q37">
        <v>3.1600000000000003E-2</v>
      </c>
      <c r="R37">
        <v>1.8500000000000003E-2</v>
      </c>
      <c r="S37">
        <v>9.7000000000000003E-3</v>
      </c>
      <c r="T37">
        <v>5.0000000000000001E-3</v>
      </c>
      <c r="U37">
        <v>1.5E-3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">
      <c r="A38">
        <v>7</v>
      </c>
      <c r="B38">
        <v>4</v>
      </c>
      <c r="C38" t="str">
        <f t="shared" si="2"/>
        <v>7_4</v>
      </c>
      <c r="D38">
        <f t="shared" si="20"/>
        <v>18</v>
      </c>
      <c r="E38" t="str">
        <f t="shared" si="21"/>
        <v>0.0085,0.056,0.1034,0.1391,0.1575,0.1503,0.1225,0.0901,0.0602,0.0404,0.0264,0.0156,0.0104,0.0085,0.0056,0.0035,0.0016,0.0004,0,0,0,0,0,0,0,0,0,0,0,0,0</v>
      </c>
      <c r="F38">
        <v>8.5000000000000006E-3</v>
      </c>
      <c r="G38">
        <v>5.5999999999999994E-2</v>
      </c>
      <c r="H38">
        <v>0.10339999999999999</v>
      </c>
      <c r="I38">
        <v>0.1391</v>
      </c>
      <c r="J38">
        <v>0.1575</v>
      </c>
      <c r="K38">
        <v>0.15029999999999999</v>
      </c>
      <c r="L38">
        <v>0.1225</v>
      </c>
      <c r="M38">
        <v>9.01E-2</v>
      </c>
      <c r="N38">
        <v>6.0199999999999997E-2</v>
      </c>
      <c r="O38">
        <v>4.0399999999999998E-2</v>
      </c>
      <c r="P38">
        <v>2.64E-2</v>
      </c>
      <c r="Q38">
        <v>1.5600000000000001E-2</v>
      </c>
      <c r="R38">
        <v>1.04E-2</v>
      </c>
      <c r="S38">
        <v>8.5000000000000006E-3</v>
      </c>
      <c r="T38">
        <v>5.6000000000000008E-3</v>
      </c>
      <c r="U38">
        <v>3.4999999999999996E-3</v>
      </c>
      <c r="V38">
        <v>1.6000000000000001E-3</v>
      </c>
      <c r="W38">
        <v>4.0000000000000002E-4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">
      <c r="A39">
        <v>8</v>
      </c>
      <c r="B39">
        <v>4</v>
      </c>
      <c r="C39" t="str">
        <f t="shared" si="2"/>
        <v>8_4</v>
      </c>
      <c r="D39">
        <f t="shared" si="20"/>
        <v>16</v>
      </c>
      <c r="E39" t="str">
        <f t="shared" si="21"/>
        <v>0.0091,0.0664,0.1139,0.1348,0.1436,0.1414,0.12,0.1026,0.0732,0.0429,0.0279,0.0153,0.0062,0.0016,0.0008,0.0003,0,0,0,0,0,0,0,0,0,0,0,0,0,0,0</v>
      </c>
      <c r="F39">
        <v>9.1000000000000004E-3</v>
      </c>
      <c r="G39">
        <v>6.6400000000000001E-2</v>
      </c>
      <c r="H39">
        <v>0.1139</v>
      </c>
      <c r="I39">
        <v>0.1348</v>
      </c>
      <c r="J39">
        <v>0.14360000000000001</v>
      </c>
      <c r="K39">
        <v>0.1414</v>
      </c>
      <c r="L39">
        <v>0.12</v>
      </c>
      <c r="M39">
        <v>0.1026</v>
      </c>
      <c r="N39">
        <v>7.3200000000000001E-2</v>
      </c>
      <c r="O39">
        <v>4.2900000000000001E-2</v>
      </c>
      <c r="P39">
        <v>2.7900000000000001E-2</v>
      </c>
      <c r="Q39">
        <v>1.5300000000000001E-2</v>
      </c>
      <c r="R39">
        <v>6.1999999999999998E-3</v>
      </c>
      <c r="S39">
        <v>1.6000000000000001E-3</v>
      </c>
      <c r="T39">
        <v>8.0000000000000004E-4</v>
      </c>
      <c r="U39">
        <v>2.9999999999999997E-4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">
      <c r="A40">
        <v>9</v>
      </c>
      <c r="B40">
        <v>4</v>
      </c>
      <c r="C40" t="str">
        <f t="shared" si="2"/>
        <v>9_4</v>
      </c>
      <c r="D40">
        <f t="shared" si="20"/>
        <v>31</v>
      </c>
      <c r="E40" t="str">
        <f t="shared" si="21"/>
        <v>0.0314,0.1146,0.0519,0.0702,0.053,0.0835,0.1046,0.0849,0.0634,0.0383,0.0314,0.0301,0.0283,0.0272,0.0258,0.0235,0.0207,0.0168,0.0151,0.0146,0.0159,0.0133,0.0101,0.0078,0.0066,0.0049,0.0031,0.0022,0.0024,0.0019,0.0025</v>
      </c>
      <c r="F40">
        <v>3.1400000000000004E-2</v>
      </c>
      <c r="G40">
        <v>0.11460000000000001</v>
      </c>
      <c r="H40">
        <v>5.1900000000000002E-2</v>
      </c>
      <c r="I40">
        <v>7.0199999999999999E-2</v>
      </c>
      <c r="J40">
        <v>5.2999999999999999E-2</v>
      </c>
      <c r="K40">
        <v>8.3499999999999991E-2</v>
      </c>
      <c r="L40">
        <v>0.10460000000000001</v>
      </c>
      <c r="M40">
        <v>8.4900000000000003E-2</v>
      </c>
      <c r="N40">
        <v>6.3399999999999998E-2</v>
      </c>
      <c r="O40">
        <v>3.8300000000000001E-2</v>
      </c>
      <c r="P40">
        <v>3.1400000000000004E-2</v>
      </c>
      <c r="Q40">
        <v>3.0099999999999998E-2</v>
      </c>
      <c r="R40">
        <v>2.8300000000000002E-2</v>
      </c>
      <c r="S40">
        <v>2.7200000000000002E-2</v>
      </c>
      <c r="T40">
        <v>2.58E-2</v>
      </c>
      <c r="U40">
        <v>2.35E-2</v>
      </c>
      <c r="V40">
        <v>2.07E-2</v>
      </c>
      <c r="W40">
        <v>1.6799999999999999E-2</v>
      </c>
      <c r="X40">
        <v>1.5100000000000001E-2</v>
      </c>
      <c r="Y40">
        <v>1.46E-2</v>
      </c>
      <c r="Z40">
        <v>1.5900000000000001E-2</v>
      </c>
      <c r="AA40">
        <v>1.3300000000000001E-2</v>
      </c>
      <c r="AB40">
        <v>1.01E-2</v>
      </c>
      <c r="AC40">
        <v>7.8000000000000005E-3</v>
      </c>
      <c r="AD40">
        <v>6.6E-3</v>
      </c>
      <c r="AE40">
        <v>4.8999999999999998E-3</v>
      </c>
      <c r="AF40">
        <v>3.0999999999999999E-3</v>
      </c>
      <c r="AG40">
        <v>2.2000000000000001E-3</v>
      </c>
      <c r="AH40">
        <v>2.3999999999999998E-3</v>
      </c>
      <c r="AI40">
        <v>1.9E-3</v>
      </c>
      <c r="AJ40">
        <v>2.5000000000000001E-3</v>
      </c>
    </row>
    <row r="41" spans="1:36" x14ac:dyDescent="0.3">
      <c r="A41" t="s">
        <v>88</v>
      </c>
      <c r="B41">
        <v>4</v>
      </c>
      <c r="C41" t="str">
        <f t="shared" si="2"/>
        <v>10a_4</v>
      </c>
      <c r="D41">
        <f t="shared" si="20"/>
        <v>30</v>
      </c>
      <c r="E41" t="str">
        <f t="shared" si="21"/>
        <v>0.0054,0.0384,0.0577,0.0807,0.1025,0.1113,0.0989,0.0859,0.0811,0.0725,0.0691,0.0603,0.0326,0.0171,0.016,0.0126,0.0099,0.0079,0.0059,0.0061,0.0051,0.0038,0.0033,0.0032,0.0036,0.0031,0.0024,0.0017,0.0013,0.0006,0</v>
      </c>
      <c r="F41">
        <v>5.4000000000000003E-3</v>
      </c>
      <c r="G41">
        <v>3.8399999999999997E-2</v>
      </c>
      <c r="H41">
        <v>5.7699999999999994E-2</v>
      </c>
      <c r="I41">
        <v>8.0700000000000008E-2</v>
      </c>
      <c r="J41">
        <v>0.10249999999999999</v>
      </c>
      <c r="K41">
        <v>0.11130000000000001</v>
      </c>
      <c r="L41">
        <v>9.8900000000000002E-2</v>
      </c>
      <c r="M41">
        <v>8.5900000000000004E-2</v>
      </c>
      <c r="N41">
        <v>8.1099999999999992E-2</v>
      </c>
      <c r="O41">
        <v>7.2499999999999995E-2</v>
      </c>
      <c r="P41">
        <v>6.9099999999999995E-2</v>
      </c>
      <c r="Q41">
        <v>6.0299999999999999E-2</v>
      </c>
      <c r="R41">
        <v>3.2599999999999997E-2</v>
      </c>
      <c r="S41">
        <v>1.7100000000000001E-2</v>
      </c>
      <c r="T41">
        <v>1.6E-2</v>
      </c>
      <c r="U41">
        <v>1.26E-2</v>
      </c>
      <c r="V41">
        <v>9.8999999999999991E-3</v>
      </c>
      <c r="W41">
        <v>7.9000000000000008E-3</v>
      </c>
      <c r="X41">
        <v>5.8999999999999999E-3</v>
      </c>
      <c r="Y41">
        <v>6.0999999999999995E-3</v>
      </c>
      <c r="Z41">
        <v>5.1000000000000004E-3</v>
      </c>
      <c r="AA41">
        <v>3.8E-3</v>
      </c>
      <c r="AB41">
        <v>3.3E-3</v>
      </c>
      <c r="AC41">
        <v>3.2000000000000002E-3</v>
      </c>
      <c r="AD41">
        <v>3.5999999999999999E-3</v>
      </c>
      <c r="AE41">
        <v>3.0999999999999999E-3</v>
      </c>
      <c r="AF41">
        <v>2.3999999999999998E-3</v>
      </c>
      <c r="AG41">
        <v>1.7000000000000001E-3</v>
      </c>
      <c r="AH41">
        <v>1.2999999999999999E-3</v>
      </c>
      <c r="AI41">
        <v>5.9999999999999995E-4</v>
      </c>
      <c r="AJ41">
        <v>0</v>
      </c>
    </row>
    <row r="42" spans="1:36" x14ac:dyDescent="0.3">
      <c r="A42" t="s">
        <v>89</v>
      </c>
      <c r="B42">
        <v>4</v>
      </c>
      <c r="C42" t="str">
        <f t="shared" si="2"/>
        <v>10b_4</v>
      </c>
      <c r="D42">
        <f t="shared" si="20"/>
        <v>16</v>
      </c>
      <c r="E42" t="str">
        <f t="shared" si="21"/>
        <v>0.0134,0.0935,0.1281,0.1214,0.1004,0.09,0.0904,0.0827,0.0656,0.0494,0.045,0.0504,0.0447,0.0211,0.0038,0.0001,0,0,0,0,0,0,0,0,0,0,0,0,0,0,0</v>
      </c>
      <c r="F42">
        <v>1.34E-2</v>
      </c>
      <c r="G42">
        <v>9.35E-2</v>
      </c>
      <c r="H42">
        <v>0.12809999999999999</v>
      </c>
      <c r="I42">
        <v>0.12140000000000001</v>
      </c>
      <c r="J42">
        <v>0.10039999999999999</v>
      </c>
      <c r="K42">
        <v>0.09</v>
      </c>
      <c r="L42">
        <v>9.0399999999999994E-2</v>
      </c>
      <c r="M42">
        <v>8.2699999999999996E-2</v>
      </c>
      <c r="N42">
        <v>6.5599999999999992E-2</v>
      </c>
      <c r="O42">
        <v>4.9400000000000006E-2</v>
      </c>
      <c r="P42">
        <v>4.4999999999999998E-2</v>
      </c>
      <c r="Q42">
        <v>5.04E-2</v>
      </c>
      <c r="R42">
        <v>4.4699999999999997E-2</v>
      </c>
      <c r="S42">
        <v>2.1099999999999997E-2</v>
      </c>
      <c r="T42">
        <v>3.8E-3</v>
      </c>
      <c r="U42">
        <v>1E-4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">
      <c r="A43" t="s">
        <v>90</v>
      </c>
      <c r="B43">
        <v>4</v>
      </c>
      <c r="C43" t="str">
        <f t="shared" si="2"/>
        <v>11a_4</v>
      </c>
      <c r="D43">
        <f t="shared" si="20"/>
        <v>31</v>
      </c>
      <c r="E43" t="str">
        <f t="shared" si="21"/>
        <v>0.0067,0.0422,0.0685,0.0799,0.095,0.1032,0.095,0.0797,0.0636,0.0573,0.0417,0.0267,0.0231,0.0239,0.023,0.0212,0.0179,0.0149,0.0119,0.0111,0.0103,0.011,0.0125,0.0153,0.0157,0.014,0.0085,0.0038,0.0016,0.0005,0.0003</v>
      </c>
      <c r="F43">
        <v>6.7000000000000002E-3</v>
      </c>
      <c r="G43">
        <v>4.2199999999999994E-2</v>
      </c>
      <c r="H43">
        <v>6.8499999999999991E-2</v>
      </c>
      <c r="I43">
        <v>7.9899999999999999E-2</v>
      </c>
      <c r="J43">
        <v>9.5000000000000001E-2</v>
      </c>
      <c r="K43">
        <v>0.1032</v>
      </c>
      <c r="L43">
        <v>9.5000000000000001E-2</v>
      </c>
      <c r="M43">
        <v>7.9699999999999993E-2</v>
      </c>
      <c r="N43">
        <v>6.3600000000000004E-2</v>
      </c>
      <c r="O43">
        <v>5.7300000000000004E-2</v>
      </c>
      <c r="P43">
        <v>4.1700000000000001E-2</v>
      </c>
      <c r="Q43">
        <v>2.6699999999999998E-2</v>
      </c>
      <c r="R43">
        <v>2.3099999999999999E-2</v>
      </c>
      <c r="S43">
        <v>2.3900000000000001E-2</v>
      </c>
      <c r="T43">
        <v>2.3E-2</v>
      </c>
      <c r="U43">
        <v>2.12E-2</v>
      </c>
      <c r="V43">
        <v>1.7899999999999999E-2</v>
      </c>
      <c r="W43">
        <v>1.49E-2</v>
      </c>
      <c r="X43">
        <v>1.1899999999999999E-2</v>
      </c>
      <c r="Y43">
        <v>1.11E-2</v>
      </c>
      <c r="Z43">
        <v>1.03E-2</v>
      </c>
      <c r="AA43">
        <v>1.1000000000000001E-2</v>
      </c>
      <c r="AB43">
        <v>1.2500000000000001E-2</v>
      </c>
      <c r="AC43">
        <v>1.5300000000000001E-2</v>
      </c>
      <c r="AD43">
        <v>1.5700000000000002E-2</v>
      </c>
      <c r="AE43">
        <v>1.3999999999999999E-2</v>
      </c>
      <c r="AF43">
        <v>8.5000000000000006E-3</v>
      </c>
      <c r="AG43">
        <v>3.8E-3</v>
      </c>
      <c r="AH43">
        <v>1.6000000000000001E-3</v>
      </c>
      <c r="AI43">
        <v>5.0000000000000001E-4</v>
      </c>
      <c r="AJ43">
        <v>2.9999999999999997E-4</v>
      </c>
    </row>
    <row r="44" spans="1:36" x14ac:dyDescent="0.3">
      <c r="A44" t="s">
        <v>91</v>
      </c>
      <c r="B44">
        <v>4</v>
      </c>
      <c r="C44" t="str">
        <f t="shared" ref="C44" si="22">A44&amp;"_"&amp;B44</f>
        <v>11b_4</v>
      </c>
      <c r="D44">
        <f t="shared" ref="D44" si="23">COUNTIF(F44:AJ44,"&gt;0")</f>
        <v>31</v>
      </c>
      <c r="E44" t="str">
        <f t="shared" si="21"/>
        <v>0.0067,0.0422,0.0685,0.0799,0.095,0.1032,0.095,0.0797,0.0636,0.0573,0.0417,0.0267,0.0231,0.0239,0.023,0.0212,0.0179,0.0149,0.0119,0.0111,0.0103,0.011,0.0125,0.0153,0.0157,0.014,0.0085,0.0038,0.0016,0.0005,0.0003</v>
      </c>
      <c r="F44">
        <v>6.7000000000000002E-3</v>
      </c>
      <c r="G44">
        <v>4.2199999999999994E-2</v>
      </c>
      <c r="H44">
        <v>6.8499999999999991E-2</v>
      </c>
      <c r="I44">
        <v>7.9899999999999999E-2</v>
      </c>
      <c r="J44">
        <v>9.5000000000000001E-2</v>
      </c>
      <c r="K44">
        <v>0.1032</v>
      </c>
      <c r="L44">
        <v>9.5000000000000001E-2</v>
      </c>
      <c r="M44">
        <v>7.9699999999999993E-2</v>
      </c>
      <c r="N44">
        <v>6.3600000000000004E-2</v>
      </c>
      <c r="O44">
        <v>5.7300000000000004E-2</v>
      </c>
      <c r="P44">
        <v>4.1700000000000001E-2</v>
      </c>
      <c r="Q44">
        <v>2.6699999999999998E-2</v>
      </c>
      <c r="R44">
        <v>2.3099999999999999E-2</v>
      </c>
      <c r="S44">
        <v>2.3900000000000001E-2</v>
      </c>
      <c r="T44">
        <v>2.3E-2</v>
      </c>
      <c r="U44">
        <v>2.12E-2</v>
      </c>
      <c r="V44">
        <v>1.7899999999999999E-2</v>
      </c>
      <c r="W44">
        <v>1.49E-2</v>
      </c>
      <c r="X44">
        <v>1.1899999999999999E-2</v>
      </c>
      <c r="Y44">
        <v>1.11E-2</v>
      </c>
      <c r="Z44">
        <v>1.03E-2</v>
      </c>
      <c r="AA44">
        <v>1.1000000000000001E-2</v>
      </c>
      <c r="AB44">
        <v>1.2500000000000001E-2</v>
      </c>
      <c r="AC44">
        <v>1.5300000000000001E-2</v>
      </c>
      <c r="AD44">
        <v>1.5700000000000002E-2</v>
      </c>
      <c r="AE44">
        <v>1.3999999999999999E-2</v>
      </c>
      <c r="AF44">
        <v>8.5000000000000006E-3</v>
      </c>
      <c r="AG44">
        <v>3.8E-3</v>
      </c>
      <c r="AH44">
        <v>1.6000000000000001E-3</v>
      </c>
      <c r="AI44">
        <v>5.0000000000000001E-4</v>
      </c>
      <c r="AJ44">
        <v>2.9999999999999997E-4</v>
      </c>
    </row>
    <row r="45" spans="1:36" x14ac:dyDescent="0.3">
      <c r="A45" t="s">
        <v>92</v>
      </c>
      <c r="B45">
        <v>4</v>
      </c>
      <c r="C45" t="str">
        <f t="shared" si="2"/>
        <v>12a_4</v>
      </c>
      <c r="D45">
        <f t="shared" si="20"/>
        <v>31</v>
      </c>
      <c r="E45" t="str">
        <f t="shared" si="21"/>
        <v>0.0042,0.0322,0.0596,0.0718,0.077,0.0808,0.0777,0.0728,0.0656,0.0608,0.0574,0.0525,0.0433,0.0358,0.0234,0.0123,0.0083,0.0086,0.0099,0.0117,0.0114,0.0109,0.0112,0.0126,0.0135,0.0137,0.0137,0.0133,0.0141,0.0109,0.009</v>
      </c>
      <c r="F45">
        <v>4.1999999999999997E-3</v>
      </c>
      <c r="G45">
        <v>3.2199999999999999E-2</v>
      </c>
      <c r="H45">
        <v>5.96E-2</v>
      </c>
      <c r="I45">
        <v>7.1800000000000003E-2</v>
      </c>
      <c r="J45">
        <v>7.6999999999999999E-2</v>
      </c>
      <c r="K45">
        <v>8.0799999999999997E-2</v>
      </c>
      <c r="L45">
        <v>7.7699999999999991E-2</v>
      </c>
      <c r="M45">
        <v>7.2800000000000004E-2</v>
      </c>
      <c r="N45">
        <v>6.5599999999999992E-2</v>
      </c>
      <c r="O45">
        <v>6.08E-2</v>
      </c>
      <c r="P45">
        <v>5.74E-2</v>
      </c>
      <c r="Q45">
        <v>5.2499999999999998E-2</v>
      </c>
      <c r="R45">
        <v>4.3299999999999998E-2</v>
      </c>
      <c r="S45">
        <v>3.5799999999999998E-2</v>
      </c>
      <c r="T45">
        <v>2.3399999999999997E-2</v>
      </c>
      <c r="U45">
        <v>1.23E-2</v>
      </c>
      <c r="V45">
        <v>8.3000000000000001E-3</v>
      </c>
      <c r="W45">
        <v>8.6E-3</v>
      </c>
      <c r="X45">
        <v>9.8999999999999991E-3</v>
      </c>
      <c r="Y45">
        <v>1.1699999999999999E-2</v>
      </c>
      <c r="Z45">
        <v>1.1399999999999999E-2</v>
      </c>
      <c r="AA45">
        <v>1.09E-2</v>
      </c>
      <c r="AB45">
        <v>1.1200000000000002E-2</v>
      </c>
      <c r="AC45">
        <v>1.26E-2</v>
      </c>
      <c r="AD45">
        <v>1.3500000000000002E-2</v>
      </c>
      <c r="AE45">
        <v>1.37E-2</v>
      </c>
      <c r="AF45">
        <v>1.37E-2</v>
      </c>
      <c r="AG45">
        <v>1.3300000000000001E-2</v>
      </c>
      <c r="AH45">
        <v>1.41E-2</v>
      </c>
      <c r="AI45">
        <v>1.09E-2</v>
      </c>
      <c r="AJ45">
        <v>9.0000000000000011E-3</v>
      </c>
    </row>
    <row r="46" spans="1:36" x14ac:dyDescent="0.3">
      <c r="A46" t="s">
        <v>93</v>
      </c>
      <c r="B46">
        <v>4</v>
      </c>
      <c r="C46" t="str">
        <f t="shared" ref="C46" si="24">A46&amp;"_"&amp;B46</f>
        <v>12b_4</v>
      </c>
      <c r="D46">
        <f t="shared" ref="D46" si="25">COUNTIF(F46:AJ46,"&gt;0")</f>
        <v>31</v>
      </c>
      <c r="E46" t="str">
        <f t="shared" si="21"/>
        <v>0.0042,0.0322,0.0596,0.0718,0.077,0.0808,0.0777,0.0728,0.0656,0.0608,0.0574,0.0525,0.0433,0.0358,0.0234,0.0123,0.0083,0.0086,0.0099,0.0117,0.0114,0.0109,0.0112,0.0126,0.0135,0.0137,0.0137,0.0133,0.0141,0.0109,0.009</v>
      </c>
      <c r="F46">
        <v>4.1999999999999997E-3</v>
      </c>
      <c r="G46">
        <v>3.2199999999999999E-2</v>
      </c>
      <c r="H46">
        <v>5.96E-2</v>
      </c>
      <c r="I46">
        <v>7.1800000000000003E-2</v>
      </c>
      <c r="J46">
        <v>7.6999999999999999E-2</v>
      </c>
      <c r="K46">
        <v>8.0799999999999997E-2</v>
      </c>
      <c r="L46">
        <v>7.7699999999999991E-2</v>
      </c>
      <c r="M46">
        <v>7.2800000000000004E-2</v>
      </c>
      <c r="N46">
        <v>6.5599999999999992E-2</v>
      </c>
      <c r="O46">
        <v>6.08E-2</v>
      </c>
      <c r="P46">
        <v>5.74E-2</v>
      </c>
      <c r="Q46">
        <v>5.2499999999999998E-2</v>
      </c>
      <c r="R46">
        <v>4.3299999999999998E-2</v>
      </c>
      <c r="S46">
        <v>3.5799999999999998E-2</v>
      </c>
      <c r="T46">
        <v>2.3399999999999997E-2</v>
      </c>
      <c r="U46">
        <v>1.23E-2</v>
      </c>
      <c r="V46">
        <v>8.3000000000000001E-3</v>
      </c>
      <c r="W46">
        <v>8.6E-3</v>
      </c>
      <c r="X46">
        <v>9.8999999999999991E-3</v>
      </c>
      <c r="Y46">
        <v>1.1699999999999999E-2</v>
      </c>
      <c r="Z46">
        <v>1.1399999999999999E-2</v>
      </c>
      <c r="AA46">
        <v>1.09E-2</v>
      </c>
      <c r="AB46">
        <v>1.1200000000000002E-2</v>
      </c>
      <c r="AC46">
        <v>1.26E-2</v>
      </c>
      <c r="AD46">
        <v>1.3500000000000002E-2</v>
      </c>
      <c r="AE46">
        <v>1.37E-2</v>
      </c>
      <c r="AF46">
        <v>1.37E-2</v>
      </c>
      <c r="AG46">
        <v>1.3300000000000001E-2</v>
      </c>
      <c r="AH46">
        <v>1.41E-2</v>
      </c>
      <c r="AI46">
        <v>1.09E-2</v>
      </c>
      <c r="AJ46">
        <v>9.0000000000000011E-3</v>
      </c>
    </row>
    <row r="47" spans="1:36" x14ac:dyDescent="0.3">
      <c r="A47">
        <v>13</v>
      </c>
      <c r="B47">
        <v>4</v>
      </c>
      <c r="C47" t="str">
        <f t="shared" si="2"/>
        <v>13_4</v>
      </c>
      <c r="D47">
        <f t="shared" si="20"/>
        <v>31</v>
      </c>
      <c r="E47" t="str">
        <f t="shared" si="21"/>
        <v>0.0083,0.0602,0.1117,0.1238,0.1146,0.106,0.1101,0.0961,0.0821,0.0427,0.02,0.0117,0.0074,0.0073,0.0073,0.0073,0.0073,0.0067,0.0057,0.0039,0.0035,0.0044,0.0053,0.0057,0.0055,0.0048,0.0053,0.006,0.0064,0.0067,0.0062</v>
      </c>
      <c r="F47">
        <v>8.3000000000000001E-3</v>
      </c>
      <c r="G47">
        <v>6.0199999999999997E-2</v>
      </c>
      <c r="H47">
        <v>0.11169999999999999</v>
      </c>
      <c r="I47">
        <v>0.12380000000000001</v>
      </c>
      <c r="J47">
        <v>0.11460000000000001</v>
      </c>
      <c r="K47">
        <v>0.106</v>
      </c>
      <c r="L47">
        <v>0.1101</v>
      </c>
      <c r="M47">
        <v>9.6099999999999991E-2</v>
      </c>
      <c r="N47">
        <v>8.2100000000000006E-2</v>
      </c>
      <c r="O47">
        <v>4.2699999999999995E-2</v>
      </c>
      <c r="P47">
        <v>0.02</v>
      </c>
      <c r="Q47">
        <v>1.1699999999999999E-2</v>
      </c>
      <c r="R47">
        <v>7.4000000000000003E-3</v>
      </c>
      <c r="S47">
        <v>7.3000000000000001E-3</v>
      </c>
      <c r="T47">
        <v>7.3000000000000001E-3</v>
      </c>
      <c r="U47">
        <v>7.3000000000000001E-3</v>
      </c>
      <c r="V47">
        <v>7.3000000000000001E-3</v>
      </c>
      <c r="W47">
        <v>6.7000000000000002E-3</v>
      </c>
      <c r="X47">
        <v>5.6999999999999993E-3</v>
      </c>
      <c r="Y47">
        <v>3.9000000000000003E-3</v>
      </c>
      <c r="Z47">
        <v>3.4999999999999996E-3</v>
      </c>
      <c r="AA47">
        <v>4.4000000000000003E-3</v>
      </c>
      <c r="AB47">
        <v>5.3E-3</v>
      </c>
      <c r="AC47">
        <v>5.6999999999999993E-3</v>
      </c>
      <c r="AD47">
        <v>5.5000000000000005E-3</v>
      </c>
      <c r="AE47">
        <v>4.7999999999999996E-3</v>
      </c>
      <c r="AF47">
        <v>5.3E-3</v>
      </c>
      <c r="AG47">
        <v>6.0000000000000001E-3</v>
      </c>
      <c r="AH47">
        <v>6.4000000000000003E-3</v>
      </c>
      <c r="AI47">
        <v>6.7000000000000002E-3</v>
      </c>
      <c r="AJ47">
        <v>6.1999999999999998E-3</v>
      </c>
    </row>
    <row r="48" spans="1:36" x14ac:dyDescent="0.3">
      <c r="A48">
        <v>14</v>
      </c>
      <c r="B48">
        <v>4</v>
      </c>
      <c r="C48" t="str">
        <f t="shared" si="2"/>
        <v>14_4</v>
      </c>
      <c r="D48">
        <f t="shared" si="20"/>
        <v>18</v>
      </c>
      <c r="E48" t="str">
        <f t="shared" si="21"/>
        <v>0.0069,0.0587,0.0979,0.0985,0.0647,0.0638,0.09,0.082,0.0693,0.076,0.0745,0.0674,0.0571,0.045,0.0278,0.0147,0.0048,0.0009,0,0,0,0,0,0,0,0,0,0,0,0,0</v>
      </c>
      <c r="F48">
        <v>6.8999999999999999E-3</v>
      </c>
      <c r="G48">
        <v>5.8700000000000002E-2</v>
      </c>
      <c r="H48">
        <v>9.7899999999999987E-2</v>
      </c>
      <c r="I48">
        <v>9.849999999999999E-2</v>
      </c>
      <c r="J48">
        <v>6.4699999999999994E-2</v>
      </c>
      <c r="K48">
        <v>6.3799999999999996E-2</v>
      </c>
      <c r="L48">
        <v>0.09</v>
      </c>
      <c r="M48">
        <v>8.199999999999999E-2</v>
      </c>
      <c r="N48">
        <v>6.93E-2</v>
      </c>
      <c r="O48">
        <v>7.5999999999999998E-2</v>
      </c>
      <c r="P48">
        <v>7.4499999999999997E-2</v>
      </c>
      <c r="Q48">
        <v>6.7400000000000002E-2</v>
      </c>
      <c r="R48">
        <v>5.7099999999999998E-2</v>
      </c>
      <c r="S48">
        <v>4.4999999999999998E-2</v>
      </c>
      <c r="T48">
        <v>2.7799999999999998E-2</v>
      </c>
      <c r="U48">
        <v>1.47E-2</v>
      </c>
      <c r="V48">
        <v>4.7999999999999996E-3</v>
      </c>
      <c r="W48">
        <v>8.9999999999999998E-4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">
      <c r="A49" t="s">
        <v>94</v>
      </c>
      <c r="B49">
        <v>4</v>
      </c>
      <c r="C49" t="str">
        <f t="shared" si="2"/>
        <v>15a_4</v>
      </c>
      <c r="D49">
        <f t="shared" si="20"/>
        <v>31</v>
      </c>
      <c r="E49" t="str">
        <f t="shared" si="21"/>
        <v>0.0017,0.0034,0.0119,0.0207,0.0308,0.0321,0.0311,0.0385,0.044,0.053,0.0519,0.0556,0.0642,0.058,0.0553,0.0443,0.0433,0.0375,0.036,0.0357,0.0341,0.0336,0.0353,0.0303,0.0327,0.031,0.0199,0.0102,0.0085,0.0091,0.0063</v>
      </c>
      <c r="F49">
        <v>1.7000000000000001E-3</v>
      </c>
      <c r="G49">
        <v>3.4000000000000002E-3</v>
      </c>
      <c r="H49">
        <v>1.1899999999999999E-2</v>
      </c>
      <c r="I49">
        <v>2.07E-2</v>
      </c>
      <c r="J49">
        <v>3.0800000000000001E-2</v>
      </c>
      <c r="K49">
        <v>3.2099999999999997E-2</v>
      </c>
      <c r="L49">
        <v>3.1099999999999999E-2</v>
      </c>
      <c r="M49">
        <v>3.85E-2</v>
      </c>
      <c r="N49">
        <v>4.4000000000000004E-2</v>
      </c>
      <c r="O49">
        <v>5.2999999999999999E-2</v>
      </c>
      <c r="P49">
        <v>5.1900000000000002E-2</v>
      </c>
      <c r="Q49">
        <v>5.5599999999999997E-2</v>
      </c>
      <c r="R49">
        <v>6.4199999999999993E-2</v>
      </c>
      <c r="S49">
        <v>5.7999999999999996E-2</v>
      </c>
      <c r="T49">
        <v>5.5300000000000002E-2</v>
      </c>
      <c r="U49">
        <v>4.4299999999999999E-2</v>
      </c>
      <c r="V49">
        <v>4.3299999999999998E-2</v>
      </c>
      <c r="W49">
        <v>3.7499999999999999E-2</v>
      </c>
      <c r="X49">
        <v>3.6000000000000004E-2</v>
      </c>
      <c r="Y49">
        <v>3.5699999999999996E-2</v>
      </c>
      <c r="Z49">
        <v>3.4099999999999998E-2</v>
      </c>
      <c r="AA49">
        <v>3.3599999999999998E-2</v>
      </c>
      <c r="AB49">
        <v>3.5299999999999998E-2</v>
      </c>
      <c r="AC49">
        <v>3.0299999999999997E-2</v>
      </c>
      <c r="AD49">
        <v>3.27E-2</v>
      </c>
      <c r="AE49">
        <v>3.1E-2</v>
      </c>
      <c r="AF49">
        <v>1.9900000000000001E-2</v>
      </c>
      <c r="AG49">
        <v>1.0200000000000001E-2</v>
      </c>
      <c r="AH49">
        <v>8.5000000000000006E-3</v>
      </c>
      <c r="AI49">
        <v>9.1000000000000004E-3</v>
      </c>
      <c r="AJ49">
        <v>6.3E-3</v>
      </c>
    </row>
    <row r="50" spans="1:36" x14ac:dyDescent="0.3">
      <c r="A50" t="s">
        <v>95</v>
      </c>
      <c r="B50">
        <v>4</v>
      </c>
      <c r="C50" t="str">
        <f t="shared" ref="C50" si="26">A50&amp;"_"&amp;B50</f>
        <v>15b_4</v>
      </c>
      <c r="D50">
        <f t="shared" ref="D50" si="27">COUNTIF(F50:AJ50,"&gt;0")</f>
        <v>31</v>
      </c>
      <c r="E50" t="str">
        <f t="shared" si="21"/>
        <v>0.0017,0.0034,0.0119,0.0207,0.0308,0.0321,0.0311,0.0385,0.044,0.053,0.0519,0.0556,0.0642,0.058,0.0553,0.0443,0.0433,0.0375,0.036,0.0357,0.0341,0.0336,0.0353,0.0303,0.0327,0.031,0.0199,0.0102,0.0085,0.0091,0.0063</v>
      </c>
      <c r="F50">
        <v>1.7000000000000001E-3</v>
      </c>
      <c r="G50">
        <v>3.4000000000000002E-3</v>
      </c>
      <c r="H50">
        <v>1.1899999999999999E-2</v>
      </c>
      <c r="I50">
        <v>2.07E-2</v>
      </c>
      <c r="J50">
        <v>3.0800000000000001E-2</v>
      </c>
      <c r="K50">
        <v>3.2099999999999997E-2</v>
      </c>
      <c r="L50">
        <v>3.1099999999999999E-2</v>
      </c>
      <c r="M50">
        <v>3.85E-2</v>
      </c>
      <c r="N50">
        <v>4.4000000000000004E-2</v>
      </c>
      <c r="O50">
        <v>5.2999999999999999E-2</v>
      </c>
      <c r="P50">
        <v>5.1900000000000002E-2</v>
      </c>
      <c r="Q50">
        <v>5.5599999999999997E-2</v>
      </c>
      <c r="R50">
        <v>6.4199999999999993E-2</v>
      </c>
      <c r="S50">
        <v>5.7999999999999996E-2</v>
      </c>
      <c r="T50">
        <v>5.5300000000000002E-2</v>
      </c>
      <c r="U50">
        <v>4.4299999999999999E-2</v>
      </c>
      <c r="V50">
        <v>4.3299999999999998E-2</v>
      </c>
      <c r="W50">
        <v>3.7499999999999999E-2</v>
      </c>
      <c r="X50">
        <v>3.6000000000000004E-2</v>
      </c>
      <c r="Y50">
        <v>3.5699999999999996E-2</v>
      </c>
      <c r="Z50">
        <v>3.4099999999999998E-2</v>
      </c>
      <c r="AA50">
        <v>3.3599999999999998E-2</v>
      </c>
      <c r="AB50">
        <v>3.5299999999999998E-2</v>
      </c>
      <c r="AC50">
        <v>3.0299999999999997E-2</v>
      </c>
      <c r="AD50">
        <v>3.27E-2</v>
      </c>
      <c r="AE50">
        <v>3.1E-2</v>
      </c>
      <c r="AF50">
        <v>1.9900000000000001E-2</v>
      </c>
      <c r="AG50">
        <v>1.0200000000000001E-2</v>
      </c>
      <c r="AH50">
        <v>8.5000000000000006E-3</v>
      </c>
      <c r="AI50">
        <v>9.1000000000000004E-3</v>
      </c>
      <c r="AJ50">
        <v>6.3E-3</v>
      </c>
    </row>
    <row r="51" spans="1:36" x14ac:dyDescent="0.3">
      <c r="A51" t="s">
        <v>96</v>
      </c>
      <c r="B51">
        <v>4</v>
      </c>
      <c r="C51" t="str">
        <f t="shared" si="2"/>
        <v>16a_4</v>
      </c>
      <c r="D51">
        <f t="shared" si="20"/>
        <v>20</v>
      </c>
      <c r="E51" t="str">
        <f t="shared" si="21"/>
        <v>0.1853,0.201,0.0427,0.049,0.0664,0.0513,0.0367,0.0179,0.0222,0.022,0.0359,0.0351,0.0435,0.0306,0.0328,0.0301,0.0334,0.031,0.0223,0.0108,0,0,0,0,0,0,0,0,0,0,0</v>
      </c>
      <c r="F51">
        <v>0.18530000000000002</v>
      </c>
      <c r="G51">
        <v>0.20100000000000001</v>
      </c>
      <c r="H51">
        <v>4.2699999999999995E-2</v>
      </c>
      <c r="I51">
        <v>4.9000000000000002E-2</v>
      </c>
      <c r="J51">
        <v>6.6400000000000001E-2</v>
      </c>
      <c r="K51">
        <v>5.1299999999999998E-2</v>
      </c>
      <c r="L51">
        <v>3.6699999999999997E-2</v>
      </c>
      <c r="M51">
        <v>1.7899999999999999E-2</v>
      </c>
      <c r="N51">
        <v>2.2200000000000001E-2</v>
      </c>
      <c r="O51">
        <v>2.2000000000000002E-2</v>
      </c>
      <c r="P51">
        <v>3.5900000000000001E-2</v>
      </c>
      <c r="Q51">
        <v>3.5099999999999999E-2</v>
      </c>
      <c r="R51">
        <v>4.3499999999999997E-2</v>
      </c>
      <c r="S51">
        <v>3.0600000000000002E-2</v>
      </c>
      <c r="T51">
        <v>3.2799999999999996E-2</v>
      </c>
      <c r="U51">
        <v>3.0099999999999998E-2</v>
      </c>
      <c r="V51">
        <v>3.3399999999999999E-2</v>
      </c>
      <c r="W51">
        <v>3.1E-2</v>
      </c>
      <c r="X51">
        <v>2.23E-2</v>
      </c>
      <c r="Y51">
        <v>1.0800000000000001E-2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">
      <c r="A52" t="s">
        <v>97</v>
      </c>
      <c r="B52">
        <v>4</v>
      </c>
      <c r="C52" t="str">
        <f t="shared" ref="C52" si="28">A52&amp;"_"&amp;B52</f>
        <v>16b_4</v>
      </c>
      <c r="D52">
        <f t="shared" ref="D52" si="29">COUNTIF(F52:AJ52,"&gt;0")</f>
        <v>20</v>
      </c>
      <c r="E52" t="str">
        <f t="shared" si="21"/>
        <v>0.1853,0.201,0.0427,0.049,0.0664,0.0513,0.0367,0.0179,0.0222,0.022,0.0359,0.0351,0.0435,0.0306,0.0328,0.0301,0.0334,0.031,0.0223,0.0108,0,0,0,0,0,0,0,0,0,0,0</v>
      </c>
      <c r="F52">
        <v>0.18530000000000002</v>
      </c>
      <c r="G52">
        <v>0.20100000000000001</v>
      </c>
      <c r="H52">
        <v>4.2699999999999995E-2</v>
      </c>
      <c r="I52">
        <v>4.9000000000000002E-2</v>
      </c>
      <c r="J52">
        <v>6.6400000000000001E-2</v>
      </c>
      <c r="K52">
        <v>5.1299999999999998E-2</v>
      </c>
      <c r="L52">
        <v>3.6699999999999997E-2</v>
      </c>
      <c r="M52">
        <v>1.7899999999999999E-2</v>
      </c>
      <c r="N52">
        <v>2.2200000000000001E-2</v>
      </c>
      <c r="O52">
        <v>2.2000000000000002E-2</v>
      </c>
      <c r="P52">
        <v>3.5900000000000001E-2</v>
      </c>
      <c r="Q52">
        <v>3.5099999999999999E-2</v>
      </c>
      <c r="R52">
        <v>4.3499999999999997E-2</v>
      </c>
      <c r="S52">
        <v>3.0600000000000002E-2</v>
      </c>
      <c r="T52">
        <v>3.2799999999999996E-2</v>
      </c>
      <c r="U52">
        <v>3.0099999999999998E-2</v>
      </c>
      <c r="V52">
        <v>3.3399999999999999E-2</v>
      </c>
      <c r="W52">
        <v>3.1E-2</v>
      </c>
      <c r="X52">
        <v>2.23E-2</v>
      </c>
      <c r="Y52">
        <v>1.0800000000000001E-2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">
      <c r="A53" t="s">
        <v>98</v>
      </c>
      <c r="B53">
        <v>4</v>
      </c>
      <c r="C53" t="str">
        <f t="shared" si="2"/>
        <v>17a_4</v>
      </c>
      <c r="D53">
        <f t="shared" si="20"/>
        <v>22</v>
      </c>
      <c r="E53" t="str">
        <f t="shared" si="21"/>
        <v>0.0371,0.2331,0.2638,0.1433,0.0766,0.0586,0.0432,0.0266,0.0181,0.0137,0.0144,0.0144,0.013,0.0108,0.0089,0.0077,0.0064,0.0049,0.003,0.0016,0.0006,0.0002,0,0,0,0,0,0,0,0,0</v>
      </c>
      <c r="F53">
        <v>3.7100000000000001E-2</v>
      </c>
      <c r="G53">
        <v>0.23309999999999997</v>
      </c>
      <c r="H53">
        <v>0.26379999999999998</v>
      </c>
      <c r="I53">
        <v>0.14330000000000001</v>
      </c>
      <c r="J53">
        <v>7.6600000000000001E-2</v>
      </c>
      <c r="K53">
        <v>5.8600000000000006E-2</v>
      </c>
      <c r="L53">
        <v>4.3200000000000002E-2</v>
      </c>
      <c r="M53">
        <v>2.6600000000000002E-2</v>
      </c>
      <c r="N53">
        <v>1.8100000000000002E-2</v>
      </c>
      <c r="O53">
        <v>1.37E-2</v>
      </c>
      <c r="P53">
        <v>1.44E-2</v>
      </c>
      <c r="Q53">
        <v>1.44E-2</v>
      </c>
      <c r="R53">
        <v>1.3000000000000001E-2</v>
      </c>
      <c r="S53">
        <v>1.0800000000000001E-2</v>
      </c>
      <c r="T53">
        <v>8.8999999999999999E-3</v>
      </c>
      <c r="U53">
        <v>7.7000000000000002E-3</v>
      </c>
      <c r="V53">
        <v>6.4000000000000003E-3</v>
      </c>
      <c r="W53">
        <v>4.8999999999999998E-3</v>
      </c>
      <c r="X53">
        <v>3.0000000000000001E-3</v>
      </c>
      <c r="Y53">
        <v>1.6000000000000001E-3</v>
      </c>
      <c r="Z53">
        <v>5.9999999999999995E-4</v>
      </c>
      <c r="AA53">
        <v>2.0000000000000001E-4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">
      <c r="A54" t="s">
        <v>99</v>
      </c>
      <c r="B54">
        <v>4</v>
      </c>
      <c r="C54" t="str">
        <f t="shared" ref="C54" si="30">A54&amp;"_"&amp;B54</f>
        <v>17b_4</v>
      </c>
      <c r="D54">
        <f t="shared" ref="D54" si="31">COUNTIF(F54:AJ54,"&gt;0")</f>
        <v>22</v>
      </c>
      <c r="E54" t="str">
        <f t="shared" si="21"/>
        <v>0.0371,0.2331,0.2638,0.1433,0.0766,0.0586,0.0432,0.0266,0.0181,0.0137,0.0144,0.0144,0.013,0.0108,0.0089,0.0077,0.0064,0.0049,0.003,0.0016,0.0006,0.0002,0,0,0,0,0,0,0,0,0</v>
      </c>
      <c r="F54">
        <v>3.7100000000000001E-2</v>
      </c>
      <c r="G54">
        <v>0.23309999999999997</v>
      </c>
      <c r="H54">
        <v>0.26379999999999998</v>
      </c>
      <c r="I54">
        <v>0.14330000000000001</v>
      </c>
      <c r="J54">
        <v>7.6600000000000001E-2</v>
      </c>
      <c r="K54">
        <v>5.8600000000000006E-2</v>
      </c>
      <c r="L54">
        <v>4.3200000000000002E-2</v>
      </c>
      <c r="M54">
        <v>2.6600000000000002E-2</v>
      </c>
      <c r="N54">
        <v>1.8100000000000002E-2</v>
      </c>
      <c r="O54">
        <v>1.37E-2</v>
      </c>
      <c r="P54">
        <v>1.44E-2</v>
      </c>
      <c r="Q54">
        <v>1.44E-2</v>
      </c>
      <c r="R54">
        <v>1.3000000000000001E-2</v>
      </c>
      <c r="S54">
        <v>1.0800000000000001E-2</v>
      </c>
      <c r="T54">
        <v>8.8999999999999999E-3</v>
      </c>
      <c r="U54">
        <v>7.7000000000000002E-3</v>
      </c>
      <c r="V54">
        <v>6.4000000000000003E-3</v>
      </c>
      <c r="W54">
        <v>4.8999999999999998E-3</v>
      </c>
      <c r="X54">
        <v>3.0000000000000001E-3</v>
      </c>
      <c r="Y54">
        <v>1.6000000000000001E-3</v>
      </c>
      <c r="Z54">
        <v>5.9999999999999995E-4</v>
      </c>
      <c r="AA54">
        <v>2.0000000000000001E-4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">
      <c r="A55" t="s">
        <v>100</v>
      </c>
      <c r="B55">
        <v>4</v>
      </c>
      <c r="C55" t="str">
        <f t="shared" si="2"/>
        <v>18a_4</v>
      </c>
      <c r="D55">
        <f t="shared" si="20"/>
        <v>15</v>
      </c>
      <c r="E55" t="str">
        <f t="shared" si="21"/>
        <v>0.021,0.1266,0.1957,0.2202,0.1363,0.1097,0.0702,0.0386,0.0306,0.02,0.0125,0.0094,0.0059,0.0029,0.0004,0,0,0,0,0,0,0,0,0,0,0,0,0,0,0,0</v>
      </c>
      <c r="F55">
        <v>2.1000000000000001E-2</v>
      </c>
      <c r="G55">
        <v>0.12659999999999999</v>
      </c>
      <c r="H55">
        <v>0.19570000000000001</v>
      </c>
      <c r="I55">
        <v>0.22020000000000001</v>
      </c>
      <c r="J55">
        <v>0.1363</v>
      </c>
      <c r="K55">
        <v>0.10970000000000001</v>
      </c>
      <c r="L55">
        <v>7.0199999999999999E-2</v>
      </c>
      <c r="M55">
        <v>3.8599999999999995E-2</v>
      </c>
      <c r="N55">
        <v>3.0600000000000002E-2</v>
      </c>
      <c r="O55">
        <v>0.02</v>
      </c>
      <c r="P55">
        <v>1.2500000000000001E-2</v>
      </c>
      <c r="Q55">
        <v>9.3999999999999986E-3</v>
      </c>
      <c r="R55">
        <v>5.8999999999999999E-3</v>
      </c>
      <c r="S55">
        <v>2.8999999999999998E-3</v>
      </c>
      <c r="T55">
        <v>4.0000000000000002E-4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 x14ac:dyDescent="0.3">
      <c r="A56" t="s">
        <v>101</v>
      </c>
      <c r="B56">
        <v>4</v>
      </c>
      <c r="C56" t="str">
        <f t="shared" ref="C56" si="32">A56&amp;"_"&amp;B56</f>
        <v>18b_4</v>
      </c>
      <c r="D56">
        <f t="shared" ref="D56" si="33">COUNTIF(F56:AJ56,"&gt;0")</f>
        <v>15</v>
      </c>
      <c r="E56" t="str">
        <f t="shared" si="21"/>
        <v>0.021,0.1266,0.1957,0.2202,0.1363,0.1097,0.0702,0.0386,0.0306,0.02,0.0125,0.0094,0.0059,0.0029,0.0004,0,0,0,0,0,0,0,0,0,0,0,0,0,0,0,0</v>
      </c>
      <c r="F56">
        <v>2.1000000000000001E-2</v>
      </c>
      <c r="G56">
        <v>0.12659999999999999</v>
      </c>
      <c r="H56">
        <v>0.19570000000000001</v>
      </c>
      <c r="I56">
        <v>0.22020000000000001</v>
      </c>
      <c r="J56">
        <v>0.1363</v>
      </c>
      <c r="K56">
        <v>0.10970000000000001</v>
      </c>
      <c r="L56">
        <v>7.0199999999999999E-2</v>
      </c>
      <c r="M56">
        <v>3.8599999999999995E-2</v>
      </c>
      <c r="N56">
        <v>3.0600000000000002E-2</v>
      </c>
      <c r="O56">
        <v>0.02</v>
      </c>
      <c r="P56">
        <v>1.2500000000000001E-2</v>
      </c>
      <c r="Q56">
        <v>9.3999999999999986E-3</v>
      </c>
      <c r="R56">
        <v>5.8999999999999999E-3</v>
      </c>
      <c r="S56">
        <v>2.8999999999999998E-3</v>
      </c>
      <c r="T56">
        <v>4.0000000000000002E-4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1:36" x14ac:dyDescent="0.3">
      <c r="A57" t="s">
        <v>102</v>
      </c>
      <c r="B57">
        <v>4</v>
      </c>
      <c r="C57" t="str">
        <f t="shared" si="2"/>
        <v>19a_4</v>
      </c>
      <c r="D57">
        <f t="shared" si="20"/>
        <v>22</v>
      </c>
      <c r="E57" t="str">
        <f t="shared" si="21"/>
        <v>0.0371,0.2331,0.2638,0.1433,0.0766,0.0586,0.0432,0.0266,0.0181,0.0137,0.0144,0.0144,0.013,0.0108,0.0089,0.0077,0.0064,0.0049,0.003,0.0016,0.0006,0.0002,0,0,0,0,0,0,0,0,0</v>
      </c>
      <c r="F57">
        <v>3.7100000000000001E-2</v>
      </c>
      <c r="G57">
        <v>0.23309999999999997</v>
      </c>
      <c r="H57">
        <v>0.26379999999999998</v>
      </c>
      <c r="I57">
        <v>0.14330000000000001</v>
      </c>
      <c r="J57">
        <v>7.6600000000000001E-2</v>
      </c>
      <c r="K57">
        <v>5.8600000000000006E-2</v>
      </c>
      <c r="L57">
        <v>4.3200000000000002E-2</v>
      </c>
      <c r="M57">
        <v>2.6600000000000002E-2</v>
      </c>
      <c r="N57">
        <v>1.8100000000000002E-2</v>
      </c>
      <c r="O57">
        <v>1.37E-2</v>
      </c>
      <c r="P57">
        <v>1.44E-2</v>
      </c>
      <c r="Q57">
        <v>1.44E-2</v>
      </c>
      <c r="R57">
        <v>1.3000000000000001E-2</v>
      </c>
      <c r="S57">
        <v>1.0800000000000001E-2</v>
      </c>
      <c r="T57">
        <v>8.8999999999999999E-3</v>
      </c>
      <c r="U57">
        <v>7.7000000000000002E-3</v>
      </c>
      <c r="V57">
        <v>6.4000000000000003E-3</v>
      </c>
      <c r="W57">
        <v>4.8999999999999998E-3</v>
      </c>
      <c r="X57">
        <v>3.0000000000000001E-3</v>
      </c>
      <c r="Y57">
        <v>1.6000000000000001E-3</v>
      </c>
      <c r="Z57">
        <v>5.9999999999999995E-4</v>
      </c>
      <c r="AA57">
        <v>2.0000000000000001E-4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1:36" x14ac:dyDescent="0.3">
      <c r="A58" t="s">
        <v>103</v>
      </c>
      <c r="B58">
        <v>4</v>
      </c>
      <c r="C58" t="str">
        <f t="shared" ref="C58" si="34">A58&amp;"_"&amp;B58</f>
        <v>19b_4</v>
      </c>
      <c r="D58">
        <f t="shared" ref="D58" si="35">COUNTIF(F58:AJ58,"&gt;0")</f>
        <v>22</v>
      </c>
      <c r="E58" t="str">
        <f t="shared" si="21"/>
        <v>0.0371,0.2331,0.2638,0.1433,0.0766,0.0586,0.0432,0.0266,0.0181,0.0137,0.0144,0.0144,0.013,0.0108,0.0089,0.0077,0.0064,0.0049,0.003,0.0016,0.0006,0.0002,0,0,0,0,0,0,0,0,0</v>
      </c>
      <c r="F58">
        <v>3.7100000000000001E-2</v>
      </c>
      <c r="G58">
        <v>0.23309999999999997</v>
      </c>
      <c r="H58">
        <v>0.26379999999999998</v>
      </c>
      <c r="I58">
        <v>0.14330000000000001</v>
      </c>
      <c r="J58">
        <v>7.6600000000000001E-2</v>
      </c>
      <c r="K58">
        <v>5.8600000000000006E-2</v>
      </c>
      <c r="L58">
        <v>4.3200000000000002E-2</v>
      </c>
      <c r="M58">
        <v>2.6600000000000002E-2</v>
      </c>
      <c r="N58">
        <v>1.8100000000000002E-2</v>
      </c>
      <c r="O58">
        <v>1.37E-2</v>
      </c>
      <c r="P58">
        <v>1.44E-2</v>
      </c>
      <c r="Q58">
        <v>1.44E-2</v>
      </c>
      <c r="R58">
        <v>1.3000000000000001E-2</v>
      </c>
      <c r="S58">
        <v>1.0800000000000001E-2</v>
      </c>
      <c r="T58">
        <v>8.8999999999999999E-3</v>
      </c>
      <c r="U58">
        <v>7.7000000000000002E-3</v>
      </c>
      <c r="V58">
        <v>6.4000000000000003E-3</v>
      </c>
      <c r="W58">
        <v>4.8999999999999998E-3</v>
      </c>
      <c r="X58">
        <v>3.0000000000000001E-3</v>
      </c>
      <c r="Y58">
        <v>1.6000000000000001E-3</v>
      </c>
      <c r="Z58">
        <v>5.9999999999999995E-4</v>
      </c>
      <c r="AA58">
        <v>2.0000000000000001E-4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 x14ac:dyDescent="0.3">
      <c r="A59" t="s">
        <v>104</v>
      </c>
      <c r="B59">
        <v>4</v>
      </c>
      <c r="C59" t="str">
        <f t="shared" si="2"/>
        <v>20a_4</v>
      </c>
      <c r="D59">
        <f t="shared" si="20"/>
        <v>22</v>
      </c>
      <c r="E59" t="str">
        <f t="shared" si="21"/>
        <v>0.0371,0.2331,0.2638,0.1433,0.0766,0.0586,0.0432,0.0266,0.0181,0.0137,0.0144,0.0144,0.013,0.0108,0.0089,0.0077,0.0064,0.0049,0.003,0.0016,0.0006,0.0002,0,0,0,0,0,0,0,0,0</v>
      </c>
      <c r="F59">
        <v>3.7100000000000001E-2</v>
      </c>
      <c r="G59">
        <v>0.23309999999999997</v>
      </c>
      <c r="H59">
        <v>0.26379999999999998</v>
      </c>
      <c r="I59">
        <v>0.14330000000000001</v>
      </c>
      <c r="J59">
        <v>7.6600000000000001E-2</v>
      </c>
      <c r="K59">
        <v>5.8600000000000006E-2</v>
      </c>
      <c r="L59">
        <v>4.3200000000000002E-2</v>
      </c>
      <c r="M59">
        <v>2.6600000000000002E-2</v>
      </c>
      <c r="N59">
        <v>1.8100000000000002E-2</v>
      </c>
      <c r="O59">
        <v>1.37E-2</v>
      </c>
      <c r="P59">
        <v>1.44E-2</v>
      </c>
      <c r="Q59">
        <v>1.44E-2</v>
      </c>
      <c r="R59">
        <v>1.3000000000000001E-2</v>
      </c>
      <c r="S59">
        <v>1.0800000000000001E-2</v>
      </c>
      <c r="T59">
        <v>8.8999999999999999E-3</v>
      </c>
      <c r="U59">
        <v>7.7000000000000002E-3</v>
      </c>
      <c r="V59">
        <v>6.4000000000000003E-3</v>
      </c>
      <c r="W59">
        <v>4.8999999999999998E-3</v>
      </c>
      <c r="X59">
        <v>3.0000000000000001E-3</v>
      </c>
      <c r="Y59">
        <v>1.6000000000000001E-3</v>
      </c>
      <c r="Z59">
        <v>5.9999999999999995E-4</v>
      </c>
      <c r="AA59">
        <v>2.0000000000000001E-4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 x14ac:dyDescent="0.3">
      <c r="A60" t="s">
        <v>105</v>
      </c>
      <c r="B60">
        <v>4</v>
      </c>
      <c r="C60" t="str">
        <f t="shared" ref="C60" si="36">A60&amp;"_"&amp;B60</f>
        <v>20b_4</v>
      </c>
      <c r="D60">
        <f t="shared" ref="D60" si="37">COUNTIF(F60:AJ60,"&gt;0")</f>
        <v>22</v>
      </c>
      <c r="E60" t="str">
        <f t="shared" si="21"/>
        <v>0.0371,0.2331,0.2638,0.1433,0.0766,0.0586,0.0432,0.0266,0.0181,0.0137,0.0144,0.0144,0.013,0.0108,0.0089,0.0077,0.0064,0.0049,0.003,0.0016,0.0006,0.0002,0,0,0,0,0,0,0,0,0</v>
      </c>
      <c r="F60">
        <v>3.7100000000000001E-2</v>
      </c>
      <c r="G60">
        <v>0.23309999999999997</v>
      </c>
      <c r="H60">
        <v>0.26379999999999998</v>
      </c>
      <c r="I60">
        <v>0.14330000000000001</v>
      </c>
      <c r="J60">
        <v>7.6600000000000001E-2</v>
      </c>
      <c r="K60">
        <v>5.8600000000000006E-2</v>
      </c>
      <c r="L60">
        <v>4.3200000000000002E-2</v>
      </c>
      <c r="M60">
        <v>2.6600000000000002E-2</v>
      </c>
      <c r="N60">
        <v>1.8100000000000002E-2</v>
      </c>
      <c r="O60">
        <v>1.37E-2</v>
      </c>
      <c r="P60">
        <v>1.44E-2</v>
      </c>
      <c r="Q60">
        <v>1.44E-2</v>
      </c>
      <c r="R60">
        <v>1.3000000000000001E-2</v>
      </c>
      <c r="S60">
        <v>1.0800000000000001E-2</v>
      </c>
      <c r="T60">
        <v>8.8999999999999999E-3</v>
      </c>
      <c r="U60">
        <v>7.7000000000000002E-3</v>
      </c>
      <c r="V60">
        <v>6.4000000000000003E-3</v>
      </c>
      <c r="W60">
        <v>4.8999999999999998E-3</v>
      </c>
      <c r="X60">
        <v>3.0000000000000001E-3</v>
      </c>
      <c r="Y60">
        <v>1.6000000000000001E-3</v>
      </c>
      <c r="Z60">
        <v>5.9999999999999995E-4</v>
      </c>
      <c r="AA60">
        <v>2.0000000000000001E-4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3">
      <c r="A61">
        <v>21</v>
      </c>
      <c r="B61">
        <v>4</v>
      </c>
      <c r="C61" t="str">
        <f t="shared" si="2"/>
        <v>21_4</v>
      </c>
      <c r="D61">
        <f t="shared" si="20"/>
        <v>14</v>
      </c>
      <c r="E61" t="str">
        <f t="shared" si="21"/>
        <v>0.0363,0.1159,0.1317,0.1508,0.1379,0.1268,0.1005,0.0859,0.0594,0.0302,0.0136,0.0083,0.0026,0.0001,0,0,0,0,0,0,0,0,0,0,0,0,0,0,0,0,0</v>
      </c>
      <c r="F61">
        <v>3.6299999999999999E-2</v>
      </c>
      <c r="G61">
        <v>0.1159</v>
      </c>
      <c r="H61">
        <v>0.13170000000000001</v>
      </c>
      <c r="I61">
        <v>0.15079999999999999</v>
      </c>
      <c r="J61">
        <v>0.13789999999999999</v>
      </c>
      <c r="K61">
        <v>0.1268</v>
      </c>
      <c r="L61">
        <v>0.10050000000000001</v>
      </c>
      <c r="M61">
        <v>8.5900000000000004E-2</v>
      </c>
      <c r="N61">
        <v>5.9400000000000001E-2</v>
      </c>
      <c r="O61">
        <v>3.0200000000000001E-2</v>
      </c>
      <c r="P61">
        <v>1.3600000000000001E-2</v>
      </c>
      <c r="Q61">
        <v>8.3000000000000001E-3</v>
      </c>
      <c r="R61">
        <v>2.5999999999999999E-3</v>
      </c>
      <c r="S61">
        <v>1E-4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 x14ac:dyDescent="0.3">
      <c r="C62" t="s">
        <v>106</v>
      </c>
      <c r="D62">
        <v>1</v>
      </c>
      <c r="E62" t="str">
        <f t="shared" si="21"/>
        <v>1,0,0,0,0,0,0,0,0,0,0,0,0,0,0,0,0,0,0,0,0,0,0,0,0,0,0,0,0,0,0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N218"/>
  <sheetViews>
    <sheetView workbookViewId="0">
      <pane xSplit="1" topLeftCell="B1" activePane="topRight" state="frozen"/>
      <selection pane="topRight" activeCell="E210" sqref="E210"/>
    </sheetView>
  </sheetViews>
  <sheetFormatPr defaultRowHeight="14.4" x14ac:dyDescent="0.3"/>
  <cols>
    <col min="5" max="5" width="10.5546875" bestFit="1" customWidth="1"/>
  </cols>
  <sheetData>
    <row r="1" spans="1:40" x14ac:dyDescent="0.3">
      <c r="A1" t="s">
        <v>5</v>
      </c>
      <c r="B1" t="s">
        <v>85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62</v>
      </c>
      <c r="J1" t="s">
        <v>63</v>
      </c>
      <c r="K1" t="s">
        <v>64</v>
      </c>
    </row>
    <row r="2" spans="1:40" x14ac:dyDescent="0.3">
      <c r="A2" s="5">
        <v>1</v>
      </c>
      <c r="B2" s="5">
        <v>2</v>
      </c>
      <c r="C2" s="5" t="str">
        <f>TEXT(A2,"General") &amp; "_" &amp; TEXT(B2,"General")</f>
        <v>1_2</v>
      </c>
      <c r="D2" t="s">
        <v>113</v>
      </c>
      <c r="E2" s="15">
        <v>1728000</v>
      </c>
      <c r="F2">
        <v>52600</v>
      </c>
      <c r="G2" s="4">
        <v>2.74</v>
      </c>
      <c r="H2" s="4">
        <v>2.74</v>
      </c>
      <c r="I2" s="4">
        <v>600</v>
      </c>
      <c r="J2" s="8">
        <v>1</v>
      </c>
      <c r="K2" s="4">
        <v>0</v>
      </c>
      <c r="AL2" s="4"/>
      <c r="AM2" s="4"/>
      <c r="AN2" s="8"/>
    </row>
    <row r="3" spans="1:40" x14ac:dyDescent="0.3">
      <c r="A3" s="5">
        <v>2</v>
      </c>
      <c r="B3" s="5">
        <v>2</v>
      </c>
      <c r="C3" s="5" t="str">
        <f t="shared" ref="C3:C76" si="0">TEXT(A3,"General") &amp; "_" &amp; TEXT(B3,"General")</f>
        <v>2_2</v>
      </c>
      <c r="D3" t="s">
        <v>114</v>
      </c>
      <c r="E3" s="15">
        <v>1728000</v>
      </c>
      <c r="F3">
        <v>52600</v>
      </c>
      <c r="G3" s="4">
        <v>2.74</v>
      </c>
      <c r="H3" s="4">
        <v>2.74</v>
      </c>
      <c r="I3" s="4">
        <v>600</v>
      </c>
      <c r="J3" s="8">
        <v>1</v>
      </c>
      <c r="K3" s="4">
        <v>0</v>
      </c>
      <c r="AL3" s="4"/>
      <c r="AM3" s="4"/>
      <c r="AN3" s="8"/>
    </row>
    <row r="4" spans="1:40" x14ac:dyDescent="0.3">
      <c r="A4" s="5">
        <v>3</v>
      </c>
      <c r="B4" s="5">
        <v>2</v>
      </c>
      <c r="C4" s="5" t="str">
        <f t="shared" si="0"/>
        <v>3_2</v>
      </c>
      <c r="D4" t="s">
        <v>115</v>
      </c>
      <c r="E4" s="15">
        <v>1728000</v>
      </c>
      <c r="F4">
        <v>52600</v>
      </c>
      <c r="G4" s="4">
        <v>2.74</v>
      </c>
      <c r="H4" s="4">
        <v>2.74</v>
      </c>
      <c r="I4" s="4">
        <v>600</v>
      </c>
      <c r="J4" s="8">
        <v>1</v>
      </c>
      <c r="K4" s="4">
        <v>0</v>
      </c>
      <c r="AL4" s="4"/>
      <c r="AM4" s="4"/>
      <c r="AN4" s="8"/>
    </row>
    <row r="5" spans="1:40" x14ac:dyDescent="0.3">
      <c r="A5" s="5">
        <v>4</v>
      </c>
      <c r="B5" s="5">
        <v>2</v>
      </c>
      <c r="C5" s="5" t="str">
        <f t="shared" si="0"/>
        <v>4_2</v>
      </c>
      <c r="D5" t="s">
        <v>116</v>
      </c>
      <c r="E5" s="15">
        <v>1728000</v>
      </c>
      <c r="F5">
        <v>52600</v>
      </c>
      <c r="G5" s="4">
        <v>2.74</v>
      </c>
      <c r="H5" s="4">
        <v>2.74</v>
      </c>
      <c r="I5" s="4">
        <v>600</v>
      </c>
      <c r="J5" s="8">
        <v>1</v>
      </c>
      <c r="K5" s="4">
        <v>0</v>
      </c>
      <c r="AL5" s="4"/>
      <c r="AM5" s="4"/>
      <c r="AN5" s="8"/>
    </row>
    <row r="6" spans="1:40" x14ac:dyDescent="0.3">
      <c r="A6" s="5">
        <v>5</v>
      </c>
      <c r="B6" s="5">
        <v>2</v>
      </c>
      <c r="C6" s="5" t="str">
        <f t="shared" si="0"/>
        <v>5_2</v>
      </c>
      <c r="D6" t="s">
        <v>117</v>
      </c>
      <c r="E6" s="15">
        <v>1728000</v>
      </c>
      <c r="F6">
        <v>52600</v>
      </c>
      <c r="G6" s="4">
        <v>2.74</v>
      </c>
      <c r="H6" s="4">
        <v>2.74</v>
      </c>
      <c r="I6" s="4">
        <v>600</v>
      </c>
      <c r="J6" s="8">
        <v>1</v>
      </c>
      <c r="K6" s="4">
        <v>0</v>
      </c>
      <c r="AL6" s="4"/>
      <c r="AM6" s="4"/>
      <c r="AN6" s="8"/>
    </row>
    <row r="7" spans="1:40" x14ac:dyDescent="0.3">
      <c r="A7" s="5">
        <v>6</v>
      </c>
      <c r="B7" s="5">
        <v>2</v>
      </c>
      <c r="C7" s="5" t="str">
        <f t="shared" si="0"/>
        <v>6_2</v>
      </c>
      <c r="D7" t="s">
        <v>118</v>
      </c>
      <c r="E7" s="15">
        <v>1728000</v>
      </c>
      <c r="F7">
        <v>52600</v>
      </c>
      <c r="G7" s="4">
        <v>2.74</v>
      </c>
      <c r="H7" s="4">
        <v>2.74</v>
      </c>
      <c r="I7" s="4">
        <v>600</v>
      </c>
      <c r="J7" s="8">
        <v>1</v>
      </c>
      <c r="K7" s="4">
        <v>0</v>
      </c>
      <c r="AL7" s="4"/>
      <c r="AM7" s="4"/>
      <c r="AN7" s="8"/>
    </row>
    <row r="8" spans="1:40" x14ac:dyDescent="0.3">
      <c r="A8" s="5">
        <v>7</v>
      </c>
      <c r="B8" s="5">
        <v>2</v>
      </c>
      <c r="C8" s="5" t="str">
        <f t="shared" si="0"/>
        <v>7_2</v>
      </c>
      <c r="D8" t="s">
        <v>119</v>
      </c>
      <c r="E8" s="15">
        <v>1728000</v>
      </c>
      <c r="F8">
        <v>52600</v>
      </c>
      <c r="G8" s="4">
        <v>2.74</v>
      </c>
      <c r="H8" s="4">
        <v>2.74</v>
      </c>
      <c r="I8" s="4">
        <v>600</v>
      </c>
      <c r="J8" s="8">
        <v>1</v>
      </c>
      <c r="K8" s="4">
        <v>0</v>
      </c>
      <c r="AL8" s="4"/>
      <c r="AM8" s="4"/>
      <c r="AN8" s="8"/>
    </row>
    <row r="9" spans="1:40" x14ac:dyDescent="0.3">
      <c r="A9" s="5">
        <v>8</v>
      </c>
      <c r="B9" s="5">
        <v>2</v>
      </c>
      <c r="C9" s="5" t="str">
        <f t="shared" si="0"/>
        <v>8_2</v>
      </c>
      <c r="D9" t="s">
        <v>120</v>
      </c>
      <c r="E9" s="15">
        <v>1728000</v>
      </c>
      <c r="F9">
        <v>52600</v>
      </c>
      <c r="G9" s="4">
        <v>2.74</v>
      </c>
      <c r="H9" s="4">
        <v>2.74</v>
      </c>
      <c r="I9" s="4">
        <v>600</v>
      </c>
      <c r="J9" s="8">
        <v>1</v>
      </c>
      <c r="K9" s="4">
        <v>0</v>
      </c>
      <c r="AL9" s="4"/>
      <c r="AM9" s="4"/>
      <c r="AN9" s="8"/>
    </row>
    <row r="10" spans="1:40" x14ac:dyDescent="0.3">
      <c r="A10" s="5">
        <v>9</v>
      </c>
      <c r="B10" s="5">
        <v>2</v>
      </c>
      <c r="C10" s="5" t="str">
        <f t="shared" si="0"/>
        <v>9_2</v>
      </c>
      <c r="D10" t="s">
        <v>121</v>
      </c>
      <c r="E10" s="15">
        <v>1728000</v>
      </c>
      <c r="F10">
        <v>52600</v>
      </c>
      <c r="G10" s="4">
        <v>2.74</v>
      </c>
      <c r="H10" s="4">
        <v>2.74</v>
      </c>
      <c r="I10" s="4">
        <v>600</v>
      </c>
      <c r="J10" s="8">
        <v>1</v>
      </c>
      <c r="K10" s="4">
        <v>0</v>
      </c>
      <c r="AL10" s="4"/>
      <c r="AM10" s="4"/>
      <c r="AN10" s="8"/>
    </row>
    <row r="11" spans="1:40" x14ac:dyDescent="0.3">
      <c r="A11" s="5" t="s">
        <v>88</v>
      </c>
      <c r="B11" s="5">
        <v>2</v>
      </c>
      <c r="C11" s="5" t="str">
        <f t="shared" si="0"/>
        <v>10a_2</v>
      </c>
      <c r="D11" t="s">
        <v>122</v>
      </c>
      <c r="E11" s="15">
        <v>1728000</v>
      </c>
      <c r="F11">
        <v>52600</v>
      </c>
      <c r="G11" s="4">
        <v>2.74</v>
      </c>
      <c r="H11" s="4">
        <v>2.74</v>
      </c>
      <c r="I11" s="4">
        <v>600</v>
      </c>
      <c r="J11" s="8">
        <v>1</v>
      </c>
      <c r="K11" s="4">
        <v>0</v>
      </c>
      <c r="AL11" s="4"/>
      <c r="AM11" s="4"/>
      <c r="AN11" s="8"/>
    </row>
    <row r="12" spans="1:40" x14ac:dyDescent="0.3">
      <c r="A12" s="5" t="s">
        <v>89</v>
      </c>
      <c r="B12" s="5">
        <v>2</v>
      </c>
      <c r="C12" s="5" t="str">
        <f t="shared" si="0"/>
        <v>10b_2</v>
      </c>
      <c r="D12" t="s">
        <v>123</v>
      </c>
      <c r="E12" s="15">
        <v>1728000</v>
      </c>
      <c r="F12">
        <v>52600</v>
      </c>
      <c r="G12" s="4">
        <v>2.74</v>
      </c>
      <c r="H12" s="4">
        <v>2.74</v>
      </c>
      <c r="I12" s="4">
        <v>600</v>
      </c>
      <c r="J12" s="8">
        <v>1</v>
      </c>
      <c r="K12" s="4">
        <v>0</v>
      </c>
      <c r="AL12" s="4"/>
      <c r="AM12" s="4"/>
      <c r="AN12" s="8"/>
    </row>
    <row r="13" spans="1:40" x14ac:dyDescent="0.3">
      <c r="A13" s="5" t="s">
        <v>90</v>
      </c>
      <c r="B13" s="5">
        <v>2</v>
      </c>
      <c r="C13" s="5" t="str">
        <f t="shared" si="0"/>
        <v>11a_2</v>
      </c>
      <c r="D13" t="s">
        <v>124</v>
      </c>
      <c r="E13" s="15">
        <v>1728000</v>
      </c>
      <c r="F13">
        <v>52600</v>
      </c>
      <c r="G13" s="4">
        <v>2.74</v>
      </c>
      <c r="H13" s="4">
        <v>2.74</v>
      </c>
      <c r="I13" s="4">
        <v>600</v>
      </c>
      <c r="J13" s="8">
        <v>1</v>
      </c>
      <c r="K13" s="4">
        <v>0</v>
      </c>
      <c r="AL13" s="4"/>
      <c r="AM13" s="4"/>
      <c r="AN13" s="8"/>
    </row>
    <row r="14" spans="1:40" x14ac:dyDescent="0.3">
      <c r="A14" s="5" t="s">
        <v>91</v>
      </c>
      <c r="B14" s="5">
        <v>2</v>
      </c>
      <c r="C14" s="5" t="str">
        <f t="shared" si="0"/>
        <v>11b_2</v>
      </c>
      <c r="D14" t="s">
        <v>125</v>
      </c>
      <c r="E14" s="15">
        <v>1728000</v>
      </c>
      <c r="F14">
        <v>52600</v>
      </c>
      <c r="G14" s="4">
        <v>2.74</v>
      </c>
      <c r="H14" s="4">
        <v>2.74</v>
      </c>
      <c r="I14" s="4">
        <v>600</v>
      </c>
      <c r="J14" s="8">
        <v>1</v>
      </c>
      <c r="K14" s="4">
        <v>0</v>
      </c>
      <c r="AL14" s="4"/>
      <c r="AM14" s="4"/>
      <c r="AN14" s="8"/>
    </row>
    <row r="15" spans="1:40" x14ac:dyDescent="0.3">
      <c r="A15" s="5" t="s">
        <v>92</v>
      </c>
      <c r="B15" s="5">
        <v>2</v>
      </c>
      <c r="C15" s="5" t="str">
        <f t="shared" si="0"/>
        <v>12a_2</v>
      </c>
      <c r="D15" s="6" t="s">
        <v>126</v>
      </c>
      <c r="E15" s="15">
        <v>1728000</v>
      </c>
      <c r="F15">
        <v>52600</v>
      </c>
      <c r="G15" s="4">
        <v>2.74</v>
      </c>
      <c r="H15" s="4">
        <v>2.74</v>
      </c>
      <c r="I15" s="4">
        <v>600</v>
      </c>
      <c r="J15" s="8">
        <v>1</v>
      </c>
      <c r="K15" s="4">
        <v>0</v>
      </c>
      <c r="AL15" s="4"/>
      <c r="AM15" s="4"/>
      <c r="AN15" s="8"/>
    </row>
    <row r="16" spans="1:40" x14ac:dyDescent="0.3">
      <c r="A16" s="5" t="s">
        <v>93</v>
      </c>
      <c r="B16" s="5">
        <v>2</v>
      </c>
      <c r="C16" s="5" t="str">
        <f t="shared" si="0"/>
        <v>12b_2</v>
      </c>
      <c r="D16" t="s">
        <v>127</v>
      </c>
      <c r="E16" s="15">
        <v>1728000</v>
      </c>
      <c r="F16">
        <v>52600</v>
      </c>
      <c r="G16" s="4">
        <v>2.74</v>
      </c>
      <c r="H16" s="4">
        <v>2.74</v>
      </c>
      <c r="I16" s="4">
        <v>600</v>
      </c>
      <c r="J16" s="8">
        <v>1</v>
      </c>
      <c r="K16" s="4">
        <v>0</v>
      </c>
      <c r="AL16" s="4"/>
      <c r="AM16" s="4"/>
      <c r="AN16" s="8"/>
    </row>
    <row r="17" spans="1:40" x14ac:dyDescent="0.3">
      <c r="A17" s="5">
        <v>13</v>
      </c>
      <c r="B17" s="5">
        <v>2</v>
      </c>
      <c r="C17" s="5" t="str">
        <f t="shared" si="0"/>
        <v>13_2</v>
      </c>
      <c r="D17" t="s">
        <v>128</v>
      </c>
      <c r="E17" s="15">
        <v>1728000</v>
      </c>
      <c r="F17">
        <v>52600</v>
      </c>
      <c r="G17" s="4">
        <v>2.74</v>
      </c>
      <c r="H17" s="4">
        <v>2.74</v>
      </c>
      <c r="I17" s="4">
        <v>600</v>
      </c>
      <c r="J17" s="8">
        <v>1</v>
      </c>
      <c r="K17" s="4">
        <v>0</v>
      </c>
      <c r="AL17" s="4"/>
      <c r="AM17" s="4"/>
      <c r="AN17" s="8"/>
    </row>
    <row r="18" spans="1:40" x14ac:dyDescent="0.3">
      <c r="A18" s="5">
        <v>14</v>
      </c>
      <c r="B18" s="5">
        <v>2</v>
      </c>
      <c r="C18" s="5" t="str">
        <f t="shared" si="0"/>
        <v>14_2</v>
      </c>
      <c r="D18" t="s">
        <v>129</v>
      </c>
      <c r="E18" s="15">
        <v>1728000</v>
      </c>
      <c r="F18">
        <v>52600</v>
      </c>
      <c r="G18" s="4">
        <v>2.74</v>
      </c>
      <c r="H18" s="4">
        <v>2.74</v>
      </c>
      <c r="I18" s="4">
        <v>600</v>
      </c>
      <c r="J18" s="8">
        <v>1</v>
      </c>
      <c r="K18" s="4">
        <v>0</v>
      </c>
      <c r="AL18" s="4"/>
      <c r="AM18" s="4"/>
      <c r="AN18" s="8"/>
    </row>
    <row r="19" spans="1:40" x14ac:dyDescent="0.3">
      <c r="A19" s="5" t="s">
        <v>94</v>
      </c>
      <c r="B19" s="5">
        <v>2</v>
      </c>
      <c r="C19" s="5" t="str">
        <f t="shared" si="0"/>
        <v>15a_2</v>
      </c>
      <c r="D19" s="6" t="s">
        <v>130</v>
      </c>
      <c r="E19" s="15">
        <v>1728000</v>
      </c>
      <c r="F19">
        <v>52600</v>
      </c>
      <c r="G19" s="4">
        <v>2.74</v>
      </c>
      <c r="H19" s="4">
        <v>2.74</v>
      </c>
      <c r="I19" s="4">
        <v>600</v>
      </c>
      <c r="J19" s="8">
        <v>1</v>
      </c>
      <c r="K19" s="4">
        <v>0</v>
      </c>
      <c r="AL19" s="4"/>
      <c r="AM19" s="4"/>
      <c r="AN19" s="8"/>
    </row>
    <row r="20" spans="1:40" x14ac:dyDescent="0.3">
      <c r="A20" s="5" t="s">
        <v>95</v>
      </c>
      <c r="B20" s="5">
        <v>2</v>
      </c>
      <c r="C20" s="5" t="str">
        <f t="shared" si="0"/>
        <v>15b_2</v>
      </c>
      <c r="D20" t="s">
        <v>131</v>
      </c>
      <c r="E20" s="15">
        <v>1728000</v>
      </c>
      <c r="F20">
        <v>52600</v>
      </c>
      <c r="G20" s="4">
        <v>2.74</v>
      </c>
      <c r="H20" s="4">
        <v>2.74</v>
      </c>
      <c r="I20" s="4">
        <v>600</v>
      </c>
      <c r="J20" s="8">
        <v>1</v>
      </c>
      <c r="K20" s="4">
        <v>0</v>
      </c>
      <c r="AM20" s="4"/>
    </row>
    <row r="21" spans="1:40" x14ac:dyDescent="0.3">
      <c r="A21" s="5" t="s">
        <v>96</v>
      </c>
      <c r="B21" s="5">
        <v>2</v>
      </c>
      <c r="C21" s="5" t="str">
        <f t="shared" si="0"/>
        <v>16a_2</v>
      </c>
      <c r="D21" t="s">
        <v>132</v>
      </c>
      <c r="E21" s="15">
        <v>1728000</v>
      </c>
      <c r="F21">
        <v>52600</v>
      </c>
      <c r="G21" s="4">
        <v>2.74</v>
      </c>
      <c r="H21" s="4">
        <v>2.74</v>
      </c>
      <c r="I21" s="4">
        <v>600</v>
      </c>
      <c r="J21" s="8">
        <v>1</v>
      </c>
      <c r="K21" s="4">
        <v>0</v>
      </c>
      <c r="AM21" s="4"/>
    </row>
    <row r="22" spans="1:40" x14ac:dyDescent="0.3">
      <c r="A22" s="5" t="s">
        <v>97</v>
      </c>
      <c r="B22" s="5">
        <v>2</v>
      </c>
      <c r="C22" s="5" t="str">
        <f t="shared" si="0"/>
        <v>16b_2</v>
      </c>
      <c r="D22" t="s">
        <v>133</v>
      </c>
      <c r="E22" s="15">
        <v>1728000</v>
      </c>
      <c r="F22">
        <v>52600</v>
      </c>
      <c r="G22" s="4">
        <v>2.74</v>
      </c>
      <c r="H22" s="4">
        <v>2.74</v>
      </c>
      <c r="I22" s="4">
        <v>600</v>
      </c>
      <c r="J22" s="8">
        <v>1</v>
      </c>
      <c r="K22" s="4">
        <v>0</v>
      </c>
      <c r="AM22" s="4"/>
    </row>
    <row r="23" spans="1:40" x14ac:dyDescent="0.3">
      <c r="A23" s="5" t="s">
        <v>98</v>
      </c>
      <c r="B23" s="5">
        <v>2</v>
      </c>
      <c r="C23" s="5" t="str">
        <f t="shared" si="0"/>
        <v>17a_2</v>
      </c>
      <c r="D23" t="s">
        <v>134</v>
      </c>
      <c r="E23" s="15">
        <v>1728000</v>
      </c>
      <c r="F23">
        <v>52600</v>
      </c>
      <c r="G23" s="4">
        <v>2.74</v>
      </c>
      <c r="H23" s="4">
        <v>2.74</v>
      </c>
      <c r="I23" s="4">
        <v>600</v>
      </c>
      <c r="J23" s="8">
        <v>1</v>
      </c>
      <c r="K23" s="4">
        <v>0</v>
      </c>
      <c r="AM23" s="4"/>
    </row>
    <row r="24" spans="1:40" x14ac:dyDescent="0.3">
      <c r="A24" s="5" t="s">
        <v>99</v>
      </c>
      <c r="B24" s="5">
        <v>2</v>
      </c>
      <c r="C24" s="5" t="str">
        <f t="shared" si="0"/>
        <v>17b_2</v>
      </c>
      <c r="D24" t="s">
        <v>135</v>
      </c>
      <c r="E24" s="15">
        <v>1728000</v>
      </c>
      <c r="F24">
        <v>52600</v>
      </c>
      <c r="G24" s="4">
        <v>2.74</v>
      </c>
      <c r="H24" s="4">
        <v>2.74</v>
      </c>
      <c r="I24" s="4">
        <v>600</v>
      </c>
      <c r="J24" s="8">
        <v>1</v>
      </c>
      <c r="K24" s="4">
        <v>0</v>
      </c>
      <c r="AM24" s="4"/>
    </row>
    <row r="25" spans="1:40" x14ac:dyDescent="0.3">
      <c r="A25" s="5" t="s">
        <v>100</v>
      </c>
      <c r="B25" s="5">
        <v>2</v>
      </c>
      <c r="C25" s="5" t="str">
        <f t="shared" si="0"/>
        <v>18a_2</v>
      </c>
      <c r="D25" t="s">
        <v>136</v>
      </c>
      <c r="E25" s="15">
        <v>1728000</v>
      </c>
      <c r="F25">
        <v>52600</v>
      </c>
      <c r="G25" s="4">
        <v>2.74</v>
      </c>
      <c r="H25" s="4">
        <v>2.74</v>
      </c>
      <c r="I25" s="4">
        <v>600</v>
      </c>
      <c r="J25" s="8">
        <v>1</v>
      </c>
      <c r="K25" s="4">
        <v>0</v>
      </c>
      <c r="AM25" s="4"/>
    </row>
    <row r="26" spans="1:40" x14ac:dyDescent="0.3">
      <c r="A26" s="5" t="s">
        <v>101</v>
      </c>
      <c r="B26" s="5">
        <v>2</v>
      </c>
      <c r="C26" s="5" t="str">
        <f t="shared" si="0"/>
        <v>18b_2</v>
      </c>
      <c r="D26" t="s">
        <v>137</v>
      </c>
      <c r="E26" s="15">
        <v>1728000</v>
      </c>
      <c r="F26">
        <v>52600</v>
      </c>
      <c r="G26" s="4">
        <v>2.74</v>
      </c>
      <c r="H26" s="4">
        <v>2.74</v>
      </c>
      <c r="I26" s="4">
        <v>600</v>
      </c>
      <c r="J26" s="8">
        <v>1</v>
      </c>
      <c r="K26" s="4">
        <v>0</v>
      </c>
      <c r="AM26" s="4"/>
    </row>
    <row r="27" spans="1:40" x14ac:dyDescent="0.3">
      <c r="A27" s="5" t="s">
        <v>102</v>
      </c>
      <c r="B27" s="5">
        <v>2</v>
      </c>
      <c r="C27" s="5" t="str">
        <f t="shared" ref="C27:C28" si="1">TEXT(A27,"General") &amp; "_" &amp; TEXT(B27,"General")</f>
        <v>19a_2</v>
      </c>
      <c r="D27" t="s">
        <v>138</v>
      </c>
      <c r="E27" s="15">
        <v>1728000</v>
      </c>
      <c r="F27">
        <v>52600</v>
      </c>
      <c r="G27" s="4">
        <v>2.74</v>
      </c>
      <c r="H27" s="4">
        <v>2.74</v>
      </c>
      <c r="I27" s="4">
        <v>600</v>
      </c>
      <c r="J27" s="8">
        <v>1</v>
      </c>
      <c r="K27" s="4">
        <v>0</v>
      </c>
      <c r="AM27" s="4"/>
    </row>
    <row r="28" spans="1:40" x14ac:dyDescent="0.3">
      <c r="A28" s="5" t="s">
        <v>103</v>
      </c>
      <c r="B28" s="5">
        <v>2</v>
      </c>
      <c r="C28" s="5" t="str">
        <f t="shared" si="1"/>
        <v>19b_2</v>
      </c>
      <c r="D28" t="s">
        <v>139</v>
      </c>
      <c r="E28" s="15">
        <v>1728000</v>
      </c>
      <c r="F28">
        <v>52600</v>
      </c>
      <c r="G28" s="4">
        <v>2.74</v>
      </c>
      <c r="H28" s="4">
        <v>2.74</v>
      </c>
      <c r="I28" s="4">
        <v>600</v>
      </c>
      <c r="J28" s="8">
        <v>1</v>
      </c>
      <c r="K28" s="4">
        <v>0</v>
      </c>
      <c r="AM28" s="4"/>
    </row>
    <row r="29" spans="1:40" x14ac:dyDescent="0.3">
      <c r="A29" s="5" t="s">
        <v>104</v>
      </c>
      <c r="B29" s="5">
        <v>2</v>
      </c>
      <c r="C29" s="5" t="str">
        <f t="shared" si="0"/>
        <v>20a_2</v>
      </c>
      <c r="D29" t="s">
        <v>140</v>
      </c>
      <c r="E29" s="15">
        <v>1728000</v>
      </c>
      <c r="F29">
        <v>52600</v>
      </c>
      <c r="G29" s="4">
        <v>2.74</v>
      </c>
      <c r="H29" s="4">
        <v>2.74</v>
      </c>
      <c r="I29" s="4">
        <v>600</v>
      </c>
      <c r="J29" s="8">
        <v>1</v>
      </c>
      <c r="K29" s="4">
        <v>0</v>
      </c>
      <c r="AM29" s="4"/>
    </row>
    <row r="30" spans="1:40" x14ac:dyDescent="0.3">
      <c r="A30" s="5" t="s">
        <v>105</v>
      </c>
      <c r="B30" s="5">
        <v>2</v>
      </c>
      <c r="C30" s="5" t="str">
        <f t="shared" si="0"/>
        <v>20b_2</v>
      </c>
      <c r="D30" t="s">
        <v>141</v>
      </c>
      <c r="E30" s="15">
        <v>1728000</v>
      </c>
      <c r="F30">
        <v>52600</v>
      </c>
      <c r="G30" s="4">
        <v>2.74</v>
      </c>
      <c r="H30" s="4">
        <v>2.74</v>
      </c>
      <c r="I30" s="4">
        <v>600</v>
      </c>
      <c r="J30" s="8">
        <v>1</v>
      </c>
      <c r="K30" s="4">
        <v>0</v>
      </c>
      <c r="AM30" s="4"/>
    </row>
    <row r="31" spans="1:40" x14ac:dyDescent="0.3">
      <c r="A31" s="5">
        <v>21</v>
      </c>
      <c r="B31" s="5">
        <v>2</v>
      </c>
      <c r="C31" s="5" t="str">
        <f t="shared" si="0"/>
        <v>21_2</v>
      </c>
      <c r="D31" t="s">
        <v>142</v>
      </c>
      <c r="E31" s="15">
        <v>1728000</v>
      </c>
      <c r="F31">
        <v>52600</v>
      </c>
      <c r="G31" s="4">
        <v>2.74</v>
      </c>
      <c r="H31" s="4">
        <v>2.74</v>
      </c>
      <c r="I31" s="4">
        <v>600</v>
      </c>
      <c r="J31" s="8">
        <v>1</v>
      </c>
      <c r="K31" s="4">
        <v>0</v>
      </c>
      <c r="AM31" s="4"/>
    </row>
    <row r="32" spans="1:40" x14ac:dyDescent="0.3">
      <c r="A32" s="5">
        <v>1</v>
      </c>
      <c r="B32" s="5">
        <v>3</v>
      </c>
      <c r="C32" s="5" t="str">
        <f t="shared" si="0"/>
        <v>1_3</v>
      </c>
      <c r="D32" t="s">
        <v>113</v>
      </c>
      <c r="E32" s="15">
        <v>1728000</v>
      </c>
      <c r="F32">
        <v>52600</v>
      </c>
      <c r="G32" s="4">
        <v>2.74</v>
      </c>
      <c r="H32" s="4">
        <v>2.74</v>
      </c>
      <c r="I32" s="4">
        <v>600</v>
      </c>
      <c r="J32" s="8">
        <v>1</v>
      </c>
      <c r="K32" s="4">
        <v>0</v>
      </c>
      <c r="O32" s="4"/>
    </row>
    <row r="33" spans="1:15" x14ac:dyDescent="0.3">
      <c r="A33" s="5">
        <v>2</v>
      </c>
      <c r="B33" s="5">
        <v>3</v>
      </c>
      <c r="C33" s="5" t="str">
        <f t="shared" si="0"/>
        <v>2_3</v>
      </c>
      <c r="D33" t="s">
        <v>114</v>
      </c>
      <c r="E33" s="15">
        <v>1728000</v>
      </c>
      <c r="F33">
        <v>52600</v>
      </c>
      <c r="G33" s="4">
        <v>2.74</v>
      </c>
      <c r="H33" s="4">
        <v>2.74</v>
      </c>
      <c r="I33" s="4">
        <v>600</v>
      </c>
      <c r="J33" s="8">
        <v>1</v>
      </c>
      <c r="K33" s="4">
        <v>0</v>
      </c>
      <c r="O33" s="4"/>
    </row>
    <row r="34" spans="1:15" x14ac:dyDescent="0.3">
      <c r="A34" s="5">
        <v>3</v>
      </c>
      <c r="B34" s="5">
        <v>3</v>
      </c>
      <c r="C34" s="5" t="str">
        <f t="shared" si="0"/>
        <v>3_3</v>
      </c>
      <c r="D34" t="s">
        <v>115</v>
      </c>
      <c r="E34" s="15">
        <v>1728000</v>
      </c>
      <c r="F34">
        <v>52600</v>
      </c>
      <c r="G34" s="4">
        <v>2.74</v>
      </c>
      <c r="H34" s="4">
        <v>2.74</v>
      </c>
      <c r="I34" s="4">
        <v>600</v>
      </c>
      <c r="J34" s="8">
        <v>1</v>
      </c>
      <c r="K34" s="4">
        <v>0</v>
      </c>
      <c r="O34" s="4"/>
    </row>
    <row r="35" spans="1:15" x14ac:dyDescent="0.3">
      <c r="A35" s="5">
        <v>4</v>
      </c>
      <c r="B35" s="5">
        <v>3</v>
      </c>
      <c r="C35" s="5" t="str">
        <f t="shared" si="0"/>
        <v>4_3</v>
      </c>
      <c r="D35" t="s">
        <v>116</v>
      </c>
      <c r="E35" s="15">
        <v>1728000</v>
      </c>
      <c r="F35">
        <v>52600</v>
      </c>
      <c r="G35" s="4">
        <v>2.74</v>
      </c>
      <c r="H35" s="4">
        <v>2.74</v>
      </c>
      <c r="I35" s="4">
        <v>600</v>
      </c>
      <c r="J35" s="8">
        <v>1</v>
      </c>
      <c r="K35" s="4">
        <v>0</v>
      </c>
      <c r="O35" s="4"/>
    </row>
    <row r="36" spans="1:15" x14ac:dyDescent="0.3">
      <c r="A36" s="5">
        <v>5</v>
      </c>
      <c r="B36" s="5">
        <v>3</v>
      </c>
      <c r="C36" s="5" t="str">
        <f t="shared" si="0"/>
        <v>5_3</v>
      </c>
      <c r="D36" t="s">
        <v>117</v>
      </c>
      <c r="E36" s="15">
        <v>1728000</v>
      </c>
      <c r="F36">
        <v>52600</v>
      </c>
      <c r="G36" s="4">
        <v>2.74</v>
      </c>
      <c r="H36" s="4">
        <v>2.74</v>
      </c>
      <c r="I36" s="4">
        <v>600</v>
      </c>
      <c r="J36" s="8">
        <v>1</v>
      </c>
      <c r="K36" s="4">
        <v>0</v>
      </c>
      <c r="O36" s="4"/>
    </row>
    <row r="37" spans="1:15" x14ac:dyDescent="0.3">
      <c r="A37" s="5">
        <v>6</v>
      </c>
      <c r="B37" s="5">
        <v>3</v>
      </c>
      <c r="C37" s="5" t="str">
        <f t="shared" si="0"/>
        <v>6_3</v>
      </c>
      <c r="D37" t="s">
        <v>118</v>
      </c>
      <c r="E37" s="15">
        <v>1728000</v>
      </c>
      <c r="F37">
        <v>52600</v>
      </c>
      <c r="G37" s="4">
        <v>2.74</v>
      </c>
      <c r="H37" s="4">
        <v>2.74</v>
      </c>
      <c r="I37" s="4">
        <v>600</v>
      </c>
      <c r="J37" s="8">
        <v>1</v>
      </c>
      <c r="K37" s="4">
        <v>0</v>
      </c>
      <c r="O37" s="4"/>
    </row>
    <row r="38" spans="1:15" x14ac:dyDescent="0.3">
      <c r="A38" s="5">
        <v>7</v>
      </c>
      <c r="B38" s="5">
        <v>3</v>
      </c>
      <c r="C38" s="5" t="str">
        <f t="shared" si="0"/>
        <v>7_3</v>
      </c>
      <c r="D38" t="s">
        <v>119</v>
      </c>
      <c r="E38" s="15">
        <v>1728000</v>
      </c>
      <c r="F38">
        <v>52600</v>
      </c>
      <c r="G38" s="4">
        <v>2.74</v>
      </c>
      <c r="H38" s="4">
        <v>2.74</v>
      </c>
      <c r="I38" s="4">
        <v>600</v>
      </c>
      <c r="J38" s="8">
        <v>1</v>
      </c>
      <c r="K38" s="4">
        <v>0</v>
      </c>
      <c r="O38" s="4"/>
    </row>
    <row r="39" spans="1:15" x14ac:dyDescent="0.3">
      <c r="A39" s="5">
        <v>8</v>
      </c>
      <c r="B39" s="5">
        <v>3</v>
      </c>
      <c r="C39" s="5" t="str">
        <f t="shared" si="0"/>
        <v>8_3</v>
      </c>
      <c r="D39" t="s">
        <v>120</v>
      </c>
      <c r="E39" s="15">
        <v>1728000</v>
      </c>
      <c r="F39">
        <v>52600</v>
      </c>
      <c r="G39" s="4">
        <v>2.74</v>
      </c>
      <c r="H39" s="4">
        <v>2.74</v>
      </c>
      <c r="I39" s="4">
        <v>600</v>
      </c>
      <c r="J39" s="8">
        <v>1</v>
      </c>
      <c r="K39" s="4">
        <v>0</v>
      </c>
      <c r="O39" s="4"/>
    </row>
    <row r="40" spans="1:15" x14ac:dyDescent="0.3">
      <c r="A40" s="5">
        <v>9</v>
      </c>
      <c r="B40" s="5">
        <v>3</v>
      </c>
      <c r="C40" s="5" t="str">
        <f t="shared" si="0"/>
        <v>9_3</v>
      </c>
      <c r="D40" t="s">
        <v>121</v>
      </c>
      <c r="E40" s="15">
        <v>1728000</v>
      </c>
      <c r="F40">
        <v>52600</v>
      </c>
      <c r="G40" s="4">
        <v>2.74</v>
      </c>
      <c r="H40" s="4">
        <v>2.74</v>
      </c>
      <c r="I40" s="4">
        <v>600</v>
      </c>
      <c r="J40" s="8">
        <v>1</v>
      </c>
      <c r="K40" s="4">
        <v>0</v>
      </c>
      <c r="O40" s="4"/>
    </row>
    <row r="41" spans="1:15" x14ac:dyDescent="0.3">
      <c r="A41" s="5" t="s">
        <v>88</v>
      </c>
      <c r="B41" s="5">
        <v>3</v>
      </c>
      <c r="C41" s="5" t="str">
        <f t="shared" si="0"/>
        <v>10a_3</v>
      </c>
      <c r="D41" t="s">
        <v>122</v>
      </c>
      <c r="E41" s="15">
        <v>1728000</v>
      </c>
      <c r="F41">
        <v>52600</v>
      </c>
      <c r="G41" s="4">
        <v>2.74</v>
      </c>
      <c r="H41" s="4">
        <v>2.74</v>
      </c>
      <c r="I41" s="4">
        <v>600</v>
      </c>
      <c r="J41" s="8">
        <v>1</v>
      </c>
      <c r="K41" s="4">
        <v>0</v>
      </c>
      <c r="O41" s="4"/>
    </row>
    <row r="42" spans="1:15" x14ac:dyDescent="0.3">
      <c r="A42" s="5" t="s">
        <v>89</v>
      </c>
      <c r="B42" s="5">
        <v>3</v>
      </c>
      <c r="C42" s="5" t="str">
        <f t="shared" si="0"/>
        <v>10b_3</v>
      </c>
      <c r="D42" t="s">
        <v>123</v>
      </c>
      <c r="E42" s="15">
        <v>1728000</v>
      </c>
      <c r="F42">
        <v>52600</v>
      </c>
      <c r="G42" s="4">
        <v>2.74</v>
      </c>
      <c r="H42" s="4">
        <v>2.74</v>
      </c>
      <c r="I42" s="4">
        <v>600</v>
      </c>
      <c r="J42" s="8">
        <v>1</v>
      </c>
      <c r="K42" s="4">
        <v>0</v>
      </c>
      <c r="O42" s="4"/>
    </row>
    <row r="43" spans="1:15" x14ac:dyDescent="0.3">
      <c r="A43" s="5" t="s">
        <v>90</v>
      </c>
      <c r="B43" s="5">
        <v>3</v>
      </c>
      <c r="C43" s="5" t="str">
        <f t="shared" si="0"/>
        <v>11a_3</v>
      </c>
      <c r="D43" t="s">
        <v>124</v>
      </c>
      <c r="E43" s="15">
        <v>1728000</v>
      </c>
      <c r="F43">
        <v>52600</v>
      </c>
      <c r="G43" s="4">
        <v>2.74</v>
      </c>
      <c r="H43" s="4">
        <v>2.74</v>
      </c>
      <c r="I43" s="4">
        <v>600</v>
      </c>
      <c r="J43" s="8">
        <v>1</v>
      </c>
      <c r="K43" s="4">
        <v>0</v>
      </c>
      <c r="O43" s="4"/>
    </row>
    <row r="44" spans="1:15" x14ac:dyDescent="0.3">
      <c r="A44" s="5" t="s">
        <v>91</v>
      </c>
      <c r="B44" s="5">
        <v>3</v>
      </c>
      <c r="C44" s="5" t="str">
        <f t="shared" si="0"/>
        <v>11b_3</v>
      </c>
      <c r="D44" t="s">
        <v>125</v>
      </c>
      <c r="E44" s="15">
        <v>1728000</v>
      </c>
      <c r="F44">
        <v>52600</v>
      </c>
      <c r="G44" s="4">
        <v>2.74</v>
      </c>
      <c r="H44" s="4">
        <v>2.74</v>
      </c>
      <c r="I44" s="4">
        <v>600</v>
      </c>
      <c r="J44" s="8">
        <v>1</v>
      </c>
      <c r="K44" s="4">
        <v>0</v>
      </c>
      <c r="O44" s="4"/>
    </row>
    <row r="45" spans="1:15" x14ac:dyDescent="0.3">
      <c r="A45" s="5" t="s">
        <v>92</v>
      </c>
      <c r="B45" s="5">
        <v>3</v>
      </c>
      <c r="C45" s="5" t="str">
        <f t="shared" si="0"/>
        <v>12a_3</v>
      </c>
      <c r="D45" s="6" t="s">
        <v>126</v>
      </c>
      <c r="E45" s="15">
        <v>1728000</v>
      </c>
      <c r="F45">
        <v>52600</v>
      </c>
      <c r="G45" s="4">
        <v>2.74</v>
      </c>
      <c r="H45" s="4">
        <v>2.74</v>
      </c>
      <c r="I45" s="4">
        <v>600</v>
      </c>
      <c r="J45" s="8">
        <v>1</v>
      </c>
      <c r="K45" s="4">
        <v>0</v>
      </c>
      <c r="O45" s="4"/>
    </row>
    <row r="46" spans="1:15" x14ac:dyDescent="0.3">
      <c r="A46" s="5" t="s">
        <v>93</v>
      </c>
      <c r="B46" s="5">
        <v>3</v>
      </c>
      <c r="C46" s="5" t="str">
        <f t="shared" si="0"/>
        <v>12b_3</v>
      </c>
      <c r="D46" t="s">
        <v>127</v>
      </c>
      <c r="E46" s="15">
        <v>1728000</v>
      </c>
      <c r="F46">
        <v>52600</v>
      </c>
      <c r="G46" s="4">
        <v>2.74</v>
      </c>
      <c r="H46" s="4">
        <v>2.74</v>
      </c>
      <c r="I46" s="4">
        <v>600</v>
      </c>
      <c r="J46" s="8">
        <v>1</v>
      </c>
      <c r="K46" s="4">
        <v>0</v>
      </c>
      <c r="O46" s="4"/>
    </row>
    <row r="47" spans="1:15" x14ac:dyDescent="0.3">
      <c r="A47" s="5">
        <v>13</v>
      </c>
      <c r="B47" s="5">
        <v>3</v>
      </c>
      <c r="C47" s="5" t="str">
        <f t="shared" si="0"/>
        <v>13_3</v>
      </c>
      <c r="D47" t="s">
        <v>128</v>
      </c>
      <c r="E47" s="15">
        <v>1728000</v>
      </c>
      <c r="F47">
        <v>52600</v>
      </c>
      <c r="G47" s="4">
        <v>2.74</v>
      </c>
      <c r="H47" s="4">
        <v>2.74</v>
      </c>
      <c r="I47" s="4">
        <v>600</v>
      </c>
      <c r="J47" s="8">
        <v>1</v>
      </c>
      <c r="K47" s="4">
        <v>0</v>
      </c>
      <c r="O47" s="4"/>
    </row>
    <row r="48" spans="1:15" x14ac:dyDescent="0.3">
      <c r="A48" s="5">
        <v>14</v>
      </c>
      <c r="B48" s="5">
        <v>3</v>
      </c>
      <c r="C48" s="5" t="str">
        <f t="shared" si="0"/>
        <v>14_3</v>
      </c>
      <c r="D48" t="s">
        <v>129</v>
      </c>
      <c r="E48" s="15">
        <v>1728000</v>
      </c>
      <c r="F48">
        <v>52600</v>
      </c>
      <c r="G48" s="4">
        <v>2.74</v>
      </c>
      <c r="H48" s="4">
        <v>2.74</v>
      </c>
      <c r="I48" s="4">
        <v>600</v>
      </c>
      <c r="J48" s="8">
        <v>1</v>
      </c>
      <c r="K48" s="4">
        <v>0</v>
      </c>
      <c r="O48" s="4"/>
    </row>
    <row r="49" spans="1:39" x14ac:dyDescent="0.3">
      <c r="A49" s="5" t="s">
        <v>94</v>
      </c>
      <c r="B49" s="5">
        <v>3</v>
      </c>
      <c r="C49" s="5" t="str">
        <f t="shared" si="0"/>
        <v>15a_3</v>
      </c>
      <c r="D49" s="6" t="s">
        <v>130</v>
      </c>
      <c r="E49" s="15">
        <v>1728000</v>
      </c>
      <c r="F49">
        <v>52600</v>
      </c>
      <c r="G49" s="4">
        <v>2.74</v>
      </c>
      <c r="H49" s="4">
        <v>2.74</v>
      </c>
      <c r="I49" s="4">
        <v>600</v>
      </c>
      <c r="J49" s="8">
        <v>1</v>
      </c>
      <c r="K49" s="4">
        <v>0</v>
      </c>
      <c r="O49" s="4"/>
    </row>
    <row r="50" spans="1:39" x14ac:dyDescent="0.3">
      <c r="A50" s="5" t="s">
        <v>95</v>
      </c>
      <c r="B50" s="5">
        <v>3</v>
      </c>
      <c r="C50" s="5" t="str">
        <f t="shared" si="0"/>
        <v>15b_3</v>
      </c>
      <c r="D50" t="s">
        <v>131</v>
      </c>
      <c r="E50" s="15">
        <v>1728000</v>
      </c>
      <c r="F50">
        <v>52600</v>
      </c>
      <c r="G50" s="4">
        <v>2.74</v>
      </c>
      <c r="H50" s="4">
        <v>2.74</v>
      </c>
      <c r="I50" s="4">
        <v>600</v>
      </c>
      <c r="J50" s="8">
        <v>1</v>
      </c>
      <c r="K50" s="4">
        <v>0</v>
      </c>
      <c r="O50" s="4"/>
    </row>
    <row r="51" spans="1:39" x14ac:dyDescent="0.3">
      <c r="A51" s="5" t="s">
        <v>96</v>
      </c>
      <c r="B51" s="5">
        <v>3</v>
      </c>
      <c r="C51" s="5" t="str">
        <f t="shared" si="0"/>
        <v>16a_3</v>
      </c>
      <c r="D51" t="s">
        <v>132</v>
      </c>
      <c r="E51" s="15">
        <v>1728000</v>
      </c>
      <c r="F51">
        <v>52600</v>
      </c>
      <c r="G51" s="4">
        <v>2.74</v>
      </c>
      <c r="H51" s="4">
        <v>2.74</v>
      </c>
      <c r="I51" s="4">
        <v>600</v>
      </c>
      <c r="J51" s="8">
        <v>1</v>
      </c>
      <c r="K51" s="4">
        <v>0</v>
      </c>
      <c r="O51" s="4"/>
    </row>
    <row r="52" spans="1:39" x14ac:dyDescent="0.3">
      <c r="A52" s="5" t="s">
        <v>97</v>
      </c>
      <c r="B52" s="5">
        <v>3</v>
      </c>
      <c r="C52" s="5" t="str">
        <f t="shared" si="0"/>
        <v>16b_3</v>
      </c>
      <c r="D52" t="s">
        <v>133</v>
      </c>
      <c r="E52" s="15">
        <v>1728000</v>
      </c>
      <c r="F52">
        <v>52600</v>
      </c>
      <c r="G52" s="4">
        <v>2.74</v>
      </c>
      <c r="H52" s="4">
        <v>2.74</v>
      </c>
      <c r="I52" s="4">
        <v>600</v>
      </c>
      <c r="J52" s="8">
        <v>1</v>
      </c>
      <c r="K52" s="4">
        <v>0</v>
      </c>
      <c r="O52" s="4"/>
    </row>
    <row r="53" spans="1:39" x14ac:dyDescent="0.3">
      <c r="A53" s="5" t="s">
        <v>98</v>
      </c>
      <c r="B53" s="5">
        <v>3</v>
      </c>
      <c r="C53" s="5" t="str">
        <f t="shared" si="0"/>
        <v>17a_3</v>
      </c>
      <c r="D53" t="s">
        <v>134</v>
      </c>
      <c r="E53" s="15">
        <v>1728000</v>
      </c>
      <c r="F53">
        <v>52600</v>
      </c>
      <c r="G53" s="4">
        <v>2.74</v>
      </c>
      <c r="H53" s="4">
        <v>2.74</v>
      </c>
      <c r="I53" s="4">
        <v>600</v>
      </c>
      <c r="J53" s="8">
        <v>1</v>
      </c>
      <c r="K53" s="4">
        <v>0</v>
      </c>
      <c r="O53" s="4"/>
    </row>
    <row r="54" spans="1:39" x14ac:dyDescent="0.3">
      <c r="A54" s="5" t="s">
        <v>99</v>
      </c>
      <c r="B54" s="5">
        <v>3</v>
      </c>
      <c r="C54" s="5" t="str">
        <f t="shared" si="0"/>
        <v>17b_3</v>
      </c>
      <c r="D54" t="s">
        <v>135</v>
      </c>
      <c r="E54" s="15">
        <v>1728000</v>
      </c>
      <c r="F54">
        <v>52600</v>
      </c>
      <c r="G54" s="4">
        <v>2.74</v>
      </c>
      <c r="H54" s="4">
        <v>2.74</v>
      </c>
      <c r="I54" s="4">
        <v>600</v>
      </c>
      <c r="J54" s="8">
        <v>1</v>
      </c>
      <c r="K54" s="4">
        <v>0</v>
      </c>
      <c r="O54" s="4"/>
    </row>
    <row r="55" spans="1:39" x14ac:dyDescent="0.3">
      <c r="A55" s="5" t="s">
        <v>100</v>
      </c>
      <c r="B55" s="5">
        <v>3</v>
      </c>
      <c r="C55" s="5" t="str">
        <f t="shared" si="0"/>
        <v>18a_3</v>
      </c>
      <c r="D55" t="s">
        <v>136</v>
      </c>
      <c r="E55" s="15">
        <v>1728000</v>
      </c>
      <c r="F55">
        <v>52600</v>
      </c>
      <c r="G55" s="4">
        <v>2.74</v>
      </c>
      <c r="H55" s="4">
        <v>2.74</v>
      </c>
      <c r="I55" s="4">
        <v>600</v>
      </c>
      <c r="J55" s="8">
        <v>1</v>
      </c>
      <c r="K55" s="4">
        <v>0</v>
      </c>
      <c r="O55" s="4"/>
    </row>
    <row r="56" spans="1:39" x14ac:dyDescent="0.3">
      <c r="A56" s="5" t="s">
        <v>101</v>
      </c>
      <c r="B56" s="5">
        <v>3</v>
      </c>
      <c r="C56" s="5" t="str">
        <f t="shared" si="0"/>
        <v>18b_3</v>
      </c>
      <c r="D56" t="s">
        <v>137</v>
      </c>
      <c r="E56" s="15">
        <v>1728000</v>
      </c>
      <c r="F56">
        <v>52600</v>
      </c>
      <c r="G56" s="4">
        <v>2.74</v>
      </c>
      <c r="H56" s="4">
        <v>2.74</v>
      </c>
      <c r="I56" s="4">
        <v>600</v>
      </c>
      <c r="J56" s="8">
        <v>1</v>
      </c>
      <c r="K56" s="4">
        <v>0</v>
      </c>
      <c r="O56" s="4"/>
    </row>
    <row r="57" spans="1:39" x14ac:dyDescent="0.3">
      <c r="A57" s="5" t="s">
        <v>102</v>
      </c>
      <c r="B57" s="5">
        <v>3</v>
      </c>
      <c r="C57" s="5" t="str">
        <f t="shared" ref="C57:C58" si="2">TEXT(A57,"General") &amp; "_" &amp; TEXT(B57,"General")</f>
        <v>19a_3</v>
      </c>
      <c r="D57" t="s">
        <v>138</v>
      </c>
      <c r="E57" s="15">
        <v>1728000</v>
      </c>
      <c r="F57">
        <v>52600</v>
      </c>
      <c r="G57" s="4">
        <v>2.74</v>
      </c>
      <c r="H57" s="4">
        <v>2.74</v>
      </c>
      <c r="I57" s="4">
        <v>600</v>
      </c>
      <c r="J57" s="8">
        <v>1</v>
      </c>
      <c r="K57" s="4">
        <v>0</v>
      </c>
      <c r="O57" s="4"/>
    </row>
    <row r="58" spans="1:39" x14ac:dyDescent="0.3">
      <c r="A58" s="5" t="s">
        <v>103</v>
      </c>
      <c r="B58" s="5">
        <v>3</v>
      </c>
      <c r="C58" s="5" t="str">
        <f t="shared" si="2"/>
        <v>19b_3</v>
      </c>
      <c r="D58" t="s">
        <v>139</v>
      </c>
      <c r="E58" s="15">
        <v>1728000</v>
      </c>
      <c r="F58">
        <v>52600</v>
      </c>
      <c r="G58" s="4">
        <v>2.74</v>
      </c>
      <c r="H58" s="4">
        <v>2.74</v>
      </c>
      <c r="I58" s="4">
        <v>600</v>
      </c>
      <c r="J58" s="8">
        <v>1</v>
      </c>
      <c r="K58" s="4">
        <v>0</v>
      </c>
      <c r="O58" s="4"/>
    </row>
    <row r="59" spans="1:39" x14ac:dyDescent="0.3">
      <c r="A59" s="5" t="s">
        <v>104</v>
      </c>
      <c r="B59" s="5">
        <v>3</v>
      </c>
      <c r="C59" s="5" t="str">
        <f t="shared" ref="C59:C61" si="3">TEXT(A59,"General") &amp; "_" &amp; TEXT(B59,"General")</f>
        <v>20a_3</v>
      </c>
      <c r="D59" t="s">
        <v>140</v>
      </c>
      <c r="E59" s="15">
        <v>1728000</v>
      </c>
      <c r="F59">
        <v>52600</v>
      </c>
      <c r="G59" s="4">
        <v>2.74</v>
      </c>
      <c r="H59" s="4">
        <v>2.74</v>
      </c>
      <c r="I59" s="4">
        <v>600</v>
      </c>
      <c r="J59" s="8">
        <v>1</v>
      </c>
      <c r="K59" s="4">
        <v>0</v>
      </c>
      <c r="O59" s="4"/>
      <c r="AM59" s="4"/>
    </row>
    <row r="60" spans="1:39" x14ac:dyDescent="0.3">
      <c r="A60" s="5" t="s">
        <v>105</v>
      </c>
      <c r="B60" s="5">
        <v>3</v>
      </c>
      <c r="C60" s="5" t="str">
        <f t="shared" si="3"/>
        <v>20b_3</v>
      </c>
      <c r="D60" t="s">
        <v>141</v>
      </c>
      <c r="E60" s="15">
        <v>1728000</v>
      </c>
      <c r="F60">
        <v>52600</v>
      </c>
      <c r="G60" s="4">
        <v>2.74</v>
      </c>
      <c r="H60" s="4">
        <v>2.74</v>
      </c>
      <c r="I60" s="4">
        <v>600</v>
      </c>
      <c r="J60" s="8">
        <v>1</v>
      </c>
      <c r="K60" s="4">
        <v>0</v>
      </c>
      <c r="O60" s="4"/>
      <c r="AM60" s="4"/>
    </row>
    <row r="61" spans="1:39" x14ac:dyDescent="0.3">
      <c r="A61" s="5">
        <v>21</v>
      </c>
      <c r="B61" s="5">
        <v>3</v>
      </c>
      <c r="C61" s="5" t="str">
        <f t="shared" si="3"/>
        <v>21_3</v>
      </c>
      <c r="D61" t="s">
        <v>142</v>
      </c>
      <c r="E61" s="15">
        <v>1728000</v>
      </c>
      <c r="F61">
        <v>52600</v>
      </c>
      <c r="G61" s="4">
        <v>2.74</v>
      </c>
      <c r="H61" s="4">
        <v>2.74</v>
      </c>
      <c r="I61" s="4">
        <v>600</v>
      </c>
      <c r="J61" s="8">
        <v>1</v>
      </c>
      <c r="K61" s="4">
        <v>0</v>
      </c>
      <c r="O61" s="4"/>
      <c r="AM61" s="4"/>
    </row>
    <row r="62" spans="1:39" x14ac:dyDescent="0.3">
      <c r="A62" s="5">
        <v>1</v>
      </c>
      <c r="B62" s="5">
        <v>4</v>
      </c>
      <c r="C62" s="5" t="str">
        <f t="shared" si="0"/>
        <v>1_4</v>
      </c>
      <c r="D62" t="s">
        <v>113</v>
      </c>
      <c r="E62" s="15">
        <v>1728000</v>
      </c>
      <c r="F62">
        <v>52600</v>
      </c>
      <c r="G62" s="4">
        <v>2.74</v>
      </c>
      <c r="H62" s="4">
        <v>2.74</v>
      </c>
      <c r="I62" s="4">
        <v>600</v>
      </c>
      <c r="J62" s="8">
        <v>1</v>
      </c>
      <c r="K62" s="4">
        <v>0</v>
      </c>
      <c r="O62" s="4"/>
    </row>
    <row r="63" spans="1:39" x14ac:dyDescent="0.3">
      <c r="A63" s="5">
        <v>2</v>
      </c>
      <c r="B63" s="5">
        <v>4</v>
      </c>
      <c r="C63" s="5" t="str">
        <f t="shared" si="0"/>
        <v>2_4</v>
      </c>
      <c r="D63" t="s">
        <v>114</v>
      </c>
      <c r="E63" s="15">
        <v>1728000</v>
      </c>
      <c r="F63">
        <v>52600</v>
      </c>
      <c r="G63" s="4">
        <v>2.74</v>
      </c>
      <c r="H63" s="4">
        <v>2.74</v>
      </c>
      <c r="I63" s="4">
        <v>600</v>
      </c>
      <c r="J63" s="8">
        <v>1</v>
      </c>
      <c r="K63" s="4">
        <v>0</v>
      </c>
      <c r="O63" s="4"/>
    </row>
    <row r="64" spans="1:39" x14ac:dyDescent="0.3">
      <c r="A64" s="5">
        <v>3</v>
      </c>
      <c r="B64" s="5">
        <v>4</v>
      </c>
      <c r="C64" s="5" t="str">
        <f t="shared" si="0"/>
        <v>3_4</v>
      </c>
      <c r="D64" t="s">
        <v>115</v>
      </c>
      <c r="E64" s="15">
        <v>1728000</v>
      </c>
      <c r="F64">
        <v>52600</v>
      </c>
      <c r="G64" s="4">
        <v>2.74</v>
      </c>
      <c r="H64" s="4">
        <v>2.74</v>
      </c>
      <c r="I64" s="4">
        <v>600</v>
      </c>
      <c r="J64" s="8">
        <v>1</v>
      </c>
      <c r="K64" s="4">
        <v>0</v>
      </c>
      <c r="O64" s="4"/>
    </row>
    <row r="65" spans="1:15" x14ac:dyDescent="0.3">
      <c r="A65" s="5">
        <v>4</v>
      </c>
      <c r="B65" s="5">
        <v>4</v>
      </c>
      <c r="C65" s="5" t="str">
        <f t="shared" si="0"/>
        <v>4_4</v>
      </c>
      <c r="D65" t="s">
        <v>116</v>
      </c>
      <c r="E65" s="15">
        <v>1728000</v>
      </c>
      <c r="F65">
        <v>52600</v>
      </c>
      <c r="G65" s="4">
        <v>2.74</v>
      </c>
      <c r="H65" s="4">
        <v>2.74</v>
      </c>
      <c r="I65" s="4">
        <v>600</v>
      </c>
      <c r="J65" s="8">
        <v>1</v>
      </c>
      <c r="K65" s="4">
        <v>0</v>
      </c>
      <c r="O65" s="4"/>
    </row>
    <row r="66" spans="1:15" x14ac:dyDescent="0.3">
      <c r="A66" s="5">
        <v>5</v>
      </c>
      <c r="B66" s="5">
        <v>4</v>
      </c>
      <c r="C66" s="5" t="str">
        <f t="shared" si="0"/>
        <v>5_4</v>
      </c>
      <c r="D66" t="s">
        <v>117</v>
      </c>
      <c r="E66" s="15">
        <v>1728000</v>
      </c>
      <c r="F66">
        <v>52600</v>
      </c>
      <c r="G66" s="4">
        <v>2.74</v>
      </c>
      <c r="H66" s="4">
        <v>2.74</v>
      </c>
      <c r="I66" s="4">
        <v>600</v>
      </c>
      <c r="J66" s="8">
        <v>1</v>
      </c>
      <c r="K66" s="4">
        <v>0</v>
      </c>
      <c r="O66" s="4"/>
    </row>
    <row r="67" spans="1:15" x14ac:dyDescent="0.3">
      <c r="A67" s="5">
        <v>6</v>
      </c>
      <c r="B67" s="5">
        <v>4</v>
      </c>
      <c r="C67" s="5" t="str">
        <f t="shared" si="0"/>
        <v>6_4</v>
      </c>
      <c r="D67" t="s">
        <v>118</v>
      </c>
      <c r="E67" s="15">
        <v>1728000</v>
      </c>
      <c r="F67">
        <v>52600</v>
      </c>
      <c r="G67" s="4">
        <v>2.74</v>
      </c>
      <c r="H67" s="4">
        <v>2.74</v>
      </c>
      <c r="I67" s="4">
        <v>600</v>
      </c>
      <c r="J67" s="8">
        <v>1</v>
      </c>
      <c r="K67" s="4">
        <v>0</v>
      </c>
      <c r="O67" s="4"/>
    </row>
    <row r="68" spans="1:15" x14ac:dyDescent="0.3">
      <c r="A68" s="5">
        <v>7</v>
      </c>
      <c r="B68" s="5">
        <v>4</v>
      </c>
      <c r="C68" s="5" t="str">
        <f t="shared" si="0"/>
        <v>7_4</v>
      </c>
      <c r="D68" t="s">
        <v>119</v>
      </c>
      <c r="E68" s="15">
        <v>1728000</v>
      </c>
      <c r="F68">
        <v>52600</v>
      </c>
      <c r="G68" s="4">
        <v>2.74</v>
      </c>
      <c r="H68" s="4">
        <v>2.74</v>
      </c>
      <c r="I68" s="4">
        <v>600</v>
      </c>
      <c r="J68" s="8">
        <v>1</v>
      </c>
      <c r="K68" s="4">
        <v>0</v>
      </c>
      <c r="O68" s="4"/>
    </row>
    <row r="69" spans="1:15" x14ac:dyDescent="0.3">
      <c r="A69" s="5">
        <v>8</v>
      </c>
      <c r="B69" s="5">
        <v>4</v>
      </c>
      <c r="C69" s="5" t="str">
        <f t="shared" si="0"/>
        <v>8_4</v>
      </c>
      <c r="D69" t="s">
        <v>120</v>
      </c>
      <c r="E69" s="15">
        <v>1728000</v>
      </c>
      <c r="F69">
        <v>52600</v>
      </c>
      <c r="G69" s="4">
        <v>2.74</v>
      </c>
      <c r="H69" s="4">
        <v>2.74</v>
      </c>
      <c r="I69" s="4">
        <v>600</v>
      </c>
      <c r="J69" s="8">
        <v>1</v>
      </c>
      <c r="K69" s="4">
        <v>0</v>
      </c>
      <c r="O69" s="4"/>
    </row>
    <row r="70" spans="1:15" x14ac:dyDescent="0.3">
      <c r="A70" s="5">
        <v>9</v>
      </c>
      <c r="B70" s="5">
        <v>4</v>
      </c>
      <c r="C70" s="5" t="str">
        <f t="shared" si="0"/>
        <v>9_4</v>
      </c>
      <c r="D70" t="s">
        <v>121</v>
      </c>
      <c r="E70" s="15">
        <v>1728000</v>
      </c>
      <c r="F70">
        <v>52600</v>
      </c>
      <c r="G70" s="4">
        <v>2.74</v>
      </c>
      <c r="H70" s="4">
        <v>2.74</v>
      </c>
      <c r="I70" s="4">
        <v>600</v>
      </c>
      <c r="J70" s="8">
        <v>1</v>
      </c>
      <c r="K70" s="4">
        <v>0</v>
      </c>
      <c r="O70" s="4"/>
    </row>
    <row r="71" spans="1:15" x14ac:dyDescent="0.3">
      <c r="A71" s="5" t="s">
        <v>88</v>
      </c>
      <c r="B71" s="5">
        <v>4</v>
      </c>
      <c r="C71" s="5" t="str">
        <f t="shared" si="0"/>
        <v>10a_4</v>
      </c>
      <c r="D71" t="s">
        <v>122</v>
      </c>
      <c r="E71" s="15">
        <v>1728000</v>
      </c>
      <c r="F71">
        <v>52600</v>
      </c>
      <c r="G71" s="4">
        <v>2.74</v>
      </c>
      <c r="H71" s="4">
        <v>2.74</v>
      </c>
      <c r="I71" s="4">
        <v>600</v>
      </c>
      <c r="J71" s="8">
        <v>1</v>
      </c>
      <c r="K71" s="4">
        <v>0</v>
      </c>
      <c r="O71" s="4"/>
    </row>
    <row r="72" spans="1:15" x14ac:dyDescent="0.3">
      <c r="A72" s="5" t="s">
        <v>89</v>
      </c>
      <c r="B72" s="5">
        <v>4</v>
      </c>
      <c r="C72" s="5" t="str">
        <f t="shared" si="0"/>
        <v>10b_4</v>
      </c>
      <c r="D72" t="s">
        <v>123</v>
      </c>
      <c r="E72" s="15">
        <v>1728000</v>
      </c>
      <c r="F72">
        <v>52600</v>
      </c>
      <c r="G72" s="4">
        <v>2.74</v>
      </c>
      <c r="H72" s="4">
        <v>2.74</v>
      </c>
      <c r="I72" s="4">
        <v>600</v>
      </c>
      <c r="J72" s="8">
        <v>1</v>
      </c>
      <c r="K72" s="4">
        <v>0</v>
      </c>
      <c r="O72" s="4"/>
    </row>
    <row r="73" spans="1:15" x14ac:dyDescent="0.3">
      <c r="A73" s="5" t="s">
        <v>90</v>
      </c>
      <c r="B73" s="5">
        <v>4</v>
      </c>
      <c r="C73" s="5" t="str">
        <f t="shared" si="0"/>
        <v>11a_4</v>
      </c>
      <c r="D73" t="s">
        <v>124</v>
      </c>
      <c r="E73" s="15">
        <v>1728000</v>
      </c>
      <c r="F73">
        <v>52600</v>
      </c>
      <c r="G73" s="4">
        <v>2.74</v>
      </c>
      <c r="H73" s="4">
        <v>2.74</v>
      </c>
      <c r="I73" s="4">
        <v>600</v>
      </c>
      <c r="J73" s="8">
        <v>1</v>
      </c>
      <c r="K73" s="4">
        <v>0</v>
      </c>
      <c r="O73" s="4"/>
    </row>
    <row r="74" spans="1:15" x14ac:dyDescent="0.3">
      <c r="A74" s="5" t="s">
        <v>91</v>
      </c>
      <c r="B74" s="5">
        <v>4</v>
      </c>
      <c r="C74" s="5" t="str">
        <f t="shared" si="0"/>
        <v>11b_4</v>
      </c>
      <c r="D74" t="s">
        <v>125</v>
      </c>
      <c r="E74" s="15">
        <v>1728000</v>
      </c>
      <c r="F74">
        <v>52600</v>
      </c>
      <c r="G74" s="4">
        <v>2.74</v>
      </c>
      <c r="H74" s="4">
        <v>2.74</v>
      </c>
      <c r="I74" s="4">
        <v>600</v>
      </c>
      <c r="J74" s="8">
        <v>1</v>
      </c>
      <c r="K74" s="4">
        <v>0</v>
      </c>
      <c r="O74" s="4"/>
    </row>
    <row r="75" spans="1:15" x14ac:dyDescent="0.3">
      <c r="A75" s="5" t="s">
        <v>92</v>
      </c>
      <c r="B75" s="5">
        <v>4</v>
      </c>
      <c r="C75" s="5" t="str">
        <f t="shared" si="0"/>
        <v>12a_4</v>
      </c>
      <c r="D75" s="6" t="s">
        <v>126</v>
      </c>
      <c r="E75" s="15">
        <v>1728000</v>
      </c>
      <c r="F75">
        <v>52600</v>
      </c>
      <c r="G75" s="4">
        <v>2.74</v>
      </c>
      <c r="H75" s="4">
        <v>2.74</v>
      </c>
      <c r="I75" s="4">
        <v>600</v>
      </c>
      <c r="J75" s="8">
        <v>1</v>
      </c>
      <c r="K75" s="4">
        <v>0</v>
      </c>
      <c r="O75" s="4"/>
    </row>
    <row r="76" spans="1:15" x14ac:dyDescent="0.3">
      <c r="A76" s="5" t="s">
        <v>93</v>
      </c>
      <c r="B76" s="5">
        <v>4</v>
      </c>
      <c r="C76" s="5" t="str">
        <f t="shared" si="0"/>
        <v>12b_4</v>
      </c>
      <c r="D76" t="s">
        <v>127</v>
      </c>
      <c r="E76" s="15">
        <v>1728000</v>
      </c>
      <c r="F76">
        <v>52600</v>
      </c>
      <c r="G76" s="4">
        <v>2.74</v>
      </c>
      <c r="H76" s="4">
        <v>2.74</v>
      </c>
      <c r="I76" s="4">
        <v>600</v>
      </c>
      <c r="J76" s="8">
        <v>1</v>
      </c>
      <c r="K76" s="4">
        <v>0</v>
      </c>
      <c r="O76" s="4"/>
    </row>
    <row r="77" spans="1:15" x14ac:dyDescent="0.3">
      <c r="A77" s="5">
        <v>13</v>
      </c>
      <c r="B77" s="5">
        <v>4</v>
      </c>
      <c r="C77" s="5" t="str">
        <f t="shared" ref="C77:C155" si="4">TEXT(A77,"General") &amp; "_" &amp; TEXT(B77,"General")</f>
        <v>13_4</v>
      </c>
      <c r="D77" t="s">
        <v>128</v>
      </c>
      <c r="E77" s="15">
        <v>1728000</v>
      </c>
      <c r="F77">
        <v>52600</v>
      </c>
      <c r="G77" s="4">
        <v>2.74</v>
      </c>
      <c r="H77" s="4">
        <v>2.74</v>
      </c>
      <c r="I77" s="4">
        <v>600</v>
      </c>
      <c r="J77" s="8">
        <v>1</v>
      </c>
      <c r="K77" s="4">
        <v>0</v>
      </c>
      <c r="O77" s="4"/>
    </row>
    <row r="78" spans="1:15" x14ac:dyDescent="0.3">
      <c r="A78" s="5">
        <v>14</v>
      </c>
      <c r="B78" s="5">
        <v>4</v>
      </c>
      <c r="C78" s="5" t="str">
        <f t="shared" si="4"/>
        <v>14_4</v>
      </c>
      <c r="D78" t="s">
        <v>129</v>
      </c>
      <c r="E78" s="15">
        <v>1728000</v>
      </c>
      <c r="F78">
        <v>52600</v>
      </c>
      <c r="G78" s="4">
        <v>2.74</v>
      </c>
      <c r="H78" s="4">
        <v>2.74</v>
      </c>
      <c r="I78" s="4">
        <v>600</v>
      </c>
      <c r="J78" s="8">
        <v>1</v>
      </c>
      <c r="K78" s="4">
        <v>0</v>
      </c>
      <c r="O78" s="4"/>
    </row>
    <row r="79" spans="1:15" x14ac:dyDescent="0.3">
      <c r="A79" s="5" t="s">
        <v>94</v>
      </c>
      <c r="B79" s="5">
        <v>4</v>
      </c>
      <c r="C79" s="5" t="str">
        <f t="shared" si="4"/>
        <v>15a_4</v>
      </c>
      <c r="D79" s="6" t="s">
        <v>130</v>
      </c>
      <c r="E79" s="15">
        <v>1728000</v>
      </c>
      <c r="F79">
        <v>52600</v>
      </c>
      <c r="G79" s="4">
        <v>2.74</v>
      </c>
      <c r="H79" s="4">
        <v>2.74</v>
      </c>
      <c r="I79" s="4">
        <v>600</v>
      </c>
      <c r="J79" s="8">
        <v>1</v>
      </c>
      <c r="K79" s="4">
        <v>0</v>
      </c>
      <c r="O79" s="4"/>
    </row>
    <row r="80" spans="1:15" x14ac:dyDescent="0.3">
      <c r="A80" s="5" t="s">
        <v>95</v>
      </c>
      <c r="B80" s="5">
        <v>4</v>
      </c>
      <c r="C80" s="5" t="str">
        <f t="shared" si="4"/>
        <v>15b_4</v>
      </c>
      <c r="D80" t="s">
        <v>131</v>
      </c>
      <c r="E80" s="15">
        <v>1728000</v>
      </c>
      <c r="F80">
        <v>52600</v>
      </c>
      <c r="G80" s="4">
        <v>2.74</v>
      </c>
      <c r="H80" s="4">
        <v>2.74</v>
      </c>
      <c r="I80" s="4">
        <v>600</v>
      </c>
      <c r="J80" s="8">
        <v>1</v>
      </c>
      <c r="K80" s="4">
        <v>0</v>
      </c>
      <c r="O80" s="4"/>
    </row>
    <row r="81" spans="1:39" x14ac:dyDescent="0.3">
      <c r="A81" s="5" t="s">
        <v>96</v>
      </c>
      <c r="B81" s="5">
        <v>4</v>
      </c>
      <c r="C81" s="5" t="str">
        <f t="shared" si="4"/>
        <v>16a_4</v>
      </c>
      <c r="D81" t="s">
        <v>132</v>
      </c>
      <c r="E81" s="15">
        <v>1728000</v>
      </c>
      <c r="F81">
        <v>52600</v>
      </c>
      <c r="G81" s="4">
        <v>2.74</v>
      </c>
      <c r="H81" s="4">
        <v>2.74</v>
      </c>
      <c r="I81" s="4">
        <v>600</v>
      </c>
      <c r="J81" s="8">
        <v>1</v>
      </c>
      <c r="K81" s="4">
        <v>0</v>
      </c>
      <c r="O81" s="4"/>
    </row>
    <row r="82" spans="1:39" x14ac:dyDescent="0.3">
      <c r="A82" s="5" t="s">
        <v>97</v>
      </c>
      <c r="B82" s="5">
        <v>4</v>
      </c>
      <c r="C82" s="5" t="str">
        <f t="shared" si="4"/>
        <v>16b_4</v>
      </c>
      <c r="D82" t="s">
        <v>133</v>
      </c>
      <c r="E82" s="15">
        <v>1728000</v>
      </c>
      <c r="F82">
        <v>52600</v>
      </c>
      <c r="G82" s="4">
        <v>2.74</v>
      </c>
      <c r="H82" s="4">
        <v>2.74</v>
      </c>
      <c r="I82" s="4">
        <v>600</v>
      </c>
      <c r="J82" s="8">
        <v>1</v>
      </c>
      <c r="K82" s="4">
        <v>0</v>
      </c>
      <c r="O82" s="4"/>
    </row>
    <row r="83" spans="1:39" x14ac:dyDescent="0.3">
      <c r="A83" s="5" t="s">
        <v>98</v>
      </c>
      <c r="B83" s="5">
        <v>4</v>
      </c>
      <c r="C83" s="5" t="str">
        <f t="shared" si="4"/>
        <v>17a_4</v>
      </c>
      <c r="D83" t="s">
        <v>134</v>
      </c>
      <c r="E83" s="15">
        <v>1728000</v>
      </c>
      <c r="F83">
        <v>52600</v>
      </c>
      <c r="G83" s="4">
        <v>2.74</v>
      </c>
      <c r="H83" s="4">
        <v>2.74</v>
      </c>
      <c r="I83" s="4">
        <v>600</v>
      </c>
      <c r="J83" s="8">
        <v>1</v>
      </c>
      <c r="K83" s="4">
        <v>0</v>
      </c>
      <c r="O83" s="4"/>
    </row>
    <row r="84" spans="1:39" x14ac:dyDescent="0.3">
      <c r="A84" s="5" t="s">
        <v>99</v>
      </c>
      <c r="B84" s="5">
        <v>4</v>
      </c>
      <c r="C84" s="5" t="str">
        <f t="shared" si="4"/>
        <v>17b_4</v>
      </c>
      <c r="D84" t="s">
        <v>135</v>
      </c>
      <c r="E84" s="15">
        <v>1728000</v>
      </c>
      <c r="F84">
        <v>52600</v>
      </c>
      <c r="G84" s="4">
        <v>2.74</v>
      </c>
      <c r="H84" s="4">
        <v>2.74</v>
      </c>
      <c r="I84" s="4">
        <v>600</v>
      </c>
      <c r="J84" s="8">
        <v>1</v>
      </c>
      <c r="K84" s="4">
        <v>0</v>
      </c>
      <c r="O84" s="4"/>
    </row>
    <row r="85" spans="1:39" x14ac:dyDescent="0.3">
      <c r="A85" s="5" t="s">
        <v>100</v>
      </c>
      <c r="B85" s="5">
        <v>4</v>
      </c>
      <c r="C85" s="5" t="str">
        <f t="shared" si="4"/>
        <v>18a_4</v>
      </c>
      <c r="D85" t="s">
        <v>136</v>
      </c>
      <c r="E85" s="15">
        <v>1728000</v>
      </c>
      <c r="F85">
        <v>52600</v>
      </c>
      <c r="G85" s="4">
        <v>2.74</v>
      </c>
      <c r="H85" s="4">
        <v>2.74</v>
      </c>
      <c r="I85" s="4">
        <v>600</v>
      </c>
      <c r="J85" s="8">
        <v>1</v>
      </c>
      <c r="K85" s="4">
        <v>0</v>
      </c>
      <c r="O85" s="4"/>
    </row>
    <row r="86" spans="1:39" x14ac:dyDescent="0.3">
      <c r="A86" s="5" t="s">
        <v>101</v>
      </c>
      <c r="B86" s="5">
        <v>4</v>
      </c>
      <c r="C86" s="5" t="str">
        <f t="shared" si="4"/>
        <v>18b_4</v>
      </c>
      <c r="D86" t="s">
        <v>137</v>
      </c>
      <c r="E86" s="15">
        <v>1728000</v>
      </c>
      <c r="F86">
        <v>52600</v>
      </c>
      <c r="G86" s="4">
        <v>2.74</v>
      </c>
      <c r="H86" s="4">
        <v>2.74</v>
      </c>
      <c r="I86" s="4">
        <v>600</v>
      </c>
      <c r="J86" s="8">
        <v>1</v>
      </c>
      <c r="K86" s="4">
        <v>0</v>
      </c>
      <c r="O86" s="4"/>
    </row>
    <row r="87" spans="1:39" x14ac:dyDescent="0.3">
      <c r="A87" s="5" t="s">
        <v>102</v>
      </c>
      <c r="B87" s="5">
        <v>4</v>
      </c>
      <c r="C87" s="5" t="str">
        <f t="shared" ref="C87:C88" si="5">TEXT(A87,"General") &amp; "_" &amp; TEXT(B87,"General")</f>
        <v>19a_4</v>
      </c>
      <c r="D87" t="s">
        <v>138</v>
      </c>
      <c r="E87" s="15">
        <v>1728000</v>
      </c>
      <c r="F87">
        <v>52600</v>
      </c>
      <c r="G87" s="4">
        <v>2.74</v>
      </c>
      <c r="H87" s="4">
        <v>2.74</v>
      </c>
      <c r="I87" s="4">
        <v>600</v>
      </c>
      <c r="J87" s="8">
        <v>1</v>
      </c>
      <c r="K87" s="4">
        <v>0</v>
      </c>
      <c r="O87" s="4"/>
    </row>
    <row r="88" spans="1:39" x14ac:dyDescent="0.3">
      <c r="A88" s="5" t="s">
        <v>103</v>
      </c>
      <c r="B88" s="5">
        <v>4</v>
      </c>
      <c r="C88" s="5" t="str">
        <f t="shared" si="5"/>
        <v>19b_4</v>
      </c>
      <c r="D88" t="s">
        <v>139</v>
      </c>
      <c r="E88" s="15">
        <v>1728000</v>
      </c>
      <c r="F88">
        <v>52600</v>
      </c>
      <c r="G88" s="4">
        <v>2.74</v>
      </c>
      <c r="H88" s="4">
        <v>2.74</v>
      </c>
      <c r="I88" s="4">
        <v>600</v>
      </c>
      <c r="J88" s="8">
        <v>1</v>
      </c>
      <c r="K88" s="4">
        <v>0</v>
      </c>
      <c r="O88" s="4"/>
    </row>
    <row r="89" spans="1:39" x14ac:dyDescent="0.3">
      <c r="A89" s="5" t="s">
        <v>104</v>
      </c>
      <c r="B89" s="5">
        <v>4</v>
      </c>
      <c r="C89" s="5" t="str">
        <f t="shared" si="4"/>
        <v>20a_4</v>
      </c>
      <c r="D89" t="s">
        <v>140</v>
      </c>
      <c r="E89" s="15">
        <v>1728000</v>
      </c>
      <c r="F89">
        <v>52600</v>
      </c>
      <c r="G89" s="4">
        <v>2.74</v>
      </c>
      <c r="H89" s="4">
        <v>2.74</v>
      </c>
      <c r="I89" s="4">
        <v>600</v>
      </c>
      <c r="J89" s="8">
        <v>1</v>
      </c>
      <c r="K89" s="4">
        <v>0</v>
      </c>
      <c r="O89" s="4"/>
      <c r="AM89" s="4"/>
    </row>
    <row r="90" spans="1:39" x14ac:dyDescent="0.3">
      <c r="A90" s="5" t="s">
        <v>105</v>
      </c>
      <c r="B90" s="5">
        <v>4</v>
      </c>
      <c r="C90" s="5" t="str">
        <f t="shared" si="4"/>
        <v>20b_4</v>
      </c>
      <c r="D90" t="s">
        <v>141</v>
      </c>
      <c r="E90" s="15">
        <v>1728000</v>
      </c>
      <c r="F90">
        <v>52600</v>
      </c>
      <c r="G90" s="4">
        <v>2.74</v>
      </c>
      <c r="H90" s="4">
        <v>2.74</v>
      </c>
      <c r="I90" s="4">
        <v>600</v>
      </c>
      <c r="J90" s="8">
        <v>1</v>
      </c>
      <c r="K90" s="4">
        <v>0</v>
      </c>
      <c r="O90" s="4"/>
      <c r="AM90" s="4"/>
    </row>
    <row r="91" spans="1:39" x14ac:dyDescent="0.3">
      <c r="A91" s="5">
        <v>21</v>
      </c>
      <c r="B91" s="5">
        <v>4</v>
      </c>
      <c r="C91" s="5" t="str">
        <f t="shared" si="4"/>
        <v>21_4</v>
      </c>
      <c r="D91" t="s">
        <v>142</v>
      </c>
      <c r="E91" s="15">
        <v>1728000</v>
      </c>
      <c r="F91">
        <v>52600</v>
      </c>
      <c r="G91" s="4">
        <v>2.74</v>
      </c>
      <c r="H91" s="4">
        <v>2.74</v>
      </c>
      <c r="I91" s="4">
        <v>600</v>
      </c>
      <c r="J91" s="8">
        <v>1</v>
      </c>
      <c r="K91" s="4">
        <v>0</v>
      </c>
      <c r="O91" s="4"/>
      <c r="AM91" s="4"/>
    </row>
    <row r="92" spans="1:39" x14ac:dyDescent="0.3">
      <c r="A92" s="5">
        <v>1</v>
      </c>
      <c r="B92" s="5">
        <v>5</v>
      </c>
      <c r="C92" s="5" t="str">
        <f t="shared" si="4"/>
        <v>1_5</v>
      </c>
      <c r="D92" t="s">
        <v>113</v>
      </c>
      <c r="E92" s="4">
        <v>100000</v>
      </c>
      <c r="F92">
        <v>10000</v>
      </c>
      <c r="G92" s="4">
        <v>2</v>
      </c>
      <c r="H92" s="4">
        <v>2</v>
      </c>
      <c r="I92" s="4">
        <v>356.8</v>
      </c>
      <c r="J92" s="8">
        <v>1</v>
      </c>
      <c r="K92" s="4">
        <v>0</v>
      </c>
      <c r="M92" s="8"/>
    </row>
    <row r="93" spans="1:39" x14ac:dyDescent="0.3">
      <c r="A93" s="5">
        <v>2</v>
      </c>
      <c r="B93" s="5">
        <v>5</v>
      </c>
      <c r="C93" s="5" t="str">
        <f t="shared" si="4"/>
        <v>2_5</v>
      </c>
      <c r="D93" t="s">
        <v>114</v>
      </c>
      <c r="E93" s="4">
        <v>100000</v>
      </c>
      <c r="F93">
        <v>10000</v>
      </c>
      <c r="G93" s="4">
        <v>2</v>
      </c>
      <c r="H93" s="4">
        <v>2</v>
      </c>
      <c r="I93" s="4">
        <v>356.8</v>
      </c>
      <c r="J93" s="8">
        <v>1</v>
      </c>
      <c r="K93" s="4">
        <v>0</v>
      </c>
      <c r="M93" s="8"/>
    </row>
    <row r="94" spans="1:39" x14ac:dyDescent="0.3">
      <c r="A94" s="5">
        <v>3</v>
      </c>
      <c r="B94" s="5">
        <v>5</v>
      </c>
      <c r="C94" s="5" t="str">
        <f t="shared" si="4"/>
        <v>3_5</v>
      </c>
      <c r="D94" t="s">
        <v>115</v>
      </c>
      <c r="E94" s="4">
        <v>100000</v>
      </c>
      <c r="F94">
        <v>10000</v>
      </c>
      <c r="G94" s="4">
        <v>2</v>
      </c>
      <c r="H94" s="4">
        <v>2</v>
      </c>
      <c r="I94" s="4">
        <v>356.8</v>
      </c>
      <c r="J94" s="8">
        <v>1</v>
      </c>
      <c r="K94" s="4">
        <v>0</v>
      </c>
      <c r="M94" s="8"/>
    </row>
    <row r="95" spans="1:39" x14ac:dyDescent="0.3">
      <c r="A95" s="5">
        <v>4</v>
      </c>
      <c r="B95" s="5">
        <v>5</v>
      </c>
      <c r="C95" s="5" t="str">
        <f t="shared" si="4"/>
        <v>4_5</v>
      </c>
      <c r="D95" t="s">
        <v>116</v>
      </c>
      <c r="E95" s="4">
        <v>100000</v>
      </c>
      <c r="F95">
        <v>10000</v>
      </c>
      <c r="G95" s="4">
        <v>2</v>
      </c>
      <c r="H95" s="4">
        <v>2</v>
      </c>
      <c r="I95" s="4">
        <v>356.8</v>
      </c>
      <c r="J95" s="8">
        <v>1</v>
      </c>
      <c r="K95" s="4">
        <v>0</v>
      </c>
      <c r="M95" s="8"/>
    </row>
    <row r="96" spans="1:39" x14ac:dyDescent="0.3">
      <c r="A96" s="5">
        <v>5</v>
      </c>
      <c r="B96" s="5">
        <v>5</v>
      </c>
      <c r="C96" s="5" t="str">
        <f t="shared" si="4"/>
        <v>5_5</v>
      </c>
      <c r="D96" t="s">
        <v>117</v>
      </c>
      <c r="E96" s="4">
        <v>100000</v>
      </c>
      <c r="F96">
        <v>10000</v>
      </c>
      <c r="G96" s="4">
        <v>2</v>
      </c>
      <c r="H96" s="4">
        <v>2</v>
      </c>
      <c r="I96" s="4">
        <v>356.8</v>
      </c>
      <c r="J96" s="8">
        <v>1</v>
      </c>
      <c r="K96" s="4">
        <v>0</v>
      </c>
      <c r="M96" s="8"/>
    </row>
    <row r="97" spans="1:13" x14ac:dyDescent="0.3">
      <c r="A97" s="5">
        <v>6</v>
      </c>
      <c r="B97" s="5">
        <v>5</v>
      </c>
      <c r="C97" s="5" t="str">
        <f t="shared" si="4"/>
        <v>6_5</v>
      </c>
      <c r="D97" t="s">
        <v>118</v>
      </c>
      <c r="E97" s="4">
        <v>100000</v>
      </c>
      <c r="F97">
        <v>10000</v>
      </c>
      <c r="G97" s="4">
        <v>2</v>
      </c>
      <c r="H97" s="4">
        <v>2</v>
      </c>
      <c r="I97" s="4">
        <v>356.8</v>
      </c>
      <c r="J97" s="8">
        <v>1</v>
      </c>
      <c r="K97" s="4">
        <v>0</v>
      </c>
      <c r="M97" s="8"/>
    </row>
    <row r="98" spans="1:13" x14ac:dyDescent="0.3">
      <c r="A98" s="5">
        <v>7</v>
      </c>
      <c r="B98" s="5">
        <v>5</v>
      </c>
      <c r="C98" s="5" t="str">
        <f t="shared" si="4"/>
        <v>7_5</v>
      </c>
      <c r="D98" t="s">
        <v>119</v>
      </c>
      <c r="E98" s="4">
        <v>100000</v>
      </c>
      <c r="F98">
        <v>10000</v>
      </c>
      <c r="G98" s="4">
        <v>2</v>
      </c>
      <c r="H98" s="4">
        <v>2</v>
      </c>
      <c r="I98" s="4">
        <v>356.8</v>
      </c>
      <c r="J98" s="8">
        <v>1</v>
      </c>
      <c r="K98" s="4">
        <v>0</v>
      </c>
      <c r="M98" s="8"/>
    </row>
    <row r="99" spans="1:13" x14ac:dyDescent="0.3">
      <c r="A99" s="5">
        <v>8</v>
      </c>
      <c r="B99" s="5">
        <v>5</v>
      </c>
      <c r="C99" s="5" t="str">
        <f t="shared" si="4"/>
        <v>8_5</v>
      </c>
      <c r="D99" t="s">
        <v>120</v>
      </c>
      <c r="E99" s="4">
        <v>100000</v>
      </c>
      <c r="F99">
        <v>10000</v>
      </c>
      <c r="G99" s="4">
        <v>2</v>
      </c>
      <c r="H99" s="4">
        <v>2</v>
      </c>
      <c r="I99" s="4">
        <v>356.8</v>
      </c>
      <c r="J99" s="8">
        <v>1</v>
      </c>
      <c r="K99" s="4">
        <v>0</v>
      </c>
      <c r="M99" s="8"/>
    </row>
    <row r="100" spans="1:13" x14ac:dyDescent="0.3">
      <c r="A100" s="5">
        <v>9</v>
      </c>
      <c r="B100" s="5">
        <v>5</v>
      </c>
      <c r="C100" s="5" t="str">
        <f t="shared" si="4"/>
        <v>9_5</v>
      </c>
      <c r="D100" t="s">
        <v>121</v>
      </c>
      <c r="E100" s="4">
        <v>100000</v>
      </c>
      <c r="F100">
        <v>10000</v>
      </c>
      <c r="G100" s="4">
        <v>2</v>
      </c>
      <c r="H100" s="4">
        <v>2</v>
      </c>
      <c r="I100" s="4">
        <v>356.8</v>
      </c>
      <c r="J100" s="8">
        <v>1</v>
      </c>
      <c r="K100" s="4">
        <v>0</v>
      </c>
      <c r="M100" s="8"/>
    </row>
    <row r="101" spans="1:13" x14ac:dyDescent="0.3">
      <c r="A101" s="5" t="s">
        <v>88</v>
      </c>
      <c r="B101" s="5">
        <v>5</v>
      </c>
      <c r="C101" s="5" t="str">
        <f t="shared" si="4"/>
        <v>10a_5</v>
      </c>
      <c r="D101" t="s">
        <v>122</v>
      </c>
      <c r="E101" s="4">
        <v>100000</v>
      </c>
      <c r="F101">
        <v>10000</v>
      </c>
      <c r="G101" s="4">
        <v>2</v>
      </c>
      <c r="H101" s="4">
        <v>2</v>
      </c>
      <c r="I101" s="4">
        <v>356.8</v>
      </c>
      <c r="J101" s="8">
        <v>1</v>
      </c>
      <c r="K101" s="4">
        <v>0</v>
      </c>
      <c r="M101" s="8"/>
    </row>
    <row r="102" spans="1:13" x14ac:dyDescent="0.3">
      <c r="A102" s="5" t="s">
        <v>89</v>
      </c>
      <c r="B102" s="5">
        <v>5</v>
      </c>
      <c r="C102" s="5" t="str">
        <f t="shared" si="4"/>
        <v>10b_5</v>
      </c>
      <c r="D102" t="s">
        <v>123</v>
      </c>
      <c r="E102" s="4">
        <v>100000</v>
      </c>
      <c r="F102">
        <v>10000</v>
      </c>
      <c r="G102" s="4">
        <v>2</v>
      </c>
      <c r="H102" s="4">
        <v>2</v>
      </c>
      <c r="I102" s="4">
        <v>356.8</v>
      </c>
      <c r="J102" s="8">
        <v>1</v>
      </c>
      <c r="K102" s="4">
        <v>0</v>
      </c>
      <c r="M102" s="8"/>
    </row>
    <row r="103" spans="1:13" x14ac:dyDescent="0.3">
      <c r="A103" s="5" t="s">
        <v>90</v>
      </c>
      <c r="B103" s="5">
        <v>5</v>
      </c>
      <c r="C103" s="5" t="str">
        <f t="shared" si="4"/>
        <v>11a_5</v>
      </c>
      <c r="D103" t="s">
        <v>124</v>
      </c>
      <c r="E103" s="4">
        <v>100000</v>
      </c>
      <c r="F103">
        <v>10000</v>
      </c>
      <c r="G103" s="4">
        <v>2</v>
      </c>
      <c r="H103" s="4">
        <v>2</v>
      </c>
      <c r="I103" s="4">
        <v>356.8</v>
      </c>
      <c r="J103" s="8">
        <v>1</v>
      </c>
      <c r="K103" s="4">
        <v>0</v>
      </c>
      <c r="M103" s="8"/>
    </row>
    <row r="104" spans="1:13" x14ac:dyDescent="0.3">
      <c r="A104" s="5" t="s">
        <v>91</v>
      </c>
      <c r="B104" s="5">
        <v>5</v>
      </c>
      <c r="C104" s="5" t="str">
        <f t="shared" si="4"/>
        <v>11b_5</v>
      </c>
      <c r="D104" t="s">
        <v>125</v>
      </c>
      <c r="E104" s="4">
        <v>100000</v>
      </c>
      <c r="F104">
        <v>10000</v>
      </c>
      <c r="G104" s="4">
        <v>2</v>
      </c>
      <c r="H104" s="4">
        <v>2</v>
      </c>
      <c r="I104" s="4">
        <v>356.8</v>
      </c>
      <c r="J104" s="8">
        <v>1</v>
      </c>
      <c r="K104" s="4">
        <v>0</v>
      </c>
      <c r="M104" s="8"/>
    </row>
    <row r="105" spans="1:13" x14ac:dyDescent="0.3">
      <c r="A105" s="5" t="s">
        <v>92</v>
      </c>
      <c r="B105" s="5">
        <v>5</v>
      </c>
      <c r="C105" s="5" t="str">
        <f t="shared" si="4"/>
        <v>12a_5</v>
      </c>
      <c r="D105" s="6" t="s">
        <v>126</v>
      </c>
      <c r="E105" s="4">
        <v>100000</v>
      </c>
      <c r="F105">
        <v>10000</v>
      </c>
      <c r="G105" s="4">
        <v>2</v>
      </c>
      <c r="H105" s="4">
        <v>2</v>
      </c>
      <c r="I105" s="4">
        <v>356.8</v>
      </c>
      <c r="J105" s="8">
        <v>1</v>
      </c>
      <c r="K105" s="4">
        <v>0</v>
      </c>
      <c r="M105" s="8"/>
    </row>
    <row r="106" spans="1:13" x14ac:dyDescent="0.3">
      <c r="A106" s="5" t="s">
        <v>93</v>
      </c>
      <c r="B106" s="5">
        <v>5</v>
      </c>
      <c r="C106" s="5" t="str">
        <f t="shared" si="4"/>
        <v>12b_5</v>
      </c>
      <c r="D106" t="s">
        <v>127</v>
      </c>
      <c r="E106" s="4">
        <v>100000</v>
      </c>
      <c r="F106">
        <v>10000</v>
      </c>
      <c r="G106" s="4">
        <v>2</v>
      </c>
      <c r="H106" s="4">
        <v>2</v>
      </c>
      <c r="I106" s="4">
        <v>356.8</v>
      </c>
      <c r="J106" s="8">
        <v>1</v>
      </c>
      <c r="K106" s="4">
        <v>0</v>
      </c>
      <c r="M106" s="8"/>
    </row>
    <row r="107" spans="1:13" x14ac:dyDescent="0.3">
      <c r="A107" s="5">
        <v>13</v>
      </c>
      <c r="B107" s="5">
        <v>5</v>
      </c>
      <c r="C107" s="5" t="str">
        <f t="shared" si="4"/>
        <v>13_5</v>
      </c>
      <c r="D107" t="s">
        <v>128</v>
      </c>
      <c r="E107" s="4">
        <v>100000</v>
      </c>
      <c r="F107">
        <v>10000</v>
      </c>
      <c r="G107" s="4">
        <v>2</v>
      </c>
      <c r="H107" s="4">
        <v>2</v>
      </c>
      <c r="I107" s="4">
        <v>356.8</v>
      </c>
      <c r="J107" s="8">
        <v>1</v>
      </c>
      <c r="K107" s="4">
        <v>0</v>
      </c>
      <c r="M107" s="8"/>
    </row>
    <row r="108" spans="1:13" x14ac:dyDescent="0.3">
      <c r="A108" s="5">
        <v>14</v>
      </c>
      <c r="B108" s="5">
        <v>5</v>
      </c>
      <c r="C108" s="5" t="str">
        <f t="shared" si="4"/>
        <v>14_5</v>
      </c>
      <c r="D108" t="s">
        <v>129</v>
      </c>
      <c r="E108" s="4">
        <v>100000</v>
      </c>
      <c r="F108">
        <v>10000</v>
      </c>
      <c r="G108" s="4">
        <v>2</v>
      </c>
      <c r="H108" s="4">
        <v>2</v>
      </c>
      <c r="I108" s="4">
        <v>356.8</v>
      </c>
      <c r="J108" s="8">
        <v>1</v>
      </c>
      <c r="K108" s="4">
        <v>0</v>
      </c>
      <c r="M108" s="8"/>
    </row>
    <row r="109" spans="1:13" x14ac:dyDescent="0.3">
      <c r="A109" s="5" t="s">
        <v>94</v>
      </c>
      <c r="B109" s="5">
        <v>5</v>
      </c>
      <c r="C109" s="5" t="str">
        <f t="shared" si="4"/>
        <v>15a_5</v>
      </c>
      <c r="D109" s="6" t="s">
        <v>130</v>
      </c>
      <c r="E109" s="4">
        <v>100000</v>
      </c>
      <c r="F109">
        <v>10000</v>
      </c>
      <c r="G109" s="4">
        <v>2</v>
      </c>
      <c r="H109" s="4">
        <v>2</v>
      </c>
      <c r="I109" s="4">
        <v>356.8</v>
      </c>
      <c r="J109" s="8">
        <v>1</v>
      </c>
      <c r="K109" s="4">
        <v>0</v>
      </c>
      <c r="M109" s="8"/>
    </row>
    <row r="110" spans="1:13" x14ac:dyDescent="0.3">
      <c r="A110" s="5" t="s">
        <v>95</v>
      </c>
      <c r="B110" s="5">
        <v>5</v>
      </c>
      <c r="C110" s="5" t="str">
        <f t="shared" si="4"/>
        <v>15b_5</v>
      </c>
      <c r="D110" t="s">
        <v>131</v>
      </c>
      <c r="E110" s="4">
        <v>100000</v>
      </c>
      <c r="F110">
        <v>10000</v>
      </c>
      <c r="G110" s="4">
        <v>2</v>
      </c>
      <c r="H110" s="4">
        <v>2</v>
      </c>
      <c r="I110" s="4">
        <v>356.8</v>
      </c>
      <c r="J110" s="8">
        <v>1</v>
      </c>
      <c r="K110" s="4">
        <v>0</v>
      </c>
      <c r="M110" s="8"/>
    </row>
    <row r="111" spans="1:13" x14ac:dyDescent="0.3">
      <c r="A111" s="5" t="s">
        <v>96</v>
      </c>
      <c r="B111" s="5">
        <v>5</v>
      </c>
      <c r="C111" s="5" t="str">
        <f t="shared" si="4"/>
        <v>16a_5</v>
      </c>
      <c r="D111" t="s">
        <v>132</v>
      </c>
      <c r="E111" s="4">
        <v>100000</v>
      </c>
      <c r="F111">
        <v>10000</v>
      </c>
      <c r="G111" s="4">
        <v>2</v>
      </c>
      <c r="H111" s="4">
        <v>2</v>
      </c>
      <c r="I111" s="4">
        <v>356.8</v>
      </c>
      <c r="J111" s="8">
        <v>1</v>
      </c>
      <c r="K111" s="4">
        <v>0</v>
      </c>
      <c r="M111" s="8"/>
    </row>
    <row r="112" spans="1:13" x14ac:dyDescent="0.3">
      <c r="A112" s="5" t="s">
        <v>97</v>
      </c>
      <c r="B112" s="5">
        <v>5</v>
      </c>
      <c r="C112" s="5" t="str">
        <f t="shared" si="4"/>
        <v>16b_5</v>
      </c>
      <c r="D112" t="s">
        <v>133</v>
      </c>
      <c r="E112" s="4">
        <v>100000</v>
      </c>
      <c r="F112">
        <v>10000</v>
      </c>
      <c r="G112" s="4">
        <v>2</v>
      </c>
      <c r="H112" s="4">
        <v>2</v>
      </c>
      <c r="I112" s="4">
        <v>356.8</v>
      </c>
      <c r="J112" s="8">
        <v>1</v>
      </c>
      <c r="K112" s="4">
        <v>0</v>
      </c>
      <c r="M112" s="8"/>
    </row>
    <row r="113" spans="1:13" x14ac:dyDescent="0.3">
      <c r="A113" s="5" t="s">
        <v>98</v>
      </c>
      <c r="B113" s="5">
        <v>5</v>
      </c>
      <c r="C113" s="5" t="str">
        <f t="shared" si="4"/>
        <v>17a_5</v>
      </c>
      <c r="D113" t="s">
        <v>134</v>
      </c>
      <c r="E113" s="4">
        <v>100000</v>
      </c>
      <c r="F113">
        <v>10000</v>
      </c>
      <c r="G113" s="4">
        <v>2</v>
      </c>
      <c r="H113" s="4">
        <v>2</v>
      </c>
      <c r="I113" s="4">
        <v>356.8</v>
      </c>
      <c r="J113" s="8">
        <v>1</v>
      </c>
      <c r="K113" s="4">
        <v>0</v>
      </c>
      <c r="M113" s="8"/>
    </row>
    <row r="114" spans="1:13" x14ac:dyDescent="0.3">
      <c r="A114" s="5" t="s">
        <v>99</v>
      </c>
      <c r="B114" s="5">
        <v>5</v>
      </c>
      <c r="C114" s="5" t="str">
        <f t="shared" si="4"/>
        <v>17b_5</v>
      </c>
      <c r="D114" t="s">
        <v>135</v>
      </c>
      <c r="E114" s="4">
        <v>100000</v>
      </c>
      <c r="F114">
        <v>10000</v>
      </c>
      <c r="G114" s="4">
        <v>2</v>
      </c>
      <c r="H114" s="4">
        <v>2</v>
      </c>
      <c r="I114" s="4">
        <v>356.8</v>
      </c>
      <c r="J114" s="8">
        <v>1</v>
      </c>
      <c r="K114" s="4">
        <v>0</v>
      </c>
      <c r="M114" s="8"/>
    </row>
    <row r="115" spans="1:13" x14ac:dyDescent="0.3">
      <c r="A115" s="5" t="s">
        <v>100</v>
      </c>
      <c r="B115" s="5">
        <v>5</v>
      </c>
      <c r="C115" s="5" t="str">
        <f t="shared" si="4"/>
        <v>18a_5</v>
      </c>
      <c r="D115" t="s">
        <v>136</v>
      </c>
      <c r="E115" s="4">
        <v>100000</v>
      </c>
      <c r="F115">
        <v>10000</v>
      </c>
      <c r="G115" s="4">
        <v>2</v>
      </c>
      <c r="H115" s="4">
        <v>2</v>
      </c>
      <c r="I115" s="4">
        <v>356.8</v>
      </c>
      <c r="J115" s="8">
        <v>1</v>
      </c>
      <c r="K115" s="4">
        <v>0</v>
      </c>
      <c r="M115" s="8"/>
    </row>
    <row r="116" spans="1:13" x14ac:dyDescent="0.3">
      <c r="A116" s="5" t="s">
        <v>101</v>
      </c>
      <c r="B116" s="5">
        <v>5</v>
      </c>
      <c r="C116" s="5" t="str">
        <f t="shared" si="4"/>
        <v>18b_5</v>
      </c>
      <c r="D116" t="s">
        <v>137</v>
      </c>
      <c r="E116" s="4">
        <v>100000</v>
      </c>
      <c r="F116">
        <v>10000</v>
      </c>
      <c r="G116" s="4">
        <v>2</v>
      </c>
      <c r="H116" s="4">
        <v>2</v>
      </c>
      <c r="I116" s="4">
        <v>356.8</v>
      </c>
      <c r="J116" s="8">
        <v>1</v>
      </c>
      <c r="K116" s="4">
        <v>0</v>
      </c>
      <c r="M116" s="8"/>
    </row>
    <row r="117" spans="1:13" x14ac:dyDescent="0.3">
      <c r="A117" s="5" t="s">
        <v>102</v>
      </c>
      <c r="B117" s="5">
        <v>5</v>
      </c>
      <c r="C117" s="5" t="str">
        <f t="shared" ref="C117:C118" si="6">TEXT(A117,"General") &amp; "_" &amp; TEXT(B117,"General")</f>
        <v>19a_5</v>
      </c>
      <c r="D117" t="s">
        <v>138</v>
      </c>
      <c r="E117" s="4">
        <v>100000</v>
      </c>
      <c r="F117">
        <v>10000</v>
      </c>
      <c r="G117" s="4">
        <v>2</v>
      </c>
      <c r="H117" s="4">
        <v>2</v>
      </c>
      <c r="I117" s="4">
        <v>356.8</v>
      </c>
      <c r="J117" s="8">
        <v>1</v>
      </c>
      <c r="K117" s="4">
        <v>0</v>
      </c>
      <c r="M117" s="8"/>
    </row>
    <row r="118" spans="1:13" x14ac:dyDescent="0.3">
      <c r="A118" s="5" t="s">
        <v>103</v>
      </c>
      <c r="B118" s="5">
        <v>5</v>
      </c>
      <c r="C118" s="5" t="str">
        <f t="shared" si="6"/>
        <v>19b_5</v>
      </c>
      <c r="D118" t="s">
        <v>139</v>
      </c>
      <c r="E118" s="4">
        <v>100000</v>
      </c>
      <c r="F118">
        <v>10000</v>
      </c>
      <c r="G118" s="4">
        <v>2</v>
      </c>
      <c r="H118" s="4">
        <v>2</v>
      </c>
      <c r="I118" s="4">
        <v>356.8</v>
      </c>
      <c r="J118" s="8">
        <v>1</v>
      </c>
      <c r="K118" s="4">
        <v>0</v>
      </c>
      <c r="M118" s="8"/>
    </row>
    <row r="119" spans="1:13" x14ac:dyDescent="0.3">
      <c r="A119" s="5" t="s">
        <v>104</v>
      </c>
      <c r="B119" s="5">
        <v>5</v>
      </c>
      <c r="C119" s="5" t="str">
        <f t="shared" ref="C119:C121" si="7">TEXT(A119,"General") &amp; "_" &amp; TEXT(B119,"General")</f>
        <v>20a_5</v>
      </c>
      <c r="D119" t="s">
        <v>140</v>
      </c>
      <c r="E119" s="4">
        <v>100000</v>
      </c>
      <c r="F119">
        <v>10000</v>
      </c>
      <c r="G119" s="4">
        <v>2</v>
      </c>
      <c r="H119" s="4">
        <v>2</v>
      </c>
      <c r="I119" s="4">
        <v>356.8</v>
      </c>
      <c r="J119" s="8">
        <v>1</v>
      </c>
      <c r="K119" s="4">
        <v>0</v>
      </c>
      <c r="M119" s="8"/>
    </row>
    <row r="120" spans="1:13" x14ac:dyDescent="0.3">
      <c r="A120" s="5" t="s">
        <v>105</v>
      </c>
      <c r="B120" s="5">
        <v>5</v>
      </c>
      <c r="C120" s="5" t="str">
        <f t="shared" si="7"/>
        <v>20b_5</v>
      </c>
      <c r="D120" t="s">
        <v>141</v>
      </c>
      <c r="E120" s="4">
        <v>100000</v>
      </c>
      <c r="F120">
        <v>10000</v>
      </c>
      <c r="G120" s="4">
        <v>2</v>
      </c>
      <c r="H120" s="4">
        <v>2</v>
      </c>
      <c r="I120" s="4">
        <v>356.8</v>
      </c>
      <c r="J120" s="8">
        <v>1</v>
      </c>
      <c r="K120" s="4">
        <v>0</v>
      </c>
      <c r="M120" s="8"/>
    </row>
    <row r="121" spans="1:13" x14ac:dyDescent="0.3">
      <c r="A121" s="5">
        <v>21</v>
      </c>
      <c r="B121" s="5">
        <v>5</v>
      </c>
      <c r="C121" s="5" t="str">
        <f t="shared" si="7"/>
        <v>21_5</v>
      </c>
      <c r="D121" t="s">
        <v>142</v>
      </c>
      <c r="E121" s="4">
        <v>100000</v>
      </c>
      <c r="F121">
        <v>10000</v>
      </c>
      <c r="G121" s="4">
        <v>2</v>
      </c>
      <c r="H121" s="4">
        <v>2</v>
      </c>
      <c r="I121" s="4">
        <v>356.8</v>
      </c>
      <c r="J121" s="8">
        <v>1</v>
      </c>
      <c r="K121" s="4">
        <v>0</v>
      </c>
      <c r="M121" s="8"/>
    </row>
    <row r="122" spans="1:13" x14ac:dyDescent="0.3">
      <c r="A122" s="5">
        <v>1</v>
      </c>
      <c r="B122" s="5">
        <v>6</v>
      </c>
      <c r="C122" s="5" t="str">
        <f t="shared" si="4"/>
        <v>1_6</v>
      </c>
      <c r="D122" t="s">
        <v>113</v>
      </c>
      <c r="E122" s="4">
        <v>100000</v>
      </c>
      <c r="F122">
        <v>10000</v>
      </c>
      <c r="G122" s="4">
        <v>2</v>
      </c>
      <c r="H122" s="4">
        <v>2</v>
      </c>
      <c r="I122" s="4">
        <v>356.8</v>
      </c>
      <c r="J122" s="8">
        <v>1</v>
      </c>
      <c r="K122" s="4">
        <v>0</v>
      </c>
      <c r="M122" s="8"/>
    </row>
    <row r="123" spans="1:13" x14ac:dyDescent="0.3">
      <c r="A123" s="5">
        <v>2</v>
      </c>
      <c r="B123" s="5">
        <v>6</v>
      </c>
      <c r="C123" s="5" t="str">
        <f t="shared" si="4"/>
        <v>2_6</v>
      </c>
      <c r="D123" t="s">
        <v>114</v>
      </c>
      <c r="E123" s="4">
        <v>100000</v>
      </c>
      <c r="F123">
        <v>10000</v>
      </c>
      <c r="G123" s="4">
        <v>2</v>
      </c>
      <c r="H123" s="4">
        <v>2</v>
      </c>
      <c r="I123" s="4">
        <v>356.8</v>
      </c>
      <c r="J123" s="8">
        <v>1</v>
      </c>
      <c r="K123" s="4">
        <v>0</v>
      </c>
      <c r="M123" s="8"/>
    </row>
    <row r="124" spans="1:13" x14ac:dyDescent="0.3">
      <c r="A124" s="5">
        <v>3</v>
      </c>
      <c r="B124" s="5">
        <v>6</v>
      </c>
      <c r="C124" s="5" t="str">
        <f t="shared" si="4"/>
        <v>3_6</v>
      </c>
      <c r="D124" t="s">
        <v>115</v>
      </c>
      <c r="E124" s="4">
        <v>100000</v>
      </c>
      <c r="F124">
        <v>10000</v>
      </c>
      <c r="G124" s="4">
        <v>2</v>
      </c>
      <c r="H124" s="4">
        <v>2</v>
      </c>
      <c r="I124" s="4">
        <v>356.8</v>
      </c>
      <c r="J124" s="8">
        <v>1</v>
      </c>
      <c r="K124" s="4">
        <v>0</v>
      </c>
      <c r="M124" s="8"/>
    </row>
    <row r="125" spans="1:13" x14ac:dyDescent="0.3">
      <c r="A125" s="5">
        <v>4</v>
      </c>
      <c r="B125" s="5">
        <v>6</v>
      </c>
      <c r="C125" s="5" t="str">
        <f t="shared" si="4"/>
        <v>4_6</v>
      </c>
      <c r="D125" t="s">
        <v>116</v>
      </c>
      <c r="E125" s="4">
        <v>100000</v>
      </c>
      <c r="F125">
        <v>10000</v>
      </c>
      <c r="G125" s="4">
        <v>2</v>
      </c>
      <c r="H125" s="4">
        <v>2</v>
      </c>
      <c r="I125" s="4">
        <v>356.8</v>
      </c>
      <c r="J125" s="8">
        <v>1</v>
      </c>
      <c r="K125" s="4">
        <v>0</v>
      </c>
      <c r="M125" s="8"/>
    </row>
    <row r="126" spans="1:13" x14ac:dyDescent="0.3">
      <c r="A126" s="5">
        <v>5</v>
      </c>
      <c r="B126" s="5">
        <v>6</v>
      </c>
      <c r="C126" s="5" t="str">
        <f t="shared" si="4"/>
        <v>5_6</v>
      </c>
      <c r="D126" t="s">
        <v>117</v>
      </c>
      <c r="E126" s="4">
        <v>100000</v>
      </c>
      <c r="F126">
        <v>10000</v>
      </c>
      <c r="G126" s="4">
        <v>2</v>
      </c>
      <c r="H126" s="4">
        <v>2</v>
      </c>
      <c r="I126" s="4">
        <v>356.8</v>
      </c>
      <c r="J126" s="8">
        <v>1</v>
      </c>
      <c r="K126" s="4">
        <v>0</v>
      </c>
      <c r="M126" s="8"/>
    </row>
    <row r="127" spans="1:13" x14ac:dyDescent="0.3">
      <c r="A127" s="5">
        <v>6</v>
      </c>
      <c r="B127" s="5">
        <v>6</v>
      </c>
      <c r="C127" s="5" t="str">
        <f t="shared" si="4"/>
        <v>6_6</v>
      </c>
      <c r="D127" t="s">
        <v>118</v>
      </c>
      <c r="E127" s="4">
        <v>100000</v>
      </c>
      <c r="F127">
        <v>10000</v>
      </c>
      <c r="G127" s="4">
        <v>2</v>
      </c>
      <c r="H127" s="4">
        <v>2</v>
      </c>
      <c r="I127" s="4">
        <v>356.8</v>
      </c>
      <c r="J127" s="8">
        <v>1</v>
      </c>
      <c r="K127" s="4">
        <v>0</v>
      </c>
      <c r="M127" s="8"/>
    </row>
    <row r="128" spans="1:13" x14ac:dyDescent="0.3">
      <c r="A128" s="5">
        <v>7</v>
      </c>
      <c r="B128" s="5">
        <v>6</v>
      </c>
      <c r="C128" s="5" t="str">
        <f t="shared" si="4"/>
        <v>7_6</v>
      </c>
      <c r="D128" t="s">
        <v>119</v>
      </c>
      <c r="E128" s="4">
        <v>100000</v>
      </c>
      <c r="F128">
        <v>10000</v>
      </c>
      <c r="G128" s="4">
        <v>2</v>
      </c>
      <c r="H128" s="4">
        <v>2</v>
      </c>
      <c r="I128" s="4">
        <v>356.8</v>
      </c>
      <c r="J128" s="8">
        <v>1</v>
      </c>
      <c r="K128" s="4">
        <v>0</v>
      </c>
      <c r="M128" s="8"/>
    </row>
    <row r="129" spans="1:13" x14ac:dyDescent="0.3">
      <c r="A129" s="5">
        <v>8</v>
      </c>
      <c r="B129" s="5">
        <v>6</v>
      </c>
      <c r="C129" s="5" t="str">
        <f t="shared" si="4"/>
        <v>8_6</v>
      </c>
      <c r="D129" t="s">
        <v>120</v>
      </c>
      <c r="E129" s="4">
        <v>100000</v>
      </c>
      <c r="F129">
        <v>10000</v>
      </c>
      <c r="G129" s="4">
        <v>2</v>
      </c>
      <c r="H129" s="4">
        <v>2</v>
      </c>
      <c r="I129" s="4">
        <v>356.8</v>
      </c>
      <c r="J129" s="8">
        <v>1</v>
      </c>
      <c r="K129" s="4">
        <v>0</v>
      </c>
      <c r="M129" s="8"/>
    </row>
    <row r="130" spans="1:13" x14ac:dyDescent="0.3">
      <c r="A130" s="5">
        <v>9</v>
      </c>
      <c r="B130" s="5">
        <v>6</v>
      </c>
      <c r="C130" s="5" t="str">
        <f t="shared" si="4"/>
        <v>9_6</v>
      </c>
      <c r="D130" t="s">
        <v>121</v>
      </c>
      <c r="E130" s="4">
        <v>100000</v>
      </c>
      <c r="F130">
        <v>10000</v>
      </c>
      <c r="G130" s="4">
        <v>2</v>
      </c>
      <c r="H130" s="4">
        <v>2</v>
      </c>
      <c r="I130" s="4">
        <v>356.8</v>
      </c>
      <c r="J130" s="8">
        <v>1</v>
      </c>
      <c r="K130" s="4">
        <v>0</v>
      </c>
      <c r="M130" s="8"/>
    </row>
    <row r="131" spans="1:13" x14ac:dyDescent="0.3">
      <c r="A131" s="5" t="s">
        <v>88</v>
      </c>
      <c r="B131" s="5">
        <v>6</v>
      </c>
      <c r="C131" s="5" t="str">
        <f t="shared" si="4"/>
        <v>10a_6</v>
      </c>
      <c r="D131" t="s">
        <v>122</v>
      </c>
      <c r="E131" s="4">
        <v>100000</v>
      </c>
      <c r="F131">
        <v>10000</v>
      </c>
      <c r="G131" s="4">
        <v>2</v>
      </c>
      <c r="H131" s="4">
        <v>2</v>
      </c>
      <c r="I131" s="4">
        <v>356.8</v>
      </c>
      <c r="J131" s="8">
        <v>1</v>
      </c>
      <c r="K131" s="4">
        <v>0</v>
      </c>
      <c r="M131" s="8"/>
    </row>
    <row r="132" spans="1:13" x14ac:dyDescent="0.3">
      <c r="A132" s="5" t="s">
        <v>89</v>
      </c>
      <c r="B132" s="5">
        <v>6</v>
      </c>
      <c r="C132" s="5" t="str">
        <f t="shared" si="4"/>
        <v>10b_6</v>
      </c>
      <c r="D132" t="s">
        <v>123</v>
      </c>
      <c r="E132" s="4">
        <v>100000</v>
      </c>
      <c r="F132">
        <v>10000</v>
      </c>
      <c r="G132" s="4">
        <v>2</v>
      </c>
      <c r="H132" s="4">
        <v>2</v>
      </c>
      <c r="I132" s="4">
        <v>356.8</v>
      </c>
      <c r="J132" s="8">
        <v>1</v>
      </c>
      <c r="K132" s="4">
        <v>0</v>
      </c>
      <c r="M132" s="8"/>
    </row>
    <row r="133" spans="1:13" x14ac:dyDescent="0.3">
      <c r="A133" s="5" t="s">
        <v>90</v>
      </c>
      <c r="B133" s="5">
        <v>6</v>
      </c>
      <c r="C133" s="5" t="str">
        <f t="shared" si="4"/>
        <v>11a_6</v>
      </c>
      <c r="D133" t="s">
        <v>124</v>
      </c>
      <c r="E133" s="4">
        <v>100000</v>
      </c>
      <c r="F133">
        <v>10000</v>
      </c>
      <c r="G133" s="4">
        <v>2</v>
      </c>
      <c r="H133" s="4">
        <v>2</v>
      </c>
      <c r="I133" s="4">
        <v>356.8</v>
      </c>
      <c r="J133" s="8">
        <v>1</v>
      </c>
      <c r="K133" s="4">
        <v>0</v>
      </c>
      <c r="M133" s="8"/>
    </row>
    <row r="134" spans="1:13" x14ac:dyDescent="0.3">
      <c r="A134" s="5" t="s">
        <v>91</v>
      </c>
      <c r="B134" s="5">
        <v>6</v>
      </c>
      <c r="C134" s="5" t="str">
        <f t="shared" si="4"/>
        <v>11b_6</v>
      </c>
      <c r="D134" t="s">
        <v>125</v>
      </c>
      <c r="E134" s="4">
        <v>100000</v>
      </c>
      <c r="F134">
        <v>10000</v>
      </c>
      <c r="G134" s="4">
        <v>2</v>
      </c>
      <c r="H134" s="4">
        <v>2</v>
      </c>
      <c r="I134" s="4">
        <v>356.8</v>
      </c>
      <c r="J134" s="8">
        <v>1</v>
      </c>
      <c r="K134" s="4">
        <v>0</v>
      </c>
      <c r="M134" s="8"/>
    </row>
    <row r="135" spans="1:13" x14ac:dyDescent="0.3">
      <c r="A135" s="5" t="s">
        <v>92</v>
      </c>
      <c r="B135" s="5">
        <v>6</v>
      </c>
      <c r="C135" s="5" t="str">
        <f t="shared" si="4"/>
        <v>12a_6</v>
      </c>
      <c r="D135" s="6" t="s">
        <v>126</v>
      </c>
      <c r="E135" s="4">
        <v>100000</v>
      </c>
      <c r="F135">
        <v>10000</v>
      </c>
      <c r="G135" s="4">
        <v>2</v>
      </c>
      <c r="H135" s="4">
        <v>2</v>
      </c>
      <c r="I135" s="4">
        <v>356.8</v>
      </c>
      <c r="J135" s="8">
        <v>1</v>
      </c>
      <c r="K135" s="4">
        <v>0</v>
      </c>
      <c r="M135" s="8"/>
    </row>
    <row r="136" spans="1:13" x14ac:dyDescent="0.3">
      <c r="A136" s="5" t="s">
        <v>93</v>
      </c>
      <c r="B136" s="5">
        <v>6</v>
      </c>
      <c r="C136" s="5" t="str">
        <f t="shared" si="4"/>
        <v>12b_6</v>
      </c>
      <c r="D136" t="s">
        <v>127</v>
      </c>
      <c r="E136" s="4">
        <v>100000</v>
      </c>
      <c r="F136">
        <v>10000</v>
      </c>
      <c r="G136" s="4">
        <v>2</v>
      </c>
      <c r="H136" s="4">
        <v>2</v>
      </c>
      <c r="I136" s="4">
        <v>356.8</v>
      </c>
      <c r="J136" s="8">
        <v>1</v>
      </c>
      <c r="K136" s="4">
        <v>0</v>
      </c>
      <c r="M136" s="8"/>
    </row>
    <row r="137" spans="1:13" x14ac:dyDescent="0.3">
      <c r="A137" s="5">
        <v>13</v>
      </c>
      <c r="B137" s="5">
        <v>6</v>
      </c>
      <c r="C137" s="5" t="str">
        <f t="shared" si="4"/>
        <v>13_6</v>
      </c>
      <c r="D137" t="s">
        <v>128</v>
      </c>
      <c r="E137" s="4">
        <v>100000</v>
      </c>
      <c r="F137">
        <v>10000</v>
      </c>
      <c r="G137" s="4">
        <v>2</v>
      </c>
      <c r="H137" s="4">
        <v>2</v>
      </c>
      <c r="I137" s="4">
        <v>356.8</v>
      </c>
      <c r="J137" s="8">
        <v>1</v>
      </c>
      <c r="K137" s="4">
        <v>0</v>
      </c>
      <c r="M137" s="8"/>
    </row>
    <row r="138" spans="1:13" x14ac:dyDescent="0.3">
      <c r="A138" s="5">
        <v>14</v>
      </c>
      <c r="B138" s="5">
        <v>6</v>
      </c>
      <c r="C138" s="5" t="str">
        <f t="shared" si="4"/>
        <v>14_6</v>
      </c>
      <c r="D138" t="s">
        <v>129</v>
      </c>
      <c r="E138" s="4">
        <v>100000</v>
      </c>
      <c r="F138">
        <v>10000</v>
      </c>
      <c r="G138" s="4">
        <v>2</v>
      </c>
      <c r="H138" s="4">
        <v>2</v>
      </c>
      <c r="I138" s="4">
        <v>356.8</v>
      </c>
      <c r="J138" s="8">
        <v>1</v>
      </c>
      <c r="K138" s="4">
        <v>0</v>
      </c>
      <c r="M138" s="8"/>
    </row>
    <row r="139" spans="1:13" x14ac:dyDescent="0.3">
      <c r="A139" s="5" t="s">
        <v>94</v>
      </c>
      <c r="B139" s="5">
        <v>6</v>
      </c>
      <c r="C139" s="5" t="str">
        <f t="shared" si="4"/>
        <v>15a_6</v>
      </c>
      <c r="D139" s="6" t="s">
        <v>130</v>
      </c>
      <c r="E139" s="4">
        <v>100000</v>
      </c>
      <c r="F139">
        <v>10000</v>
      </c>
      <c r="G139" s="4">
        <v>2</v>
      </c>
      <c r="H139" s="4">
        <v>2</v>
      </c>
      <c r="I139" s="4">
        <v>356.8</v>
      </c>
      <c r="J139" s="8">
        <v>1</v>
      </c>
      <c r="K139" s="4">
        <v>0</v>
      </c>
      <c r="M139" s="8"/>
    </row>
    <row r="140" spans="1:13" x14ac:dyDescent="0.3">
      <c r="A140" s="5" t="s">
        <v>95</v>
      </c>
      <c r="B140" s="5">
        <v>6</v>
      </c>
      <c r="C140" s="5" t="str">
        <f t="shared" si="4"/>
        <v>15b_6</v>
      </c>
      <c r="D140" t="s">
        <v>131</v>
      </c>
      <c r="E140" s="4">
        <v>100000</v>
      </c>
      <c r="F140">
        <v>10000</v>
      </c>
      <c r="G140" s="4">
        <v>2</v>
      </c>
      <c r="H140" s="4">
        <v>2</v>
      </c>
      <c r="I140" s="4">
        <v>356.8</v>
      </c>
      <c r="J140" s="8">
        <v>1</v>
      </c>
      <c r="K140" s="4">
        <v>0</v>
      </c>
      <c r="M140" s="8"/>
    </row>
    <row r="141" spans="1:13" x14ac:dyDescent="0.3">
      <c r="A141" s="5" t="s">
        <v>96</v>
      </c>
      <c r="B141" s="5">
        <v>6</v>
      </c>
      <c r="C141" s="5" t="str">
        <f t="shared" si="4"/>
        <v>16a_6</v>
      </c>
      <c r="D141" t="s">
        <v>132</v>
      </c>
      <c r="E141" s="4">
        <v>100000</v>
      </c>
      <c r="F141">
        <v>10000</v>
      </c>
      <c r="G141" s="4">
        <v>2</v>
      </c>
      <c r="H141" s="4">
        <v>2</v>
      </c>
      <c r="I141" s="4">
        <v>356.8</v>
      </c>
      <c r="J141" s="8">
        <v>1</v>
      </c>
      <c r="K141" s="4">
        <v>0</v>
      </c>
      <c r="M141" s="8"/>
    </row>
    <row r="142" spans="1:13" x14ac:dyDescent="0.3">
      <c r="A142" s="5" t="s">
        <v>97</v>
      </c>
      <c r="B142" s="5">
        <v>6</v>
      </c>
      <c r="C142" s="5" t="str">
        <f t="shared" si="4"/>
        <v>16b_6</v>
      </c>
      <c r="D142" t="s">
        <v>133</v>
      </c>
      <c r="E142" s="4">
        <v>100000</v>
      </c>
      <c r="F142">
        <v>10000</v>
      </c>
      <c r="G142" s="4">
        <v>2</v>
      </c>
      <c r="H142" s="4">
        <v>2</v>
      </c>
      <c r="I142" s="4">
        <v>356.8</v>
      </c>
      <c r="J142" s="8">
        <v>1</v>
      </c>
      <c r="K142" s="4">
        <v>0</v>
      </c>
      <c r="M142" s="8"/>
    </row>
    <row r="143" spans="1:13" x14ac:dyDescent="0.3">
      <c r="A143" s="5" t="s">
        <v>98</v>
      </c>
      <c r="B143" s="5">
        <v>6</v>
      </c>
      <c r="C143" s="5" t="str">
        <f t="shared" si="4"/>
        <v>17a_6</v>
      </c>
      <c r="D143" t="s">
        <v>134</v>
      </c>
      <c r="E143" s="4">
        <v>100000</v>
      </c>
      <c r="F143">
        <v>10000</v>
      </c>
      <c r="G143" s="4">
        <v>2</v>
      </c>
      <c r="H143" s="4">
        <v>2</v>
      </c>
      <c r="I143" s="4">
        <v>356.8</v>
      </c>
      <c r="J143" s="8">
        <v>1</v>
      </c>
      <c r="K143" s="4">
        <v>0</v>
      </c>
      <c r="M143" s="8"/>
    </row>
    <row r="144" spans="1:13" x14ac:dyDescent="0.3">
      <c r="A144" s="5" t="s">
        <v>99</v>
      </c>
      <c r="B144" s="5">
        <v>6</v>
      </c>
      <c r="C144" s="5" t="str">
        <f t="shared" si="4"/>
        <v>17b_6</v>
      </c>
      <c r="D144" t="s">
        <v>135</v>
      </c>
      <c r="E144" s="4">
        <v>100000</v>
      </c>
      <c r="F144">
        <v>10000</v>
      </c>
      <c r="G144" s="4">
        <v>2</v>
      </c>
      <c r="H144" s="4">
        <v>2</v>
      </c>
      <c r="I144" s="4">
        <v>356.8</v>
      </c>
      <c r="J144" s="8">
        <v>1</v>
      </c>
      <c r="K144" s="4">
        <v>0</v>
      </c>
      <c r="M144" s="8"/>
    </row>
    <row r="145" spans="1:13" x14ac:dyDescent="0.3">
      <c r="A145" s="5" t="s">
        <v>100</v>
      </c>
      <c r="B145" s="5">
        <v>6</v>
      </c>
      <c r="C145" s="5" t="str">
        <f t="shared" si="4"/>
        <v>18a_6</v>
      </c>
      <c r="D145" t="s">
        <v>136</v>
      </c>
      <c r="E145" s="4">
        <v>100000</v>
      </c>
      <c r="F145">
        <v>10000</v>
      </c>
      <c r="G145" s="4">
        <v>2</v>
      </c>
      <c r="H145" s="4">
        <v>2</v>
      </c>
      <c r="I145" s="4">
        <v>356.8</v>
      </c>
      <c r="J145" s="8">
        <v>1</v>
      </c>
      <c r="K145" s="4">
        <v>0</v>
      </c>
      <c r="M145" s="8"/>
    </row>
    <row r="146" spans="1:13" x14ac:dyDescent="0.3">
      <c r="A146" s="5" t="s">
        <v>101</v>
      </c>
      <c r="B146" s="5">
        <v>6</v>
      </c>
      <c r="C146" s="5" t="str">
        <f t="shared" si="4"/>
        <v>18b_6</v>
      </c>
      <c r="D146" t="s">
        <v>137</v>
      </c>
      <c r="E146" s="4">
        <v>100000</v>
      </c>
      <c r="F146">
        <v>10000</v>
      </c>
      <c r="G146" s="4">
        <v>2</v>
      </c>
      <c r="H146" s="4">
        <v>2</v>
      </c>
      <c r="I146" s="4">
        <v>356.8</v>
      </c>
      <c r="J146" s="8">
        <v>1</v>
      </c>
      <c r="K146" s="4">
        <v>0</v>
      </c>
      <c r="M146" s="8"/>
    </row>
    <row r="147" spans="1:13" x14ac:dyDescent="0.3">
      <c r="A147" s="5" t="s">
        <v>102</v>
      </c>
      <c r="B147" s="5">
        <v>6</v>
      </c>
      <c r="C147" s="5" t="str">
        <f t="shared" ref="C147:C148" si="8">TEXT(A147,"General") &amp; "_" &amp; TEXT(B147,"General")</f>
        <v>19a_6</v>
      </c>
      <c r="D147" t="s">
        <v>138</v>
      </c>
      <c r="E147" s="4">
        <v>100000</v>
      </c>
      <c r="F147">
        <v>10000</v>
      </c>
      <c r="G147" s="4">
        <v>2</v>
      </c>
      <c r="H147" s="4">
        <v>2</v>
      </c>
      <c r="I147" s="4">
        <v>356.8</v>
      </c>
      <c r="J147" s="8">
        <v>1</v>
      </c>
      <c r="K147" s="4">
        <v>0</v>
      </c>
      <c r="M147" s="8"/>
    </row>
    <row r="148" spans="1:13" x14ac:dyDescent="0.3">
      <c r="A148" s="5" t="s">
        <v>103</v>
      </c>
      <c r="B148" s="5">
        <v>6</v>
      </c>
      <c r="C148" s="5" t="str">
        <f t="shared" si="8"/>
        <v>19b_6</v>
      </c>
      <c r="D148" t="s">
        <v>139</v>
      </c>
      <c r="E148" s="4">
        <v>100000</v>
      </c>
      <c r="F148">
        <v>10000</v>
      </c>
      <c r="G148" s="4">
        <v>2</v>
      </c>
      <c r="H148" s="4">
        <v>2</v>
      </c>
      <c r="I148" s="4">
        <v>356.8</v>
      </c>
      <c r="J148" s="8">
        <v>1</v>
      </c>
      <c r="K148" s="4">
        <v>0</v>
      </c>
      <c r="M148" s="8"/>
    </row>
    <row r="149" spans="1:13" x14ac:dyDescent="0.3">
      <c r="A149" s="5" t="s">
        <v>104</v>
      </c>
      <c r="B149" s="5">
        <v>6</v>
      </c>
      <c r="C149" s="5" t="str">
        <f t="shared" si="4"/>
        <v>20a_6</v>
      </c>
      <c r="D149" t="s">
        <v>140</v>
      </c>
      <c r="E149" s="4">
        <v>100000</v>
      </c>
      <c r="F149">
        <v>10000</v>
      </c>
      <c r="G149" s="4">
        <v>2</v>
      </c>
      <c r="H149" s="4">
        <v>2</v>
      </c>
      <c r="I149" s="4">
        <v>356.8</v>
      </c>
      <c r="J149" s="8">
        <v>1</v>
      </c>
      <c r="K149" s="4">
        <v>0</v>
      </c>
      <c r="M149" s="8"/>
    </row>
    <row r="150" spans="1:13" x14ac:dyDescent="0.3">
      <c r="A150" s="5" t="s">
        <v>105</v>
      </c>
      <c r="B150" s="5">
        <v>6</v>
      </c>
      <c r="C150" s="5" t="str">
        <f t="shared" si="4"/>
        <v>20b_6</v>
      </c>
      <c r="D150" t="s">
        <v>141</v>
      </c>
      <c r="E150" s="4">
        <v>100000</v>
      </c>
      <c r="F150">
        <v>10000</v>
      </c>
      <c r="G150" s="4">
        <v>2</v>
      </c>
      <c r="H150" s="4">
        <v>2</v>
      </c>
      <c r="I150" s="4">
        <v>356.8</v>
      </c>
      <c r="J150" s="8">
        <v>1</v>
      </c>
      <c r="K150" s="4">
        <v>0</v>
      </c>
      <c r="M150" s="8"/>
    </row>
    <row r="151" spans="1:13" x14ac:dyDescent="0.3">
      <c r="A151" s="5">
        <v>21</v>
      </c>
      <c r="B151" s="5">
        <v>6</v>
      </c>
      <c r="C151" s="5" t="str">
        <f t="shared" si="4"/>
        <v>21_6</v>
      </c>
      <c r="D151" t="s">
        <v>142</v>
      </c>
      <c r="E151" s="4">
        <v>100000</v>
      </c>
      <c r="F151">
        <v>10000</v>
      </c>
      <c r="G151" s="4">
        <v>2</v>
      </c>
      <c r="H151" s="4">
        <v>2</v>
      </c>
      <c r="I151" s="4">
        <v>356.8</v>
      </c>
      <c r="J151" s="8">
        <v>1</v>
      </c>
      <c r="K151" s="4">
        <v>0</v>
      </c>
      <c r="M151" s="8"/>
    </row>
    <row r="152" spans="1:13" x14ac:dyDescent="0.3">
      <c r="A152" s="5">
        <v>1</v>
      </c>
      <c r="B152" s="5">
        <v>7</v>
      </c>
      <c r="C152" s="5" t="str">
        <f t="shared" si="4"/>
        <v>1_7</v>
      </c>
      <c r="D152" t="s">
        <v>113</v>
      </c>
      <c r="E152" s="4">
        <v>100000</v>
      </c>
      <c r="F152">
        <v>10000</v>
      </c>
      <c r="G152" s="4">
        <v>2</v>
      </c>
      <c r="H152" s="4">
        <v>2</v>
      </c>
      <c r="I152" s="4">
        <v>356.8</v>
      </c>
      <c r="J152" s="8">
        <v>1</v>
      </c>
      <c r="K152" s="4">
        <v>0</v>
      </c>
      <c r="M152" s="8"/>
    </row>
    <row r="153" spans="1:13" x14ac:dyDescent="0.3">
      <c r="A153" s="5">
        <v>2</v>
      </c>
      <c r="B153" s="5">
        <v>7</v>
      </c>
      <c r="C153" s="5" t="str">
        <f t="shared" si="4"/>
        <v>2_7</v>
      </c>
      <c r="D153" t="s">
        <v>114</v>
      </c>
      <c r="E153" s="4">
        <v>100000</v>
      </c>
      <c r="F153">
        <v>10000</v>
      </c>
      <c r="G153" s="4">
        <v>2</v>
      </c>
      <c r="H153" s="4">
        <v>2</v>
      </c>
      <c r="I153" s="4">
        <v>356.8</v>
      </c>
      <c r="J153" s="8">
        <v>1</v>
      </c>
      <c r="K153" s="4">
        <v>0</v>
      </c>
      <c r="M153" s="8"/>
    </row>
    <row r="154" spans="1:13" x14ac:dyDescent="0.3">
      <c r="A154" s="5">
        <v>3</v>
      </c>
      <c r="B154" s="5">
        <v>7</v>
      </c>
      <c r="C154" s="5" t="str">
        <f t="shared" si="4"/>
        <v>3_7</v>
      </c>
      <c r="D154" t="s">
        <v>115</v>
      </c>
      <c r="E154" s="4">
        <v>100000</v>
      </c>
      <c r="F154">
        <v>10000</v>
      </c>
      <c r="G154" s="4">
        <v>2</v>
      </c>
      <c r="H154" s="4">
        <v>2</v>
      </c>
      <c r="I154" s="4">
        <v>356.8</v>
      </c>
      <c r="J154" s="8">
        <v>1</v>
      </c>
      <c r="K154" s="4">
        <v>0</v>
      </c>
      <c r="M154" s="8"/>
    </row>
    <row r="155" spans="1:13" x14ac:dyDescent="0.3">
      <c r="A155" s="5">
        <v>4</v>
      </c>
      <c r="B155" s="5">
        <v>7</v>
      </c>
      <c r="C155" s="5" t="str">
        <f t="shared" si="4"/>
        <v>4_7</v>
      </c>
      <c r="D155" t="s">
        <v>116</v>
      </c>
      <c r="E155" s="4">
        <v>100000</v>
      </c>
      <c r="F155">
        <v>10000</v>
      </c>
      <c r="G155" s="4">
        <v>2</v>
      </c>
      <c r="H155" s="4">
        <v>2</v>
      </c>
      <c r="I155" s="4">
        <v>356.8</v>
      </c>
      <c r="J155" s="8">
        <v>1</v>
      </c>
      <c r="K155" s="4">
        <v>0</v>
      </c>
      <c r="M155" s="8"/>
    </row>
    <row r="156" spans="1:13" x14ac:dyDescent="0.3">
      <c r="A156" s="5">
        <v>5</v>
      </c>
      <c r="B156" s="5">
        <v>7</v>
      </c>
      <c r="C156" s="5" t="str">
        <f t="shared" ref="C156:C218" si="9">TEXT(A156,"General") &amp; "_" &amp; TEXT(B156,"General")</f>
        <v>5_7</v>
      </c>
      <c r="D156" t="s">
        <v>117</v>
      </c>
      <c r="E156" s="4">
        <v>100000</v>
      </c>
      <c r="F156">
        <v>10000</v>
      </c>
      <c r="G156" s="4">
        <v>2</v>
      </c>
      <c r="H156" s="4">
        <v>2</v>
      </c>
      <c r="I156" s="4">
        <v>356.8</v>
      </c>
      <c r="J156" s="8">
        <v>1</v>
      </c>
      <c r="K156" s="4">
        <v>0</v>
      </c>
      <c r="M156" s="8"/>
    </row>
    <row r="157" spans="1:13" x14ac:dyDescent="0.3">
      <c r="A157" s="5">
        <v>6</v>
      </c>
      <c r="B157" s="5">
        <v>7</v>
      </c>
      <c r="C157" s="5" t="str">
        <f t="shared" si="9"/>
        <v>6_7</v>
      </c>
      <c r="D157" t="s">
        <v>118</v>
      </c>
      <c r="E157" s="4">
        <v>100000</v>
      </c>
      <c r="F157">
        <v>10000</v>
      </c>
      <c r="G157" s="4">
        <v>2</v>
      </c>
      <c r="H157" s="4">
        <v>2</v>
      </c>
      <c r="I157" s="4">
        <v>356.8</v>
      </c>
      <c r="J157" s="8">
        <v>1</v>
      </c>
      <c r="K157" s="4">
        <v>0</v>
      </c>
      <c r="M157" s="8"/>
    </row>
    <row r="158" spans="1:13" x14ac:dyDescent="0.3">
      <c r="A158" s="5">
        <v>7</v>
      </c>
      <c r="B158" s="5">
        <v>7</v>
      </c>
      <c r="C158" s="5" t="str">
        <f t="shared" si="9"/>
        <v>7_7</v>
      </c>
      <c r="D158" t="s">
        <v>119</v>
      </c>
      <c r="E158" s="4">
        <v>100000</v>
      </c>
      <c r="F158">
        <v>10000</v>
      </c>
      <c r="G158" s="4">
        <v>2</v>
      </c>
      <c r="H158" s="4">
        <v>2</v>
      </c>
      <c r="I158" s="4">
        <v>356.8</v>
      </c>
      <c r="J158" s="8">
        <v>1</v>
      </c>
      <c r="K158" s="4">
        <v>0</v>
      </c>
      <c r="M158" s="8"/>
    </row>
    <row r="159" spans="1:13" x14ac:dyDescent="0.3">
      <c r="A159" s="5">
        <v>8</v>
      </c>
      <c r="B159" s="5">
        <v>7</v>
      </c>
      <c r="C159" s="5" t="str">
        <f t="shared" si="9"/>
        <v>8_7</v>
      </c>
      <c r="D159" t="s">
        <v>120</v>
      </c>
      <c r="E159" s="4">
        <v>100000</v>
      </c>
      <c r="F159">
        <v>10000</v>
      </c>
      <c r="G159" s="4">
        <v>2</v>
      </c>
      <c r="H159" s="4">
        <v>2</v>
      </c>
      <c r="I159" s="4">
        <v>356.8</v>
      </c>
      <c r="J159" s="8">
        <v>1</v>
      </c>
      <c r="K159" s="4">
        <v>0</v>
      </c>
      <c r="M159" s="8"/>
    </row>
    <row r="160" spans="1:13" x14ac:dyDescent="0.3">
      <c r="A160" s="5">
        <v>9</v>
      </c>
      <c r="B160" s="5">
        <v>7</v>
      </c>
      <c r="C160" s="5" t="str">
        <f t="shared" si="9"/>
        <v>9_7</v>
      </c>
      <c r="D160" t="s">
        <v>121</v>
      </c>
      <c r="E160" s="4">
        <v>100000</v>
      </c>
      <c r="F160">
        <v>10000</v>
      </c>
      <c r="G160" s="4">
        <v>2</v>
      </c>
      <c r="H160" s="4">
        <v>2</v>
      </c>
      <c r="I160" s="4">
        <v>356.8</v>
      </c>
      <c r="J160" s="8">
        <v>1</v>
      </c>
      <c r="K160" s="4">
        <v>0</v>
      </c>
      <c r="M160" s="8"/>
    </row>
    <row r="161" spans="1:13" x14ac:dyDescent="0.3">
      <c r="A161" s="5" t="s">
        <v>88</v>
      </c>
      <c r="B161" s="5">
        <v>7</v>
      </c>
      <c r="C161" s="5" t="str">
        <f t="shared" si="9"/>
        <v>10a_7</v>
      </c>
      <c r="D161" t="s">
        <v>122</v>
      </c>
      <c r="E161" s="4">
        <v>100000</v>
      </c>
      <c r="F161">
        <v>10000</v>
      </c>
      <c r="G161" s="4">
        <v>2</v>
      </c>
      <c r="H161" s="4">
        <v>2</v>
      </c>
      <c r="I161" s="4">
        <v>356.8</v>
      </c>
      <c r="J161" s="8">
        <v>1</v>
      </c>
      <c r="K161" s="4">
        <v>0</v>
      </c>
      <c r="M161" s="8"/>
    </row>
    <row r="162" spans="1:13" x14ac:dyDescent="0.3">
      <c r="A162" s="5" t="s">
        <v>89</v>
      </c>
      <c r="B162" s="5">
        <v>7</v>
      </c>
      <c r="C162" s="5" t="str">
        <f t="shared" si="9"/>
        <v>10b_7</v>
      </c>
      <c r="D162" t="s">
        <v>123</v>
      </c>
      <c r="E162" s="4">
        <v>100000</v>
      </c>
      <c r="F162">
        <v>10000</v>
      </c>
      <c r="G162" s="4">
        <v>2</v>
      </c>
      <c r="H162" s="4">
        <v>2</v>
      </c>
      <c r="I162" s="4">
        <v>356.8</v>
      </c>
      <c r="J162" s="8">
        <v>1</v>
      </c>
      <c r="K162" s="4">
        <v>0</v>
      </c>
      <c r="M162" s="8"/>
    </row>
    <row r="163" spans="1:13" x14ac:dyDescent="0.3">
      <c r="A163" s="5" t="s">
        <v>90</v>
      </c>
      <c r="B163" s="5">
        <v>7</v>
      </c>
      <c r="C163" s="5" t="str">
        <f t="shared" si="9"/>
        <v>11a_7</v>
      </c>
      <c r="D163" t="s">
        <v>124</v>
      </c>
      <c r="E163" s="4">
        <v>100000</v>
      </c>
      <c r="F163">
        <v>10000</v>
      </c>
      <c r="G163" s="4">
        <v>2</v>
      </c>
      <c r="H163" s="4">
        <v>2</v>
      </c>
      <c r="I163" s="4">
        <v>356.8</v>
      </c>
      <c r="J163" s="8">
        <v>1</v>
      </c>
      <c r="K163" s="4">
        <v>0</v>
      </c>
      <c r="M163" s="8"/>
    </row>
    <row r="164" spans="1:13" x14ac:dyDescent="0.3">
      <c r="A164" s="5" t="s">
        <v>91</v>
      </c>
      <c r="B164" s="5">
        <v>7</v>
      </c>
      <c r="C164" s="5" t="str">
        <f t="shared" si="9"/>
        <v>11b_7</v>
      </c>
      <c r="D164" t="s">
        <v>125</v>
      </c>
      <c r="E164" s="4">
        <v>100000</v>
      </c>
      <c r="F164">
        <v>10000</v>
      </c>
      <c r="G164" s="4">
        <v>2</v>
      </c>
      <c r="H164" s="4">
        <v>2</v>
      </c>
      <c r="I164" s="4">
        <v>356.8</v>
      </c>
      <c r="J164" s="8">
        <v>1</v>
      </c>
      <c r="K164" s="4">
        <v>0</v>
      </c>
      <c r="M164" s="8"/>
    </row>
    <row r="165" spans="1:13" x14ac:dyDescent="0.3">
      <c r="A165" s="5" t="s">
        <v>92</v>
      </c>
      <c r="B165" s="5">
        <v>7</v>
      </c>
      <c r="C165" s="5" t="str">
        <f t="shared" si="9"/>
        <v>12a_7</v>
      </c>
      <c r="D165" s="6" t="s">
        <v>126</v>
      </c>
      <c r="E165" s="4">
        <v>100000</v>
      </c>
      <c r="F165">
        <v>10000</v>
      </c>
      <c r="G165" s="4">
        <v>2</v>
      </c>
      <c r="H165" s="4">
        <v>2</v>
      </c>
      <c r="I165" s="4">
        <v>356.8</v>
      </c>
      <c r="J165" s="8">
        <v>1</v>
      </c>
      <c r="K165" s="4">
        <v>0</v>
      </c>
      <c r="M165" s="8"/>
    </row>
    <row r="166" spans="1:13" x14ac:dyDescent="0.3">
      <c r="A166" s="5" t="s">
        <v>93</v>
      </c>
      <c r="B166" s="5">
        <v>7</v>
      </c>
      <c r="C166" s="5" t="str">
        <f t="shared" si="9"/>
        <v>12b_7</v>
      </c>
      <c r="D166" t="s">
        <v>127</v>
      </c>
      <c r="E166" s="4">
        <v>100000</v>
      </c>
      <c r="F166">
        <v>10000</v>
      </c>
      <c r="G166" s="4">
        <v>2</v>
      </c>
      <c r="H166" s="4">
        <v>2</v>
      </c>
      <c r="I166" s="4">
        <v>356.8</v>
      </c>
      <c r="J166" s="8">
        <v>1</v>
      </c>
      <c r="K166" s="4">
        <v>0</v>
      </c>
      <c r="M166" s="8"/>
    </row>
    <row r="167" spans="1:13" x14ac:dyDescent="0.3">
      <c r="A167" s="5">
        <v>13</v>
      </c>
      <c r="B167" s="5">
        <v>7</v>
      </c>
      <c r="C167" s="5" t="str">
        <f t="shared" si="9"/>
        <v>13_7</v>
      </c>
      <c r="D167" t="s">
        <v>128</v>
      </c>
      <c r="E167" s="4">
        <v>100000</v>
      </c>
      <c r="F167">
        <v>10000</v>
      </c>
      <c r="G167" s="4">
        <v>2</v>
      </c>
      <c r="H167" s="4">
        <v>2</v>
      </c>
      <c r="I167" s="4">
        <v>356.8</v>
      </c>
      <c r="J167" s="8">
        <v>1</v>
      </c>
      <c r="K167" s="4">
        <v>0</v>
      </c>
      <c r="M167" s="8"/>
    </row>
    <row r="168" spans="1:13" x14ac:dyDescent="0.3">
      <c r="A168" s="5">
        <v>14</v>
      </c>
      <c r="B168" s="5">
        <v>7</v>
      </c>
      <c r="C168" s="5" t="str">
        <f t="shared" si="9"/>
        <v>14_7</v>
      </c>
      <c r="D168" t="s">
        <v>129</v>
      </c>
      <c r="E168" s="4">
        <v>100000</v>
      </c>
      <c r="F168">
        <v>10000</v>
      </c>
      <c r="G168" s="4">
        <v>2</v>
      </c>
      <c r="H168" s="4">
        <v>2</v>
      </c>
      <c r="I168" s="4">
        <v>356.8</v>
      </c>
      <c r="J168" s="8">
        <v>1</v>
      </c>
      <c r="K168" s="4">
        <v>0</v>
      </c>
      <c r="M168" s="8"/>
    </row>
    <row r="169" spans="1:13" x14ac:dyDescent="0.3">
      <c r="A169" s="5" t="s">
        <v>94</v>
      </c>
      <c r="B169" s="5">
        <v>7</v>
      </c>
      <c r="C169" s="5" t="str">
        <f t="shared" si="9"/>
        <v>15a_7</v>
      </c>
      <c r="D169" s="6" t="s">
        <v>130</v>
      </c>
      <c r="E169" s="4">
        <v>100000</v>
      </c>
      <c r="F169">
        <v>10000</v>
      </c>
      <c r="G169" s="4">
        <v>2</v>
      </c>
      <c r="H169" s="4">
        <v>2</v>
      </c>
      <c r="I169" s="4">
        <v>356.8</v>
      </c>
      <c r="J169" s="8">
        <v>1</v>
      </c>
      <c r="K169" s="4">
        <v>0</v>
      </c>
      <c r="M169" s="8"/>
    </row>
    <row r="170" spans="1:13" x14ac:dyDescent="0.3">
      <c r="A170" s="5" t="s">
        <v>95</v>
      </c>
      <c r="B170" s="5">
        <v>7</v>
      </c>
      <c r="C170" s="5" t="str">
        <f t="shared" si="9"/>
        <v>15b_7</v>
      </c>
      <c r="D170" t="s">
        <v>131</v>
      </c>
      <c r="E170" s="4">
        <v>100000</v>
      </c>
      <c r="F170">
        <v>10000</v>
      </c>
      <c r="G170" s="4">
        <v>2</v>
      </c>
      <c r="H170" s="4">
        <v>2</v>
      </c>
      <c r="I170" s="4">
        <v>356.8</v>
      </c>
      <c r="J170" s="8">
        <v>1</v>
      </c>
      <c r="K170" s="4">
        <v>0</v>
      </c>
      <c r="M170" s="8"/>
    </row>
    <row r="171" spans="1:13" x14ac:dyDescent="0.3">
      <c r="A171" s="5" t="s">
        <v>96</v>
      </c>
      <c r="B171" s="5">
        <v>7</v>
      </c>
      <c r="C171" s="5" t="str">
        <f t="shared" si="9"/>
        <v>16a_7</v>
      </c>
      <c r="D171" t="s">
        <v>132</v>
      </c>
      <c r="E171" s="4">
        <v>100000</v>
      </c>
      <c r="F171">
        <v>10000</v>
      </c>
      <c r="G171" s="4">
        <v>2</v>
      </c>
      <c r="H171" s="4">
        <v>2</v>
      </c>
      <c r="I171" s="4">
        <v>356.8</v>
      </c>
      <c r="J171" s="8">
        <v>1</v>
      </c>
      <c r="K171" s="4">
        <v>0</v>
      </c>
      <c r="M171" s="8"/>
    </row>
    <row r="172" spans="1:13" x14ac:dyDescent="0.3">
      <c r="A172" s="5" t="s">
        <v>97</v>
      </c>
      <c r="B172" s="5">
        <v>7</v>
      </c>
      <c r="C172" s="5" t="str">
        <f t="shared" si="9"/>
        <v>16b_7</v>
      </c>
      <c r="D172" t="s">
        <v>133</v>
      </c>
      <c r="E172" s="4">
        <v>100000</v>
      </c>
      <c r="F172">
        <v>10000</v>
      </c>
      <c r="G172" s="4">
        <v>2</v>
      </c>
      <c r="H172" s="4">
        <v>2</v>
      </c>
      <c r="I172" s="4">
        <v>356.8</v>
      </c>
      <c r="J172" s="8">
        <v>1</v>
      </c>
      <c r="K172" s="4">
        <v>0</v>
      </c>
      <c r="M172" s="8"/>
    </row>
    <row r="173" spans="1:13" x14ac:dyDescent="0.3">
      <c r="A173" s="5" t="s">
        <v>98</v>
      </c>
      <c r="B173" s="5">
        <v>7</v>
      </c>
      <c r="C173" s="5" t="str">
        <f t="shared" si="9"/>
        <v>17a_7</v>
      </c>
      <c r="D173" t="s">
        <v>134</v>
      </c>
      <c r="E173" s="4">
        <v>100000</v>
      </c>
      <c r="F173">
        <v>10000</v>
      </c>
      <c r="G173" s="4">
        <v>2</v>
      </c>
      <c r="H173" s="4">
        <v>2</v>
      </c>
      <c r="I173" s="4">
        <v>356.8</v>
      </c>
      <c r="J173" s="8">
        <v>1</v>
      </c>
      <c r="K173" s="4">
        <v>0</v>
      </c>
      <c r="M173" s="8"/>
    </row>
    <row r="174" spans="1:13" x14ac:dyDescent="0.3">
      <c r="A174" s="5" t="s">
        <v>99</v>
      </c>
      <c r="B174" s="5">
        <v>7</v>
      </c>
      <c r="C174" s="5" t="str">
        <f t="shared" si="9"/>
        <v>17b_7</v>
      </c>
      <c r="D174" t="s">
        <v>135</v>
      </c>
      <c r="E174" s="4">
        <v>100000</v>
      </c>
      <c r="F174">
        <v>10000</v>
      </c>
      <c r="G174" s="4">
        <v>2</v>
      </c>
      <c r="H174" s="4">
        <v>2</v>
      </c>
      <c r="I174" s="4">
        <v>356.8</v>
      </c>
      <c r="J174" s="8">
        <v>1</v>
      </c>
      <c r="K174" s="4">
        <v>0</v>
      </c>
      <c r="M174" s="8"/>
    </row>
    <row r="175" spans="1:13" x14ac:dyDescent="0.3">
      <c r="A175" s="5" t="s">
        <v>100</v>
      </c>
      <c r="B175" s="5">
        <v>7</v>
      </c>
      <c r="C175" s="5" t="str">
        <f t="shared" si="9"/>
        <v>18a_7</v>
      </c>
      <c r="D175" t="s">
        <v>136</v>
      </c>
      <c r="E175" s="4">
        <v>100000</v>
      </c>
      <c r="F175">
        <v>10000</v>
      </c>
      <c r="G175" s="4">
        <v>2</v>
      </c>
      <c r="H175" s="4">
        <v>2</v>
      </c>
      <c r="I175" s="4">
        <v>356.8</v>
      </c>
      <c r="J175" s="8">
        <v>1</v>
      </c>
      <c r="K175" s="4">
        <v>0</v>
      </c>
      <c r="M175" s="8"/>
    </row>
    <row r="176" spans="1:13" x14ac:dyDescent="0.3">
      <c r="A176" s="5" t="s">
        <v>101</v>
      </c>
      <c r="B176" s="5">
        <v>7</v>
      </c>
      <c r="C176" s="5" t="str">
        <f t="shared" si="9"/>
        <v>18b_7</v>
      </c>
      <c r="D176" t="s">
        <v>137</v>
      </c>
      <c r="E176" s="4">
        <v>100000</v>
      </c>
      <c r="F176">
        <v>10000</v>
      </c>
      <c r="G176" s="4">
        <v>2</v>
      </c>
      <c r="H176" s="4">
        <v>2</v>
      </c>
      <c r="I176" s="4">
        <v>356.8</v>
      </c>
      <c r="J176" s="8">
        <v>1</v>
      </c>
      <c r="K176" s="4">
        <v>0</v>
      </c>
      <c r="M176" s="8"/>
    </row>
    <row r="177" spans="1:13" x14ac:dyDescent="0.3">
      <c r="A177" s="5" t="s">
        <v>102</v>
      </c>
      <c r="B177" s="5">
        <v>7</v>
      </c>
      <c r="C177" s="5" t="str">
        <f t="shared" ref="C177:C178" si="10">TEXT(A177,"General") &amp; "_" &amp; TEXT(B177,"General")</f>
        <v>19a_7</v>
      </c>
      <c r="D177" t="s">
        <v>138</v>
      </c>
      <c r="E177" s="4">
        <v>100000</v>
      </c>
      <c r="F177">
        <v>10000</v>
      </c>
      <c r="G177" s="4">
        <v>2</v>
      </c>
      <c r="H177" s="4">
        <v>2</v>
      </c>
      <c r="I177" s="4">
        <v>356.8</v>
      </c>
      <c r="J177" s="8">
        <v>1</v>
      </c>
      <c r="K177" s="4">
        <v>0</v>
      </c>
      <c r="M177" s="8"/>
    </row>
    <row r="178" spans="1:13" x14ac:dyDescent="0.3">
      <c r="A178" s="5" t="s">
        <v>103</v>
      </c>
      <c r="B178" s="5">
        <v>7</v>
      </c>
      <c r="C178" s="5" t="str">
        <f t="shared" si="10"/>
        <v>19b_7</v>
      </c>
      <c r="D178" t="s">
        <v>139</v>
      </c>
      <c r="E178" s="4">
        <v>100000</v>
      </c>
      <c r="F178">
        <v>10000</v>
      </c>
      <c r="G178" s="4">
        <v>2</v>
      </c>
      <c r="H178" s="4">
        <v>2</v>
      </c>
      <c r="I178" s="4">
        <v>356.8</v>
      </c>
      <c r="J178" s="8">
        <v>1</v>
      </c>
      <c r="K178" s="4">
        <v>0</v>
      </c>
      <c r="M178" s="8"/>
    </row>
    <row r="179" spans="1:13" x14ac:dyDescent="0.3">
      <c r="A179" s="5" t="s">
        <v>104</v>
      </c>
      <c r="B179" s="5">
        <v>7</v>
      </c>
      <c r="C179" s="5" t="str">
        <f t="shared" si="9"/>
        <v>20a_7</v>
      </c>
      <c r="D179" t="s">
        <v>140</v>
      </c>
      <c r="E179" s="4">
        <v>100000</v>
      </c>
      <c r="F179">
        <v>10000</v>
      </c>
      <c r="G179" s="4">
        <v>2</v>
      </c>
      <c r="H179" s="4">
        <v>2</v>
      </c>
      <c r="I179" s="4">
        <v>356.8</v>
      </c>
      <c r="J179" s="8">
        <v>1</v>
      </c>
      <c r="K179" s="4">
        <v>0</v>
      </c>
      <c r="M179" s="8"/>
    </row>
    <row r="180" spans="1:13" x14ac:dyDescent="0.3">
      <c r="A180" s="5" t="s">
        <v>105</v>
      </c>
      <c r="B180" s="5">
        <v>7</v>
      </c>
      <c r="C180" s="5" t="str">
        <f t="shared" si="9"/>
        <v>20b_7</v>
      </c>
      <c r="D180" t="s">
        <v>141</v>
      </c>
      <c r="E180" s="4">
        <v>100000</v>
      </c>
      <c r="F180">
        <v>10000</v>
      </c>
      <c r="G180" s="4">
        <v>2</v>
      </c>
      <c r="H180" s="4">
        <v>2</v>
      </c>
      <c r="I180" s="4">
        <v>356.8</v>
      </c>
      <c r="J180" s="8">
        <v>1</v>
      </c>
      <c r="K180" s="4">
        <v>0</v>
      </c>
      <c r="M180" s="8"/>
    </row>
    <row r="181" spans="1:13" x14ac:dyDescent="0.3">
      <c r="A181" s="5">
        <v>21</v>
      </c>
      <c r="B181" s="5">
        <v>7</v>
      </c>
      <c r="C181" s="5" t="str">
        <f t="shared" si="9"/>
        <v>21_7</v>
      </c>
      <c r="D181" t="s">
        <v>142</v>
      </c>
      <c r="E181" s="4">
        <v>100000</v>
      </c>
      <c r="F181">
        <v>10000</v>
      </c>
      <c r="G181" s="4">
        <v>2</v>
      </c>
      <c r="H181" s="4">
        <v>2</v>
      </c>
      <c r="I181" s="4">
        <v>356.8</v>
      </c>
      <c r="J181" s="8">
        <v>1</v>
      </c>
      <c r="K181" s="4">
        <v>0</v>
      </c>
      <c r="M181" s="8"/>
    </row>
    <row r="182" spans="1:13" x14ac:dyDescent="0.3">
      <c r="A182" s="5">
        <v>1</v>
      </c>
      <c r="B182" s="5">
        <v>10</v>
      </c>
      <c r="C182" s="5" t="str">
        <f t="shared" si="9"/>
        <v>1_10</v>
      </c>
      <c r="D182" t="s">
        <v>113</v>
      </c>
      <c r="E182" s="4">
        <v>100000</v>
      </c>
      <c r="F182">
        <v>10000</v>
      </c>
      <c r="G182" s="4">
        <v>0.15</v>
      </c>
      <c r="H182" s="4">
        <v>0.15</v>
      </c>
      <c r="I182" s="4">
        <v>356.8</v>
      </c>
      <c r="J182" s="8">
        <v>1</v>
      </c>
      <c r="K182" s="4">
        <v>0</v>
      </c>
      <c r="M182" s="8"/>
    </row>
    <row r="183" spans="1:13" x14ac:dyDescent="0.3">
      <c r="A183" s="5">
        <v>2</v>
      </c>
      <c r="B183" s="5">
        <v>10</v>
      </c>
      <c r="C183" s="5" t="str">
        <f t="shared" si="9"/>
        <v>2_10</v>
      </c>
      <c r="D183" t="s">
        <v>114</v>
      </c>
      <c r="E183" s="4">
        <v>100000</v>
      </c>
      <c r="F183">
        <v>10000</v>
      </c>
      <c r="G183" s="4">
        <v>0.15</v>
      </c>
      <c r="H183" s="4">
        <v>0.15</v>
      </c>
      <c r="I183" s="4">
        <v>356.8</v>
      </c>
      <c r="J183" s="8">
        <v>1</v>
      </c>
      <c r="K183" s="4">
        <v>0</v>
      </c>
      <c r="M183" s="8"/>
    </row>
    <row r="184" spans="1:13" x14ac:dyDescent="0.3">
      <c r="A184" s="5">
        <v>3</v>
      </c>
      <c r="B184" s="5">
        <v>10</v>
      </c>
      <c r="C184" s="5" t="str">
        <f t="shared" si="9"/>
        <v>3_10</v>
      </c>
      <c r="D184" t="s">
        <v>115</v>
      </c>
      <c r="E184" s="4">
        <v>100000</v>
      </c>
      <c r="F184">
        <v>10000</v>
      </c>
      <c r="G184" s="4">
        <v>0.15</v>
      </c>
      <c r="H184" s="4">
        <v>0.15</v>
      </c>
      <c r="I184" s="4">
        <v>356.8</v>
      </c>
      <c r="J184" s="8">
        <v>1</v>
      </c>
      <c r="K184" s="4">
        <v>0</v>
      </c>
      <c r="M184" s="8"/>
    </row>
    <row r="185" spans="1:13" x14ac:dyDescent="0.3">
      <c r="A185" s="5">
        <v>4</v>
      </c>
      <c r="B185" s="5">
        <v>10</v>
      </c>
      <c r="C185" s="5" t="str">
        <f t="shared" si="9"/>
        <v>4_10</v>
      </c>
      <c r="D185" t="s">
        <v>116</v>
      </c>
      <c r="E185" s="4">
        <v>100000</v>
      </c>
      <c r="F185">
        <v>10000</v>
      </c>
      <c r="G185" s="4">
        <v>0.15</v>
      </c>
      <c r="H185" s="4">
        <v>0.15</v>
      </c>
      <c r="I185" s="4">
        <v>356.8</v>
      </c>
      <c r="J185" s="8">
        <v>1</v>
      </c>
      <c r="K185" s="4">
        <v>0</v>
      </c>
      <c r="M185" s="8"/>
    </row>
    <row r="186" spans="1:13" x14ac:dyDescent="0.3">
      <c r="A186" s="5">
        <v>5</v>
      </c>
      <c r="B186" s="5">
        <v>10</v>
      </c>
      <c r="C186" s="5" t="str">
        <f t="shared" ref="C186:C211" si="11">TEXT(A186,"General") &amp; "_" &amp; TEXT(B186,"General")</f>
        <v>5_10</v>
      </c>
      <c r="D186" t="s">
        <v>117</v>
      </c>
      <c r="E186" s="4">
        <v>100000</v>
      </c>
      <c r="F186">
        <v>10000</v>
      </c>
      <c r="G186" s="4">
        <v>0.15</v>
      </c>
      <c r="H186" s="4">
        <v>0.15</v>
      </c>
      <c r="I186" s="4">
        <v>356.8</v>
      </c>
      <c r="J186" s="8">
        <v>1</v>
      </c>
      <c r="K186" s="4">
        <v>0</v>
      </c>
      <c r="M186" s="8"/>
    </row>
    <row r="187" spans="1:13" x14ac:dyDescent="0.3">
      <c r="A187" s="5">
        <v>6</v>
      </c>
      <c r="B187" s="5">
        <v>10</v>
      </c>
      <c r="C187" s="5" t="str">
        <f t="shared" si="11"/>
        <v>6_10</v>
      </c>
      <c r="D187" t="s">
        <v>118</v>
      </c>
      <c r="E187" s="4">
        <v>100000</v>
      </c>
      <c r="F187">
        <v>10000</v>
      </c>
      <c r="G187" s="4">
        <v>0.15</v>
      </c>
      <c r="H187" s="4">
        <v>0.15</v>
      </c>
      <c r="I187" s="4">
        <v>356.8</v>
      </c>
      <c r="J187" s="8">
        <v>1</v>
      </c>
      <c r="K187" s="4">
        <v>0</v>
      </c>
      <c r="M187" s="8"/>
    </row>
    <row r="188" spans="1:13" x14ac:dyDescent="0.3">
      <c r="A188" s="5">
        <v>7</v>
      </c>
      <c r="B188" s="5">
        <v>10</v>
      </c>
      <c r="C188" s="5" t="str">
        <f t="shared" si="11"/>
        <v>7_10</v>
      </c>
      <c r="D188" t="s">
        <v>119</v>
      </c>
      <c r="E188" s="4">
        <v>100000</v>
      </c>
      <c r="F188">
        <v>10000</v>
      </c>
      <c r="G188" s="4">
        <v>0.15</v>
      </c>
      <c r="H188" s="4">
        <v>0.15</v>
      </c>
      <c r="I188" s="4">
        <v>356.8</v>
      </c>
      <c r="J188" s="8">
        <v>1</v>
      </c>
      <c r="K188" s="4">
        <v>0</v>
      </c>
      <c r="M188" s="8"/>
    </row>
    <row r="189" spans="1:13" x14ac:dyDescent="0.3">
      <c r="A189" s="5">
        <v>8</v>
      </c>
      <c r="B189" s="5">
        <v>10</v>
      </c>
      <c r="C189" s="5" t="str">
        <f t="shared" si="11"/>
        <v>8_10</v>
      </c>
      <c r="D189" t="s">
        <v>120</v>
      </c>
      <c r="E189" s="4">
        <v>100000</v>
      </c>
      <c r="F189">
        <v>10000</v>
      </c>
      <c r="G189" s="4">
        <v>0.15</v>
      </c>
      <c r="H189" s="4">
        <v>0.15</v>
      </c>
      <c r="I189" s="4">
        <v>356.8</v>
      </c>
      <c r="J189" s="8">
        <v>1</v>
      </c>
      <c r="K189" s="4">
        <v>0</v>
      </c>
      <c r="M189" s="8"/>
    </row>
    <row r="190" spans="1:13" x14ac:dyDescent="0.3">
      <c r="A190" s="5">
        <v>9</v>
      </c>
      <c r="B190" s="5">
        <v>10</v>
      </c>
      <c r="C190" s="5" t="str">
        <f t="shared" si="11"/>
        <v>9_10</v>
      </c>
      <c r="D190" t="s">
        <v>121</v>
      </c>
      <c r="E190" s="4">
        <v>100000</v>
      </c>
      <c r="F190">
        <v>10000</v>
      </c>
      <c r="G190" s="4">
        <v>0.15</v>
      </c>
      <c r="H190" s="4">
        <v>0.15</v>
      </c>
      <c r="I190" s="4">
        <v>356.8</v>
      </c>
      <c r="J190" s="8">
        <v>1</v>
      </c>
      <c r="K190" s="4">
        <v>0</v>
      </c>
      <c r="M190" s="8"/>
    </row>
    <row r="191" spans="1:13" x14ac:dyDescent="0.3">
      <c r="A191" s="5" t="s">
        <v>88</v>
      </c>
      <c r="B191" s="5">
        <v>10</v>
      </c>
      <c r="C191" s="5" t="str">
        <f t="shared" si="11"/>
        <v>10a_10</v>
      </c>
      <c r="D191" t="s">
        <v>122</v>
      </c>
      <c r="E191" s="4">
        <v>100000</v>
      </c>
      <c r="F191">
        <v>10000</v>
      </c>
      <c r="G191" s="4">
        <v>0.15</v>
      </c>
      <c r="H191" s="4">
        <v>0.15</v>
      </c>
      <c r="I191" s="4">
        <v>356.8</v>
      </c>
      <c r="J191" s="8">
        <v>1</v>
      </c>
      <c r="K191" s="4">
        <v>0</v>
      </c>
      <c r="M191" s="8"/>
    </row>
    <row r="192" spans="1:13" x14ac:dyDescent="0.3">
      <c r="A192" s="5" t="s">
        <v>89</v>
      </c>
      <c r="B192" s="5">
        <v>10</v>
      </c>
      <c r="C192" s="5" t="str">
        <f t="shared" si="11"/>
        <v>10b_10</v>
      </c>
      <c r="D192" t="s">
        <v>123</v>
      </c>
      <c r="E192" s="4">
        <v>100000</v>
      </c>
      <c r="F192">
        <v>10000</v>
      </c>
      <c r="G192" s="4">
        <v>0.15</v>
      </c>
      <c r="H192" s="4">
        <v>0.15</v>
      </c>
      <c r="I192" s="4">
        <v>356.8</v>
      </c>
      <c r="J192" s="8">
        <v>1</v>
      </c>
      <c r="K192" s="4">
        <v>0</v>
      </c>
      <c r="M192" s="8"/>
    </row>
    <row r="193" spans="1:13" x14ac:dyDescent="0.3">
      <c r="A193" s="5" t="s">
        <v>90</v>
      </c>
      <c r="B193" s="5">
        <v>10</v>
      </c>
      <c r="C193" s="5" t="str">
        <f t="shared" si="11"/>
        <v>11a_10</v>
      </c>
      <c r="D193" t="s">
        <v>124</v>
      </c>
      <c r="E193" s="4">
        <v>100000</v>
      </c>
      <c r="F193">
        <v>10000</v>
      </c>
      <c r="G193" s="4">
        <v>0.15</v>
      </c>
      <c r="H193" s="4">
        <v>0.15</v>
      </c>
      <c r="I193" s="4">
        <v>356.8</v>
      </c>
      <c r="J193" s="8">
        <v>1</v>
      </c>
      <c r="K193" s="4">
        <v>0</v>
      </c>
      <c r="M193" s="8"/>
    </row>
    <row r="194" spans="1:13" x14ac:dyDescent="0.3">
      <c r="A194" s="5" t="s">
        <v>91</v>
      </c>
      <c r="B194" s="5">
        <v>10</v>
      </c>
      <c r="C194" s="5" t="str">
        <f t="shared" si="11"/>
        <v>11b_10</v>
      </c>
      <c r="D194" t="s">
        <v>125</v>
      </c>
      <c r="E194" s="4">
        <v>100000</v>
      </c>
      <c r="F194">
        <v>10000</v>
      </c>
      <c r="G194" s="4">
        <v>0.15</v>
      </c>
      <c r="H194" s="4">
        <v>0.15</v>
      </c>
      <c r="I194" s="4">
        <v>356.8</v>
      </c>
      <c r="J194" s="8">
        <v>1</v>
      </c>
      <c r="K194" s="4">
        <v>0</v>
      </c>
      <c r="M194" s="8"/>
    </row>
    <row r="195" spans="1:13" x14ac:dyDescent="0.3">
      <c r="A195" s="5" t="s">
        <v>92</v>
      </c>
      <c r="B195" s="5">
        <v>10</v>
      </c>
      <c r="C195" s="5" t="str">
        <f t="shared" si="11"/>
        <v>12a_10</v>
      </c>
      <c r="D195" s="6" t="s">
        <v>126</v>
      </c>
      <c r="E195" s="4">
        <v>100000</v>
      </c>
      <c r="F195">
        <v>10000</v>
      </c>
      <c r="G195" s="4">
        <v>0.15</v>
      </c>
      <c r="H195" s="4">
        <v>0.15</v>
      </c>
      <c r="I195" s="4">
        <v>356.8</v>
      </c>
      <c r="J195" s="8">
        <v>1</v>
      </c>
      <c r="K195" s="4">
        <v>0</v>
      </c>
      <c r="M195" s="8"/>
    </row>
    <row r="196" spans="1:13" x14ac:dyDescent="0.3">
      <c r="A196" s="5" t="s">
        <v>93</v>
      </c>
      <c r="B196" s="5">
        <v>10</v>
      </c>
      <c r="C196" s="5" t="str">
        <f t="shared" si="11"/>
        <v>12b_10</v>
      </c>
      <c r="D196" t="s">
        <v>127</v>
      </c>
      <c r="E196" s="4">
        <v>100000</v>
      </c>
      <c r="F196">
        <v>10000</v>
      </c>
      <c r="G196" s="4">
        <v>0.15</v>
      </c>
      <c r="H196" s="4">
        <v>0.15</v>
      </c>
      <c r="I196" s="4">
        <v>356.8</v>
      </c>
      <c r="J196" s="8">
        <v>1</v>
      </c>
      <c r="K196" s="4">
        <v>0</v>
      </c>
      <c r="M196" s="8"/>
    </row>
    <row r="197" spans="1:13" x14ac:dyDescent="0.3">
      <c r="A197" s="5">
        <v>13</v>
      </c>
      <c r="B197" s="5">
        <v>10</v>
      </c>
      <c r="C197" s="5" t="str">
        <f t="shared" si="11"/>
        <v>13_10</v>
      </c>
      <c r="D197" t="s">
        <v>128</v>
      </c>
      <c r="E197" s="4">
        <v>100000</v>
      </c>
      <c r="F197">
        <v>10000</v>
      </c>
      <c r="G197" s="4">
        <v>0.15</v>
      </c>
      <c r="H197" s="4">
        <v>0.15</v>
      </c>
      <c r="I197" s="4">
        <v>356.8</v>
      </c>
      <c r="J197" s="8">
        <v>1</v>
      </c>
      <c r="K197" s="4">
        <v>0</v>
      </c>
      <c r="M197" s="8"/>
    </row>
    <row r="198" spans="1:13" x14ac:dyDescent="0.3">
      <c r="A198" s="5">
        <v>14</v>
      </c>
      <c r="B198" s="5">
        <v>10</v>
      </c>
      <c r="C198" s="5" t="str">
        <f t="shared" si="11"/>
        <v>14_10</v>
      </c>
      <c r="D198" t="s">
        <v>129</v>
      </c>
      <c r="E198" s="4">
        <v>100000</v>
      </c>
      <c r="F198">
        <v>10000</v>
      </c>
      <c r="G198" s="4">
        <v>0.15</v>
      </c>
      <c r="H198" s="4">
        <v>0.15</v>
      </c>
      <c r="I198" s="4">
        <v>356.8</v>
      </c>
      <c r="J198" s="8">
        <v>1</v>
      </c>
      <c r="K198" s="4">
        <v>0</v>
      </c>
      <c r="M198" s="8"/>
    </row>
    <row r="199" spans="1:13" x14ac:dyDescent="0.3">
      <c r="A199" s="5" t="s">
        <v>94</v>
      </c>
      <c r="B199" s="5">
        <v>10</v>
      </c>
      <c r="C199" s="5" t="str">
        <f t="shared" si="11"/>
        <v>15a_10</v>
      </c>
      <c r="D199" s="6" t="s">
        <v>130</v>
      </c>
      <c r="E199" s="4">
        <v>100000</v>
      </c>
      <c r="F199">
        <v>10000</v>
      </c>
      <c r="G199" s="4">
        <v>0.15</v>
      </c>
      <c r="H199" s="4">
        <v>0.15</v>
      </c>
      <c r="I199" s="4">
        <v>356.8</v>
      </c>
      <c r="J199" s="8">
        <v>1</v>
      </c>
      <c r="K199" s="4">
        <v>0</v>
      </c>
      <c r="M199" s="8"/>
    </row>
    <row r="200" spans="1:13" x14ac:dyDescent="0.3">
      <c r="A200" s="5" t="s">
        <v>95</v>
      </c>
      <c r="B200" s="5">
        <v>10</v>
      </c>
      <c r="C200" s="5" t="str">
        <f t="shared" si="11"/>
        <v>15b_10</v>
      </c>
      <c r="D200" t="s">
        <v>131</v>
      </c>
      <c r="E200" s="4">
        <v>100000</v>
      </c>
      <c r="F200">
        <v>10000</v>
      </c>
      <c r="G200" s="4">
        <v>0.15</v>
      </c>
      <c r="H200" s="4">
        <v>0.15</v>
      </c>
      <c r="I200" s="4">
        <v>356.8</v>
      </c>
      <c r="J200" s="8">
        <v>1</v>
      </c>
      <c r="K200" s="4">
        <v>0</v>
      </c>
      <c r="M200" s="8"/>
    </row>
    <row r="201" spans="1:13" x14ac:dyDescent="0.3">
      <c r="A201" s="5" t="s">
        <v>96</v>
      </c>
      <c r="B201" s="5">
        <v>10</v>
      </c>
      <c r="C201" s="5" t="str">
        <f t="shared" si="11"/>
        <v>16a_10</v>
      </c>
      <c r="D201" t="s">
        <v>132</v>
      </c>
      <c r="E201" s="4">
        <v>100000</v>
      </c>
      <c r="F201">
        <v>10000</v>
      </c>
      <c r="G201" s="4">
        <v>0.15</v>
      </c>
      <c r="H201" s="4">
        <v>0.15</v>
      </c>
      <c r="I201" s="4">
        <v>356.8</v>
      </c>
      <c r="J201" s="8">
        <v>1</v>
      </c>
      <c r="K201" s="4">
        <v>0</v>
      </c>
      <c r="M201" s="8"/>
    </row>
    <row r="202" spans="1:13" x14ac:dyDescent="0.3">
      <c r="A202" s="5" t="s">
        <v>97</v>
      </c>
      <c r="B202" s="5">
        <v>10</v>
      </c>
      <c r="C202" s="5" t="str">
        <f t="shared" si="11"/>
        <v>16b_10</v>
      </c>
      <c r="D202" t="s">
        <v>133</v>
      </c>
      <c r="E202" s="4">
        <v>100000</v>
      </c>
      <c r="F202">
        <v>10000</v>
      </c>
      <c r="G202" s="4">
        <v>0.15</v>
      </c>
      <c r="H202" s="4">
        <v>0.15</v>
      </c>
      <c r="I202" s="4">
        <v>356.8</v>
      </c>
      <c r="J202" s="8">
        <v>1</v>
      </c>
      <c r="K202" s="4">
        <v>0</v>
      </c>
      <c r="M202" s="8"/>
    </row>
    <row r="203" spans="1:13" x14ac:dyDescent="0.3">
      <c r="A203" s="5" t="s">
        <v>98</v>
      </c>
      <c r="B203" s="5">
        <v>10</v>
      </c>
      <c r="C203" s="5" t="str">
        <f t="shared" si="11"/>
        <v>17a_10</v>
      </c>
      <c r="D203" t="s">
        <v>134</v>
      </c>
      <c r="E203" s="4">
        <v>100000</v>
      </c>
      <c r="F203">
        <v>10000</v>
      </c>
      <c r="G203" s="4">
        <v>0.15</v>
      </c>
      <c r="H203" s="4">
        <v>0.15</v>
      </c>
      <c r="I203" s="4">
        <v>356.8</v>
      </c>
      <c r="J203" s="8">
        <v>1</v>
      </c>
      <c r="K203" s="4">
        <v>0</v>
      </c>
      <c r="M203" s="8"/>
    </row>
    <row r="204" spans="1:13" x14ac:dyDescent="0.3">
      <c r="A204" s="5" t="s">
        <v>99</v>
      </c>
      <c r="B204" s="5">
        <v>10</v>
      </c>
      <c r="C204" s="5" t="str">
        <f t="shared" si="11"/>
        <v>17b_10</v>
      </c>
      <c r="D204" t="s">
        <v>135</v>
      </c>
      <c r="E204" s="4">
        <v>100000</v>
      </c>
      <c r="F204">
        <v>10000</v>
      </c>
      <c r="G204" s="4">
        <v>0.15</v>
      </c>
      <c r="H204" s="4">
        <v>0.15</v>
      </c>
      <c r="I204" s="4">
        <v>356.8</v>
      </c>
      <c r="J204" s="8">
        <v>1</v>
      </c>
      <c r="K204" s="4">
        <v>0</v>
      </c>
      <c r="M204" s="8"/>
    </row>
    <row r="205" spans="1:13" x14ac:dyDescent="0.3">
      <c r="A205" s="5" t="s">
        <v>100</v>
      </c>
      <c r="B205" s="5">
        <v>10</v>
      </c>
      <c r="C205" s="5" t="str">
        <f t="shared" si="11"/>
        <v>18a_10</v>
      </c>
      <c r="D205" t="s">
        <v>136</v>
      </c>
      <c r="E205" s="4">
        <v>100000</v>
      </c>
      <c r="F205">
        <v>10000</v>
      </c>
      <c r="G205" s="4">
        <v>0.15</v>
      </c>
      <c r="H205" s="4">
        <v>0.15</v>
      </c>
      <c r="I205" s="4">
        <v>356.8</v>
      </c>
      <c r="J205" s="8">
        <v>1</v>
      </c>
      <c r="K205" s="4">
        <v>0</v>
      </c>
      <c r="M205" s="8"/>
    </row>
    <row r="206" spans="1:13" x14ac:dyDescent="0.3">
      <c r="A206" s="5" t="s">
        <v>101</v>
      </c>
      <c r="B206" s="5">
        <v>10</v>
      </c>
      <c r="C206" s="5" t="str">
        <f t="shared" si="11"/>
        <v>18b_10</v>
      </c>
      <c r="D206" t="s">
        <v>137</v>
      </c>
      <c r="E206" s="4">
        <v>100000</v>
      </c>
      <c r="F206">
        <v>10000</v>
      </c>
      <c r="G206" s="4">
        <v>0.15</v>
      </c>
      <c r="H206" s="4">
        <v>0.15</v>
      </c>
      <c r="I206" s="4">
        <v>356.8</v>
      </c>
      <c r="J206" s="8">
        <v>1</v>
      </c>
      <c r="K206" s="4">
        <v>0</v>
      </c>
      <c r="M206" s="8"/>
    </row>
    <row r="207" spans="1:13" x14ac:dyDescent="0.3">
      <c r="A207" s="5" t="s">
        <v>102</v>
      </c>
      <c r="B207" s="5">
        <v>10</v>
      </c>
      <c r="C207" s="5" t="str">
        <f t="shared" si="11"/>
        <v>19a_10</v>
      </c>
      <c r="D207" t="s">
        <v>138</v>
      </c>
      <c r="E207" s="4">
        <v>100000</v>
      </c>
      <c r="F207">
        <v>10000</v>
      </c>
      <c r="G207" s="4">
        <v>0.15</v>
      </c>
      <c r="H207" s="4">
        <v>0.15</v>
      </c>
      <c r="I207" s="4">
        <v>356.8</v>
      </c>
      <c r="J207" s="8">
        <v>1</v>
      </c>
      <c r="K207" s="4">
        <v>0</v>
      </c>
      <c r="M207" s="8"/>
    </row>
    <row r="208" spans="1:13" x14ac:dyDescent="0.3">
      <c r="A208" s="5" t="s">
        <v>103</v>
      </c>
      <c r="B208" s="5">
        <v>10</v>
      </c>
      <c r="C208" s="5" t="str">
        <f t="shared" si="11"/>
        <v>19b_10</v>
      </c>
      <c r="D208" t="s">
        <v>139</v>
      </c>
      <c r="E208" s="4">
        <v>100000</v>
      </c>
      <c r="F208">
        <v>10000</v>
      </c>
      <c r="G208" s="4">
        <v>0.15</v>
      </c>
      <c r="H208" s="4">
        <v>0.15</v>
      </c>
      <c r="I208" s="4">
        <v>356.8</v>
      </c>
      <c r="J208" s="8">
        <v>1</v>
      </c>
      <c r="K208" s="4">
        <v>0</v>
      </c>
      <c r="M208" s="8"/>
    </row>
    <row r="209" spans="1:13" x14ac:dyDescent="0.3">
      <c r="A209" s="5" t="s">
        <v>104</v>
      </c>
      <c r="B209" s="5">
        <v>10</v>
      </c>
      <c r="C209" s="5" t="str">
        <f t="shared" si="11"/>
        <v>20a_10</v>
      </c>
      <c r="D209" t="s">
        <v>140</v>
      </c>
      <c r="E209" s="4">
        <v>100000</v>
      </c>
      <c r="F209">
        <v>10000</v>
      </c>
      <c r="G209" s="4">
        <v>0.15</v>
      </c>
      <c r="H209" s="4">
        <v>0.15</v>
      </c>
      <c r="I209" s="4">
        <v>356.8</v>
      </c>
      <c r="J209" s="8">
        <v>1</v>
      </c>
      <c r="K209" s="4">
        <v>0</v>
      </c>
      <c r="M209" s="8"/>
    </row>
    <row r="210" spans="1:13" x14ac:dyDescent="0.3">
      <c r="A210" s="5" t="s">
        <v>105</v>
      </c>
      <c r="B210" s="5">
        <v>10</v>
      </c>
      <c r="C210" s="5" t="str">
        <f t="shared" si="11"/>
        <v>20b_10</v>
      </c>
      <c r="D210" t="s">
        <v>141</v>
      </c>
      <c r="E210" s="4">
        <v>100000</v>
      </c>
      <c r="F210">
        <v>10000</v>
      </c>
      <c r="G210" s="4">
        <v>0.15</v>
      </c>
      <c r="H210" s="4">
        <v>0.15</v>
      </c>
      <c r="I210" s="4">
        <v>356.8</v>
      </c>
      <c r="J210" s="8">
        <v>1</v>
      </c>
      <c r="K210" s="4">
        <v>0</v>
      </c>
      <c r="M210" s="8"/>
    </row>
    <row r="211" spans="1:13" x14ac:dyDescent="0.3">
      <c r="A211" s="5">
        <v>21</v>
      </c>
      <c r="B211" s="5">
        <v>10</v>
      </c>
      <c r="C211" s="5" t="str">
        <f t="shared" si="11"/>
        <v>21_10</v>
      </c>
      <c r="D211" t="s">
        <v>142</v>
      </c>
      <c r="E211" s="4">
        <v>100000</v>
      </c>
      <c r="F211">
        <v>10000</v>
      </c>
      <c r="G211" s="4">
        <v>0.15</v>
      </c>
      <c r="H211" s="4">
        <v>0.15</v>
      </c>
      <c r="I211" s="4">
        <v>356.8</v>
      </c>
      <c r="J211" s="8">
        <v>1</v>
      </c>
      <c r="K211" s="4">
        <v>0</v>
      </c>
      <c r="M211" s="8"/>
    </row>
    <row r="212" spans="1:13" x14ac:dyDescent="0.3">
      <c r="A212">
        <v>99</v>
      </c>
      <c r="B212" s="5">
        <v>2</v>
      </c>
      <c r="C212" s="5" t="str">
        <f t="shared" si="9"/>
        <v>99_2</v>
      </c>
      <c r="E212" s="15">
        <v>1728000</v>
      </c>
      <c r="F212">
        <v>52600</v>
      </c>
      <c r="G212" s="4">
        <v>2.74</v>
      </c>
      <c r="H212" s="4">
        <v>2.74</v>
      </c>
      <c r="I212" s="4">
        <v>600</v>
      </c>
      <c r="J212" s="8">
        <v>1</v>
      </c>
      <c r="K212" s="4">
        <v>0</v>
      </c>
    </row>
    <row r="213" spans="1:13" x14ac:dyDescent="0.3">
      <c r="A213">
        <v>99</v>
      </c>
      <c r="B213" s="5">
        <v>3</v>
      </c>
      <c r="C213" s="5" t="str">
        <f t="shared" si="9"/>
        <v>99_3</v>
      </c>
      <c r="E213" s="15">
        <v>1728000</v>
      </c>
      <c r="F213">
        <v>52600</v>
      </c>
      <c r="G213" s="4">
        <v>2.74</v>
      </c>
      <c r="H213" s="4">
        <v>2.74</v>
      </c>
      <c r="I213" s="4">
        <v>600</v>
      </c>
      <c r="J213" s="8">
        <v>1</v>
      </c>
      <c r="K213" s="4">
        <v>0</v>
      </c>
    </row>
    <row r="214" spans="1:13" x14ac:dyDescent="0.3">
      <c r="A214" s="5">
        <v>99</v>
      </c>
      <c r="B214" s="5">
        <v>4</v>
      </c>
      <c r="C214" s="5" t="str">
        <f t="shared" si="9"/>
        <v>99_4</v>
      </c>
      <c r="E214" s="15">
        <v>1728000</v>
      </c>
      <c r="F214">
        <v>52600</v>
      </c>
      <c r="G214" s="4">
        <v>2.74</v>
      </c>
      <c r="H214" s="4">
        <v>2.74</v>
      </c>
      <c r="I214" s="4">
        <v>600</v>
      </c>
      <c r="J214" s="8">
        <v>1</v>
      </c>
      <c r="K214" s="4">
        <v>0</v>
      </c>
    </row>
    <row r="215" spans="1:13" x14ac:dyDescent="0.3">
      <c r="A215">
        <v>99</v>
      </c>
      <c r="B215" s="5">
        <v>5</v>
      </c>
      <c r="C215" s="5" t="str">
        <f t="shared" si="9"/>
        <v>99_5</v>
      </c>
      <c r="E215" s="4">
        <v>100000</v>
      </c>
      <c r="F215">
        <v>10000</v>
      </c>
      <c r="G215" s="4">
        <v>2</v>
      </c>
      <c r="H215" s="4">
        <v>2</v>
      </c>
      <c r="I215" s="4">
        <v>356.8</v>
      </c>
      <c r="J215" s="8">
        <v>1</v>
      </c>
      <c r="K215" s="4">
        <v>0</v>
      </c>
    </row>
    <row r="216" spans="1:13" x14ac:dyDescent="0.3">
      <c r="A216">
        <v>99</v>
      </c>
      <c r="B216" s="5">
        <v>6</v>
      </c>
      <c r="C216" s="5" t="str">
        <f t="shared" si="9"/>
        <v>99_6</v>
      </c>
      <c r="E216" s="4">
        <v>100000</v>
      </c>
      <c r="F216">
        <v>10000</v>
      </c>
      <c r="G216" s="4">
        <v>2</v>
      </c>
      <c r="H216" s="4">
        <v>2</v>
      </c>
      <c r="I216" s="4">
        <v>356.8</v>
      </c>
      <c r="J216" s="8">
        <v>1</v>
      </c>
      <c r="K216" s="4">
        <v>0</v>
      </c>
    </row>
    <row r="217" spans="1:13" x14ac:dyDescent="0.3">
      <c r="A217">
        <v>99</v>
      </c>
      <c r="B217" s="5">
        <v>7</v>
      </c>
      <c r="C217" s="5" t="str">
        <f t="shared" si="9"/>
        <v>99_7</v>
      </c>
      <c r="E217" s="4">
        <v>100000</v>
      </c>
      <c r="F217">
        <v>10000</v>
      </c>
      <c r="G217" s="4">
        <v>2</v>
      </c>
      <c r="H217" s="4">
        <v>2</v>
      </c>
      <c r="I217" s="4">
        <v>356.8</v>
      </c>
      <c r="J217" s="8">
        <v>1</v>
      </c>
      <c r="K217" s="4">
        <v>0</v>
      </c>
    </row>
    <row r="218" spans="1:13" x14ac:dyDescent="0.3">
      <c r="A218">
        <v>99</v>
      </c>
      <c r="B218" s="5">
        <v>10</v>
      </c>
      <c r="C218" s="5" t="str">
        <f t="shared" si="9"/>
        <v>99_10</v>
      </c>
      <c r="E218" s="4">
        <v>100000</v>
      </c>
      <c r="F218">
        <v>10000</v>
      </c>
      <c r="G218" s="4">
        <v>0.15</v>
      </c>
      <c r="H218" s="4">
        <v>0.15</v>
      </c>
      <c r="I218" s="4">
        <v>356.8</v>
      </c>
      <c r="J218" s="8">
        <v>1</v>
      </c>
      <c r="K218" s="4">
        <v>0</v>
      </c>
    </row>
  </sheetData>
  <dataConsolidate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bebfc0c-df20-499e-9563-5c233619bdd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8ED9461BD0F242A21E59CB3747CA89" ma:contentTypeVersion="33" ma:contentTypeDescription="Create a new document." ma:contentTypeScope="" ma:versionID="9cdd830c5fbfbacfab4658fd68a560e0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a5d1ca4e-0a3f-4119-b619-e20b93ebd1aa" xmlns:ns6="1b69afd8-9bdb-481b-b26a-06cbd17fa30c" targetNamespace="http://schemas.microsoft.com/office/2006/metadata/properties" ma:root="true" ma:fieldsID="eaa7db18add321e17dd5987d2d6b1df2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a5d1ca4e-0a3f-4119-b619-e20b93ebd1aa"/>
    <xsd:import namespace="1b69afd8-9bdb-481b-b26a-06cbd17fa30c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2:e3f09c3df709400db2417a7161762d62" minOccurs="0"/>
                <xsd:element ref="ns5:SharedWithUsers" minOccurs="0"/>
                <xsd:element ref="ns5:SharedWithDetails" minOccurs="0"/>
                <xsd:element ref="ns6:Update" minOccurs="0"/>
                <xsd:element ref="ns6:MediaServiceMetadata" minOccurs="0"/>
                <xsd:element ref="ns6:MediaServiceFastMetadata" minOccurs="0"/>
                <xsd:element ref="ns1:PublishingStartDate" minOccurs="0"/>
                <xsd:element ref="ns1:PublishingExpirationDate" minOccurs="0"/>
                <xsd:element ref="ns6:MediaServiceEventHashCode" minOccurs="0"/>
                <xsd:element ref="ns6:MediaServiceGenerationTime" minOccurs="0"/>
                <xsd:element ref="ns6:MediaServiceAutoKeyPoints" minOccurs="0"/>
                <xsd:element ref="ns6:MediaServiceKeyPoints" minOccurs="0"/>
                <xsd:element ref="ns6:MediaServiceAutoTags" minOccurs="0"/>
                <xsd:element ref="ns6:MediaServiceOCR" minOccurs="0"/>
                <xsd:element ref="ns6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  <xsd:element name="PublishingStartDate" ma:index="34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35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12331871-f22f-4f1e-b241-7c04b4cb386a}" ma:internalName="TaxCatchAllLabel" ma:readOnly="true" ma:showField="CatchAllDataLabel" ma:web="a5d1ca4e-0a3f-4119-b619-e20b93ebd1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12331871-f22f-4f1e-b241-7c04b4cb386a}" ma:internalName="TaxCatchAll" ma:showField="CatchAllData" ma:web="a5d1ca4e-0a3f-4119-b619-e20b93ebd1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3f09c3df709400db2417a7161762d62" ma:index="28" nillable="true" ma:taxonomy="true" ma:internalName="e3f09c3df709400db2417a7161762d62" ma:taxonomyFieldName="EPA_x0020_Subject" ma:displayName="EPA Subject" ma:readOnly="false" ma:default="" ma:fieldId="{e3f09c3d-f709-400d-b241-7a7161762d62}" ma:taxonomyMulti="true" ma:sspId="29f62856-1543-49d4-a736-4569d363f533" ma:termSetId="7a3d4ae0-7e62-45a2-a406-c6a8a6a8eee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d1ca4e-0a3f-4119-b619-e20b93ebd1aa" elementFormDefault="qualified">
    <xsd:import namespace="http://schemas.microsoft.com/office/2006/documentManagement/types"/>
    <xsd:import namespace="http://schemas.microsoft.com/office/infopath/2007/PartnerControls"/>
    <xsd:element name="SharedWithUsers" ma:index="2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9afd8-9bdb-481b-b26a-06cbd17fa30c" elementFormDefault="qualified">
    <xsd:import namespace="http://schemas.microsoft.com/office/2006/documentManagement/types"/>
    <xsd:import namespace="http://schemas.microsoft.com/office/infopath/2007/PartnerControls"/>
    <xsd:element name="Update" ma:index="31" nillable="true" ma:displayName="Update" ma:internalName="Update">
      <xsd:simpleType>
        <xsd:restriction base="dms:Text"/>
      </xsd:simpleType>
    </xsd:element>
    <xsd:element name="MediaServiceMetadata" ma:index="3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3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3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40" nillable="true" ma:displayName="Tags" ma:internalName="MediaServiceAutoTags" ma:readOnly="true">
      <xsd:simpleType>
        <xsd:restriction base="dms:Text"/>
      </xsd:simpleType>
    </xsd:element>
    <xsd:element name="MediaServiceOCR" ma:index="4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4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EB94176F2055479D7FAF3C2820581A" ma:contentTypeVersion="10" ma:contentTypeDescription="Create a new document." ma:contentTypeScope="" ma:versionID="f75f39e4a18c26e9087ba0395c21bff2">
  <xsd:schema xmlns:xsd="http://www.w3.org/2001/XMLSchema" xmlns:xs="http://www.w3.org/2001/XMLSchema" xmlns:p="http://schemas.microsoft.com/office/2006/metadata/properties" xmlns:ns2="ebebfc0c-df20-499e-9563-5c233619bdde" xmlns:ns3="53dc8ceb-adf2-4d0f-b4d6-5c9e26165b1c" targetNamespace="http://schemas.microsoft.com/office/2006/metadata/properties" ma:root="true" ma:fieldsID="6d7d1c261330c82615a9ff98b2c4c82d" ns2:_="" ns3:_="">
    <xsd:import namespace="ebebfc0c-df20-499e-9563-5c233619bdde"/>
    <xsd:import namespace="53dc8ceb-adf2-4d0f-b4d6-5c9e26165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ebfc0c-df20-499e-9563-5c233619bd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c8ceb-adf2-4d0f-b4d6-5c9e26165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B0D678-545B-48EA-8F73-8AB7FFEFA1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BC6B70-4362-4E3F-8B87-438D469DEBA8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1b69afd8-9bdb-481b-b26a-06cbd17fa30c"/>
    <ds:schemaRef ds:uri="http://schemas.microsoft.com/sharepoint.v3"/>
  </ds:schemaRefs>
</ds:datastoreItem>
</file>

<file path=customXml/itemProps3.xml><?xml version="1.0" encoding="utf-8"?>
<ds:datastoreItem xmlns:ds="http://schemas.openxmlformats.org/officeDocument/2006/customXml" ds:itemID="{1413B9A2-3731-477B-85AB-39D4D44182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a5d1ca4e-0a3f-4119-b619-e20b93ebd1aa"/>
    <ds:schemaRef ds:uri="1b69afd8-9bdb-481b-b26a-06cbd17fa3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2EE2D8D-E6C1-48A3-A750-49E81F585F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PWC Inputs</vt:lpstr>
      <vt:lpstr>IRFs</vt:lpstr>
      <vt:lpstr>Aquatic Bin Dimensions by HUC2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Peck, Charles</dc:creator>
  <cp:keywords/>
  <dc:description/>
  <cp:lastModifiedBy>Peck, Charles</cp:lastModifiedBy>
  <cp:revision/>
  <dcterms:created xsi:type="dcterms:W3CDTF">2014-08-28T14:01:13Z</dcterms:created>
  <dcterms:modified xsi:type="dcterms:W3CDTF">2021-04-22T11:09:53Z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0x0101005BEB94176F2055479D7FAF3C2820581A</vt:lpwstr>
  </property>
  <property fmtid="{D5CDD505-2E9C-101B-9397-08002B2CF9AE}" pid="3" name="TaxKeyword">
    <vt:lpwstr/>
  </property>
  <property fmtid="{D5CDD505-2E9C-101B-9397-08002B2CF9AE}" pid="4" name="EPA Subject">
    <vt:lpwstr/>
  </property>
  <property fmtid="{D5CDD505-2E9C-101B-9397-08002B2CF9AE}" pid="5" name="Document Type">
    <vt:lpwstr/>
  </property>
  <property fmtid="{D5CDD505-2E9C-101B-9397-08002B2CF9AE}" pid="6" name="MediaServiceImageTags">
    <vt:lpwstr/>
  </property>
</Properties>
</file>