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学习区\master\Microplastic\data\SI-8.23\"/>
    </mc:Choice>
  </mc:AlternateContent>
  <xr:revisionPtr revIDLastSave="0" documentId="13_ncr:1_{0EDC1DCA-E7B3-4E08-9311-A2F14F215CCC}" xr6:coauthVersionLast="36" xr6:coauthVersionMax="36" xr10:uidLastSave="{00000000-0000-0000-0000-000000000000}"/>
  <bookViews>
    <workbookView xWindow="0" yWindow="0" windowWidth="29010" windowHeight="12570" xr2:uid="{00000000-000D-0000-FFFF-FFFF00000000}"/>
  </bookViews>
  <sheets>
    <sheet name="Basin" sheetId="1" r:id="rId1"/>
    <sheet name="discharge_hospital" sheetId="4" r:id="rId2"/>
    <sheet name="discharge_TestKits" sheetId="5" r:id="rId3"/>
    <sheet name="discharge_PPE" sheetId="6" r:id="rId4"/>
    <sheet name="discharge_Packaging" sheetId="7" r:id="rId5"/>
    <sheet name="Summary" sheetId="8" r:id="rId6"/>
    <sheet name="Discharge_Season" sheetId="3" r:id="rId7"/>
  </sheets>
  <definedNames>
    <definedName name="_xlnm._FilterDatabase" localSheetId="0" hidden="1">Basin!$A$1:$F$370</definedName>
    <definedName name="_xlnm._FilterDatabase" localSheetId="1" hidden="1">discharge_hospital!$A$3:$S$372</definedName>
    <definedName name="_xlnm._FilterDatabase" localSheetId="4" hidden="1">discharge_Packaging!$A$3:$I$372</definedName>
    <definedName name="_xlnm._FilterDatabase" localSheetId="3" hidden="1">discharge_PPE!$A$3:$Y$372</definedName>
    <definedName name="_xlnm._FilterDatabase" localSheetId="2" hidden="1">discharge_TestKits!$A$3:$K$372</definedName>
    <definedName name="_xlnm._FilterDatabase" localSheetId="5" hidden="1">Summary!$A$2:$H$371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" i="8"/>
  <c r="G372" i="4" l="1"/>
  <c r="F372" i="4"/>
  <c r="E372" i="4"/>
  <c r="D372" i="4"/>
  <c r="C372" i="4"/>
  <c r="G371" i="4"/>
  <c r="F371" i="4"/>
  <c r="E371" i="4"/>
  <c r="D371" i="4"/>
  <c r="C371" i="4"/>
  <c r="G370" i="4"/>
  <c r="F370" i="4"/>
  <c r="E370" i="4"/>
  <c r="D370" i="4"/>
  <c r="C370" i="4"/>
  <c r="G369" i="4"/>
  <c r="F369" i="4"/>
  <c r="E369" i="4"/>
  <c r="D369" i="4"/>
  <c r="C369" i="4"/>
  <c r="G368" i="4"/>
  <c r="F368" i="4"/>
  <c r="E368" i="4"/>
  <c r="D368" i="4"/>
  <c r="C368" i="4"/>
  <c r="G367" i="4"/>
  <c r="F367" i="4"/>
  <c r="E367" i="4"/>
  <c r="D367" i="4"/>
  <c r="C367" i="4"/>
  <c r="G366" i="4"/>
  <c r="F366" i="4"/>
  <c r="E366" i="4"/>
  <c r="D366" i="4"/>
  <c r="C366" i="4"/>
  <c r="G365" i="4"/>
  <c r="F365" i="4"/>
  <c r="E365" i="4"/>
  <c r="D365" i="4"/>
  <c r="C365" i="4"/>
  <c r="G364" i="4"/>
  <c r="F364" i="4"/>
  <c r="E364" i="4"/>
  <c r="D364" i="4"/>
  <c r="C364" i="4"/>
  <c r="G363" i="4"/>
  <c r="F363" i="4"/>
  <c r="E363" i="4"/>
  <c r="D363" i="4"/>
  <c r="C363" i="4"/>
  <c r="G362" i="4"/>
  <c r="F362" i="4"/>
  <c r="E362" i="4"/>
  <c r="D362" i="4"/>
  <c r="C362" i="4"/>
  <c r="G361" i="4"/>
  <c r="F361" i="4"/>
  <c r="E361" i="4"/>
  <c r="D361" i="4"/>
  <c r="C361" i="4"/>
  <c r="G360" i="4"/>
  <c r="F360" i="4"/>
  <c r="E360" i="4"/>
  <c r="D360" i="4"/>
  <c r="C360" i="4"/>
  <c r="G359" i="4"/>
  <c r="F359" i="4"/>
  <c r="E359" i="4"/>
  <c r="D359" i="4"/>
  <c r="C359" i="4"/>
  <c r="G358" i="4"/>
  <c r="F358" i="4"/>
  <c r="E358" i="4"/>
  <c r="D358" i="4"/>
  <c r="C358" i="4"/>
  <c r="G357" i="4"/>
  <c r="F357" i="4"/>
  <c r="E357" i="4"/>
  <c r="D357" i="4"/>
  <c r="C357" i="4"/>
  <c r="G356" i="4"/>
  <c r="F356" i="4"/>
  <c r="E356" i="4"/>
  <c r="D356" i="4"/>
  <c r="C356" i="4"/>
  <c r="G355" i="4"/>
  <c r="F355" i="4"/>
  <c r="E355" i="4"/>
  <c r="D355" i="4"/>
  <c r="C355" i="4"/>
  <c r="G354" i="4"/>
  <c r="F354" i="4"/>
  <c r="E354" i="4"/>
  <c r="D354" i="4"/>
  <c r="C354" i="4"/>
  <c r="G353" i="4"/>
  <c r="F353" i="4"/>
  <c r="E353" i="4"/>
  <c r="D353" i="4"/>
  <c r="C353" i="4"/>
  <c r="G352" i="4"/>
  <c r="F352" i="4"/>
  <c r="E352" i="4"/>
  <c r="D352" i="4"/>
  <c r="C352" i="4"/>
  <c r="G351" i="4"/>
  <c r="F351" i="4"/>
  <c r="E351" i="4"/>
  <c r="D351" i="4"/>
  <c r="C351" i="4"/>
  <c r="G350" i="4"/>
  <c r="F350" i="4"/>
  <c r="E350" i="4"/>
  <c r="D350" i="4"/>
  <c r="C350" i="4"/>
  <c r="G349" i="4"/>
  <c r="F349" i="4"/>
  <c r="E349" i="4"/>
  <c r="D349" i="4"/>
  <c r="C349" i="4"/>
  <c r="G348" i="4"/>
  <c r="F348" i="4"/>
  <c r="E348" i="4"/>
  <c r="D348" i="4"/>
  <c r="C348" i="4"/>
  <c r="G347" i="4"/>
  <c r="F347" i="4"/>
  <c r="E347" i="4"/>
  <c r="D347" i="4"/>
  <c r="C347" i="4"/>
  <c r="G346" i="4"/>
  <c r="F346" i="4"/>
  <c r="E346" i="4"/>
  <c r="D346" i="4"/>
  <c r="C346" i="4"/>
  <c r="G345" i="4"/>
  <c r="F345" i="4"/>
  <c r="E345" i="4"/>
  <c r="D345" i="4"/>
  <c r="C345" i="4"/>
  <c r="G344" i="4"/>
  <c r="F344" i="4"/>
  <c r="E344" i="4"/>
  <c r="D344" i="4"/>
  <c r="C344" i="4"/>
  <c r="G343" i="4"/>
  <c r="F343" i="4"/>
  <c r="E343" i="4"/>
  <c r="D343" i="4"/>
  <c r="C343" i="4"/>
  <c r="G342" i="4"/>
  <c r="F342" i="4"/>
  <c r="E342" i="4"/>
  <c r="D342" i="4"/>
  <c r="C342" i="4"/>
  <c r="G341" i="4"/>
  <c r="F341" i="4"/>
  <c r="E341" i="4"/>
  <c r="D341" i="4"/>
  <c r="C341" i="4"/>
  <c r="G340" i="4"/>
  <c r="F340" i="4"/>
  <c r="E340" i="4"/>
  <c r="D340" i="4"/>
  <c r="C340" i="4"/>
  <c r="G339" i="4"/>
  <c r="F339" i="4"/>
  <c r="E339" i="4"/>
  <c r="D339" i="4"/>
  <c r="C339" i="4"/>
  <c r="G338" i="4"/>
  <c r="F338" i="4"/>
  <c r="E338" i="4"/>
  <c r="D338" i="4"/>
  <c r="C338" i="4"/>
  <c r="G337" i="4"/>
  <c r="F337" i="4"/>
  <c r="E337" i="4"/>
  <c r="D337" i="4"/>
  <c r="C337" i="4"/>
  <c r="G336" i="4"/>
  <c r="F336" i="4"/>
  <c r="E336" i="4"/>
  <c r="D336" i="4"/>
  <c r="C336" i="4"/>
  <c r="G335" i="4"/>
  <c r="F335" i="4"/>
  <c r="E335" i="4"/>
  <c r="D335" i="4"/>
  <c r="C335" i="4"/>
  <c r="G334" i="4"/>
  <c r="F334" i="4"/>
  <c r="E334" i="4"/>
  <c r="D334" i="4"/>
  <c r="C334" i="4"/>
  <c r="G333" i="4"/>
  <c r="F333" i="4"/>
  <c r="E333" i="4"/>
  <c r="D333" i="4"/>
  <c r="C333" i="4"/>
  <c r="G332" i="4"/>
  <c r="F332" i="4"/>
  <c r="E332" i="4"/>
  <c r="D332" i="4"/>
  <c r="C332" i="4"/>
  <c r="G331" i="4"/>
  <c r="F331" i="4"/>
  <c r="E331" i="4"/>
  <c r="D331" i="4"/>
  <c r="C331" i="4"/>
  <c r="G330" i="4"/>
  <c r="F330" i="4"/>
  <c r="E330" i="4"/>
  <c r="D330" i="4"/>
  <c r="C330" i="4"/>
  <c r="G329" i="4"/>
  <c r="F329" i="4"/>
  <c r="E329" i="4"/>
  <c r="D329" i="4"/>
  <c r="C329" i="4"/>
  <c r="G328" i="4"/>
  <c r="F328" i="4"/>
  <c r="E328" i="4"/>
  <c r="D328" i="4"/>
  <c r="C328" i="4"/>
  <c r="G327" i="4"/>
  <c r="F327" i="4"/>
  <c r="E327" i="4"/>
  <c r="D327" i="4"/>
  <c r="C327" i="4"/>
  <c r="G326" i="4"/>
  <c r="F326" i="4"/>
  <c r="E326" i="4"/>
  <c r="D326" i="4"/>
  <c r="C326" i="4"/>
  <c r="G325" i="4"/>
  <c r="F325" i="4"/>
  <c r="E325" i="4"/>
  <c r="D325" i="4"/>
  <c r="C325" i="4"/>
  <c r="G324" i="4"/>
  <c r="F324" i="4"/>
  <c r="E324" i="4"/>
  <c r="D324" i="4"/>
  <c r="C324" i="4"/>
  <c r="G323" i="4"/>
  <c r="F323" i="4"/>
  <c r="E323" i="4"/>
  <c r="D323" i="4"/>
  <c r="C323" i="4"/>
  <c r="G322" i="4"/>
  <c r="F322" i="4"/>
  <c r="E322" i="4"/>
  <c r="D322" i="4"/>
  <c r="C322" i="4"/>
  <c r="G321" i="4"/>
  <c r="F321" i="4"/>
  <c r="E321" i="4"/>
  <c r="D321" i="4"/>
  <c r="C321" i="4"/>
  <c r="G320" i="4"/>
  <c r="F320" i="4"/>
  <c r="E320" i="4"/>
  <c r="D320" i="4"/>
  <c r="C320" i="4"/>
  <c r="G319" i="4"/>
  <c r="F319" i="4"/>
  <c r="E319" i="4"/>
  <c r="D319" i="4"/>
  <c r="C319" i="4"/>
  <c r="G318" i="4"/>
  <c r="F318" i="4"/>
  <c r="E318" i="4"/>
  <c r="D318" i="4"/>
  <c r="C318" i="4"/>
  <c r="G317" i="4"/>
  <c r="F317" i="4"/>
  <c r="E317" i="4"/>
  <c r="D317" i="4"/>
  <c r="C317" i="4"/>
  <c r="G316" i="4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C314" i="4"/>
  <c r="G313" i="4"/>
  <c r="F313" i="4"/>
  <c r="E313" i="4"/>
  <c r="D313" i="4"/>
  <c r="C313" i="4"/>
  <c r="G312" i="4"/>
  <c r="F312" i="4"/>
  <c r="E312" i="4"/>
  <c r="D312" i="4"/>
  <c r="C312" i="4"/>
  <c r="G311" i="4"/>
  <c r="F311" i="4"/>
  <c r="E311" i="4"/>
  <c r="D311" i="4"/>
  <c r="C311" i="4"/>
  <c r="G310" i="4"/>
  <c r="F310" i="4"/>
  <c r="E310" i="4"/>
  <c r="D310" i="4"/>
  <c r="C310" i="4"/>
  <c r="G309" i="4"/>
  <c r="F309" i="4"/>
  <c r="E309" i="4"/>
  <c r="D309" i="4"/>
  <c r="C309" i="4"/>
  <c r="G308" i="4"/>
  <c r="F308" i="4"/>
  <c r="E308" i="4"/>
  <c r="D308" i="4"/>
  <c r="C308" i="4"/>
  <c r="G307" i="4"/>
  <c r="F307" i="4"/>
  <c r="E307" i="4"/>
  <c r="D307" i="4"/>
  <c r="C307" i="4"/>
  <c r="G306" i="4"/>
  <c r="F306" i="4"/>
  <c r="E306" i="4"/>
  <c r="D306" i="4"/>
  <c r="C306" i="4"/>
  <c r="G305" i="4"/>
  <c r="F305" i="4"/>
  <c r="E305" i="4"/>
  <c r="D305" i="4"/>
  <c r="C305" i="4"/>
  <c r="G304" i="4"/>
  <c r="F304" i="4"/>
  <c r="E304" i="4"/>
  <c r="D304" i="4"/>
  <c r="C304" i="4"/>
  <c r="G303" i="4"/>
  <c r="F303" i="4"/>
  <c r="E303" i="4"/>
  <c r="D303" i="4"/>
  <c r="C303" i="4"/>
  <c r="G302" i="4"/>
  <c r="F302" i="4"/>
  <c r="E302" i="4"/>
  <c r="D302" i="4"/>
  <c r="C302" i="4"/>
  <c r="G301" i="4"/>
  <c r="F301" i="4"/>
  <c r="E301" i="4"/>
  <c r="D301" i="4"/>
  <c r="C301" i="4"/>
  <c r="G300" i="4"/>
  <c r="F300" i="4"/>
  <c r="E300" i="4"/>
  <c r="D300" i="4"/>
  <c r="C300" i="4"/>
  <c r="G299" i="4"/>
  <c r="F299" i="4"/>
  <c r="E299" i="4"/>
  <c r="D299" i="4"/>
  <c r="C299" i="4"/>
  <c r="G298" i="4"/>
  <c r="F298" i="4"/>
  <c r="E298" i="4"/>
  <c r="D298" i="4"/>
  <c r="C298" i="4"/>
  <c r="G297" i="4"/>
  <c r="F297" i="4"/>
  <c r="E297" i="4"/>
  <c r="D297" i="4"/>
  <c r="C297" i="4"/>
  <c r="G296" i="4"/>
  <c r="F296" i="4"/>
  <c r="E296" i="4"/>
  <c r="D296" i="4"/>
  <c r="C296" i="4"/>
  <c r="G295" i="4"/>
  <c r="F295" i="4"/>
  <c r="E295" i="4"/>
  <c r="D295" i="4"/>
  <c r="C295" i="4"/>
  <c r="G294" i="4"/>
  <c r="F294" i="4"/>
  <c r="E294" i="4"/>
  <c r="D294" i="4"/>
  <c r="C294" i="4"/>
  <c r="G293" i="4"/>
  <c r="F293" i="4"/>
  <c r="E293" i="4"/>
  <c r="D293" i="4"/>
  <c r="C293" i="4"/>
  <c r="G292" i="4"/>
  <c r="F292" i="4"/>
  <c r="E292" i="4"/>
  <c r="D292" i="4"/>
  <c r="C292" i="4"/>
  <c r="G291" i="4"/>
  <c r="F291" i="4"/>
  <c r="E291" i="4"/>
  <c r="D291" i="4"/>
  <c r="C291" i="4"/>
  <c r="G290" i="4"/>
  <c r="F290" i="4"/>
  <c r="E290" i="4"/>
  <c r="D290" i="4"/>
  <c r="C290" i="4"/>
  <c r="G289" i="4"/>
  <c r="F289" i="4"/>
  <c r="E289" i="4"/>
  <c r="D289" i="4"/>
  <c r="C289" i="4"/>
  <c r="G288" i="4"/>
  <c r="F288" i="4"/>
  <c r="E288" i="4"/>
  <c r="D288" i="4"/>
  <c r="C288" i="4"/>
  <c r="G287" i="4"/>
  <c r="F287" i="4"/>
  <c r="E287" i="4"/>
  <c r="D287" i="4"/>
  <c r="C287" i="4"/>
  <c r="G286" i="4"/>
  <c r="F286" i="4"/>
  <c r="E286" i="4"/>
  <c r="D286" i="4"/>
  <c r="C286" i="4"/>
  <c r="G285" i="4"/>
  <c r="F285" i="4"/>
  <c r="E285" i="4"/>
  <c r="D285" i="4"/>
  <c r="C285" i="4"/>
  <c r="G284" i="4"/>
  <c r="F284" i="4"/>
  <c r="E284" i="4"/>
  <c r="D284" i="4"/>
  <c r="C284" i="4"/>
  <c r="G283" i="4"/>
  <c r="F283" i="4"/>
  <c r="E283" i="4"/>
  <c r="D283" i="4"/>
  <c r="C283" i="4"/>
  <c r="G282" i="4"/>
  <c r="F282" i="4"/>
  <c r="E282" i="4"/>
  <c r="D282" i="4"/>
  <c r="C282" i="4"/>
  <c r="G281" i="4"/>
  <c r="F281" i="4"/>
  <c r="E281" i="4"/>
  <c r="D281" i="4"/>
  <c r="C281" i="4"/>
  <c r="G280" i="4"/>
  <c r="F280" i="4"/>
  <c r="E280" i="4"/>
  <c r="D280" i="4"/>
  <c r="C280" i="4"/>
  <c r="G279" i="4"/>
  <c r="F279" i="4"/>
  <c r="E279" i="4"/>
  <c r="D279" i="4"/>
  <c r="C279" i="4"/>
  <c r="G278" i="4"/>
  <c r="F278" i="4"/>
  <c r="E278" i="4"/>
  <c r="D278" i="4"/>
  <c r="C278" i="4"/>
  <c r="G277" i="4"/>
  <c r="F277" i="4"/>
  <c r="E277" i="4"/>
  <c r="D277" i="4"/>
  <c r="C277" i="4"/>
  <c r="G276" i="4"/>
  <c r="F276" i="4"/>
  <c r="E276" i="4"/>
  <c r="D276" i="4"/>
  <c r="C276" i="4"/>
  <c r="G275" i="4"/>
  <c r="F275" i="4"/>
  <c r="E275" i="4"/>
  <c r="D275" i="4"/>
  <c r="C275" i="4"/>
  <c r="G274" i="4"/>
  <c r="F274" i="4"/>
  <c r="E274" i="4"/>
  <c r="D274" i="4"/>
  <c r="C274" i="4"/>
  <c r="G273" i="4"/>
  <c r="F273" i="4"/>
  <c r="E273" i="4"/>
  <c r="D273" i="4"/>
  <c r="C273" i="4"/>
  <c r="G272" i="4"/>
  <c r="F272" i="4"/>
  <c r="E272" i="4"/>
  <c r="D272" i="4"/>
  <c r="C272" i="4"/>
  <c r="G271" i="4"/>
  <c r="F271" i="4"/>
  <c r="E271" i="4"/>
  <c r="D271" i="4"/>
  <c r="C271" i="4"/>
  <c r="G270" i="4"/>
  <c r="F270" i="4"/>
  <c r="E270" i="4"/>
  <c r="D270" i="4"/>
  <c r="C270" i="4"/>
  <c r="G269" i="4"/>
  <c r="F269" i="4"/>
  <c r="E269" i="4"/>
  <c r="D269" i="4"/>
  <c r="C269" i="4"/>
  <c r="G268" i="4"/>
  <c r="F268" i="4"/>
  <c r="E268" i="4"/>
  <c r="D268" i="4"/>
  <c r="C268" i="4"/>
  <c r="G267" i="4"/>
  <c r="F267" i="4"/>
  <c r="E267" i="4"/>
  <c r="D267" i="4"/>
  <c r="C267" i="4"/>
  <c r="G266" i="4"/>
  <c r="F266" i="4"/>
  <c r="E266" i="4"/>
  <c r="D266" i="4"/>
  <c r="C266" i="4"/>
  <c r="G265" i="4"/>
  <c r="F265" i="4"/>
  <c r="E265" i="4"/>
  <c r="D265" i="4"/>
  <c r="C265" i="4"/>
  <c r="G264" i="4"/>
  <c r="F264" i="4"/>
  <c r="E264" i="4"/>
  <c r="D264" i="4"/>
  <c r="C264" i="4"/>
  <c r="G263" i="4"/>
  <c r="F263" i="4"/>
  <c r="E263" i="4"/>
  <c r="D263" i="4"/>
  <c r="C263" i="4"/>
  <c r="G262" i="4"/>
  <c r="F262" i="4"/>
  <c r="E262" i="4"/>
  <c r="D262" i="4"/>
  <c r="C262" i="4"/>
  <c r="G261" i="4"/>
  <c r="F261" i="4"/>
  <c r="E261" i="4"/>
  <c r="D261" i="4"/>
  <c r="C261" i="4"/>
  <c r="G260" i="4"/>
  <c r="F260" i="4"/>
  <c r="E260" i="4"/>
  <c r="D260" i="4"/>
  <c r="C260" i="4"/>
  <c r="G259" i="4"/>
  <c r="F259" i="4"/>
  <c r="E259" i="4"/>
  <c r="D259" i="4"/>
  <c r="C259" i="4"/>
  <c r="G258" i="4"/>
  <c r="F258" i="4"/>
  <c r="E258" i="4"/>
  <c r="D258" i="4"/>
  <c r="C258" i="4"/>
  <c r="G257" i="4"/>
  <c r="F257" i="4"/>
  <c r="E257" i="4"/>
  <c r="D257" i="4"/>
  <c r="C257" i="4"/>
  <c r="G256" i="4"/>
  <c r="F256" i="4"/>
  <c r="E256" i="4"/>
  <c r="D256" i="4"/>
  <c r="C256" i="4"/>
  <c r="G255" i="4"/>
  <c r="F255" i="4"/>
  <c r="E255" i="4"/>
  <c r="D255" i="4"/>
  <c r="C255" i="4"/>
  <c r="G254" i="4"/>
  <c r="F254" i="4"/>
  <c r="E254" i="4"/>
  <c r="D254" i="4"/>
  <c r="C254" i="4"/>
  <c r="G253" i="4"/>
  <c r="F253" i="4"/>
  <c r="E253" i="4"/>
  <c r="D253" i="4"/>
  <c r="C253" i="4"/>
  <c r="G252" i="4"/>
  <c r="F252" i="4"/>
  <c r="E252" i="4"/>
  <c r="D252" i="4"/>
  <c r="C252" i="4"/>
  <c r="G251" i="4"/>
  <c r="F251" i="4"/>
  <c r="E251" i="4"/>
  <c r="D251" i="4"/>
  <c r="C251" i="4"/>
  <c r="G250" i="4"/>
  <c r="F250" i="4"/>
  <c r="E250" i="4"/>
  <c r="D250" i="4"/>
  <c r="C250" i="4"/>
  <c r="G249" i="4"/>
  <c r="F249" i="4"/>
  <c r="E249" i="4"/>
  <c r="D249" i="4"/>
  <c r="C249" i="4"/>
  <c r="G248" i="4"/>
  <c r="F248" i="4"/>
  <c r="E248" i="4"/>
  <c r="D248" i="4"/>
  <c r="C248" i="4"/>
  <c r="G247" i="4"/>
  <c r="F247" i="4"/>
  <c r="E247" i="4"/>
  <c r="D247" i="4"/>
  <c r="C247" i="4"/>
  <c r="G246" i="4"/>
  <c r="F246" i="4"/>
  <c r="E246" i="4"/>
  <c r="D246" i="4"/>
  <c r="C246" i="4"/>
  <c r="G245" i="4"/>
  <c r="F245" i="4"/>
  <c r="E245" i="4"/>
  <c r="D245" i="4"/>
  <c r="C245" i="4"/>
  <c r="G244" i="4"/>
  <c r="F244" i="4"/>
  <c r="E244" i="4"/>
  <c r="D244" i="4"/>
  <c r="C244" i="4"/>
  <c r="G243" i="4"/>
  <c r="F243" i="4"/>
  <c r="E243" i="4"/>
  <c r="D243" i="4"/>
  <c r="C243" i="4"/>
  <c r="G242" i="4"/>
  <c r="F242" i="4"/>
  <c r="E242" i="4"/>
  <c r="D242" i="4"/>
  <c r="C242" i="4"/>
  <c r="G241" i="4"/>
  <c r="F241" i="4"/>
  <c r="E241" i="4"/>
  <c r="D241" i="4"/>
  <c r="C241" i="4"/>
  <c r="G240" i="4"/>
  <c r="F240" i="4"/>
  <c r="E240" i="4"/>
  <c r="D240" i="4"/>
  <c r="C240" i="4"/>
  <c r="G239" i="4"/>
  <c r="F239" i="4"/>
  <c r="E239" i="4"/>
  <c r="D239" i="4"/>
  <c r="C239" i="4"/>
  <c r="G238" i="4"/>
  <c r="F238" i="4"/>
  <c r="E238" i="4"/>
  <c r="D238" i="4"/>
  <c r="C238" i="4"/>
  <c r="G237" i="4"/>
  <c r="F237" i="4"/>
  <c r="E237" i="4"/>
  <c r="D237" i="4"/>
  <c r="C237" i="4"/>
  <c r="G236" i="4"/>
  <c r="F236" i="4"/>
  <c r="E236" i="4"/>
  <c r="D236" i="4"/>
  <c r="C236" i="4"/>
  <c r="G235" i="4"/>
  <c r="F235" i="4"/>
  <c r="E235" i="4"/>
  <c r="D235" i="4"/>
  <c r="C235" i="4"/>
  <c r="G234" i="4"/>
  <c r="F234" i="4"/>
  <c r="E234" i="4"/>
  <c r="D234" i="4"/>
  <c r="C234" i="4"/>
  <c r="G233" i="4"/>
  <c r="F233" i="4"/>
  <c r="E233" i="4"/>
  <c r="D233" i="4"/>
  <c r="C233" i="4"/>
  <c r="G232" i="4"/>
  <c r="F232" i="4"/>
  <c r="E232" i="4"/>
  <c r="D232" i="4"/>
  <c r="C232" i="4"/>
  <c r="G231" i="4"/>
  <c r="F231" i="4"/>
  <c r="E231" i="4"/>
  <c r="D231" i="4"/>
  <c r="C231" i="4"/>
  <c r="G230" i="4"/>
  <c r="F230" i="4"/>
  <c r="E230" i="4"/>
  <c r="D230" i="4"/>
  <c r="C230" i="4"/>
  <c r="G229" i="4"/>
  <c r="F229" i="4"/>
  <c r="E229" i="4"/>
  <c r="D229" i="4"/>
  <c r="C229" i="4"/>
  <c r="G228" i="4"/>
  <c r="F228" i="4"/>
  <c r="E228" i="4"/>
  <c r="D228" i="4"/>
  <c r="C228" i="4"/>
  <c r="G227" i="4"/>
  <c r="F227" i="4"/>
  <c r="E227" i="4"/>
  <c r="D227" i="4"/>
  <c r="C227" i="4"/>
  <c r="G226" i="4"/>
  <c r="F226" i="4"/>
  <c r="E226" i="4"/>
  <c r="D226" i="4"/>
  <c r="C226" i="4"/>
  <c r="G225" i="4"/>
  <c r="F225" i="4"/>
  <c r="E225" i="4"/>
  <c r="D225" i="4"/>
  <c r="C225" i="4"/>
  <c r="G224" i="4"/>
  <c r="F224" i="4"/>
  <c r="E224" i="4"/>
  <c r="D224" i="4"/>
  <c r="C224" i="4"/>
  <c r="G223" i="4"/>
  <c r="F223" i="4"/>
  <c r="E223" i="4"/>
  <c r="D223" i="4"/>
  <c r="C223" i="4"/>
  <c r="G222" i="4"/>
  <c r="F222" i="4"/>
  <c r="E222" i="4"/>
  <c r="D222" i="4"/>
  <c r="C222" i="4"/>
  <c r="G221" i="4"/>
  <c r="F221" i="4"/>
  <c r="E221" i="4"/>
  <c r="D221" i="4"/>
  <c r="C221" i="4"/>
  <c r="G220" i="4"/>
  <c r="F220" i="4"/>
  <c r="E220" i="4"/>
  <c r="D220" i="4"/>
  <c r="C220" i="4"/>
  <c r="G219" i="4"/>
  <c r="F219" i="4"/>
  <c r="E219" i="4"/>
  <c r="D219" i="4"/>
  <c r="C219" i="4"/>
  <c r="G218" i="4"/>
  <c r="F218" i="4"/>
  <c r="E218" i="4"/>
  <c r="D218" i="4"/>
  <c r="C218" i="4"/>
  <c r="G217" i="4"/>
  <c r="F217" i="4"/>
  <c r="E217" i="4"/>
  <c r="D217" i="4"/>
  <c r="C217" i="4"/>
  <c r="G216" i="4"/>
  <c r="F216" i="4"/>
  <c r="E216" i="4"/>
  <c r="D216" i="4"/>
  <c r="C216" i="4"/>
  <c r="G215" i="4"/>
  <c r="F215" i="4"/>
  <c r="E215" i="4"/>
  <c r="D215" i="4"/>
  <c r="C215" i="4"/>
  <c r="G214" i="4"/>
  <c r="F214" i="4"/>
  <c r="E214" i="4"/>
  <c r="D214" i="4"/>
  <c r="C214" i="4"/>
  <c r="G213" i="4"/>
  <c r="F213" i="4"/>
  <c r="E213" i="4"/>
  <c r="D213" i="4"/>
  <c r="C213" i="4"/>
  <c r="G212" i="4"/>
  <c r="F212" i="4"/>
  <c r="E212" i="4"/>
  <c r="D212" i="4"/>
  <c r="C212" i="4"/>
  <c r="G211" i="4"/>
  <c r="F211" i="4"/>
  <c r="E211" i="4"/>
  <c r="D211" i="4"/>
  <c r="C211" i="4"/>
  <c r="G210" i="4"/>
  <c r="F210" i="4"/>
  <c r="E210" i="4"/>
  <c r="D210" i="4"/>
  <c r="C210" i="4"/>
  <c r="G209" i="4"/>
  <c r="F209" i="4"/>
  <c r="E209" i="4"/>
  <c r="D209" i="4"/>
  <c r="C209" i="4"/>
  <c r="G208" i="4"/>
  <c r="F208" i="4"/>
  <c r="E208" i="4"/>
  <c r="D208" i="4"/>
  <c r="C208" i="4"/>
  <c r="G207" i="4"/>
  <c r="F207" i="4"/>
  <c r="E207" i="4"/>
  <c r="D207" i="4"/>
  <c r="C207" i="4"/>
  <c r="G206" i="4"/>
  <c r="F206" i="4"/>
  <c r="E206" i="4"/>
  <c r="D206" i="4"/>
  <c r="C206" i="4"/>
  <c r="G205" i="4"/>
  <c r="F205" i="4"/>
  <c r="E205" i="4"/>
  <c r="D205" i="4"/>
  <c r="C205" i="4"/>
  <c r="G204" i="4"/>
  <c r="F204" i="4"/>
  <c r="E204" i="4"/>
  <c r="D204" i="4"/>
  <c r="C204" i="4"/>
  <c r="G203" i="4"/>
  <c r="F203" i="4"/>
  <c r="E203" i="4"/>
  <c r="D203" i="4"/>
  <c r="C203" i="4"/>
  <c r="G202" i="4"/>
  <c r="F202" i="4"/>
  <c r="E202" i="4"/>
  <c r="D202" i="4"/>
  <c r="C202" i="4"/>
  <c r="G201" i="4"/>
  <c r="F201" i="4"/>
  <c r="E201" i="4"/>
  <c r="D201" i="4"/>
  <c r="C201" i="4"/>
  <c r="G200" i="4"/>
  <c r="F200" i="4"/>
  <c r="E200" i="4"/>
  <c r="D200" i="4"/>
  <c r="C200" i="4"/>
  <c r="G199" i="4"/>
  <c r="F199" i="4"/>
  <c r="E199" i="4"/>
  <c r="D199" i="4"/>
  <c r="C199" i="4"/>
  <c r="G198" i="4"/>
  <c r="F198" i="4"/>
  <c r="E198" i="4"/>
  <c r="D198" i="4"/>
  <c r="C198" i="4"/>
  <c r="G197" i="4"/>
  <c r="F197" i="4"/>
  <c r="E197" i="4"/>
  <c r="D197" i="4"/>
  <c r="C197" i="4"/>
  <c r="G196" i="4"/>
  <c r="F196" i="4"/>
  <c r="E196" i="4"/>
  <c r="D196" i="4"/>
  <c r="C196" i="4"/>
  <c r="G195" i="4"/>
  <c r="F195" i="4"/>
  <c r="E195" i="4"/>
  <c r="D195" i="4"/>
  <c r="C195" i="4"/>
  <c r="G194" i="4"/>
  <c r="F194" i="4"/>
  <c r="E194" i="4"/>
  <c r="D194" i="4"/>
  <c r="C194" i="4"/>
  <c r="G193" i="4"/>
  <c r="F193" i="4"/>
  <c r="E193" i="4"/>
  <c r="D193" i="4"/>
  <c r="C193" i="4"/>
  <c r="G192" i="4"/>
  <c r="F192" i="4"/>
  <c r="E192" i="4"/>
  <c r="D192" i="4"/>
  <c r="C192" i="4"/>
  <c r="G191" i="4"/>
  <c r="F191" i="4"/>
  <c r="E191" i="4"/>
  <c r="D191" i="4"/>
  <c r="C191" i="4"/>
  <c r="G190" i="4"/>
  <c r="F190" i="4"/>
  <c r="E190" i="4"/>
  <c r="D190" i="4"/>
  <c r="C190" i="4"/>
  <c r="G189" i="4"/>
  <c r="F189" i="4"/>
  <c r="E189" i="4"/>
  <c r="D189" i="4"/>
  <c r="C189" i="4"/>
  <c r="G188" i="4"/>
  <c r="F188" i="4"/>
  <c r="E188" i="4"/>
  <c r="D188" i="4"/>
  <c r="C188" i="4"/>
  <c r="G187" i="4"/>
  <c r="F187" i="4"/>
  <c r="E187" i="4"/>
  <c r="D187" i="4"/>
  <c r="C187" i="4"/>
  <c r="G186" i="4"/>
  <c r="F186" i="4"/>
  <c r="E186" i="4"/>
  <c r="D186" i="4"/>
  <c r="C186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G182" i="4"/>
  <c r="F182" i="4"/>
  <c r="E182" i="4"/>
  <c r="D182" i="4"/>
  <c r="C182" i="4"/>
  <c r="G181" i="4"/>
  <c r="F181" i="4"/>
  <c r="E181" i="4"/>
  <c r="D181" i="4"/>
  <c r="C181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E178" i="4"/>
  <c r="D178" i="4"/>
  <c r="C178" i="4"/>
  <c r="G177" i="4"/>
  <c r="F177" i="4"/>
  <c r="E177" i="4"/>
  <c r="D177" i="4"/>
  <c r="C177" i="4"/>
  <c r="G176" i="4"/>
  <c r="F176" i="4"/>
  <c r="E176" i="4"/>
  <c r="D176" i="4"/>
  <c r="C176" i="4"/>
  <c r="G175" i="4"/>
  <c r="F175" i="4"/>
  <c r="E175" i="4"/>
  <c r="D175" i="4"/>
  <c r="C175" i="4"/>
  <c r="G174" i="4"/>
  <c r="F174" i="4"/>
  <c r="E174" i="4"/>
  <c r="D174" i="4"/>
  <c r="C174" i="4"/>
  <c r="G173" i="4"/>
  <c r="F173" i="4"/>
  <c r="E173" i="4"/>
  <c r="D173" i="4"/>
  <c r="C173" i="4"/>
  <c r="G172" i="4"/>
  <c r="F172" i="4"/>
  <c r="E172" i="4"/>
  <c r="D172" i="4"/>
  <c r="C172" i="4"/>
  <c r="G171" i="4"/>
  <c r="F171" i="4"/>
  <c r="E171" i="4"/>
  <c r="D171" i="4"/>
  <c r="C171" i="4"/>
  <c r="G170" i="4"/>
  <c r="F170" i="4"/>
  <c r="E170" i="4"/>
  <c r="D170" i="4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C165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C162" i="4"/>
  <c r="G161" i="4"/>
  <c r="F161" i="4"/>
  <c r="E161" i="4"/>
  <c r="D161" i="4"/>
  <c r="C161" i="4"/>
  <c r="G160" i="4"/>
  <c r="F160" i="4"/>
  <c r="E160" i="4"/>
  <c r="D160" i="4"/>
  <c r="C160" i="4"/>
  <c r="G159" i="4"/>
  <c r="F159" i="4"/>
  <c r="E159" i="4"/>
  <c r="D159" i="4"/>
  <c r="C159" i="4"/>
  <c r="G158" i="4"/>
  <c r="F158" i="4"/>
  <c r="E158" i="4"/>
  <c r="D158" i="4"/>
  <c r="C158" i="4"/>
  <c r="G157" i="4"/>
  <c r="F157" i="4"/>
  <c r="E157" i="4"/>
  <c r="D157" i="4"/>
  <c r="C157" i="4"/>
  <c r="G156" i="4"/>
  <c r="F156" i="4"/>
  <c r="E156" i="4"/>
  <c r="D156" i="4"/>
  <c r="C156" i="4"/>
  <c r="G155" i="4"/>
  <c r="F155" i="4"/>
  <c r="E155" i="4"/>
  <c r="D155" i="4"/>
  <c r="C155" i="4"/>
  <c r="G154" i="4"/>
  <c r="F154" i="4"/>
  <c r="E154" i="4"/>
  <c r="D154" i="4"/>
  <c r="C154" i="4"/>
  <c r="G153" i="4"/>
  <c r="F153" i="4"/>
  <c r="E153" i="4"/>
  <c r="D153" i="4"/>
  <c r="C153" i="4"/>
  <c r="G152" i="4"/>
  <c r="F152" i="4"/>
  <c r="E152" i="4"/>
  <c r="D152" i="4"/>
  <c r="C152" i="4"/>
  <c r="G151" i="4"/>
  <c r="F151" i="4"/>
  <c r="E151" i="4"/>
  <c r="D151" i="4"/>
  <c r="C151" i="4"/>
  <c r="G150" i="4"/>
  <c r="F150" i="4"/>
  <c r="E150" i="4"/>
  <c r="D150" i="4"/>
  <c r="C150" i="4"/>
  <c r="G149" i="4"/>
  <c r="F149" i="4"/>
  <c r="E149" i="4"/>
  <c r="D149" i="4"/>
  <c r="C149" i="4"/>
  <c r="G148" i="4"/>
  <c r="F148" i="4"/>
  <c r="E148" i="4"/>
  <c r="D148" i="4"/>
  <c r="C148" i="4"/>
  <c r="G147" i="4"/>
  <c r="F147" i="4"/>
  <c r="E147" i="4"/>
  <c r="D147" i="4"/>
  <c r="C147" i="4"/>
  <c r="G146" i="4"/>
  <c r="F146" i="4"/>
  <c r="E146" i="4"/>
  <c r="D146" i="4"/>
  <c r="C146" i="4"/>
  <c r="G145" i="4"/>
  <c r="F145" i="4"/>
  <c r="E145" i="4"/>
  <c r="D145" i="4"/>
  <c r="C145" i="4"/>
  <c r="G144" i="4"/>
  <c r="F144" i="4"/>
  <c r="E144" i="4"/>
  <c r="D144" i="4"/>
  <c r="C144" i="4"/>
  <c r="G143" i="4"/>
  <c r="F143" i="4"/>
  <c r="E143" i="4"/>
  <c r="D143" i="4"/>
  <c r="C143" i="4"/>
  <c r="G142" i="4"/>
  <c r="F142" i="4"/>
  <c r="E142" i="4"/>
  <c r="D142" i="4"/>
  <c r="C142" i="4"/>
  <c r="G141" i="4"/>
  <c r="F141" i="4"/>
  <c r="E141" i="4"/>
  <c r="D141" i="4"/>
  <c r="C141" i="4"/>
  <c r="G140" i="4"/>
  <c r="F140" i="4"/>
  <c r="E140" i="4"/>
  <c r="D140" i="4"/>
  <c r="C140" i="4"/>
  <c r="G139" i="4"/>
  <c r="F139" i="4"/>
  <c r="E139" i="4"/>
  <c r="D139" i="4"/>
  <c r="C139" i="4"/>
  <c r="G138" i="4"/>
  <c r="F138" i="4"/>
  <c r="E138" i="4"/>
  <c r="D138" i="4"/>
  <c r="C138" i="4"/>
  <c r="G137" i="4"/>
  <c r="F137" i="4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G133" i="4"/>
  <c r="F133" i="4"/>
  <c r="E133" i="4"/>
  <c r="D133" i="4"/>
  <c r="C133" i="4"/>
  <c r="G132" i="4"/>
  <c r="F132" i="4"/>
  <c r="E132" i="4"/>
  <c r="D132" i="4"/>
  <c r="C132" i="4"/>
  <c r="G131" i="4"/>
  <c r="F131" i="4"/>
  <c r="E131" i="4"/>
  <c r="D131" i="4"/>
  <c r="C131" i="4"/>
  <c r="G130" i="4"/>
  <c r="F130" i="4"/>
  <c r="E130" i="4"/>
  <c r="D130" i="4"/>
  <c r="C130" i="4"/>
  <c r="G129" i="4"/>
  <c r="F129" i="4"/>
  <c r="E129" i="4"/>
  <c r="D129" i="4"/>
  <c r="C129" i="4"/>
  <c r="G128" i="4"/>
  <c r="F128" i="4"/>
  <c r="E128" i="4"/>
  <c r="D128" i="4"/>
  <c r="C128" i="4"/>
  <c r="G127" i="4"/>
  <c r="F127" i="4"/>
  <c r="E127" i="4"/>
  <c r="D127" i="4"/>
  <c r="C127" i="4"/>
  <c r="G126" i="4"/>
  <c r="F126" i="4"/>
  <c r="E126" i="4"/>
  <c r="D126" i="4"/>
  <c r="C126" i="4"/>
  <c r="G125" i="4"/>
  <c r="F125" i="4"/>
  <c r="E125" i="4"/>
  <c r="D125" i="4"/>
  <c r="C125" i="4"/>
  <c r="G124" i="4"/>
  <c r="F124" i="4"/>
  <c r="E124" i="4"/>
  <c r="D124" i="4"/>
  <c r="C124" i="4"/>
  <c r="G123" i="4"/>
  <c r="F123" i="4"/>
  <c r="E123" i="4"/>
  <c r="D123" i="4"/>
  <c r="C123" i="4"/>
  <c r="G122" i="4"/>
  <c r="F122" i="4"/>
  <c r="E122" i="4"/>
  <c r="D122" i="4"/>
  <c r="C122" i="4"/>
  <c r="G121" i="4"/>
  <c r="F121" i="4"/>
  <c r="E121" i="4"/>
  <c r="D121" i="4"/>
  <c r="C121" i="4"/>
  <c r="G120" i="4"/>
  <c r="F120" i="4"/>
  <c r="E120" i="4"/>
  <c r="D120" i="4"/>
  <c r="C120" i="4"/>
  <c r="G119" i="4"/>
  <c r="F119" i="4"/>
  <c r="E119" i="4"/>
  <c r="D119" i="4"/>
  <c r="C119" i="4"/>
  <c r="G118" i="4"/>
  <c r="F118" i="4"/>
  <c r="E118" i="4"/>
  <c r="D118" i="4"/>
  <c r="C118" i="4"/>
  <c r="G117" i="4"/>
  <c r="F117" i="4"/>
  <c r="E117" i="4"/>
  <c r="D117" i="4"/>
  <c r="C117" i="4"/>
  <c r="G116" i="4"/>
  <c r="F116" i="4"/>
  <c r="E116" i="4"/>
  <c r="D116" i="4"/>
  <c r="C116" i="4"/>
  <c r="G115" i="4"/>
  <c r="F115" i="4"/>
  <c r="E115" i="4"/>
  <c r="D115" i="4"/>
  <c r="C115" i="4"/>
  <c r="G114" i="4"/>
  <c r="F114" i="4"/>
  <c r="E114" i="4"/>
  <c r="D114" i="4"/>
  <c r="C114" i="4"/>
  <c r="G113" i="4"/>
  <c r="F113" i="4"/>
  <c r="E113" i="4"/>
  <c r="D113" i="4"/>
  <c r="C113" i="4"/>
  <c r="G112" i="4"/>
  <c r="F112" i="4"/>
  <c r="E112" i="4"/>
  <c r="D112" i="4"/>
  <c r="C112" i="4"/>
  <c r="G111" i="4"/>
  <c r="F111" i="4"/>
  <c r="E111" i="4"/>
  <c r="D111" i="4"/>
  <c r="C111" i="4"/>
  <c r="G110" i="4"/>
  <c r="F110" i="4"/>
  <c r="E110" i="4"/>
  <c r="D110" i="4"/>
  <c r="C110" i="4"/>
  <c r="G109" i="4"/>
  <c r="F109" i="4"/>
  <c r="E109" i="4"/>
  <c r="D109" i="4"/>
  <c r="C109" i="4"/>
  <c r="G108" i="4"/>
  <c r="F108" i="4"/>
  <c r="E108" i="4"/>
  <c r="D108" i="4"/>
  <c r="C108" i="4"/>
  <c r="G107" i="4"/>
  <c r="F107" i="4"/>
  <c r="E107" i="4"/>
  <c r="D107" i="4"/>
  <c r="C107" i="4"/>
  <c r="G106" i="4"/>
  <c r="F106" i="4"/>
  <c r="E106" i="4"/>
  <c r="D106" i="4"/>
  <c r="C106" i="4"/>
  <c r="G105" i="4"/>
  <c r="F105" i="4"/>
  <c r="E105" i="4"/>
  <c r="D105" i="4"/>
  <c r="C105" i="4"/>
  <c r="G104" i="4"/>
  <c r="F104" i="4"/>
  <c r="E104" i="4"/>
  <c r="D104" i="4"/>
  <c r="C104" i="4"/>
  <c r="G103" i="4"/>
  <c r="F103" i="4"/>
  <c r="E103" i="4"/>
  <c r="D103" i="4"/>
  <c r="C103" i="4"/>
  <c r="G102" i="4"/>
  <c r="F102" i="4"/>
  <c r="E102" i="4"/>
  <c r="D102" i="4"/>
  <c r="C102" i="4"/>
  <c r="G101" i="4"/>
  <c r="F101" i="4"/>
  <c r="E101" i="4"/>
  <c r="D101" i="4"/>
  <c r="C101" i="4"/>
  <c r="G100" i="4"/>
  <c r="F100" i="4"/>
  <c r="E100" i="4"/>
  <c r="D100" i="4"/>
  <c r="C100" i="4"/>
  <c r="G99" i="4"/>
  <c r="F99" i="4"/>
  <c r="E99" i="4"/>
  <c r="D99" i="4"/>
  <c r="C99" i="4"/>
  <c r="G98" i="4"/>
  <c r="F98" i="4"/>
  <c r="E98" i="4"/>
  <c r="D98" i="4"/>
  <c r="C98" i="4"/>
  <c r="G97" i="4"/>
  <c r="F97" i="4"/>
  <c r="E97" i="4"/>
  <c r="D97" i="4"/>
  <c r="C97" i="4"/>
  <c r="G96" i="4"/>
  <c r="F96" i="4"/>
  <c r="E96" i="4"/>
  <c r="D96" i="4"/>
  <c r="C96" i="4"/>
  <c r="G95" i="4"/>
  <c r="F95" i="4"/>
  <c r="E95" i="4"/>
  <c r="D95" i="4"/>
  <c r="C95" i="4"/>
  <c r="G94" i="4"/>
  <c r="F94" i="4"/>
  <c r="E94" i="4"/>
  <c r="D94" i="4"/>
  <c r="C94" i="4"/>
  <c r="G93" i="4"/>
  <c r="F93" i="4"/>
  <c r="E93" i="4"/>
  <c r="D93" i="4"/>
  <c r="C93" i="4"/>
  <c r="G92" i="4"/>
  <c r="F92" i="4"/>
  <c r="E92" i="4"/>
  <c r="D92" i="4"/>
  <c r="C92" i="4"/>
  <c r="G91" i="4"/>
  <c r="F91" i="4"/>
  <c r="E91" i="4"/>
  <c r="D91" i="4"/>
  <c r="C91" i="4"/>
  <c r="G90" i="4"/>
  <c r="F90" i="4"/>
  <c r="E90" i="4"/>
  <c r="D90" i="4"/>
  <c r="C90" i="4"/>
  <c r="G89" i="4"/>
  <c r="F89" i="4"/>
  <c r="E89" i="4"/>
  <c r="D89" i="4"/>
  <c r="C89" i="4"/>
  <c r="G88" i="4"/>
  <c r="F88" i="4"/>
  <c r="E88" i="4"/>
  <c r="D88" i="4"/>
  <c r="C88" i="4"/>
  <c r="G87" i="4"/>
  <c r="F87" i="4"/>
  <c r="E87" i="4"/>
  <c r="D87" i="4"/>
  <c r="C87" i="4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G74" i="4"/>
  <c r="F74" i="4"/>
  <c r="E74" i="4"/>
  <c r="D74" i="4"/>
  <c r="C74" i="4"/>
  <c r="G73" i="4"/>
  <c r="F73" i="4"/>
  <c r="E73" i="4"/>
  <c r="D73" i="4"/>
  <c r="C73" i="4"/>
  <c r="G72" i="4"/>
  <c r="F72" i="4"/>
  <c r="E72" i="4"/>
  <c r="D72" i="4"/>
  <c r="C72" i="4"/>
  <c r="G71" i="4"/>
  <c r="F71" i="4"/>
  <c r="E71" i="4"/>
  <c r="D71" i="4"/>
  <c r="C71" i="4"/>
  <c r="G70" i="4"/>
  <c r="F70" i="4"/>
  <c r="E70" i="4"/>
  <c r="D70" i="4"/>
  <c r="C70" i="4"/>
  <c r="G69" i="4"/>
  <c r="F69" i="4"/>
  <c r="E69" i="4"/>
  <c r="D69" i="4"/>
  <c r="C69" i="4"/>
  <c r="G68" i="4"/>
  <c r="F68" i="4"/>
  <c r="E68" i="4"/>
  <c r="D68" i="4"/>
  <c r="C68" i="4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M5" i="4"/>
  <c r="G4" i="8" s="1"/>
  <c r="M6" i="4"/>
  <c r="G5" i="8" s="1"/>
  <c r="M7" i="4"/>
  <c r="G6" i="8" s="1"/>
  <c r="M8" i="4"/>
  <c r="G7" i="8" s="1"/>
  <c r="M9" i="4"/>
  <c r="G8" i="8" s="1"/>
  <c r="M10" i="4"/>
  <c r="G9" i="8" s="1"/>
  <c r="M11" i="4"/>
  <c r="G10" i="8" s="1"/>
  <c r="M12" i="4"/>
  <c r="G11" i="8" s="1"/>
  <c r="M13" i="4"/>
  <c r="G12" i="8" s="1"/>
  <c r="M14" i="4"/>
  <c r="G13" i="8" s="1"/>
  <c r="M15" i="4"/>
  <c r="G14" i="8" s="1"/>
  <c r="M16" i="4"/>
  <c r="G15" i="8" s="1"/>
  <c r="M17" i="4"/>
  <c r="G16" i="8" s="1"/>
  <c r="M18" i="4"/>
  <c r="G17" i="8" s="1"/>
  <c r="M19" i="4"/>
  <c r="G18" i="8" s="1"/>
  <c r="M20" i="4"/>
  <c r="G19" i="8" s="1"/>
  <c r="M21" i="4"/>
  <c r="G20" i="8" s="1"/>
  <c r="M22" i="4"/>
  <c r="G21" i="8" s="1"/>
  <c r="M23" i="4"/>
  <c r="G22" i="8" s="1"/>
  <c r="M24" i="4"/>
  <c r="G23" i="8" s="1"/>
  <c r="M25" i="4"/>
  <c r="G24" i="8" s="1"/>
  <c r="M26" i="4"/>
  <c r="G25" i="8" s="1"/>
  <c r="M27" i="4"/>
  <c r="G26" i="8" s="1"/>
  <c r="M28" i="4"/>
  <c r="G27" i="8" s="1"/>
  <c r="M29" i="4"/>
  <c r="G28" i="8" s="1"/>
  <c r="M30" i="4"/>
  <c r="G29" i="8" s="1"/>
  <c r="M31" i="4"/>
  <c r="G30" i="8" s="1"/>
  <c r="M32" i="4"/>
  <c r="G31" i="8" s="1"/>
  <c r="M33" i="4"/>
  <c r="G32" i="8" s="1"/>
  <c r="M34" i="4"/>
  <c r="G33" i="8" s="1"/>
  <c r="M35" i="4"/>
  <c r="G34" i="8" s="1"/>
  <c r="M36" i="4"/>
  <c r="G35" i="8" s="1"/>
  <c r="M37" i="4"/>
  <c r="G36" i="8" s="1"/>
  <c r="M38" i="4"/>
  <c r="G37" i="8" s="1"/>
  <c r="M39" i="4"/>
  <c r="G38" i="8" s="1"/>
  <c r="M40" i="4"/>
  <c r="G39" i="8" s="1"/>
  <c r="M41" i="4"/>
  <c r="G40" i="8" s="1"/>
  <c r="M42" i="4"/>
  <c r="G41" i="8" s="1"/>
  <c r="M43" i="4"/>
  <c r="G42" i="8" s="1"/>
  <c r="M44" i="4"/>
  <c r="G43" i="8" s="1"/>
  <c r="M45" i="4"/>
  <c r="G44" i="8" s="1"/>
  <c r="M46" i="4"/>
  <c r="G45" i="8" s="1"/>
  <c r="M47" i="4"/>
  <c r="G46" i="8" s="1"/>
  <c r="M48" i="4"/>
  <c r="G47" i="8" s="1"/>
  <c r="M49" i="4"/>
  <c r="G48" i="8" s="1"/>
  <c r="M50" i="4"/>
  <c r="G49" i="8" s="1"/>
  <c r="M51" i="4"/>
  <c r="G50" i="8" s="1"/>
  <c r="M52" i="4"/>
  <c r="G51" i="8" s="1"/>
  <c r="M53" i="4"/>
  <c r="G52" i="8" s="1"/>
  <c r="M54" i="4"/>
  <c r="G53" i="8" s="1"/>
  <c r="M55" i="4"/>
  <c r="G54" i="8" s="1"/>
  <c r="M56" i="4"/>
  <c r="G55" i="8" s="1"/>
  <c r="M57" i="4"/>
  <c r="G56" i="8" s="1"/>
  <c r="M58" i="4"/>
  <c r="G57" i="8" s="1"/>
  <c r="M59" i="4"/>
  <c r="G58" i="8" s="1"/>
  <c r="M60" i="4"/>
  <c r="G59" i="8" s="1"/>
  <c r="M61" i="4"/>
  <c r="G60" i="8" s="1"/>
  <c r="M62" i="4"/>
  <c r="G61" i="8" s="1"/>
  <c r="M63" i="4"/>
  <c r="G62" i="8" s="1"/>
  <c r="M64" i="4"/>
  <c r="G63" i="8" s="1"/>
  <c r="M65" i="4"/>
  <c r="G64" i="8" s="1"/>
  <c r="M66" i="4"/>
  <c r="G65" i="8" s="1"/>
  <c r="M67" i="4"/>
  <c r="G66" i="8" s="1"/>
  <c r="M68" i="4"/>
  <c r="G67" i="8" s="1"/>
  <c r="M69" i="4"/>
  <c r="G68" i="8" s="1"/>
  <c r="M70" i="4"/>
  <c r="G69" i="8" s="1"/>
  <c r="M71" i="4"/>
  <c r="G70" i="8" s="1"/>
  <c r="M72" i="4"/>
  <c r="G71" i="8" s="1"/>
  <c r="M73" i="4"/>
  <c r="G72" i="8" s="1"/>
  <c r="M74" i="4"/>
  <c r="G73" i="8" s="1"/>
  <c r="M75" i="4"/>
  <c r="G74" i="8" s="1"/>
  <c r="M76" i="4"/>
  <c r="G75" i="8" s="1"/>
  <c r="M77" i="4"/>
  <c r="G76" i="8" s="1"/>
  <c r="M78" i="4"/>
  <c r="G77" i="8" s="1"/>
  <c r="M79" i="4"/>
  <c r="G78" i="8" s="1"/>
  <c r="M80" i="4"/>
  <c r="G79" i="8" s="1"/>
  <c r="M81" i="4"/>
  <c r="G80" i="8" s="1"/>
  <c r="M82" i="4"/>
  <c r="G81" i="8" s="1"/>
  <c r="M83" i="4"/>
  <c r="G82" i="8" s="1"/>
  <c r="M84" i="4"/>
  <c r="M85" i="4"/>
  <c r="G84" i="8" s="1"/>
  <c r="M86" i="4"/>
  <c r="G85" i="8" s="1"/>
  <c r="M87" i="4"/>
  <c r="G86" i="8" s="1"/>
  <c r="M88" i="4"/>
  <c r="G87" i="8" s="1"/>
  <c r="M89" i="4"/>
  <c r="G88" i="8" s="1"/>
  <c r="M90" i="4"/>
  <c r="G89" i="8" s="1"/>
  <c r="M91" i="4"/>
  <c r="G90" i="8" s="1"/>
  <c r="M92" i="4"/>
  <c r="G91" i="8" s="1"/>
  <c r="M93" i="4"/>
  <c r="G92" i="8" s="1"/>
  <c r="M94" i="4"/>
  <c r="G93" i="8" s="1"/>
  <c r="M95" i="4"/>
  <c r="G94" i="8" s="1"/>
  <c r="M96" i="4"/>
  <c r="G95" i="8" s="1"/>
  <c r="M97" i="4"/>
  <c r="G96" i="8" s="1"/>
  <c r="M98" i="4"/>
  <c r="G97" i="8" s="1"/>
  <c r="M99" i="4"/>
  <c r="G98" i="8" s="1"/>
  <c r="M100" i="4"/>
  <c r="G99" i="8" s="1"/>
  <c r="M101" i="4"/>
  <c r="G100" i="8" s="1"/>
  <c r="M102" i="4"/>
  <c r="G101" i="8" s="1"/>
  <c r="M103" i="4"/>
  <c r="G102" i="8" s="1"/>
  <c r="M104" i="4"/>
  <c r="G103" i="8" s="1"/>
  <c r="M105" i="4"/>
  <c r="G104" i="8" s="1"/>
  <c r="M106" i="4"/>
  <c r="G105" i="8" s="1"/>
  <c r="M107" i="4"/>
  <c r="G106" i="8" s="1"/>
  <c r="M108" i="4"/>
  <c r="G107" i="8" s="1"/>
  <c r="M109" i="4"/>
  <c r="G108" i="8" s="1"/>
  <c r="M110" i="4"/>
  <c r="G109" i="8" s="1"/>
  <c r="M111" i="4"/>
  <c r="G110" i="8" s="1"/>
  <c r="M112" i="4"/>
  <c r="G111" i="8" s="1"/>
  <c r="M113" i="4"/>
  <c r="G112" i="8" s="1"/>
  <c r="M114" i="4"/>
  <c r="G113" i="8" s="1"/>
  <c r="M115" i="4"/>
  <c r="G114" i="8" s="1"/>
  <c r="M116" i="4"/>
  <c r="G115" i="8" s="1"/>
  <c r="M117" i="4"/>
  <c r="G116" i="8" s="1"/>
  <c r="M118" i="4"/>
  <c r="G117" i="8" s="1"/>
  <c r="M119" i="4"/>
  <c r="G118" i="8" s="1"/>
  <c r="M120" i="4"/>
  <c r="G119" i="8" s="1"/>
  <c r="M121" i="4"/>
  <c r="G120" i="8" s="1"/>
  <c r="M122" i="4"/>
  <c r="G121" i="8" s="1"/>
  <c r="M123" i="4"/>
  <c r="G122" i="8" s="1"/>
  <c r="M124" i="4"/>
  <c r="G123" i="8" s="1"/>
  <c r="M125" i="4"/>
  <c r="G124" i="8" s="1"/>
  <c r="M126" i="4"/>
  <c r="G125" i="8" s="1"/>
  <c r="M127" i="4"/>
  <c r="G126" i="8" s="1"/>
  <c r="M128" i="4"/>
  <c r="G127" i="8" s="1"/>
  <c r="M129" i="4"/>
  <c r="G128" i="8" s="1"/>
  <c r="M130" i="4"/>
  <c r="G129" i="8" s="1"/>
  <c r="M131" i="4"/>
  <c r="G130" i="8" s="1"/>
  <c r="M132" i="4"/>
  <c r="G131" i="8" s="1"/>
  <c r="M133" i="4"/>
  <c r="G132" i="8" s="1"/>
  <c r="M134" i="4"/>
  <c r="G133" i="8" s="1"/>
  <c r="M135" i="4"/>
  <c r="G134" i="8" s="1"/>
  <c r="M136" i="4"/>
  <c r="G135" i="8" s="1"/>
  <c r="M137" i="4"/>
  <c r="G136" i="8" s="1"/>
  <c r="M138" i="4"/>
  <c r="G137" i="8" s="1"/>
  <c r="M139" i="4"/>
  <c r="G138" i="8" s="1"/>
  <c r="M140" i="4"/>
  <c r="G139" i="8" s="1"/>
  <c r="M141" i="4"/>
  <c r="G140" i="8" s="1"/>
  <c r="M142" i="4"/>
  <c r="G141" i="8" s="1"/>
  <c r="M143" i="4"/>
  <c r="G142" i="8" s="1"/>
  <c r="M144" i="4"/>
  <c r="G143" i="8" s="1"/>
  <c r="M145" i="4"/>
  <c r="G144" i="8" s="1"/>
  <c r="M146" i="4"/>
  <c r="G145" i="8" s="1"/>
  <c r="M147" i="4"/>
  <c r="G146" i="8" s="1"/>
  <c r="M148" i="4"/>
  <c r="G147" i="8" s="1"/>
  <c r="M149" i="4"/>
  <c r="G148" i="8" s="1"/>
  <c r="M150" i="4"/>
  <c r="G149" i="8" s="1"/>
  <c r="M151" i="4"/>
  <c r="G150" i="8" s="1"/>
  <c r="M152" i="4"/>
  <c r="G151" i="8" s="1"/>
  <c r="M153" i="4"/>
  <c r="G152" i="8" s="1"/>
  <c r="M154" i="4"/>
  <c r="G153" i="8" s="1"/>
  <c r="M155" i="4"/>
  <c r="G154" i="8" s="1"/>
  <c r="M156" i="4"/>
  <c r="G155" i="8" s="1"/>
  <c r="M157" i="4"/>
  <c r="G156" i="8" s="1"/>
  <c r="M158" i="4"/>
  <c r="G157" i="8" s="1"/>
  <c r="M159" i="4"/>
  <c r="G158" i="8" s="1"/>
  <c r="M160" i="4"/>
  <c r="G159" i="8" s="1"/>
  <c r="M161" i="4"/>
  <c r="G160" i="8" s="1"/>
  <c r="M162" i="4"/>
  <c r="G161" i="8" s="1"/>
  <c r="M163" i="4"/>
  <c r="G162" i="8" s="1"/>
  <c r="M164" i="4"/>
  <c r="G163" i="8" s="1"/>
  <c r="M165" i="4"/>
  <c r="G164" i="8" s="1"/>
  <c r="M166" i="4"/>
  <c r="G165" i="8" s="1"/>
  <c r="M167" i="4"/>
  <c r="G166" i="8" s="1"/>
  <c r="M168" i="4"/>
  <c r="G167" i="8" s="1"/>
  <c r="M169" i="4"/>
  <c r="G168" i="8" s="1"/>
  <c r="M170" i="4"/>
  <c r="G169" i="8" s="1"/>
  <c r="M171" i="4"/>
  <c r="G170" i="8" s="1"/>
  <c r="M172" i="4"/>
  <c r="G171" i="8" s="1"/>
  <c r="M173" i="4"/>
  <c r="G172" i="8" s="1"/>
  <c r="M174" i="4"/>
  <c r="G173" i="8" s="1"/>
  <c r="M175" i="4"/>
  <c r="G174" i="8" s="1"/>
  <c r="M176" i="4"/>
  <c r="G175" i="8" s="1"/>
  <c r="M177" i="4"/>
  <c r="G176" i="8" s="1"/>
  <c r="M178" i="4"/>
  <c r="G177" i="8" s="1"/>
  <c r="M179" i="4"/>
  <c r="G178" i="8" s="1"/>
  <c r="M180" i="4"/>
  <c r="G179" i="8" s="1"/>
  <c r="M181" i="4"/>
  <c r="G180" i="8" s="1"/>
  <c r="M182" i="4"/>
  <c r="G181" i="8" s="1"/>
  <c r="M183" i="4"/>
  <c r="G182" i="8" s="1"/>
  <c r="M184" i="4"/>
  <c r="G183" i="8" s="1"/>
  <c r="M185" i="4"/>
  <c r="G184" i="8" s="1"/>
  <c r="M186" i="4"/>
  <c r="G185" i="8" s="1"/>
  <c r="M187" i="4"/>
  <c r="G186" i="8" s="1"/>
  <c r="M188" i="4"/>
  <c r="G187" i="8" s="1"/>
  <c r="M189" i="4"/>
  <c r="G188" i="8" s="1"/>
  <c r="M190" i="4"/>
  <c r="G189" i="8" s="1"/>
  <c r="M191" i="4"/>
  <c r="G190" i="8" s="1"/>
  <c r="M192" i="4"/>
  <c r="G191" i="8" s="1"/>
  <c r="M193" i="4"/>
  <c r="G192" i="8" s="1"/>
  <c r="M194" i="4"/>
  <c r="G193" i="8" s="1"/>
  <c r="M195" i="4"/>
  <c r="G194" i="8" s="1"/>
  <c r="M196" i="4"/>
  <c r="G195" i="8" s="1"/>
  <c r="M197" i="4"/>
  <c r="G196" i="8" s="1"/>
  <c r="M198" i="4"/>
  <c r="G197" i="8" s="1"/>
  <c r="M199" i="4"/>
  <c r="G198" i="8" s="1"/>
  <c r="M200" i="4"/>
  <c r="G199" i="8" s="1"/>
  <c r="M201" i="4"/>
  <c r="G200" i="8" s="1"/>
  <c r="M202" i="4"/>
  <c r="G201" i="8" s="1"/>
  <c r="M203" i="4"/>
  <c r="G202" i="8" s="1"/>
  <c r="M204" i="4"/>
  <c r="G203" i="8" s="1"/>
  <c r="M205" i="4"/>
  <c r="G204" i="8" s="1"/>
  <c r="M206" i="4"/>
  <c r="G205" i="8" s="1"/>
  <c r="M207" i="4"/>
  <c r="G206" i="8" s="1"/>
  <c r="M208" i="4"/>
  <c r="G207" i="8" s="1"/>
  <c r="M209" i="4"/>
  <c r="G208" i="8" s="1"/>
  <c r="M210" i="4"/>
  <c r="G209" i="8" s="1"/>
  <c r="M211" i="4"/>
  <c r="G210" i="8" s="1"/>
  <c r="M212" i="4"/>
  <c r="G211" i="8" s="1"/>
  <c r="M213" i="4"/>
  <c r="G212" i="8" s="1"/>
  <c r="M214" i="4"/>
  <c r="G213" i="8" s="1"/>
  <c r="M215" i="4"/>
  <c r="G214" i="8" s="1"/>
  <c r="M216" i="4"/>
  <c r="G215" i="8" s="1"/>
  <c r="M217" i="4"/>
  <c r="G216" i="8" s="1"/>
  <c r="M218" i="4"/>
  <c r="G217" i="8" s="1"/>
  <c r="M219" i="4"/>
  <c r="G218" i="8" s="1"/>
  <c r="M220" i="4"/>
  <c r="G219" i="8" s="1"/>
  <c r="M221" i="4"/>
  <c r="G220" i="8" s="1"/>
  <c r="M222" i="4"/>
  <c r="G221" i="8" s="1"/>
  <c r="M223" i="4"/>
  <c r="G222" i="8" s="1"/>
  <c r="M224" i="4"/>
  <c r="G223" i="8" s="1"/>
  <c r="M225" i="4"/>
  <c r="G224" i="8" s="1"/>
  <c r="M226" i="4"/>
  <c r="G225" i="8" s="1"/>
  <c r="M227" i="4"/>
  <c r="G226" i="8" s="1"/>
  <c r="M228" i="4"/>
  <c r="G227" i="8" s="1"/>
  <c r="M229" i="4"/>
  <c r="G228" i="8" s="1"/>
  <c r="M230" i="4"/>
  <c r="G229" i="8" s="1"/>
  <c r="M231" i="4"/>
  <c r="G230" i="8" s="1"/>
  <c r="M232" i="4"/>
  <c r="G231" i="8" s="1"/>
  <c r="M233" i="4"/>
  <c r="G232" i="8" s="1"/>
  <c r="M234" i="4"/>
  <c r="G233" i="8" s="1"/>
  <c r="M235" i="4"/>
  <c r="G234" i="8" s="1"/>
  <c r="M236" i="4"/>
  <c r="G235" i="8" s="1"/>
  <c r="M237" i="4"/>
  <c r="G236" i="8" s="1"/>
  <c r="M238" i="4"/>
  <c r="G237" i="8" s="1"/>
  <c r="M239" i="4"/>
  <c r="G238" i="8" s="1"/>
  <c r="M240" i="4"/>
  <c r="G239" i="8" s="1"/>
  <c r="M241" i="4"/>
  <c r="G240" i="8" s="1"/>
  <c r="M242" i="4"/>
  <c r="G241" i="8" s="1"/>
  <c r="M243" i="4"/>
  <c r="G242" i="8" s="1"/>
  <c r="M244" i="4"/>
  <c r="G243" i="8" s="1"/>
  <c r="M245" i="4"/>
  <c r="G244" i="8" s="1"/>
  <c r="M246" i="4"/>
  <c r="G245" i="8" s="1"/>
  <c r="M247" i="4"/>
  <c r="G246" i="8" s="1"/>
  <c r="M248" i="4"/>
  <c r="G247" i="8" s="1"/>
  <c r="M249" i="4"/>
  <c r="G248" i="8" s="1"/>
  <c r="M250" i="4"/>
  <c r="G249" i="8" s="1"/>
  <c r="M251" i="4"/>
  <c r="G250" i="8" s="1"/>
  <c r="M252" i="4"/>
  <c r="G251" i="8" s="1"/>
  <c r="M253" i="4"/>
  <c r="G252" i="8" s="1"/>
  <c r="M254" i="4"/>
  <c r="G253" i="8" s="1"/>
  <c r="M255" i="4"/>
  <c r="G254" i="8" s="1"/>
  <c r="M256" i="4"/>
  <c r="G255" i="8" s="1"/>
  <c r="M257" i="4"/>
  <c r="G256" i="8" s="1"/>
  <c r="M258" i="4"/>
  <c r="G257" i="8" s="1"/>
  <c r="M259" i="4"/>
  <c r="G258" i="8" s="1"/>
  <c r="M260" i="4"/>
  <c r="M261" i="4"/>
  <c r="G260" i="8" s="1"/>
  <c r="M262" i="4"/>
  <c r="G261" i="8" s="1"/>
  <c r="M263" i="4"/>
  <c r="G262" i="8" s="1"/>
  <c r="M264" i="4"/>
  <c r="G263" i="8" s="1"/>
  <c r="M265" i="4"/>
  <c r="G264" i="8" s="1"/>
  <c r="M266" i="4"/>
  <c r="G265" i="8" s="1"/>
  <c r="M267" i="4"/>
  <c r="G266" i="8" s="1"/>
  <c r="M268" i="4"/>
  <c r="G267" i="8" s="1"/>
  <c r="M269" i="4"/>
  <c r="G268" i="8" s="1"/>
  <c r="M270" i="4"/>
  <c r="G269" i="8" s="1"/>
  <c r="M271" i="4"/>
  <c r="G270" i="8" s="1"/>
  <c r="M272" i="4"/>
  <c r="G271" i="8" s="1"/>
  <c r="M273" i="4"/>
  <c r="G272" i="8" s="1"/>
  <c r="M274" i="4"/>
  <c r="G273" i="8" s="1"/>
  <c r="M275" i="4"/>
  <c r="G274" i="8" s="1"/>
  <c r="M276" i="4"/>
  <c r="G275" i="8" s="1"/>
  <c r="M277" i="4"/>
  <c r="G276" i="8" s="1"/>
  <c r="M278" i="4"/>
  <c r="G277" i="8" s="1"/>
  <c r="M279" i="4"/>
  <c r="G278" i="8" s="1"/>
  <c r="M280" i="4"/>
  <c r="G279" i="8" s="1"/>
  <c r="M281" i="4"/>
  <c r="G280" i="8" s="1"/>
  <c r="M282" i="4"/>
  <c r="G281" i="8" s="1"/>
  <c r="M283" i="4"/>
  <c r="G282" i="8" s="1"/>
  <c r="M284" i="4"/>
  <c r="G283" i="8" s="1"/>
  <c r="M285" i="4"/>
  <c r="G284" i="8" s="1"/>
  <c r="M286" i="4"/>
  <c r="G285" i="8" s="1"/>
  <c r="M287" i="4"/>
  <c r="G286" i="8" s="1"/>
  <c r="M288" i="4"/>
  <c r="G287" i="8" s="1"/>
  <c r="M289" i="4"/>
  <c r="G288" i="8" s="1"/>
  <c r="M290" i="4"/>
  <c r="G289" i="8" s="1"/>
  <c r="M291" i="4"/>
  <c r="G290" i="8" s="1"/>
  <c r="M292" i="4"/>
  <c r="G291" i="8" s="1"/>
  <c r="M293" i="4"/>
  <c r="G292" i="8" s="1"/>
  <c r="M294" i="4"/>
  <c r="G293" i="8" s="1"/>
  <c r="M295" i="4"/>
  <c r="G294" i="8" s="1"/>
  <c r="M296" i="4"/>
  <c r="G295" i="8" s="1"/>
  <c r="M297" i="4"/>
  <c r="G296" i="8" s="1"/>
  <c r="M298" i="4"/>
  <c r="G297" i="8" s="1"/>
  <c r="M299" i="4"/>
  <c r="G298" i="8" s="1"/>
  <c r="M300" i="4"/>
  <c r="G299" i="8" s="1"/>
  <c r="M301" i="4"/>
  <c r="G300" i="8" s="1"/>
  <c r="M302" i="4"/>
  <c r="G301" i="8" s="1"/>
  <c r="M303" i="4"/>
  <c r="G302" i="8" s="1"/>
  <c r="M304" i="4"/>
  <c r="G303" i="8" s="1"/>
  <c r="M305" i="4"/>
  <c r="G304" i="8" s="1"/>
  <c r="M306" i="4"/>
  <c r="G305" i="8" s="1"/>
  <c r="M307" i="4"/>
  <c r="G306" i="8" s="1"/>
  <c r="M308" i="4"/>
  <c r="G307" i="8" s="1"/>
  <c r="M309" i="4"/>
  <c r="G308" i="8" s="1"/>
  <c r="M310" i="4"/>
  <c r="G309" i="8" s="1"/>
  <c r="M311" i="4"/>
  <c r="G310" i="8" s="1"/>
  <c r="M312" i="4"/>
  <c r="G311" i="8" s="1"/>
  <c r="M313" i="4"/>
  <c r="G312" i="8" s="1"/>
  <c r="M314" i="4"/>
  <c r="G313" i="8" s="1"/>
  <c r="M315" i="4"/>
  <c r="G314" i="8" s="1"/>
  <c r="M316" i="4"/>
  <c r="G315" i="8" s="1"/>
  <c r="M317" i="4"/>
  <c r="G316" i="8" s="1"/>
  <c r="M318" i="4"/>
  <c r="G317" i="8" s="1"/>
  <c r="M319" i="4"/>
  <c r="G318" i="8" s="1"/>
  <c r="M320" i="4"/>
  <c r="G319" i="8" s="1"/>
  <c r="M321" i="4"/>
  <c r="G320" i="8" s="1"/>
  <c r="M322" i="4"/>
  <c r="G321" i="8" s="1"/>
  <c r="M323" i="4"/>
  <c r="G322" i="8" s="1"/>
  <c r="M324" i="4"/>
  <c r="G323" i="8" s="1"/>
  <c r="M325" i="4"/>
  <c r="G324" i="8" s="1"/>
  <c r="M326" i="4"/>
  <c r="G325" i="8" s="1"/>
  <c r="M327" i="4"/>
  <c r="G326" i="8" s="1"/>
  <c r="M328" i="4"/>
  <c r="G327" i="8" s="1"/>
  <c r="M329" i="4"/>
  <c r="G328" i="8" s="1"/>
  <c r="M330" i="4"/>
  <c r="G329" i="8" s="1"/>
  <c r="M331" i="4"/>
  <c r="G330" i="8" s="1"/>
  <c r="M332" i="4"/>
  <c r="G331" i="8" s="1"/>
  <c r="M333" i="4"/>
  <c r="G332" i="8" s="1"/>
  <c r="M334" i="4"/>
  <c r="G333" i="8" s="1"/>
  <c r="M335" i="4"/>
  <c r="G334" i="8" s="1"/>
  <c r="M336" i="4"/>
  <c r="G335" i="8" s="1"/>
  <c r="M337" i="4"/>
  <c r="G336" i="8" s="1"/>
  <c r="M338" i="4"/>
  <c r="G337" i="8" s="1"/>
  <c r="M339" i="4"/>
  <c r="G338" i="8" s="1"/>
  <c r="M340" i="4"/>
  <c r="G339" i="8" s="1"/>
  <c r="M341" i="4"/>
  <c r="G340" i="8" s="1"/>
  <c r="M342" i="4"/>
  <c r="G341" i="8" s="1"/>
  <c r="M343" i="4"/>
  <c r="G342" i="8" s="1"/>
  <c r="M344" i="4"/>
  <c r="G343" i="8" s="1"/>
  <c r="M345" i="4"/>
  <c r="G344" i="8" s="1"/>
  <c r="M346" i="4"/>
  <c r="G345" i="8" s="1"/>
  <c r="M347" i="4"/>
  <c r="G346" i="8" s="1"/>
  <c r="M348" i="4"/>
  <c r="G347" i="8" s="1"/>
  <c r="M349" i="4"/>
  <c r="G348" i="8" s="1"/>
  <c r="M350" i="4"/>
  <c r="G349" i="8" s="1"/>
  <c r="M351" i="4"/>
  <c r="G350" i="8" s="1"/>
  <c r="M352" i="4"/>
  <c r="G351" i="8" s="1"/>
  <c r="M353" i="4"/>
  <c r="G352" i="8" s="1"/>
  <c r="M354" i="4"/>
  <c r="G353" i="8" s="1"/>
  <c r="M355" i="4"/>
  <c r="G354" i="8" s="1"/>
  <c r="M356" i="4"/>
  <c r="G355" i="8" s="1"/>
  <c r="M357" i="4"/>
  <c r="G356" i="8" s="1"/>
  <c r="M358" i="4"/>
  <c r="G357" i="8" s="1"/>
  <c r="M359" i="4"/>
  <c r="G358" i="8" s="1"/>
  <c r="M360" i="4"/>
  <c r="G359" i="8" s="1"/>
  <c r="M361" i="4"/>
  <c r="G360" i="8" s="1"/>
  <c r="M362" i="4"/>
  <c r="G361" i="8" s="1"/>
  <c r="M363" i="4"/>
  <c r="G362" i="8" s="1"/>
  <c r="M364" i="4"/>
  <c r="G363" i="8" s="1"/>
  <c r="M365" i="4"/>
  <c r="G364" i="8" s="1"/>
  <c r="M366" i="4"/>
  <c r="G365" i="8" s="1"/>
  <c r="M367" i="4"/>
  <c r="G366" i="8" s="1"/>
  <c r="M368" i="4"/>
  <c r="G367" i="8" s="1"/>
  <c r="M369" i="4"/>
  <c r="G368" i="8" s="1"/>
  <c r="M370" i="4"/>
  <c r="G369" i="8" s="1"/>
  <c r="M371" i="4"/>
  <c r="G370" i="8" s="1"/>
  <c r="M372" i="4"/>
  <c r="G371" i="8" s="1"/>
  <c r="L5" i="4"/>
  <c r="F4" i="8" s="1"/>
  <c r="L6" i="4"/>
  <c r="F5" i="8" s="1"/>
  <c r="L7" i="4"/>
  <c r="F6" i="8" s="1"/>
  <c r="L8" i="4"/>
  <c r="F7" i="8" s="1"/>
  <c r="L9" i="4"/>
  <c r="F8" i="8" s="1"/>
  <c r="L10" i="4"/>
  <c r="F9" i="8" s="1"/>
  <c r="L11" i="4"/>
  <c r="F10" i="8" s="1"/>
  <c r="L12" i="4"/>
  <c r="F11" i="8" s="1"/>
  <c r="L13" i="4"/>
  <c r="F12" i="8" s="1"/>
  <c r="L14" i="4"/>
  <c r="F13" i="8" s="1"/>
  <c r="L15" i="4"/>
  <c r="F14" i="8" s="1"/>
  <c r="L16" i="4"/>
  <c r="F15" i="8" s="1"/>
  <c r="L17" i="4"/>
  <c r="F16" i="8" s="1"/>
  <c r="L18" i="4"/>
  <c r="F17" i="8" s="1"/>
  <c r="L19" i="4"/>
  <c r="F18" i="8" s="1"/>
  <c r="L20" i="4"/>
  <c r="F19" i="8" s="1"/>
  <c r="L21" i="4"/>
  <c r="F20" i="8" s="1"/>
  <c r="L22" i="4"/>
  <c r="F21" i="8" s="1"/>
  <c r="L23" i="4"/>
  <c r="F22" i="8" s="1"/>
  <c r="L24" i="4"/>
  <c r="F23" i="8" s="1"/>
  <c r="L25" i="4"/>
  <c r="F24" i="8" s="1"/>
  <c r="L26" i="4"/>
  <c r="F25" i="8" s="1"/>
  <c r="L27" i="4"/>
  <c r="F26" i="8" s="1"/>
  <c r="L28" i="4"/>
  <c r="F27" i="8" s="1"/>
  <c r="L29" i="4"/>
  <c r="F28" i="8" s="1"/>
  <c r="L30" i="4"/>
  <c r="F29" i="8" s="1"/>
  <c r="L31" i="4"/>
  <c r="F30" i="8" s="1"/>
  <c r="L32" i="4"/>
  <c r="F31" i="8" s="1"/>
  <c r="L33" i="4"/>
  <c r="F32" i="8" s="1"/>
  <c r="L34" i="4"/>
  <c r="F33" i="8" s="1"/>
  <c r="L35" i="4"/>
  <c r="F34" i="8" s="1"/>
  <c r="L36" i="4"/>
  <c r="L37" i="4"/>
  <c r="F36" i="8" s="1"/>
  <c r="L38" i="4"/>
  <c r="F37" i="8" s="1"/>
  <c r="L39" i="4"/>
  <c r="F38" i="8" s="1"/>
  <c r="L40" i="4"/>
  <c r="F39" i="8" s="1"/>
  <c r="L41" i="4"/>
  <c r="F40" i="8" s="1"/>
  <c r="L42" i="4"/>
  <c r="F41" i="8" s="1"/>
  <c r="L43" i="4"/>
  <c r="F42" i="8" s="1"/>
  <c r="L44" i="4"/>
  <c r="F43" i="8" s="1"/>
  <c r="L45" i="4"/>
  <c r="F44" i="8" s="1"/>
  <c r="L46" i="4"/>
  <c r="F45" i="8" s="1"/>
  <c r="L47" i="4"/>
  <c r="F46" i="8" s="1"/>
  <c r="L48" i="4"/>
  <c r="F47" i="8" s="1"/>
  <c r="L49" i="4"/>
  <c r="F48" i="8" s="1"/>
  <c r="L50" i="4"/>
  <c r="F49" i="8" s="1"/>
  <c r="L51" i="4"/>
  <c r="F50" i="8" s="1"/>
  <c r="L52" i="4"/>
  <c r="F51" i="8" s="1"/>
  <c r="L53" i="4"/>
  <c r="F52" i="8" s="1"/>
  <c r="L54" i="4"/>
  <c r="F53" i="8" s="1"/>
  <c r="L55" i="4"/>
  <c r="F54" i="8" s="1"/>
  <c r="L56" i="4"/>
  <c r="F55" i="8" s="1"/>
  <c r="L57" i="4"/>
  <c r="F56" i="8" s="1"/>
  <c r="L58" i="4"/>
  <c r="F57" i="8" s="1"/>
  <c r="L59" i="4"/>
  <c r="F58" i="8" s="1"/>
  <c r="L60" i="4"/>
  <c r="F59" i="8" s="1"/>
  <c r="L61" i="4"/>
  <c r="F60" i="8" s="1"/>
  <c r="L62" i="4"/>
  <c r="F61" i="8" s="1"/>
  <c r="L63" i="4"/>
  <c r="F62" i="8" s="1"/>
  <c r="L64" i="4"/>
  <c r="F63" i="8" s="1"/>
  <c r="L65" i="4"/>
  <c r="F64" i="8" s="1"/>
  <c r="L66" i="4"/>
  <c r="F65" i="8" s="1"/>
  <c r="L67" i="4"/>
  <c r="F66" i="8" s="1"/>
  <c r="L68" i="4"/>
  <c r="F67" i="8" s="1"/>
  <c r="L69" i="4"/>
  <c r="F68" i="8" s="1"/>
  <c r="L70" i="4"/>
  <c r="F69" i="8" s="1"/>
  <c r="L71" i="4"/>
  <c r="F70" i="8" s="1"/>
  <c r="L72" i="4"/>
  <c r="F71" i="8" s="1"/>
  <c r="L73" i="4"/>
  <c r="F72" i="8" s="1"/>
  <c r="L74" i="4"/>
  <c r="F73" i="8" s="1"/>
  <c r="L75" i="4"/>
  <c r="F74" i="8" s="1"/>
  <c r="L76" i="4"/>
  <c r="F75" i="8" s="1"/>
  <c r="L77" i="4"/>
  <c r="F76" i="8" s="1"/>
  <c r="L78" i="4"/>
  <c r="F77" i="8" s="1"/>
  <c r="L79" i="4"/>
  <c r="F78" i="8" s="1"/>
  <c r="L80" i="4"/>
  <c r="F79" i="8" s="1"/>
  <c r="L81" i="4"/>
  <c r="F80" i="8" s="1"/>
  <c r="L82" i="4"/>
  <c r="F81" i="8" s="1"/>
  <c r="L83" i="4"/>
  <c r="F82" i="8" s="1"/>
  <c r="L84" i="4"/>
  <c r="F83" i="8" s="1"/>
  <c r="L85" i="4"/>
  <c r="F84" i="8" s="1"/>
  <c r="L86" i="4"/>
  <c r="F85" i="8" s="1"/>
  <c r="L87" i="4"/>
  <c r="F86" i="8" s="1"/>
  <c r="L88" i="4"/>
  <c r="F87" i="8" s="1"/>
  <c r="L89" i="4"/>
  <c r="F88" i="8" s="1"/>
  <c r="L90" i="4"/>
  <c r="F89" i="8" s="1"/>
  <c r="L91" i="4"/>
  <c r="F90" i="8" s="1"/>
  <c r="L92" i="4"/>
  <c r="F91" i="8" s="1"/>
  <c r="L93" i="4"/>
  <c r="F92" i="8" s="1"/>
  <c r="L94" i="4"/>
  <c r="F93" i="8" s="1"/>
  <c r="L95" i="4"/>
  <c r="F94" i="8" s="1"/>
  <c r="L96" i="4"/>
  <c r="F95" i="8" s="1"/>
  <c r="L97" i="4"/>
  <c r="F96" i="8" s="1"/>
  <c r="L98" i="4"/>
  <c r="F97" i="8" s="1"/>
  <c r="L99" i="4"/>
  <c r="F98" i="8" s="1"/>
  <c r="L100" i="4"/>
  <c r="F99" i="8" s="1"/>
  <c r="L101" i="4"/>
  <c r="F100" i="8" s="1"/>
  <c r="L102" i="4"/>
  <c r="F101" i="8" s="1"/>
  <c r="L103" i="4"/>
  <c r="F102" i="8" s="1"/>
  <c r="L104" i="4"/>
  <c r="F103" i="8" s="1"/>
  <c r="L105" i="4"/>
  <c r="F104" i="8" s="1"/>
  <c r="L106" i="4"/>
  <c r="F105" i="8" s="1"/>
  <c r="L107" i="4"/>
  <c r="F106" i="8" s="1"/>
  <c r="L108" i="4"/>
  <c r="F107" i="8" s="1"/>
  <c r="L109" i="4"/>
  <c r="F108" i="8" s="1"/>
  <c r="L110" i="4"/>
  <c r="F109" i="8" s="1"/>
  <c r="L111" i="4"/>
  <c r="F110" i="8" s="1"/>
  <c r="L112" i="4"/>
  <c r="F111" i="8" s="1"/>
  <c r="L113" i="4"/>
  <c r="F112" i="8" s="1"/>
  <c r="L114" i="4"/>
  <c r="F113" i="8" s="1"/>
  <c r="L115" i="4"/>
  <c r="F114" i="8" s="1"/>
  <c r="L116" i="4"/>
  <c r="F115" i="8" s="1"/>
  <c r="L117" i="4"/>
  <c r="F116" i="8" s="1"/>
  <c r="L118" i="4"/>
  <c r="F117" i="8" s="1"/>
  <c r="L119" i="4"/>
  <c r="F118" i="8" s="1"/>
  <c r="L120" i="4"/>
  <c r="F119" i="8" s="1"/>
  <c r="L121" i="4"/>
  <c r="F120" i="8" s="1"/>
  <c r="L122" i="4"/>
  <c r="F121" i="8" s="1"/>
  <c r="L123" i="4"/>
  <c r="F122" i="8" s="1"/>
  <c r="L124" i="4"/>
  <c r="F123" i="8" s="1"/>
  <c r="L125" i="4"/>
  <c r="F124" i="8" s="1"/>
  <c r="L126" i="4"/>
  <c r="F125" i="8" s="1"/>
  <c r="L127" i="4"/>
  <c r="F126" i="8" s="1"/>
  <c r="L128" i="4"/>
  <c r="F127" i="8" s="1"/>
  <c r="L129" i="4"/>
  <c r="F128" i="8" s="1"/>
  <c r="L130" i="4"/>
  <c r="F129" i="8" s="1"/>
  <c r="L131" i="4"/>
  <c r="F130" i="8" s="1"/>
  <c r="L132" i="4"/>
  <c r="F131" i="8" s="1"/>
  <c r="L133" i="4"/>
  <c r="F132" i="8" s="1"/>
  <c r="L134" i="4"/>
  <c r="F133" i="8" s="1"/>
  <c r="L135" i="4"/>
  <c r="F134" i="8" s="1"/>
  <c r="L136" i="4"/>
  <c r="F135" i="8" s="1"/>
  <c r="L137" i="4"/>
  <c r="F136" i="8" s="1"/>
  <c r="L138" i="4"/>
  <c r="F137" i="8" s="1"/>
  <c r="L139" i="4"/>
  <c r="F138" i="8" s="1"/>
  <c r="L140" i="4"/>
  <c r="F139" i="8" s="1"/>
  <c r="L141" i="4"/>
  <c r="F140" i="8" s="1"/>
  <c r="L142" i="4"/>
  <c r="F141" i="8" s="1"/>
  <c r="L143" i="4"/>
  <c r="F142" i="8" s="1"/>
  <c r="L144" i="4"/>
  <c r="F143" i="8" s="1"/>
  <c r="L145" i="4"/>
  <c r="F144" i="8" s="1"/>
  <c r="L146" i="4"/>
  <c r="F145" i="8" s="1"/>
  <c r="L147" i="4"/>
  <c r="F146" i="8" s="1"/>
  <c r="L148" i="4"/>
  <c r="F147" i="8" s="1"/>
  <c r="L149" i="4"/>
  <c r="F148" i="8" s="1"/>
  <c r="L150" i="4"/>
  <c r="F149" i="8" s="1"/>
  <c r="L151" i="4"/>
  <c r="F150" i="8" s="1"/>
  <c r="L152" i="4"/>
  <c r="F151" i="8" s="1"/>
  <c r="L153" i="4"/>
  <c r="F152" i="8" s="1"/>
  <c r="L154" i="4"/>
  <c r="F153" i="8" s="1"/>
  <c r="L155" i="4"/>
  <c r="F154" i="8" s="1"/>
  <c r="L156" i="4"/>
  <c r="F155" i="8" s="1"/>
  <c r="L157" i="4"/>
  <c r="F156" i="8" s="1"/>
  <c r="L158" i="4"/>
  <c r="F157" i="8" s="1"/>
  <c r="L159" i="4"/>
  <c r="F158" i="8" s="1"/>
  <c r="L160" i="4"/>
  <c r="F159" i="8" s="1"/>
  <c r="L161" i="4"/>
  <c r="F160" i="8" s="1"/>
  <c r="L162" i="4"/>
  <c r="F161" i="8" s="1"/>
  <c r="L163" i="4"/>
  <c r="F162" i="8" s="1"/>
  <c r="L164" i="4"/>
  <c r="F163" i="8" s="1"/>
  <c r="L165" i="4"/>
  <c r="F164" i="8" s="1"/>
  <c r="L166" i="4"/>
  <c r="F165" i="8" s="1"/>
  <c r="L167" i="4"/>
  <c r="F166" i="8" s="1"/>
  <c r="L168" i="4"/>
  <c r="F167" i="8" s="1"/>
  <c r="L169" i="4"/>
  <c r="F168" i="8" s="1"/>
  <c r="L170" i="4"/>
  <c r="F169" i="8" s="1"/>
  <c r="L171" i="4"/>
  <c r="F170" i="8" s="1"/>
  <c r="L172" i="4"/>
  <c r="F171" i="8" s="1"/>
  <c r="L173" i="4"/>
  <c r="F172" i="8" s="1"/>
  <c r="L174" i="4"/>
  <c r="F173" i="8" s="1"/>
  <c r="L175" i="4"/>
  <c r="F174" i="8" s="1"/>
  <c r="L176" i="4"/>
  <c r="F175" i="8" s="1"/>
  <c r="L177" i="4"/>
  <c r="F176" i="8" s="1"/>
  <c r="L178" i="4"/>
  <c r="F177" i="8" s="1"/>
  <c r="L179" i="4"/>
  <c r="F178" i="8" s="1"/>
  <c r="L180" i="4"/>
  <c r="F179" i="8" s="1"/>
  <c r="L181" i="4"/>
  <c r="F180" i="8" s="1"/>
  <c r="L182" i="4"/>
  <c r="F181" i="8" s="1"/>
  <c r="L183" i="4"/>
  <c r="F182" i="8" s="1"/>
  <c r="L184" i="4"/>
  <c r="F183" i="8" s="1"/>
  <c r="L185" i="4"/>
  <c r="F184" i="8" s="1"/>
  <c r="L186" i="4"/>
  <c r="F185" i="8" s="1"/>
  <c r="L187" i="4"/>
  <c r="F186" i="8" s="1"/>
  <c r="L188" i="4"/>
  <c r="F187" i="8" s="1"/>
  <c r="L189" i="4"/>
  <c r="F188" i="8" s="1"/>
  <c r="L190" i="4"/>
  <c r="F189" i="8" s="1"/>
  <c r="L191" i="4"/>
  <c r="F190" i="8" s="1"/>
  <c r="L192" i="4"/>
  <c r="F191" i="8" s="1"/>
  <c r="L193" i="4"/>
  <c r="F192" i="8" s="1"/>
  <c r="L194" i="4"/>
  <c r="F193" i="8" s="1"/>
  <c r="L195" i="4"/>
  <c r="F194" i="8" s="1"/>
  <c r="L196" i="4"/>
  <c r="F195" i="8" s="1"/>
  <c r="L197" i="4"/>
  <c r="F196" i="8" s="1"/>
  <c r="L198" i="4"/>
  <c r="F197" i="8" s="1"/>
  <c r="L199" i="4"/>
  <c r="F198" i="8" s="1"/>
  <c r="L200" i="4"/>
  <c r="F199" i="8" s="1"/>
  <c r="L201" i="4"/>
  <c r="F200" i="8" s="1"/>
  <c r="L202" i="4"/>
  <c r="F201" i="8" s="1"/>
  <c r="L203" i="4"/>
  <c r="F202" i="8" s="1"/>
  <c r="L204" i="4"/>
  <c r="F203" i="8" s="1"/>
  <c r="L205" i="4"/>
  <c r="F204" i="8" s="1"/>
  <c r="L206" i="4"/>
  <c r="F205" i="8" s="1"/>
  <c r="L207" i="4"/>
  <c r="F206" i="8" s="1"/>
  <c r="L208" i="4"/>
  <c r="F207" i="8" s="1"/>
  <c r="L209" i="4"/>
  <c r="F208" i="8" s="1"/>
  <c r="L210" i="4"/>
  <c r="F209" i="8" s="1"/>
  <c r="L211" i="4"/>
  <c r="F210" i="8" s="1"/>
  <c r="L212" i="4"/>
  <c r="F211" i="8" s="1"/>
  <c r="L213" i="4"/>
  <c r="F212" i="8" s="1"/>
  <c r="L214" i="4"/>
  <c r="F213" i="8" s="1"/>
  <c r="L215" i="4"/>
  <c r="F214" i="8" s="1"/>
  <c r="L216" i="4"/>
  <c r="F215" i="8" s="1"/>
  <c r="L217" i="4"/>
  <c r="F216" i="8" s="1"/>
  <c r="L218" i="4"/>
  <c r="F217" i="8" s="1"/>
  <c r="L219" i="4"/>
  <c r="F218" i="8" s="1"/>
  <c r="L220" i="4"/>
  <c r="F219" i="8" s="1"/>
  <c r="L221" i="4"/>
  <c r="F220" i="8" s="1"/>
  <c r="L222" i="4"/>
  <c r="F221" i="8" s="1"/>
  <c r="L223" i="4"/>
  <c r="F222" i="8" s="1"/>
  <c r="L224" i="4"/>
  <c r="F223" i="8" s="1"/>
  <c r="L225" i="4"/>
  <c r="F224" i="8" s="1"/>
  <c r="L226" i="4"/>
  <c r="F225" i="8" s="1"/>
  <c r="L227" i="4"/>
  <c r="F226" i="8" s="1"/>
  <c r="L228" i="4"/>
  <c r="F227" i="8" s="1"/>
  <c r="L229" i="4"/>
  <c r="F228" i="8" s="1"/>
  <c r="L230" i="4"/>
  <c r="F229" i="8" s="1"/>
  <c r="L231" i="4"/>
  <c r="F230" i="8" s="1"/>
  <c r="L232" i="4"/>
  <c r="F231" i="8" s="1"/>
  <c r="L233" i="4"/>
  <c r="F232" i="8" s="1"/>
  <c r="L234" i="4"/>
  <c r="F233" i="8" s="1"/>
  <c r="L235" i="4"/>
  <c r="F234" i="8" s="1"/>
  <c r="L236" i="4"/>
  <c r="F235" i="8" s="1"/>
  <c r="L237" i="4"/>
  <c r="F236" i="8" s="1"/>
  <c r="L238" i="4"/>
  <c r="F237" i="8" s="1"/>
  <c r="L239" i="4"/>
  <c r="F238" i="8" s="1"/>
  <c r="L240" i="4"/>
  <c r="F239" i="8" s="1"/>
  <c r="L241" i="4"/>
  <c r="F240" i="8" s="1"/>
  <c r="L242" i="4"/>
  <c r="F241" i="8" s="1"/>
  <c r="L243" i="4"/>
  <c r="F242" i="8" s="1"/>
  <c r="L244" i="4"/>
  <c r="F243" i="8" s="1"/>
  <c r="L245" i="4"/>
  <c r="F244" i="8" s="1"/>
  <c r="L246" i="4"/>
  <c r="F245" i="8" s="1"/>
  <c r="L247" i="4"/>
  <c r="F246" i="8" s="1"/>
  <c r="L248" i="4"/>
  <c r="F247" i="8" s="1"/>
  <c r="L249" i="4"/>
  <c r="F248" i="8" s="1"/>
  <c r="L250" i="4"/>
  <c r="F249" i="8" s="1"/>
  <c r="L251" i="4"/>
  <c r="F250" i="8" s="1"/>
  <c r="L252" i="4"/>
  <c r="F251" i="8" s="1"/>
  <c r="L253" i="4"/>
  <c r="F252" i="8" s="1"/>
  <c r="L254" i="4"/>
  <c r="F253" i="8" s="1"/>
  <c r="L255" i="4"/>
  <c r="F254" i="8" s="1"/>
  <c r="L256" i="4"/>
  <c r="F255" i="8" s="1"/>
  <c r="L257" i="4"/>
  <c r="F256" i="8" s="1"/>
  <c r="L258" i="4"/>
  <c r="F257" i="8" s="1"/>
  <c r="L259" i="4"/>
  <c r="F258" i="8" s="1"/>
  <c r="L260" i="4"/>
  <c r="F259" i="8" s="1"/>
  <c r="L261" i="4"/>
  <c r="F260" i="8" s="1"/>
  <c r="L262" i="4"/>
  <c r="F261" i="8" s="1"/>
  <c r="L263" i="4"/>
  <c r="F262" i="8" s="1"/>
  <c r="L264" i="4"/>
  <c r="F263" i="8" s="1"/>
  <c r="L265" i="4"/>
  <c r="F264" i="8" s="1"/>
  <c r="L266" i="4"/>
  <c r="F265" i="8" s="1"/>
  <c r="L267" i="4"/>
  <c r="F266" i="8" s="1"/>
  <c r="L268" i="4"/>
  <c r="F267" i="8" s="1"/>
  <c r="L269" i="4"/>
  <c r="F268" i="8" s="1"/>
  <c r="L270" i="4"/>
  <c r="F269" i="8" s="1"/>
  <c r="L271" i="4"/>
  <c r="F270" i="8" s="1"/>
  <c r="L272" i="4"/>
  <c r="F271" i="8" s="1"/>
  <c r="L273" i="4"/>
  <c r="F272" i="8" s="1"/>
  <c r="L274" i="4"/>
  <c r="F273" i="8" s="1"/>
  <c r="L275" i="4"/>
  <c r="F274" i="8" s="1"/>
  <c r="L276" i="4"/>
  <c r="F275" i="8" s="1"/>
  <c r="L277" i="4"/>
  <c r="F276" i="8" s="1"/>
  <c r="L278" i="4"/>
  <c r="F277" i="8" s="1"/>
  <c r="L279" i="4"/>
  <c r="F278" i="8" s="1"/>
  <c r="L280" i="4"/>
  <c r="F279" i="8" s="1"/>
  <c r="L281" i="4"/>
  <c r="F280" i="8" s="1"/>
  <c r="L282" i="4"/>
  <c r="F281" i="8" s="1"/>
  <c r="L283" i="4"/>
  <c r="F282" i="8" s="1"/>
  <c r="L284" i="4"/>
  <c r="F283" i="8" s="1"/>
  <c r="L285" i="4"/>
  <c r="F284" i="8" s="1"/>
  <c r="L286" i="4"/>
  <c r="F285" i="8" s="1"/>
  <c r="L287" i="4"/>
  <c r="F286" i="8" s="1"/>
  <c r="L288" i="4"/>
  <c r="F287" i="8" s="1"/>
  <c r="L289" i="4"/>
  <c r="F288" i="8" s="1"/>
  <c r="L290" i="4"/>
  <c r="F289" i="8" s="1"/>
  <c r="L291" i="4"/>
  <c r="F290" i="8" s="1"/>
  <c r="L292" i="4"/>
  <c r="F291" i="8" s="1"/>
  <c r="L293" i="4"/>
  <c r="F292" i="8" s="1"/>
  <c r="L294" i="4"/>
  <c r="F293" i="8" s="1"/>
  <c r="L295" i="4"/>
  <c r="F294" i="8" s="1"/>
  <c r="L296" i="4"/>
  <c r="F295" i="8" s="1"/>
  <c r="L297" i="4"/>
  <c r="F296" i="8" s="1"/>
  <c r="L298" i="4"/>
  <c r="F297" i="8" s="1"/>
  <c r="L299" i="4"/>
  <c r="F298" i="8" s="1"/>
  <c r="L300" i="4"/>
  <c r="F299" i="8" s="1"/>
  <c r="L301" i="4"/>
  <c r="F300" i="8" s="1"/>
  <c r="L302" i="4"/>
  <c r="F301" i="8" s="1"/>
  <c r="L303" i="4"/>
  <c r="F302" i="8" s="1"/>
  <c r="L304" i="4"/>
  <c r="F303" i="8" s="1"/>
  <c r="L305" i="4"/>
  <c r="F304" i="8" s="1"/>
  <c r="L306" i="4"/>
  <c r="F305" i="8" s="1"/>
  <c r="L307" i="4"/>
  <c r="F306" i="8" s="1"/>
  <c r="L308" i="4"/>
  <c r="F307" i="8" s="1"/>
  <c r="L309" i="4"/>
  <c r="F308" i="8" s="1"/>
  <c r="L310" i="4"/>
  <c r="F309" i="8" s="1"/>
  <c r="L311" i="4"/>
  <c r="F310" i="8" s="1"/>
  <c r="L312" i="4"/>
  <c r="F311" i="8" s="1"/>
  <c r="L313" i="4"/>
  <c r="F312" i="8" s="1"/>
  <c r="L314" i="4"/>
  <c r="F313" i="8" s="1"/>
  <c r="L315" i="4"/>
  <c r="F314" i="8" s="1"/>
  <c r="L316" i="4"/>
  <c r="F315" i="8" s="1"/>
  <c r="L317" i="4"/>
  <c r="F316" i="8" s="1"/>
  <c r="L318" i="4"/>
  <c r="F317" i="8" s="1"/>
  <c r="L319" i="4"/>
  <c r="F318" i="8" s="1"/>
  <c r="L320" i="4"/>
  <c r="F319" i="8" s="1"/>
  <c r="L321" i="4"/>
  <c r="F320" i="8" s="1"/>
  <c r="L322" i="4"/>
  <c r="F321" i="8" s="1"/>
  <c r="L323" i="4"/>
  <c r="F322" i="8" s="1"/>
  <c r="L324" i="4"/>
  <c r="L325" i="4"/>
  <c r="F324" i="8" s="1"/>
  <c r="L326" i="4"/>
  <c r="F325" i="8" s="1"/>
  <c r="L327" i="4"/>
  <c r="F326" i="8" s="1"/>
  <c r="L328" i="4"/>
  <c r="F327" i="8" s="1"/>
  <c r="L329" i="4"/>
  <c r="F328" i="8" s="1"/>
  <c r="L330" i="4"/>
  <c r="F329" i="8" s="1"/>
  <c r="L331" i="4"/>
  <c r="F330" i="8" s="1"/>
  <c r="L332" i="4"/>
  <c r="F331" i="8" s="1"/>
  <c r="L333" i="4"/>
  <c r="F332" i="8" s="1"/>
  <c r="L334" i="4"/>
  <c r="F333" i="8" s="1"/>
  <c r="L335" i="4"/>
  <c r="F334" i="8" s="1"/>
  <c r="L336" i="4"/>
  <c r="F335" i="8" s="1"/>
  <c r="L337" i="4"/>
  <c r="F336" i="8" s="1"/>
  <c r="L338" i="4"/>
  <c r="F337" i="8" s="1"/>
  <c r="L339" i="4"/>
  <c r="F338" i="8" s="1"/>
  <c r="L340" i="4"/>
  <c r="F339" i="8" s="1"/>
  <c r="L341" i="4"/>
  <c r="F340" i="8" s="1"/>
  <c r="L342" i="4"/>
  <c r="F341" i="8" s="1"/>
  <c r="L343" i="4"/>
  <c r="F342" i="8" s="1"/>
  <c r="L344" i="4"/>
  <c r="F343" i="8" s="1"/>
  <c r="L345" i="4"/>
  <c r="F344" i="8" s="1"/>
  <c r="L346" i="4"/>
  <c r="F345" i="8" s="1"/>
  <c r="L347" i="4"/>
  <c r="F346" i="8" s="1"/>
  <c r="L348" i="4"/>
  <c r="F347" i="8" s="1"/>
  <c r="L349" i="4"/>
  <c r="F348" i="8" s="1"/>
  <c r="L350" i="4"/>
  <c r="F349" i="8" s="1"/>
  <c r="L351" i="4"/>
  <c r="F350" i="8" s="1"/>
  <c r="L352" i="4"/>
  <c r="F351" i="8" s="1"/>
  <c r="L353" i="4"/>
  <c r="F352" i="8" s="1"/>
  <c r="L354" i="4"/>
  <c r="F353" i="8" s="1"/>
  <c r="L355" i="4"/>
  <c r="F354" i="8" s="1"/>
  <c r="L356" i="4"/>
  <c r="F355" i="8" s="1"/>
  <c r="L357" i="4"/>
  <c r="F356" i="8" s="1"/>
  <c r="L358" i="4"/>
  <c r="F357" i="8" s="1"/>
  <c r="L359" i="4"/>
  <c r="F358" i="8" s="1"/>
  <c r="L360" i="4"/>
  <c r="F359" i="8" s="1"/>
  <c r="L361" i="4"/>
  <c r="F360" i="8" s="1"/>
  <c r="L362" i="4"/>
  <c r="F361" i="8" s="1"/>
  <c r="L363" i="4"/>
  <c r="F362" i="8" s="1"/>
  <c r="L364" i="4"/>
  <c r="F363" i="8" s="1"/>
  <c r="L365" i="4"/>
  <c r="F364" i="8" s="1"/>
  <c r="L366" i="4"/>
  <c r="F365" i="8" s="1"/>
  <c r="L367" i="4"/>
  <c r="F366" i="8" s="1"/>
  <c r="L368" i="4"/>
  <c r="F367" i="8" s="1"/>
  <c r="L369" i="4"/>
  <c r="F368" i="8" s="1"/>
  <c r="L370" i="4"/>
  <c r="F369" i="8" s="1"/>
  <c r="L371" i="4"/>
  <c r="F370" i="8" s="1"/>
  <c r="L372" i="4"/>
  <c r="F371" i="8" s="1"/>
  <c r="K5" i="4"/>
  <c r="E4" i="8" s="1"/>
  <c r="K6" i="4"/>
  <c r="E5" i="8" s="1"/>
  <c r="K7" i="4"/>
  <c r="E6" i="8" s="1"/>
  <c r="K8" i="4"/>
  <c r="E7" i="8" s="1"/>
  <c r="K9" i="4"/>
  <c r="E8" i="8" s="1"/>
  <c r="K10" i="4"/>
  <c r="E9" i="8" s="1"/>
  <c r="K11" i="4"/>
  <c r="E10" i="8" s="1"/>
  <c r="K12" i="4"/>
  <c r="E11" i="8" s="1"/>
  <c r="K13" i="4"/>
  <c r="E12" i="8" s="1"/>
  <c r="K14" i="4"/>
  <c r="E13" i="8" s="1"/>
  <c r="K15" i="4"/>
  <c r="E14" i="8" s="1"/>
  <c r="K16" i="4"/>
  <c r="E15" i="8" s="1"/>
  <c r="K17" i="4"/>
  <c r="E16" i="8" s="1"/>
  <c r="K18" i="4"/>
  <c r="E17" i="8" s="1"/>
  <c r="K19" i="4"/>
  <c r="E18" i="8" s="1"/>
  <c r="K20" i="4"/>
  <c r="E19" i="8" s="1"/>
  <c r="K21" i="4"/>
  <c r="E20" i="8" s="1"/>
  <c r="K22" i="4"/>
  <c r="E21" i="8" s="1"/>
  <c r="K23" i="4"/>
  <c r="E22" i="8" s="1"/>
  <c r="K24" i="4"/>
  <c r="E23" i="8" s="1"/>
  <c r="K25" i="4"/>
  <c r="E24" i="8" s="1"/>
  <c r="K26" i="4"/>
  <c r="E25" i="8" s="1"/>
  <c r="K27" i="4"/>
  <c r="E26" i="8" s="1"/>
  <c r="K28" i="4"/>
  <c r="E27" i="8" s="1"/>
  <c r="K29" i="4"/>
  <c r="E28" i="8" s="1"/>
  <c r="K30" i="4"/>
  <c r="E29" i="8" s="1"/>
  <c r="K31" i="4"/>
  <c r="E30" i="8" s="1"/>
  <c r="K32" i="4"/>
  <c r="E31" i="8" s="1"/>
  <c r="K33" i="4"/>
  <c r="E32" i="8" s="1"/>
  <c r="K34" i="4"/>
  <c r="E33" i="8" s="1"/>
  <c r="K35" i="4"/>
  <c r="E34" i="8" s="1"/>
  <c r="K36" i="4"/>
  <c r="E35" i="8" s="1"/>
  <c r="K37" i="4"/>
  <c r="E36" i="8" s="1"/>
  <c r="K38" i="4"/>
  <c r="E37" i="8" s="1"/>
  <c r="K39" i="4"/>
  <c r="E38" i="8" s="1"/>
  <c r="K40" i="4"/>
  <c r="E39" i="8" s="1"/>
  <c r="K41" i="4"/>
  <c r="E40" i="8" s="1"/>
  <c r="K42" i="4"/>
  <c r="E41" i="8" s="1"/>
  <c r="K43" i="4"/>
  <c r="E42" i="8" s="1"/>
  <c r="K44" i="4"/>
  <c r="E43" i="8" s="1"/>
  <c r="K45" i="4"/>
  <c r="E44" i="8" s="1"/>
  <c r="K46" i="4"/>
  <c r="E45" i="8" s="1"/>
  <c r="K47" i="4"/>
  <c r="E46" i="8" s="1"/>
  <c r="K48" i="4"/>
  <c r="E47" i="8" s="1"/>
  <c r="K49" i="4"/>
  <c r="E48" i="8" s="1"/>
  <c r="K50" i="4"/>
  <c r="E49" i="8" s="1"/>
  <c r="K51" i="4"/>
  <c r="E50" i="8" s="1"/>
  <c r="K52" i="4"/>
  <c r="E51" i="8" s="1"/>
  <c r="K53" i="4"/>
  <c r="E52" i="8" s="1"/>
  <c r="K54" i="4"/>
  <c r="E53" i="8" s="1"/>
  <c r="K55" i="4"/>
  <c r="E54" i="8" s="1"/>
  <c r="K56" i="4"/>
  <c r="E55" i="8" s="1"/>
  <c r="K57" i="4"/>
  <c r="E56" i="8" s="1"/>
  <c r="K58" i="4"/>
  <c r="E57" i="8" s="1"/>
  <c r="K59" i="4"/>
  <c r="E58" i="8" s="1"/>
  <c r="K60" i="4"/>
  <c r="E59" i="8" s="1"/>
  <c r="K61" i="4"/>
  <c r="E60" i="8" s="1"/>
  <c r="K62" i="4"/>
  <c r="E61" i="8" s="1"/>
  <c r="K63" i="4"/>
  <c r="E62" i="8" s="1"/>
  <c r="K64" i="4"/>
  <c r="E63" i="8" s="1"/>
  <c r="K65" i="4"/>
  <c r="E64" i="8" s="1"/>
  <c r="K66" i="4"/>
  <c r="E65" i="8" s="1"/>
  <c r="K67" i="4"/>
  <c r="E66" i="8" s="1"/>
  <c r="K68" i="4"/>
  <c r="E67" i="8" s="1"/>
  <c r="K69" i="4"/>
  <c r="E68" i="8" s="1"/>
  <c r="K70" i="4"/>
  <c r="E69" i="8" s="1"/>
  <c r="K71" i="4"/>
  <c r="E70" i="8" s="1"/>
  <c r="K72" i="4"/>
  <c r="E71" i="8" s="1"/>
  <c r="K73" i="4"/>
  <c r="E72" i="8" s="1"/>
  <c r="K74" i="4"/>
  <c r="E73" i="8" s="1"/>
  <c r="K75" i="4"/>
  <c r="E74" i="8" s="1"/>
  <c r="K76" i="4"/>
  <c r="E75" i="8" s="1"/>
  <c r="K77" i="4"/>
  <c r="E76" i="8" s="1"/>
  <c r="K78" i="4"/>
  <c r="E77" i="8" s="1"/>
  <c r="K79" i="4"/>
  <c r="E78" i="8" s="1"/>
  <c r="K80" i="4"/>
  <c r="E79" i="8" s="1"/>
  <c r="K81" i="4"/>
  <c r="E80" i="8" s="1"/>
  <c r="K82" i="4"/>
  <c r="E81" i="8" s="1"/>
  <c r="K83" i="4"/>
  <c r="E82" i="8" s="1"/>
  <c r="K84" i="4"/>
  <c r="E83" i="8" s="1"/>
  <c r="K85" i="4"/>
  <c r="E84" i="8" s="1"/>
  <c r="K86" i="4"/>
  <c r="E85" i="8" s="1"/>
  <c r="K87" i="4"/>
  <c r="E86" i="8" s="1"/>
  <c r="K88" i="4"/>
  <c r="E87" i="8" s="1"/>
  <c r="K89" i="4"/>
  <c r="E88" i="8" s="1"/>
  <c r="K90" i="4"/>
  <c r="E89" i="8" s="1"/>
  <c r="K91" i="4"/>
  <c r="E90" i="8" s="1"/>
  <c r="K92" i="4"/>
  <c r="E91" i="8" s="1"/>
  <c r="K93" i="4"/>
  <c r="E92" i="8" s="1"/>
  <c r="K94" i="4"/>
  <c r="E93" i="8" s="1"/>
  <c r="K95" i="4"/>
  <c r="E94" i="8" s="1"/>
  <c r="K96" i="4"/>
  <c r="E95" i="8" s="1"/>
  <c r="K97" i="4"/>
  <c r="E96" i="8" s="1"/>
  <c r="K98" i="4"/>
  <c r="E97" i="8" s="1"/>
  <c r="K99" i="4"/>
  <c r="E98" i="8" s="1"/>
  <c r="K100" i="4"/>
  <c r="E99" i="8" s="1"/>
  <c r="K101" i="4"/>
  <c r="E100" i="8" s="1"/>
  <c r="K102" i="4"/>
  <c r="E101" i="8" s="1"/>
  <c r="K103" i="4"/>
  <c r="E102" i="8" s="1"/>
  <c r="K104" i="4"/>
  <c r="E103" i="8" s="1"/>
  <c r="K105" i="4"/>
  <c r="E104" i="8" s="1"/>
  <c r="K106" i="4"/>
  <c r="E105" i="8" s="1"/>
  <c r="K107" i="4"/>
  <c r="E106" i="8" s="1"/>
  <c r="K108" i="4"/>
  <c r="E107" i="8" s="1"/>
  <c r="K109" i="4"/>
  <c r="E108" i="8" s="1"/>
  <c r="K110" i="4"/>
  <c r="E109" i="8" s="1"/>
  <c r="K111" i="4"/>
  <c r="E110" i="8" s="1"/>
  <c r="K112" i="4"/>
  <c r="E111" i="8" s="1"/>
  <c r="K113" i="4"/>
  <c r="E112" i="8" s="1"/>
  <c r="K114" i="4"/>
  <c r="E113" i="8" s="1"/>
  <c r="K115" i="4"/>
  <c r="E114" i="8" s="1"/>
  <c r="K116" i="4"/>
  <c r="E115" i="8" s="1"/>
  <c r="K117" i="4"/>
  <c r="E116" i="8" s="1"/>
  <c r="K118" i="4"/>
  <c r="E117" i="8" s="1"/>
  <c r="K119" i="4"/>
  <c r="E118" i="8" s="1"/>
  <c r="K120" i="4"/>
  <c r="E119" i="8" s="1"/>
  <c r="K121" i="4"/>
  <c r="E120" i="8" s="1"/>
  <c r="K122" i="4"/>
  <c r="E121" i="8" s="1"/>
  <c r="K123" i="4"/>
  <c r="E122" i="8" s="1"/>
  <c r="K124" i="4"/>
  <c r="E123" i="8" s="1"/>
  <c r="K125" i="4"/>
  <c r="E124" i="8" s="1"/>
  <c r="K126" i="4"/>
  <c r="E125" i="8" s="1"/>
  <c r="K127" i="4"/>
  <c r="E126" i="8" s="1"/>
  <c r="K128" i="4"/>
  <c r="E127" i="8" s="1"/>
  <c r="K129" i="4"/>
  <c r="E128" i="8" s="1"/>
  <c r="K130" i="4"/>
  <c r="E129" i="8" s="1"/>
  <c r="K131" i="4"/>
  <c r="E130" i="8" s="1"/>
  <c r="K132" i="4"/>
  <c r="E131" i="8" s="1"/>
  <c r="K133" i="4"/>
  <c r="E132" i="8" s="1"/>
  <c r="K134" i="4"/>
  <c r="E133" i="8" s="1"/>
  <c r="K135" i="4"/>
  <c r="E134" i="8" s="1"/>
  <c r="K136" i="4"/>
  <c r="E135" i="8" s="1"/>
  <c r="K137" i="4"/>
  <c r="E136" i="8" s="1"/>
  <c r="K138" i="4"/>
  <c r="E137" i="8" s="1"/>
  <c r="K139" i="4"/>
  <c r="E138" i="8" s="1"/>
  <c r="K140" i="4"/>
  <c r="E139" i="8" s="1"/>
  <c r="K141" i="4"/>
  <c r="E140" i="8" s="1"/>
  <c r="K142" i="4"/>
  <c r="E141" i="8" s="1"/>
  <c r="K143" i="4"/>
  <c r="E142" i="8" s="1"/>
  <c r="K144" i="4"/>
  <c r="E143" i="8" s="1"/>
  <c r="K145" i="4"/>
  <c r="E144" i="8" s="1"/>
  <c r="K146" i="4"/>
  <c r="E145" i="8" s="1"/>
  <c r="K147" i="4"/>
  <c r="E146" i="8" s="1"/>
  <c r="K148" i="4"/>
  <c r="E147" i="8" s="1"/>
  <c r="K149" i="4"/>
  <c r="E148" i="8" s="1"/>
  <c r="K150" i="4"/>
  <c r="E149" i="8" s="1"/>
  <c r="K151" i="4"/>
  <c r="E150" i="8" s="1"/>
  <c r="K152" i="4"/>
  <c r="E151" i="8" s="1"/>
  <c r="K153" i="4"/>
  <c r="E152" i="8" s="1"/>
  <c r="K154" i="4"/>
  <c r="E153" i="8" s="1"/>
  <c r="K155" i="4"/>
  <c r="E154" i="8" s="1"/>
  <c r="K156" i="4"/>
  <c r="E155" i="8" s="1"/>
  <c r="K157" i="4"/>
  <c r="E156" i="8" s="1"/>
  <c r="K158" i="4"/>
  <c r="E157" i="8" s="1"/>
  <c r="K159" i="4"/>
  <c r="E158" i="8" s="1"/>
  <c r="K160" i="4"/>
  <c r="E159" i="8" s="1"/>
  <c r="K161" i="4"/>
  <c r="E160" i="8" s="1"/>
  <c r="K162" i="4"/>
  <c r="E161" i="8" s="1"/>
  <c r="K163" i="4"/>
  <c r="E162" i="8" s="1"/>
  <c r="K164" i="4"/>
  <c r="E163" i="8" s="1"/>
  <c r="K165" i="4"/>
  <c r="E164" i="8" s="1"/>
  <c r="K166" i="4"/>
  <c r="E165" i="8" s="1"/>
  <c r="K167" i="4"/>
  <c r="E166" i="8" s="1"/>
  <c r="K168" i="4"/>
  <c r="E167" i="8" s="1"/>
  <c r="K169" i="4"/>
  <c r="E168" i="8" s="1"/>
  <c r="K170" i="4"/>
  <c r="E169" i="8" s="1"/>
  <c r="K171" i="4"/>
  <c r="E170" i="8" s="1"/>
  <c r="K172" i="4"/>
  <c r="E171" i="8" s="1"/>
  <c r="K173" i="4"/>
  <c r="E172" i="8" s="1"/>
  <c r="K174" i="4"/>
  <c r="E173" i="8" s="1"/>
  <c r="K175" i="4"/>
  <c r="E174" i="8" s="1"/>
  <c r="K176" i="4"/>
  <c r="E175" i="8" s="1"/>
  <c r="K177" i="4"/>
  <c r="E176" i="8" s="1"/>
  <c r="K178" i="4"/>
  <c r="E177" i="8" s="1"/>
  <c r="K179" i="4"/>
  <c r="E178" i="8" s="1"/>
  <c r="K180" i="4"/>
  <c r="E179" i="8" s="1"/>
  <c r="K181" i="4"/>
  <c r="E180" i="8" s="1"/>
  <c r="K182" i="4"/>
  <c r="E181" i="8" s="1"/>
  <c r="K183" i="4"/>
  <c r="E182" i="8" s="1"/>
  <c r="K184" i="4"/>
  <c r="E183" i="8" s="1"/>
  <c r="K185" i="4"/>
  <c r="E184" i="8" s="1"/>
  <c r="K186" i="4"/>
  <c r="E185" i="8" s="1"/>
  <c r="K187" i="4"/>
  <c r="E186" i="8" s="1"/>
  <c r="K188" i="4"/>
  <c r="E187" i="8" s="1"/>
  <c r="K189" i="4"/>
  <c r="E188" i="8" s="1"/>
  <c r="K190" i="4"/>
  <c r="E189" i="8" s="1"/>
  <c r="K191" i="4"/>
  <c r="E190" i="8" s="1"/>
  <c r="K192" i="4"/>
  <c r="E191" i="8" s="1"/>
  <c r="K193" i="4"/>
  <c r="E192" i="8" s="1"/>
  <c r="K194" i="4"/>
  <c r="E193" i="8" s="1"/>
  <c r="K195" i="4"/>
  <c r="E194" i="8" s="1"/>
  <c r="K196" i="4"/>
  <c r="E195" i="8" s="1"/>
  <c r="K197" i="4"/>
  <c r="E196" i="8" s="1"/>
  <c r="K198" i="4"/>
  <c r="E197" i="8" s="1"/>
  <c r="K199" i="4"/>
  <c r="E198" i="8" s="1"/>
  <c r="K200" i="4"/>
  <c r="E199" i="8" s="1"/>
  <c r="K201" i="4"/>
  <c r="E200" i="8" s="1"/>
  <c r="K202" i="4"/>
  <c r="E201" i="8" s="1"/>
  <c r="K203" i="4"/>
  <c r="E202" i="8" s="1"/>
  <c r="K204" i="4"/>
  <c r="E203" i="8" s="1"/>
  <c r="K205" i="4"/>
  <c r="E204" i="8" s="1"/>
  <c r="K206" i="4"/>
  <c r="E205" i="8" s="1"/>
  <c r="K207" i="4"/>
  <c r="E206" i="8" s="1"/>
  <c r="K208" i="4"/>
  <c r="E207" i="8" s="1"/>
  <c r="K209" i="4"/>
  <c r="E208" i="8" s="1"/>
  <c r="K210" i="4"/>
  <c r="E209" i="8" s="1"/>
  <c r="K211" i="4"/>
  <c r="E210" i="8" s="1"/>
  <c r="K212" i="4"/>
  <c r="E211" i="8" s="1"/>
  <c r="K213" i="4"/>
  <c r="E212" i="8" s="1"/>
  <c r="K214" i="4"/>
  <c r="E213" i="8" s="1"/>
  <c r="K215" i="4"/>
  <c r="E214" i="8" s="1"/>
  <c r="K216" i="4"/>
  <c r="E215" i="8" s="1"/>
  <c r="K217" i="4"/>
  <c r="E216" i="8" s="1"/>
  <c r="K218" i="4"/>
  <c r="E217" i="8" s="1"/>
  <c r="K219" i="4"/>
  <c r="E218" i="8" s="1"/>
  <c r="K220" i="4"/>
  <c r="E219" i="8" s="1"/>
  <c r="K221" i="4"/>
  <c r="E220" i="8" s="1"/>
  <c r="K222" i="4"/>
  <c r="E221" i="8" s="1"/>
  <c r="K223" i="4"/>
  <c r="E222" i="8" s="1"/>
  <c r="K224" i="4"/>
  <c r="E223" i="8" s="1"/>
  <c r="K225" i="4"/>
  <c r="E224" i="8" s="1"/>
  <c r="K226" i="4"/>
  <c r="E225" i="8" s="1"/>
  <c r="K227" i="4"/>
  <c r="K228" i="4"/>
  <c r="E227" i="8" s="1"/>
  <c r="K229" i="4"/>
  <c r="E228" i="8" s="1"/>
  <c r="K230" i="4"/>
  <c r="E229" i="8" s="1"/>
  <c r="K231" i="4"/>
  <c r="E230" i="8" s="1"/>
  <c r="K232" i="4"/>
  <c r="E231" i="8" s="1"/>
  <c r="K233" i="4"/>
  <c r="E232" i="8" s="1"/>
  <c r="K234" i="4"/>
  <c r="E233" i="8" s="1"/>
  <c r="K235" i="4"/>
  <c r="E234" i="8" s="1"/>
  <c r="K236" i="4"/>
  <c r="E235" i="8" s="1"/>
  <c r="K237" i="4"/>
  <c r="E236" i="8" s="1"/>
  <c r="K238" i="4"/>
  <c r="E237" i="8" s="1"/>
  <c r="K239" i="4"/>
  <c r="E238" i="8" s="1"/>
  <c r="K240" i="4"/>
  <c r="E239" i="8" s="1"/>
  <c r="K241" i="4"/>
  <c r="E240" i="8" s="1"/>
  <c r="K242" i="4"/>
  <c r="E241" i="8" s="1"/>
  <c r="K243" i="4"/>
  <c r="E242" i="8" s="1"/>
  <c r="K244" i="4"/>
  <c r="E243" i="8" s="1"/>
  <c r="K245" i="4"/>
  <c r="E244" i="8" s="1"/>
  <c r="K246" i="4"/>
  <c r="E245" i="8" s="1"/>
  <c r="K247" i="4"/>
  <c r="E246" i="8" s="1"/>
  <c r="K248" i="4"/>
  <c r="E247" i="8" s="1"/>
  <c r="K249" i="4"/>
  <c r="E248" i="8" s="1"/>
  <c r="K250" i="4"/>
  <c r="E249" i="8" s="1"/>
  <c r="K251" i="4"/>
  <c r="E250" i="8" s="1"/>
  <c r="K252" i="4"/>
  <c r="E251" i="8" s="1"/>
  <c r="K253" i="4"/>
  <c r="E252" i="8" s="1"/>
  <c r="K254" i="4"/>
  <c r="E253" i="8" s="1"/>
  <c r="K255" i="4"/>
  <c r="E254" i="8" s="1"/>
  <c r="K256" i="4"/>
  <c r="E255" i="8" s="1"/>
  <c r="K257" i="4"/>
  <c r="E256" i="8" s="1"/>
  <c r="K258" i="4"/>
  <c r="E257" i="8" s="1"/>
  <c r="K259" i="4"/>
  <c r="E258" i="8" s="1"/>
  <c r="K260" i="4"/>
  <c r="E259" i="8" s="1"/>
  <c r="K261" i="4"/>
  <c r="E260" i="8" s="1"/>
  <c r="K262" i="4"/>
  <c r="E261" i="8" s="1"/>
  <c r="K263" i="4"/>
  <c r="E262" i="8" s="1"/>
  <c r="K264" i="4"/>
  <c r="E263" i="8" s="1"/>
  <c r="K265" i="4"/>
  <c r="E264" i="8" s="1"/>
  <c r="K266" i="4"/>
  <c r="E265" i="8" s="1"/>
  <c r="K267" i="4"/>
  <c r="E266" i="8" s="1"/>
  <c r="K268" i="4"/>
  <c r="E267" i="8" s="1"/>
  <c r="K269" i="4"/>
  <c r="E268" i="8" s="1"/>
  <c r="K270" i="4"/>
  <c r="E269" i="8" s="1"/>
  <c r="K271" i="4"/>
  <c r="E270" i="8" s="1"/>
  <c r="K272" i="4"/>
  <c r="E271" i="8" s="1"/>
  <c r="K273" i="4"/>
  <c r="E272" i="8" s="1"/>
  <c r="K274" i="4"/>
  <c r="E273" i="8" s="1"/>
  <c r="K275" i="4"/>
  <c r="E274" i="8" s="1"/>
  <c r="K276" i="4"/>
  <c r="E275" i="8" s="1"/>
  <c r="K277" i="4"/>
  <c r="E276" i="8" s="1"/>
  <c r="K278" i="4"/>
  <c r="E277" i="8" s="1"/>
  <c r="K279" i="4"/>
  <c r="E278" i="8" s="1"/>
  <c r="K280" i="4"/>
  <c r="E279" i="8" s="1"/>
  <c r="K281" i="4"/>
  <c r="E280" i="8" s="1"/>
  <c r="K282" i="4"/>
  <c r="E281" i="8" s="1"/>
  <c r="K283" i="4"/>
  <c r="E282" i="8" s="1"/>
  <c r="K284" i="4"/>
  <c r="E283" i="8" s="1"/>
  <c r="K285" i="4"/>
  <c r="E284" i="8" s="1"/>
  <c r="K286" i="4"/>
  <c r="E285" i="8" s="1"/>
  <c r="K287" i="4"/>
  <c r="E286" i="8" s="1"/>
  <c r="K288" i="4"/>
  <c r="E287" i="8" s="1"/>
  <c r="K289" i="4"/>
  <c r="E288" i="8" s="1"/>
  <c r="K290" i="4"/>
  <c r="E289" i="8" s="1"/>
  <c r="K291" i="4"/>
  <c r="K292" i="4"/>
  <c r="E291" i="8" s="1"/>
  <c r="K293" i="4"/>
  <c r="E292" i="8" s="1"/>
  <c r="K294" i="4"/>
  <c r="E293" i="8" s="1"/>
  <c r="K295" i="4"/>
  <c r="E294" i="8" s="1"/>
  <c r="K296" i="4"/>
  <c r="E295" i="8" s="1"/>
  <c r="K297" i="4"/>
  <c r="E296" i="8" s="1"/>
  <c r="K298" i="4"/>
  <c r="E297" i="8" s="1"/>
  <c r="K299" i="4"/>
  <c r="E298" i="8" s="1"/>
  <c r="K300" i="4"/>
  <c r="E299" i="8" s="1"/>
  <c r="K301" i="4"/>
  <c r="E300" i="8" s="1"/>
  <c r="K302" i="4"/>
  <c r="E301" i="8" s="1"/>
  <c r="K303" i="4"/>
  <c r="E302" i="8" s="1"/>
  <c r="K304" i="4"/>
  <c r="E303" i="8" s="1"/>
  <c r="K305" i="4"/>
  <c r="E304" i="8" s="1"/>
  <c r="K306" i="4"/>
  <c r="E305" i="8" s="1"/>
  <c r="K307" i="4"/>
  <c r="K308" i="4"/>
  <c r="E307" i="8" s="1"/>
  <c r="K309" i="4"/>
  <c r="E308" i="8" s="1"/>
  <c r="K310" i="4"/>
  <c r="E309" i="8" s="1"/>
  <c r="K311" i="4"/>
  <c r="E310" i="8" s="1"/>
  <c r="K312" i="4"/>
  <c r="E311" i="8" s="1"/>
  <c r="K313" i="4"/>
  <c r="E312" i="8" s="1"/>
  <c r="K314" i="4"/>
  <c r="E313" i="8" s="1"/>
  <c r="K315" i="4"/>
  <c r="E314" i="8" s="1"/>
  <c r="K316" i="4"/>
  <c r="E315" i="8" s="1"/>
  <c r="K317" i="4"/>
  <c r="E316" i="8" s="1"/>
  <c r="K318" i="4"/>
  <c r="E317" i="8" s="1"/>
  <c r="K319" i="4"/>
  <c r="E318" i="8" s="1"/>
  <c r="K320" i="4"/>
  <c r="E319" i="8" s="1"/>
  <c r="K321" i="4"/>
  <c r="E320" i="8" s="1"/>
  <c r="K322" i="4"/>
  <c r="E321" i="8" s="1"/>
  <c r="K323" i="4"/>
  <c r="E322" i="8" s="1"/>
  <c r="K324" i="4"/>
  <c r="E323" i="8" s="1"/>
  <c r="K325" i="4"/>
  <c r="E324" i="8" s="1"/>
  <c r="K326" i="4"/>
  <c r="E325" i="8" s="1"/>
  <c r="K327" i="4"/>
  <c r="E326" i="8" s="1"/>
  <c r="K328" i="4"/>
  <c r="E327" i="8" s="1"/>
  <c r="K329" i="4"/>
  <c r="E328" i="8" s="1"/>
  <c r="K330" i="4"/>
  <c r="E329" i="8" s="1"/>
  <c r="K331" i="4"/>
  <c r="E330" i="8" s="1"/>
  <c r="K332" i="4"/>
  <c r="E331" i="8" s="1"/>
  <c r="K333" i="4"/>
  <c r="E332" i="8" s="1"/>
  <c r="K334" i="4"/>
  <c r="E333" i="8" s="1"/>
  <c r="K335" i="4"/>
  <c r="E334" i="8" s="1"/>
  <c r="K336" i="4"/>
  <c r="E335" i="8" s="1"/>
  <c r="K337" i="4"/>
  <c r="E336" i="8" s="1"/>
  <c r="K338" i="4"/>
  <c r="E337" i="8" s="1"/>
  <c r="K339" i="4"/>
  <c r="E338" i="8" s="1"/>
  <c r="K340" i="4"/>
  <c r="E339" i="8" s="1"/>
  <c r="K341" i="4"/>
  <c r="E340" i="8" s="1"/>
  <c r="K342" i="4"/>
  <c r="E341" i="8" s="1"/>
  <c r="K343" i="4"/>
  <c r="E342" i="8" s="1"/>
  <c r="K344" i="4"/>
  <c r="E343" i="8" s="1"/>
  <c r="K345" i="4"/>
  <c r="E344" i="8" s="1"/>
  <c r="K346" i="4"/>
  <c r="E345" i="8" s="1"/>
  <c r="K347" i="4"/>
  <c r="E346" i="8" s="1"/>
  <c r="K348" i="4"/>
  <c r="E347" i="8" s="1"/>
  <c r="K349" i="4"/>
  <c r="E348" i="8" s="1"/>
  <c r="K350" i="4"/>
  <c r="E349" i="8" s="1"/>
  <c r="K351" i="4"/>
  <c r="E350" i="8" s="1"/>
  <c r="K352" i="4"/>
  <c r="E351" i="8" s="1"/>
  <c r="K353" i="4"/>
  <c r="E352" i="8" s="1"/>
  <c r="K354" i="4"/>
  <c r="E353" i="8" s="1"/>
  <c r="K355" i="4"/>
  <c r="E354" i="8" s="1"/>
  <c r="K356" i="4"/>
  <c r="E355" i="8" s="1"/>
  <c r="K357" i="4"/>
  <c r="E356" i="8" s="1"/>
  <c r="K358" i="4"/>
  <c r="E357" i="8" s="1"/>
  <c r="K359" i="4"/>
  <c r="E358" i="8" s="1"/>
  <c r="K360" i="4"/>
  <c r="E359" i="8" s="1"/>
  <c r="K361" i="4"/>
  <c r="E360" i="8" s="1"/>
  <c r="K362" i="4"/>
  <c r="E361" i="8" s="1"/>
  <c r="K363" i="4"/>
  <c r="E362" i="8" s="1"/>
  <c r="K364" i="4"/>
  <c r="E363" i="8" s="1"/>
  <c r="K365" i="4"/>
  <c r="E364" i="8" s="1"/>
  <c r="K366" i="4"/>
  <c r="E365" i="8" s="1"/>
  <c r="K367" i="4"/>
  <c r="E366" i="8" s="1"/>
  <c r="K368" i="4"/>
  <c r="E367" i="8" s="1"/>
  <c r="K369" i="4"/>
  <c r="E368" i="8" s="1"/>
  <c r="K370" i="4"/>
  <c r="E369" i="8" s="1"/>
  <c r="K371" i="4"/>
  <c r="K372" i="4"/>
  <c r="E371" i="8" s="1"/>
  <c r="J5" i="4"/>
  <c r="D4" i="8" s="1"/>
  <c r="J6" i="4"/>
  <c r="D5" i="8" s="1"/>
  <c r="J7" i="4"/>
  <c r="D6" i="8" s="1"/>
  <c r="J8" i="4"/>
  <c r="D7" i="8" s="1"/>
  <c r="J9" i="4"/>
  <c r="D8" i="8" s="1"/>
  <c r="J10" i="4"/>
  <c r="D9" i="8" s="1"/>
  <c r="J11" i="4"/>
  <c r="D10" i="8" s="1"/>
  <c r="J12" i="4"/>
  <c r="D11" i="8" s="1"/>
  <c r="J13" i="4"/>
  <c r="D12" i="8" s="1"/>
  <c r="J14" i="4"/>
  <c r="D13" i="8" s="1"/>
  <c r="J15" i="4"/>
  <c r="D14" i="8" s="1"/>
  <c r="J16" i="4"/>
  <c r="D15" i="8" s="1"/>
  <c r="J17" i="4"/>
  <c r="D16" i="8" s="1"/>
  <c r="J18" i="4"/>
  <c r="D17" i="8" s="1"/>
  <c r="J19" i="4"/>
  <c r="D18" i="8" s="1"/>
  <c r="J20" i="4"/>
  <c r="D19" i="8" s="1"/>
  <c r="J21" i="4"/>
  <c r="D20" i="8" s="1"/>
  <c r="J22" i="4"/>
  <c r="D21" i="8" s="1"/>
  <c r="J23" i="4"/>
  <c r="D22" i="8" s="1"/>
  <c r="J24" i="4"/>
  <c r="D23" i="8" s="1"/>
  <c r="J25" i="4"/>
  <c r="D24" i="8" s="1"/>
  <c r="J26" i="4"/>
  <c r="D25" i="8" s="1"/>
  <c r="J27" i="4"/>
  <c r="D26" i="8" s="1"/>
  <c r="J28" i="4"/>
  <c r="D27" i="8" s="1"/>
  <c r="J29" i="4"/>
  <c r="D28" i="8" s="1"/>
  <c r="J30" i="4"/>
  <c r="D29" i="8" s="1"/>
  <c r="J31" i="4"/>
  <c r="D30" i="8" s="1"/>
  <c r="J32" i="4"/>
  <c r="D31" i="8" s="1"/>
  <c r="J33" i="4"/>
  <c r="D32" i="8" s="1"/>
  <c r="J34" i="4"/>
  <c r="D33" i="8" s="1"/>
  <c r="J35" i="4"/>
  <c r="D34" i="8" s="1"/>
  <c r="J36" i="4"/>
  <c r="D35" i="8" s="1"/>
  <c r="J37" i="4"/>
  <c r="D36" i="8" s="1"/>
  <c r="J38" i="4"/>
  <c r="D37" i="8" s="1"/>
  <c r="J39" i="4"/>
  <c r="D38" i="8" s="1"/>
  <c r="J40" i="4"/>
  <c r="D39" i="8" s="1"/>
  <c r="J41" i="4"/>
  <c r="D40" i="8" s="1"/>
  <c r="J42" i="4"/>
  <c r="D41" i="8" s="1"/>
  <c r="J43" i="4"/>
  <c r="D42" i="8" s="1"/>
  <c r="J44" i="4"/>
  <c r="D43" i="8" s="1"/>
  <c r="J45" i="4"/>
  <c r="D44" i="8" s="1"/>
  <c r="J46" i="4"/>
  <c r="D45" i="8" s="1"/>
  <c r="J47" i="4"/>
  <c r="D46" i="8" s="1"/>
  <c r="J48" i="4"/>
  <c r="D47" i="8" s="1"/>
  <c r="J49" i="4"/>
  <c r="D48" i="8" s="1"/>
  <c r="J50" i="4"/>
  <c r="D49" i="8" s="1"/>
  <c r="J51" i="4"/>
  <c r="D50" i="8" s="1"/>
  <c r="J52" i="4"/>
  <c r="D51" i="8" s="1"/>
  <c r="J53" i="4"/>
  <c r="D52" i="8" s="1"/>
  <c r="J54" i="4"/>
  <c r="D53" i="8" s="1"/>
  <c r="J55" i="4"/>
  <c r="D54" i="8" s="1"/>
  <c r="J56" i="4"/>
  <c r="D55" i="8" s="1"/>
  <c r="J57" i="4"/>
  <c r="D56" i="8" s="1"/>
  <c r="J58" i="4"/>
  <c r="D57" i="8" s="1"/>
  <c r="J59" i="4"/>
  <c r="D58" i="8" s="1"/>
  <c r="J60" i="4"/>
  <c r="D59" i="8" s="1"/>
  <c r="J61" i="4"/>
  <c r="D60" i="8" s="1"/>
  <c r="J62" i="4"/>
  <c r="D61" i="8" s="1"/>
  <c r="J63" i="4"/>
  <c r="D62" i="8" s="1"/>
  <c r="J64" i="4"/>
  <c r="D63" i="8" s="1"/>
  <c r="J65" i="4"/>
  <c r="D64" i="8" s="1"/>
  <c r="J66" i="4"/>
  <c r="D65" i="8" s="1"/>
  <c r="J67" i="4"/>
  <c r="D66" i="8" s="1"/>
  <c r="J68" i="4"/>
  <c r="D67" i="8" s="1"/>
  <c r="J69" i="4"/>
  <c r="D68" i="8" s="1"/>
  <c r="J70" i="4"/>
  <c r="D69" i="8" s="1"/>
  <c r="J71" i="4"/>
  <c r="D70" i="8" s="1"/>
  <c r="J72" i="4"/>
  <c r="D71" i="8" s="1"/>
  <c r="J73" i="4"/>
  <c r="D72" i="8" s="1"/>
  <c r="J74" i="4"/>
  <c r="D73" i="8" s="1"/>
  <c r="J75" i="4"/>
  <c r="D74" i="8" s="1"/>
  <c r="J76" i="4"/>
  <c r="D75" i="8" s="1"/>
  <c r="J77" i="4"/>
  <c r="D76" i="8" s="1"/>
  <c r="J78" i="4"/>
  <c r="D77" i="8" s="1"/>
  <c r="J79" i="4"/>
  <c r="D78" i="8" s="1"/>
  <c r="J80" i="4"/>
  <c r="D79" i="8" s="1"/>
  <c r="J81" i="4"/>
  <c r="D80" i="8" s="1"/>
  <c r="J82" i="4"/>
  <c r="D81" i="8" s="1"/>
  <c r="J83" i="4"/>
  <c r="D82" i="8" s="1"/>
  <c r="J84" i="4"/>
  <c r="D83" i="8" s="1"/>
  <c r="J85" i="4"/>
  <c r="D84" i="8" s="1"/>
  <c r="J86" i="4"/>
  <c r="D85" i="8" s="1"/>
  <c r="J87" i="4"/>
  <c r="D86" i="8" s="1"/>
  <c r="J88" i="4"/>
  <c r="D87" i="8" s="1"/>
  <c r="J89" i="4"/>
  <c r="D88" i="8" s="1"/>
  <c r="J90" i="4"/>
  <c r="D89" i="8" s="1"/>
  <c r="J91" i="4"/>
  <c r="D90" i="8" s="1"/>
  <c r="J92" i="4"/>
  <c r="D91" i="8" s="1"/>
  <c r="J93" i="4"/>
  <c r="D92" i="8" s="1"/>
  <c r="J94" i="4"/>
  <c r="D93" i="8" s="1"/>
  <c r="J95" i="4"/>
  <c r="D94" i="8" s="1"/>
  <c r="J96" i="4"/>
  <c r="D95" i="8" s="1"/>
  <c r="J97" i="4"/>
  <c r="D96" i="8" s="1"/>
  <c r="J98" i="4"/>
  <c r="D97" i="8" s="1"/>
  <c r="J99" i="4"/>
  <c r="D98" i="8" s="1"/>
  <c r="J100" i="4"/>
  <c r="D99" i="8" s="1"/>
  <c r="J101" i="4"/>
  <c r="D100" i="8" s="1"/>
  <c r="J102" i="4"/>
  <c r="D101" i="8" s="1"/>
  <c r="J103" i="4"/>
  <c r="D102" i="8" s="1"/>
  <c r="J104" i="4"/>
  <c r="D103" i="8" s="1"/>
  <c r="J105" i="4"/>
  <c r="D104" i="8" s="1"/>
  <c r="J106" i="4"/>
  <c r="D105" i="8" s="1"/>
  <c r="J107" i="4"/>
  <c r="D106" i="8" s="1"/>
  <c r="J108" i="4"/>
  <c r="D107" i="8" s="1"/>
  <c r="J109" i="4"/>
  <c r="D108" i="8" s="1"/>
  <c r="J110" i="4"/>
  <c r="D109" i="8" s="1"/>
  <c r="J111" i="4"/>
  <c r="D110" i="8" s="1"/>
  <c r="J112" i="4"/>
  <c r="D111" i="8" s="1"/>
  <c r="J113" i="4"/>
  <c r="D112" i="8" s="1"/>
  <c r="J114" i="4"/>
  <c r="D113" i="8" s="1"/>
  <c r="J115" i="4"/>
  <c r="D114" i="8" s="1"/>
  <c r="J116" i="4"/>
  <c r="D115" i="8" s="1"/>
  <c r="J117" i="4"/>
  <c r="D116" i="8" s="1"/>
  <c r="J118" i="4"/>
  <c r="D117" i="8" s="1"/>
  <c r="J119" i="4"/>
  <c r="D118" i="8" s="1"/>
  <c r="J120" i="4"/>
  <c r="D119" i="8" s="1"/>
  <c r="J121" i="4"/>
  <c r="D120" i="8" s="1"/>
  <c r="J122" i="4"/>
  <c r="D121" i="8" s="1"/>
  <c r="J123" i="4"/>
  <c r="D122" i="8" s="1"/>
  <c r="J124" i="4"/>
  <c r="D123" i="8" s="1"/>
  <c r="J125" i="4"/>
  <c r="D124" i="8" s="1"/>
  <c r="J126" i="4"/>
  <c r="D125" i="8" s="1"/>
  <c r="J127" i="4"/>
  <c r="D126" i="8" s="1"/>
  <c r="J128" i="4"/>
  <c r="D127" i="8" s="1"/>
  <c r="J129" i="4"/>
  <c r="D128" i="8" s="1"/>
  <c r="J130" i="4"/>
  <c r="D129" i="8" s="1"/>
  <c r="J131" i="4"/>
  <c r="D130" i="8" s="1"/>
  <c r="J132" i="4"/>
  <c r="D131" i="8" s="1"/>
  <c r="J133" i="4"/>
  <c r="D132" i="8" s="1"/>
  <c r="J134" i="4"/>
  <c r="D133" i="8" s="1"/>
  <c r="J135" i="4"/>
  <c r="D134" i="8" s="1"/>
  <c r="J136" i="4"/>
  <c r="D135" i="8" s="1"/>
  <c r="J137" i="4"/>
  <c r="D136" i="8" s="1"/>
  <c r="J138" i="4"/>
  <c r="D137" i="8" s="1"/>
  <c r="J139" i="4"/>
  <c r="D138" i="8" s="1"/>
  <c r="J140" i="4"/>
  <c r="D139" i="8" s="1"/>
  <c r="J141" i="4"/>
  <c r="D140" i="8" s="1"/>
  <c r="J142" i="4"/>
  <c r="D141" i="8" s="1"/>
  <c r="J143" i="4"/>
  <c r="D142" i="8" s="1"/>
  <c r="J144" i="4"/>
  <c r="D143" i="8" s="1"/>
  <c r="J145" i="4"/>
  <c r="D144" i="8" s="1"/>
  <c r="J146" i="4"/>
  <c r="D145" i="8" s="1"/>
  <c r="J147" i="4"/>
  <c r="D146" i="8" s="1"/>
  <c r="J148" i="4"/>
  <c r="D147" i="8" s="1"/>
  <c r="J149" i="4"/>
  <c r="D148" i="8" s="1"/>
  <c r="J150" i="4"/>
  <c r="D149" i="8" s="1"/>
  <c r="J151" i="4"/>
  <c r="D150" i="8" s="1"/>
  <c r="J152" i="4"/>
  <c r="D151" i="8" s="1"/>
  <c r="J153" i="4"/>
  <c r="D152" i="8" s="1"/>
  <c r="J154" i="4"/>
  <c r="D153" i="8" s="1"/>
  <c r="J155" i="4"/>
  <c r="D154" i="8" s="1"/>
  <c r="J156" i="4"/>
  <c r="D155" i="8" s="1"/>
  <c r="J157" i="4"/>
  <c r="D156" i="8" s="1"/>
  <c r="J158" i="4"/>
  <c r="D157" i="8" s="1"/>
  <c r="J159" i="4"/>
  <c r="D158" i="8" s="1"/>
  <c r="J160" i="4"/>
  <c r="D159" i="8" s="1"/>
  <c r="J161" i="4"/>
  <c r="D160" i="8" s="1"/>
  <c r="J162" i="4"/>
  <c r="D161" i="8" s="1"/>
  <c r="J163" i="4"/>
  <c r="D162" i="8" s="1"/>
  <c r="J164" i="4"/>
  <c r="D163" i="8" s="1"/>
  <c r="J165" i="4"/>
  <c r="D164" i="8" s="1"/>
  <c r="J166" i="4"/>
  <c r="D165" i="8" s="1"/>
  <c r="J167" i="4"/>
  <c r="D166" i="8" s="1"/>
  <c r="J168" i="4"/>
  <c r="D167" i="8" s="1"/>
  <c r="J169" i="4"/>
  <c r="D168" i="8" s="1"/>
  <c r="J170" i="4"/>
  <c r="D169" i="8" s="1"/>
  <c r="J171" i="4"/>
  <c r="D170" i="8" s="1"/>
  <c r="J172" i="4"/>
  <c r="D171" i="8" s="1"/>
  <c r="J173" i="4"/>
  <c r="D172" i="8" s="1"/>
  <c r="J174" i="4"/>
  <c r="D173" i="8" s="1"/>
  <c r="J175" i="4"/>
  <c r="D174" i="8" s="1"/>
  <c r="J176" i="4"/>
  <c r="D175" i="8" s="1"/>
  <c r="J177" i="4"/>
  <c r="D176" i="8" s="1"/>
  <c r="J178" i="4"/>
  <c r="D177" i="8" s="1"/>
  <c r="J179" i="4"/>
  <c r="D178" i="8" s="1"/>
  <c r="J180" i="4"/>
  <c r="D179" i="8" s="1"/>
  <c r="J181" i="4"/>
  <c r="D180" i="8" s="1"/>
  <c r="J182" i="4"/>
  <c r="D181" i="8" s="1"/>
  <c r="J183" i="4"/>
  <c r="D182" i="8" s="1"/>
  <c r="J184" i="4"/>
  <c r="D183" i="8" s="1"/>
  <c r="J185" i="4"/>
  <c r="D184" i="8" s="1"/>
  <c r="J186" i="4"/>
  <c r="D185" i="8" s="1"/>
  <c r="J187" i="4"/>
  <c r="D186" i="8" s="1"/>
  <c r="J188" i="4"/>
  <c r="D187" i="8" s="1"/>
  <c r="J189" i="4"/>
  <c r="D188" i="8" s="1"/>
  <c r="J190" i="4"/>
  <c r="D189" i="8" s="1"/>
  <c r="J191" i="4"/>
  <c r="D190" i="8" s="1"/>
  <c r="J192" i="4"/>
  <c r="D191" i="8" s="1"/>
  <c r="J193" i="4"/>
  <c r="D192" i="8" s="1"/>
  <c r="J194" i="4"/>
  <c r="D193" i="8" s="1"/>
  <c r="J195" i="4"/>
  <c r="D194" i="8" s="1"/>
  <c r="J196" i="4"/>
  <c r="D195" i="8" s="1"/>
  <c r="J197" i="4"/>
  <c r="D196" i="8" s="1"/>
  <c r="J198" i="4"/>
  <c r="D197" i="8" s="1"/>
  <c r="J199" i="4"/>
  <c r="D198" i="8" s="1"/>
  <c r="J200" i="4"/>
  <c r="D199" i="8" s="1"/>
  <c r="J201" i="4"/>
  <c r="D200" i="8" s="1"/>
  <c r="J202" i="4"/>
  <c r="D201" i="8" s="1"/>
  <c r="J203" i="4"/>
  <c r="D202" i="8" s="1"/>
  <c r="J204" i="4"/>
  <c r="D203" i="8" s="1"/>
  <c r="J205" i="4"/>
  <c r="D204" i="8" s="1"/>
  <c r="J206" i="4"/>
  <c r="D205" i="8" s="1"/>
  <c r="J207" i="4"/>
  <c r="D206" i="8" s="1"/>
  <c r="J208" i="4"/>
  <c r="D207" i="8" s="1"/>
  <c r="J209" i="4"/>
  <c r="D208" i="8" s="1"/>
  <c r="J210" i="4"/>
  <c r="D209" i="8" s="1"/>
  <c r="J211" i="4"/>
  <c r="D210" i="8" s="1"/>
  <c r="J212" i="4"/>
  <c r="D211" i="8" s="1"/>
  <c r="J213" i="4"/>
  <c r="D212" i="8" s="1"/>
  <c r="J214" i="4"/>
  <c r="D213" i="8" s="1"/>
  <c r="J215" i="4"/>
  <c r="D214" i="8" s="1"/>
  <c r="J216" i="4"/>
  <c r="D215" i="8" s="1"/>
  <c r="J217" i="4"/>
  <c r="D216" i="8" s="1"/>
  <c r="J218" i="4"/>
  <c r="D217" i="8" s="1"/>
  <c r="J219" i="4"/>
  <c r="D218" i="8" s="1"/>
  <c r="J220" i="4"/>
  <c r="D219" i="8" s="1"/>
  <c r="J221" i="4"/>
  <c r="D220" i="8" s="1"/>
  <c r="J222" i="4"/>
  <c r="D221" i="8" s="1"/>
  <c r="J223" i="4"/>
  <c r="D222" i="8" s="1"/>
  <c r="J224" i="4"/>
  <c r="D223" i="8" s="1"/>
  <c r="J225" i="4"/>
  <c r="D224" i="8" s="1"/>
  <c r="J226" i="4"/>
  <c r="D225" i="8" s="1"/>
  <c r="J227" i="4"/>
  <c r="D226" i="8" s="1"/>
  <c r="J228" i="4"/>
  <c r="D227" i="8" s="1"/>
  <c r="J229" i="4"/>
  <c r="D228" i="8" s="1"/>
  <c r="J230" i="4"/>
  <c r="D229" i="8" s="1"/>
  <c r="J231" i="4"/>
  <c r="D230" i="8" s="1"/>
  <c r="J232" i="4"/>
  <c r="D231" i="8" s="1"/>
  <c r="J233" i="4"/>
  <c r="D232" i="8" s="1"/>
  <c r="J234" i="4"/>
  <c r="D233" i="8" s="1"/>
  <c r="J235" i="4"/>
  <c r="D234" i="8" s="1"/>
  <c r="J236" i="4"/>
  <c r="D235" i="8" s="1"/>
  <c r="J237" i="4"/>
  <c r="D236" i="8" s="1"/>
  <c r="J238" i="4"/>
  <c r="D237" i="8" s="1"/>
  <c r="J239" i="4"/>
  <c r="D238" i="8" s="1"/>
  <c r="J240" i="4"/>
  <c r="D239" i="8" s="1"/>
  <c r="J241" i="4"/>
  <c r="D240" i="8" s="1"/>
  <c r="J242" i="4"/>
  <c r="D241" i="8" s="1"/>
  <c r="J243" i="4"/>
  <c r="D242" i="8" s="1"/>
  <c r="J244" i="4"/>
  <c r="D243" i="8" s="1"/>
  <c r="J245" i="4"/>
  <c r="D244" i="8" s="1"/>
  <c r="J246" i="4"/>
  <c r="D245" i="8" s="1"/>
  <c r="J247" i="4"/>
  <c r="D246" i="8" s="1"/>
  <c r="J248" i="4"/>
  <c r="D247" i="8" s="1"/>
  <c r="J249" i="4"/>
  <c r="D248" i="8" s="1"/>
  <c r="J250" i="4"/>
  <c r="D249" i="8" s="1"/>
  <c r="J251" i="4"/>
  <c r="D250" i="8" s="1"/>
  <c r="J252" i="4"/>
  <c r="D251" i="8" s="1"/>
  <c r="J253" i="4"/>
  <c r="D252" i="8" s="1"/>
  <c r="J254" i="4"/>
  <c r="D253" i="8" s="1"/>
  <c r="J255" i="4"/>
  <c r="D254" i="8" s="1"/>
  <c r="J256" i="4"/>
  <c r="D255" i="8" s="1"/>
  <c r="J257" i="4"/>
  <c r="D256" i="8" s="1"/>
  <c r="J258" i="4"/>
  <c r="D257" i="8" s="1"/>
  <c r="J259" i="4"/>
  <c r="D258" i="8" s="1"/>
  <c r="J260" i="4"/>
  <c r="D259" i="8" s="1"/>
  <c r="J261" i="4"/>
  <c r="D260" i="8" s="1"/>
  <c r="J262" i="4"/>
  <c r="D261" i="8" s="1"/>
  <c r="J263" i="4"/>
  <c r="D262" i="8" s="1"/>
  <c r="J264" i="4"/>
  <c r="D263" i="8" s="1"/>
  <c r="J265" i="4"/>
  <c r="D264" i="8" s="1"/>
  <c r="J266" i="4"/>
  <c r="D265" i="8" s="1"/>
  <c r="J267" i="4"/>
  <c r="D266" i="8" s="1"/>
  <c r="J268" i="4"/>
  <c r="D267" i="8" s="1"/>
  <c r="J269" i="4"/>
  <c r="D268" i="8" s="1"/>
  <c r="J270" i="4"/>
  <c r="D269" i="8" s="1"/>
  <c r="J271" i="4"/>
  <c r="D270" i="8" s="1"/>
  <c r="J272" i="4"/>
  <c r="D271" i="8" s="1"/>
  <c r="J273" i="4"/>
  <c r="D272" i="8" s="1"/>
  <c r="J274" i="4"/>
  <c r="D273" i="8" s="1"/>
  <c r="J275" i="4"/>
  <c r="D274" i="8" s="1"/>
  <c r="J276" i="4"/>
  <c r="D275" i="8" s="1"/>
  <c r="J277" i="4"/>
  <c r="D276" i="8" s="1"/>
  <c r="J278" i="4"/>
  <c r="D277" i="8" s="1"/>
  <c r="J279" i="4"/>
  <c r="D278" i="8" s="1"/>
  <c r="J280" i="4"/>
  <c r="D279" i="8" s="1"/>
  <c r="J281" i="4"/>
  <c r="D280" i="8" s="1"/>
  <c r="J282" i="4"/>
  <c r="D281" i="8" s="1"/>
  <c r="J283" i="4"/>
  <c r="D282" i="8" s="1"/>
  <c r="J284" i="4"/>
  <c r="D283" i="8" s="1"/>
  <c r="J285" i="4"/>
  <c r="D284" i="8" s="1"/>
  <c r="J286" i="4"/>
  <c r="D285" i="8" s="1"/>
  <c r="J287" i="4"/>
  <c r="D286" i="8" s="1"/>
  <c r="J288" i="4"/>
  <c r="D287" i="8" s="1"/>
  <c r="J289" i="4"/>
  <c r="D288" i="8" s="1"/>
  <c r="J290" i="4"/>
  <c r="D289" i="8" s="1"/>
  <c r="J291" i="4"/>
  <c r="D290" i="8" s="1"/>
  <c r="J292" i="4"/>
  <c r="D291" i="8" s="1"/>
  <c r="J293" i="4"/>
  <c r="D292" i="8" s="1"/>
  <c r="J294" i="4"/>
  <c r="D293" i="8" s="1"/>
  <c r="J295" i="4"/>
  <c r="D294" i="8" s="1"/>
  <c r="J296" i="4"/>
  <c r="D295" i="8" s="1"/>
  <c r="J297" i="4"/>
  <c r="D296" i="8" s="1"/>
  <c r="J298" i="4"/>
  <c r="D297" i="8" s="1"/>
  <c r="J299" i="4"/>
  <c r="D298" i="8" s="1"/>
  <c r="J300" i="4"/>
  <c r="D299" i="8" s="1"/>
  <c r="J301" i="4"/>
  <c r="D300" i="8" s="1"/>
  <c r="J302" i="4"/>
  <c r="D301" i="8" s="1"/>
  <c r="J303" i="4"/>
  <c r="D302" i="8" s="1"/>
  <c r="J304" i="4"/>
  <c r="D303" i="8" s="1"/>
  <c r="J305" i="4"/>
  <c r="D304" i="8" s="1"/>
  <c r="J306" i="4"/>
  <c r="D305" i="8" s="1"/>
  <c r="J307" i="4"/>
  <c r="D306" i="8" s="1"/>
  <c r="J308" i="4"/>
  <c r="D307" i="8" s="1"/>
  <c r="J309" i="4"/>
  <c r="D308" i="8" s="1"/>
  <c r="J310" i="4"/>
  <c r="D309" i="8" s="1"/>
  <c r="J311" i="4"/>
  <c r="D310" i="8" s="1"/>
  <c r="J312" i="4"/>
  <c r="D311" i="8" s="1"/>
  <c r="J313" i="4"/>
  <c r="D312" i="8" s="1"/>
  <c r="J314" i="4"/>
  <c r="D313" i="8" s="1"/>
  <c r="J315" i="4"/>
  <c r="D314" i="8" s="1"/>
  <c r="J316" i="4"/>
  <c r="D315" i="8" s="1"/>
  <c r="J317" i="4"/>
  <c r="D316" i="8" s="1"/>
  <c r="J318" i="4"/>
  <c r="D317" i="8" s="1"/>
  <c r="J319" i="4"/>
  <c r="D318" i="8" s="1"/>
  <c r="J320" i="4"/>
  <c r="D319" i="8" s="1"/>
  <c r="J321" i="4"/>
  <c r="D320" i="8" s="1"/>
  <c r="J322" i="4"/>
  <c r="D321" i="8" s="1"/>
  <c r="J323" i="4"/>
  <c r="D322" i="8" s="1"/>
  <c r="J324" i="4"/>
  <c r="D323" i="8" s="1"/>
  <c r="J325" i="4"/>
  <c r="D324" i="8" s="1"/>
  <c r="J326" i="4"/>
  <c r="D325" i="8" s="1"/>
  <c r="J327" i="4"/>
  <c r="D326" i="8" s="1"/>
  <c r="J328" i="4"/>
  <c r="D327" i="8" s="1"/>
  <c r="J329" i="4"/>
  <c r="D328" i="8" s="1"/>
  <c r="J330" i="4"/>
  <c r="D329" i="8" s="1"/>
  <c r="J331" i="4"/>
  <c r="D330" i="8" s="1"/>
  <c r="J332" i="4"/>
  <c r="D331" i="8" s="1"/>
  <c r="J333" i="4"/>
  <c r="D332" i="8" s="1"/>
  <c r="J334" i="4"/>
  <c r="D333" i="8" s="1"/>
  <c r="J335" i="4"/>
  <c r="D334" i="8" s="1"/>
  <c r="J336" i="4"/>
  <c r="D335" i="8" s="1"/>
  <c r="J337" i="4"/>
  <c r="D336" i="8" s="1"/>
  <c r="J338" i="4"/>
  <c r="D337" i="8" s="1"/>
  <c r="J339" i="4"/>
  <c r="D338" i="8" s="1"/>
  <c r="J340" i="4"/>
  <c r="D339" i="8" s="1"/>
  <c r="J341" i="4"/>
  <c r="D340" i="8" s="1"/>
  <c r="J342" i="4"/>
  <c r="D341" i="8" s="1"/>
  <c r="J343" i="4"/>
  <c r="D342" i="8" s="1"/>
  <c r="J344" i="4"/>
  <c r="D343" i="8" s="1"/>
  <c r="J345" i="4"/>
  <c r="D344" i="8" s="1"/>
  <c r="J346" i="4"/>
  <c r="D345" i="8" s="1"/>
  <c r="J347" i="4"/>
  <c r="D346" i="8" s="1"/>
  <c r="J348" i="4"/>
  <c r="D347" i="8" s="1"/>
  <c r="J349" i="4"/>
  <c r="D348" i="8" s="1"/>
  <c r="J350" i="4"/>
  <c r="D349" i="8" s="1"/>
  <c r="J351" i="4"/>
  <c r="D350" i="8" s="1"/>
  <c r="J352" i="4"/>
  <c r="D351" i="8" s="1"/>
  <c r="J353" i="4"/>
  <c r="D352" i="8" s="1"/>
  <c r="J354" i="4"/>
  <c r="D353" i="8" s="1"/>
  <c r="J355" i="4"/>
  <c r="D354" i="8" s="1"/>
  <c r="J356" i="4"/>
  <c r="D355" i="8" s="1"/>
  <c r="J357" i="4"/>
  <c r="D356" i="8" s="1"/>
  <c r="J358" i="4"/>
  <c r="D357" i="8" s="1"/>
  <c r="J359" i="4"/>
  <c r="D358" i="8" s="1"/>
  <c r="J360" i="4"/>
  <c r="D359" i="8" s="1"/>
  <c r="J361" i="4"/>
  <c r="D360" i="8" s="1"/>
  <c r="J362" i="4"/>
  <c r="D361" i="8" s="1"/>
  <c r="J363" i="4"/>
  <c r="D362" i="8" s="1"/>
  <c r="J364" i="4"/>
  <c r="D363" i="8" s="1"/>
  <c r="J365" i="4"/>
  <c r="D364" i="8" s="1"/>
  <c r="J366" i="4"/>
  <c r="D365" i="8" s="1"/>
  <c r="J367" i="4"/>
  <c r="D366" i="8" s="1"/>
  <c r="J368" i="4"/>
  <c r="D367" i="8" s="1"/>
  <c r="J369" i="4"/>
  <c r="D368" i="8" s="1"/>
  <c r="J370" i="4"/>
  <c r="D369" i="8" s="1"/>
  <c r="J371" i="4"/>
  <c r="D370" i="8" s="1"/>
  <c r="J372" i="4"/>
  <c r="D371" i="8" s="1"/>
  <c r="I5" i="4"/>
  <c r="C4" i="8" s="1"/>
  <c r="I6" i="4"/>
  <c r="C5" i="8" s="1"/>
  <c r="I7" i="4"/>
  <c r="C6" i="8" s="1"/>
  <c r="I8" i="4"/>
  <c r="C7" i="8" s="1"/>
  <c r="I9" i="4"/>
  <c r="C8" i="8" s="1"/>
  <c r="I10" i="4"/>
  <c r="C9" i="8" s="1"/>
  <c r="I11" i="4"/>
  <c r="C10" i="8" s="1"/>
  <c r="I12" i="4"/>
  <c r="C11" i="8" s="1"/>
  <c r="I13" i="4"/>
  <c r="C12" i="8" s="1"/>
  <c r="I14" i="4"/>
  <c r="C13" i="8" s="1"/>
  <c r="I15" i="4"/>
  <c r="C14" i="8" s="1"/>
  <c r="I16" i="4"/>
  <c r="C15" i="8" s="1"/>
  <c r="I17" i="4"/>
  <c r="C16" i="8" s="1"/>
  <c r="I18" i="4"/>
  <c r="C17" i="8" s="1"/>
  <c r="I19" i="4"/>
  <c r="I20" i="4"/>
  <c r="C19" i="8" s="1"/>
  <c r="I21" i="4"/>
  <c r="C20" i="8" s="1"/>
  <c r="I22" i="4"/>
  <c r="C21" i="8" s="1"/>
  <c r="I23" i="4"/>
  <c r="C22" i="8" s="1"/>
  <c r="I24" i="4"/>
  <c r="C23" i="8" s="1"/>
  <c r="I25" i="4"/>
  <c r="C24" i="8" s="1"/>
  <c r="I26" i="4"/>
  <c r="C25" i="8" s="1"/>
  <c r="I27" i="4"/>
  <c r="C26" i="8" s="1"/>
  <c r="I28" i="4"/>
  <c r="C27" i="8" s="1"/>
  <c r="I29" i="4"/>
  <c r="C28" i="8" s="1"/>
  <c r="I30" i="4"/>
  <c r="C29" i="8" s="1"/>
  <c r="I31" i="4"/>
  <c r="C30" i="8" s="1"/>
  <c r="I32" i="4"/>
  <c r="C31" i="8" s="1"/>
  <c r="I33" i="4"/>
  <c r="C32" i="8" s="1"/>
  <c r="I34" i="4"/>
  <c r="C33" i="8" s="1"/>
  <c r="I35" i="4"/>
  <c r="I36" i="4"/>
  <c r="C35" i="8" s="1"/>
  <c r="I37" i="4"/>
  <c r="C36" i="8" s="1"/>
  <c r="I38" i="4"/>
  <c r="C37" i="8" s="1"/>
  <c r="I39" i="4"/>
  <c r="C38" i="8" s="1"/>
  <c r="I40" i="4"/>
  <c r="C39" i="8" s="1"/>
  <c r="I41" i="4"/>
  <c r="C40" i="8" s="1"/>
  <c r="I42" i="4"/>
  <c r="C41" i="8" s="1"/>
  <c r="I43" i="4"/>
  <c r="C42" i="8" s="1"/>
  <c r="I44" i="4"/>
  <c r="C43" i="8" s="1"/>
  <c r="I45" i="4"/>
  <c r="C44" i="8" s="1"/>
  <c r="I46" i="4"/>
  <c r="C45" i="8" s="1"/>
  <c r="I47" i="4"/>
  <c r="C46" i="8" s="1"/>
  <c r="I48" i="4"/>
  <c r="C47" i="8" s="1"/>
  <c r="I49" i="4"/>
  <c r="C48" i="8" s="1"/>
  <c r="I50" i="4"/>
  <c r="C49" i="8" s="1"/>
  <c r="I51" i="4"/>
  <c r="I52" i="4"/>
  <c r="C51" i="8" s="1"/>
  <c r="I53" i="4"/>
  <c r="C52" i="8" s="1"/>
  <c r="I54" i="4"/>
  <c r="C53" i="8" s="1"/>
  <c r="I55" i="4"/>
  <c r="C54" i="8" s="1"/>
  <c r="I56" i="4"/>
  <c r="C55" i="8" s="1"/>
  <c r="I57" i="4"/>
  <c r="C56" i="8" s="1"/>
  <c r="I58" i="4"/>
  <c r="C57" i="8" s="1"/>
  <c r="I59" i="4"/>
  <c r="C58" i="8" s="1"/>
  <c r="I60" i="4"/>
  <c r="C59" i="8" s="1"/>
  <c r="I61" i="4"/>
  <c r="C60" i="8" s="1"/>
  <c r="I62" i="4"/>
  <c r="C61" i="8" s="1"/>
  <c r="I63" i="4"/>
  <c r="C62" i="8" s="1"/>
  <c r="I64" i="4"/>
  <c r="C63" i="8" s="1"/>
  <c r="I65" i="4"/>
  <c r="C64" i="8" s="1"/>
  <c r="I66" i="4"/>
  <c r="C65" i="8" s="1"/>
  <c r="I67" i="4"/>
  <c r="C66" i="8" s="1"/>
  <c r="I68" i="4"/>
  <c r="C67" i="8" s="1"/>
  <c r="I69" i="4"/>
  <c r="C68" i="8" s="1"/>
  <c r="I70" i="4"/>
  <c r="C69" i="8" s="1"/>
  <c r="I71" i="4"/>
  <c r="C70" i="8" s="1"/>
  <c r="I72" i="4"/>
  <c r="C71" i="8" s="1"/>
  <c r="I73" i="4"/>
  <c r="C72" i="8" s="1"/>
  <c r="I74" i="4"/>
  <c r="C73" i="8" s="1"/>
  <c r="I75" i="4"/>
  <c r="C74" i="8" s="1"/>
  <c r="I76" i="4"/>
  <c r="C75" i="8" s="1"/>
  <c r="I77" i="4"/>
  <c r="C76" i="8" s="1"/>
  <c r="I78" i="4"/>
  <c r="C77" i="8" s="1"/>
  <c r="I79" i="4"/>
  <c r="C78" i="8" s="1"/>
  <c r="I80" i="4"/>
  <c r="C79" i="8" s="1"/>
  <c r="I81" i="4"/>
  <c r="C80" i="8" s="1"/>
  <c r="I82" i="4"/>
  <c r="C81" i="8" s="1"/>
  <c r="I83" i="4"/>
  <c r="C82" i="8" s="1"/>
  <c r="I84" i="4"/>
  <c r="C83" i="8" s="1"/>
  <c r="I85" i="4"/>
  <c r="C84" i="8" s="1"/>
  <c r="I86" i="4"/>
  <c r="C85" i="8" s="1"/>
  <c r="I87" i="4"/>
  <c r="C86" i="8" s="1"/>
  <c r="I88" i="4"/>
  <c r="C87" i="8" s="1"/>
  <c r="I89" i="4"/>
  <c r="C88" i="8" s="1"/>
  <c r="I90" i="4"/>
  <c r="C89" i="8" s="1"/>
  <c r="I91" i="4"/>
  <c r="C90" i="8" s="1"/>
  <c r="I92" i="4"/>
  <c r="C91" i="8" s="1"/>
  <c r="I93" i="4"/>
  <c r="C92" i="8" s="1"/>
  <c r="I94" i="4"/>
  <c r="C93" i="8" s="1"/>
  <c r="I95" i="4"/>
  <c r="C94" i="8" s="1"/>
  <c r="I96" i="4"/>
  <c r="C95" i="8" s="1"/>
  <c r="I97" i="4"/>
  <c r="C96" i="8" s="1"/>
  <c r="I98" i="4"/>
  <c r="C97" i="8" s="1"/>
  <c r="I99" i="4"/>
  <c r="C98" i="8" s="1"/>
  <c r="I100" i="4"/>
  <c r="C99" i="8" s="1"/>
  <c r="I101" i="4"/>
  <c r="C100" i="8" s="1"/>
  <c r="I102" i="4"/>
  <c r="C101" i="8" s="1"/>
  <c r="I103" i="4"/>
  <c r="C102" i="8" s="1"/>
  <c r="I104" i="4"/>
  <c r="C103" i="8" s="1"/>
  <c r="I105" i="4"/>
  <c r="C104" i="8" s="1"/>
  <c r="I106" i="4"/>
  <c r="C105" i="8" s="1"/>
  <c r="I107" i="4"/>
  <c r="C106" i="8" s="1"/>
  <c r="I108" i="4"/>
  <c r="C107" i="8" s="1"/>
  <c r="I109" i="4"/>
  <c r="C108" i="8" s="1"/>
  <c r="I110" i="4"/>
  <c r="C109" i="8" s="1"/>
  <c r="I111" i="4"/>
  <c r="C110" i="8" s="1"/>
  <c r="I112" i="4"/>
  <c r="C111" i="8" s="1"/>
  <c r="I113" i="4"/>
  <c r="C112" i="8" s="1"/>
  <c r="I114" i="4"/>
  <c r="C113" i="8" s="1"/>
  <c r="I115" i="4"/>
  <c r="C114" i="8" s="1"/>
  <c r="I116" i="4"/>
  <c r="C115" i="8" s="1"/>
  <c r="I117" i="4"/>
  <c r="C116" i="8" s="1"/>
  <c r="I118" i="4"/>
  <c r="C117" i="8" s="1"/>
  <c r="I119" i="4"/>
  <c r="C118" i="8" s="1"/>
  <c r="I120" i="4"/>
  <c r="C119" i="8" s="1"/>
  <c r="I121" i="4"/>
  <c r="C120" i="8" s="1"/>
  <c r="I122" i="4"/>
  <c r="C121" i="8" s="1"/>
  <c r="I123" i="4"/>
  <c r="C122" i="8" s="1"/>
  <c r="I124" i="4"/>
  <c r="C123" i="8" s="1"/>
  <c r="I125" i="4"/>
  <c r="C124" i="8" s="1"/>
  <c r="I126" i="4"/>
  <c r="C125" i="8" s="1"/>
  <c r="I127" i="4"/>
  <c r="C126" i="8" s="1"/>
  <c r="I128" i="4"/>
  <c r="C127" i="8" s="1"/>
  <c r="I129" i="4"/>
  <c r="C128" i="8" s="1"/>
  <c r="I130" i="4"/>
  <c r="C129" i="8" s="1"/>
  <c r="I131" i="4"/>
  <c r="C130" i="8" s="1"/>
  <c r="I132" i="4"/>
  <c r="C131" i="8" s="1"/>
  <c r="I133" i="4"/>
  <c r="C132" i="8" s="1"/>
  <c r="I134" i="4"/>
  <c r="C133" i="8" s="1"/>
  <c r="I135" i="4"/>
  <c r="C134" i="8" s="1"/>
  <c r="I136" i="4"/>
  <c r="C135" i="8" s="1"/>
  <c r="I137" i="4"/>
  <c r="C136" i="8" s="1"/>
  <c r="I138" i="4"/>
  <c r="C137" i="8" s="1"/>
  <c r="I139" i="4"/>
  <c r="C138" i="8" s="1"/>
  <c r="I140" i="4"/>
  <c r="C139" i="8" s="1"/>
  <c r="I141" i="4"/>
  <c r="C140" i="8" s="1"/>
  <c r="I142" i="4"/>
  <c r="C141" i="8" s="1"/>
  <c r="I143" i="4"/>
  <c r="C142" i="8" s="1"/>
  <c r="I144" i="4"/>
  <c r="C143" i="8" s="1"/>
  <c r="I145" i="4"/>
  <c r="C144" i="8" s="1"/>
  <c r="I146" i="4"/>
  <c r="C145" i="8" s="1"/>
  <c r="I147" i="4"/>
  <c r="C146" i="8" s="1"/>
  <c r="I148" i="4"/>
  <c r="C147" i="8" s="1"/>
  <c r="I149" i="4"/>
  <c r="C148" i="8" s="1"/>
  <c r="I150" i="4"/>
  <c r="C149" i="8" s="1"/>
  <c r="I151" i="4"/>
  <c r="C150" i="8" s="1"/>
  <c r="I152" i="4"/>
  <c r="C151" i="8" s="1"/>
  <c r="I153" i="4"/>
  <c r="C152" i="8" s="1"/>
  <c r="I154" i="4"/>
  <c r="C153" i="8" s="1"/>
  <c r="I155" i="4"/>
  <c r="C154" i="8" s="1"/>
  <c r="I156" i="4"/>
  <c r="C155" i="8" s="1"/>
  <c r="I157" i="4"/>
  <c r="C156" i="8" s="1"/>
  <c r="I158" i="4"/>
  <c r="C157" i="8" s="1"/>
  <c r="I159" i="4"/>
  <c r="C158" i="8" s="1"/>
  <c r="I160" i="4"/>
  <c r="C159" i="8" s="1"/>
  <c r="I161" i="4"/>
  <c r="C160" i="8" s="1"/>
  <c r="I162" i="4"/>
  <c r="C161" i="8" s="1"/>
  <c r="I163" i="4"/>
  <c r="C162" i="8" s="1"/>
  <c r="I164" i="4"/>
  <c r="C163" i="8" s="1"/>
  <c r="I165" i="4"/>
  <c r="C164" i="8" s="1"/>
  <c r="I166" i="4"/>
  <c r="C165" i="8" s="1"/>
  <c r="I167" i="4"/>
  <c r="C166" i="8" s="1"/>
  <c r="I168" i="4"/>
  <c r="C167" i="8" s="1"/>
  <c r="I169" i="4"/>
  <c r="C168" i="8" s="1"/>
  <c r="I170" i="4"/>
  <c r="C169" i="8" s="1"/>
  <c r="I171" i="4"/>
  <c r="C170" i="8" s="1"/>
  <c r="I172" i="4"/>
  <c r="C171" i="8" s="1"/>
  <c r="I173" i="4"/>
  <c r="C172" i="8" s="1"/>
  <c r="I174" i="4"/>
  <c r="C173" i="8" s="1"/>
  <c r="I175" i="4"/>
  <c r="C174" i="8" s="1"/>
  <c r="I176" i="4"/>
  <c r="C175" i="8" s="1"/>
  <c r="I177" i="4"/>
  <c r="C176" i="8" s="1"/>
  <c r="I178" i="4"/>
  <c r="C177" i="8" s="1"/>
  <c r="I179" i="4"/>
  <c r="C178" i="8" s="1"/>
  <c r="I180" i="4"/>
  <c r="C179" i="8" s="1"/>
  <c r="I181" i="4"/>
  <c r="C180" i="8" s="1"/>
  <c r="I182" i="4"/>
  <c r="C181" i="8" s="1"/>
  <c r="I183" i="4"/>
  <c r="C182" i="8" s="1"/>
  <c r="I184" i="4"/>
  <c r="C183" i="8" s="1"/>
  <c r="I185" i="4"/>
  <c r="C184" i="8" s="1"/>
  <c r="I186" i="4"/>
  <c r="C185" i="8" s="1"/>
  <c r="I187" i="4"/>
  <c r="C186" i="8" s="1"/>
  <c r="I188" i="4"/>
  <c r="C187" i="8" s="1"/>
  <c r="I189" i="4"/>
  <c r="C188" i="8" s="1"/>
  <c r="I190" i="4"/>
  <c r="C189" i="8" s="1"/>
  <c r="I191" i="4"/>
  <c r="C190" i="8" s="1"/>
  <c r="I192" i="4"/>
  <c r="C191" i="8" s="1"/>
  <c r="I193" i="4"/>
  <c r="C192" i="8" s="1"/>
  <c r="I194" i="4"/>
  <c r="C193" i="8" s="1"/>
  <c r="I195" i="4"/>
  <c r="C194" i="8" s="1"/>
  <c r="I196" i="4"/>
  <c r="C195" i="8" s="1"/>
  <c r="I197" i="4"/>
  <c r="C196" i="8" s="1"/>
  <c r="I198" i="4"/>
  <c r="C197" i="8" s="1"/>
  <c r="I199" i="4"/>
  <c r="C198" i="8" s="1"/>
  <c r="I200" i="4"/>
  <c r="C199" i="8" s="1"/>
  <c r="I201" i="4"/>
  <c r="C200" i="8" s="1"/>
  <c r="I202" i="4"/>
  <c r="C201" i="8" s="1"/>
  <c r="I203" i="4"/>
  <c r="C202" i="8" s="1"/>
  <c r="I204" i="4"/>
  <c r="C203" i="8" s="1"/>
  <c r="I205" i="4"/>
  <c r="C204" i="8" s="1"/>
  <c r="I206" i="4"/>
  <c r="C205" i="8" s="1"/>
  <c r="I207" i="4"/>
  <c r="C206" i="8" s="1"/>
  <c r="I208" i="4"/>
  <c r="C207" i="8" s="1"/>
  <c r="I209" i="4"/>
  <c r="C208" i="8" s="1"/>
  <c r="I210" i="4"/>
  <c r="C209" i="8" s="1"/>
  <c r="I211" i="4"/>
  <c r="C210" i="8" s="1"/>
  <c r="I212" i="4"/>
  <c r="C211" i="8" s="1"/>
  <c r="I213" i="4"/>
  <c r="C212" i="8" s="1"/>
  <c r="I214" i="4"/>
  <c r="C213" i="8" s="1"/>
  <c r="I215" i="4"/>
  <c r="C214" i="8" s="1"/>
  <c r="I216" i="4"/>
  <c r="C215" i="8" s="1"/>
  <c r="I217" i="4"/>
  <c r="C216" i="8" s="1"/>
  <c r="I218" i="4"/>
  <c r="C217" i="8" s="1"/>
  <c r="I219" i="4"/>
  <c r="C218" i="8" s="1"/>
  <c r="I220" i="4"/>
  <c r="C219" i="8" s="1"/>
  <c r="I221" i="4"/>
  <c r="C220" i="8" s="1"/>
  <c r="I222" i="4"/>
  <c r="C221" i="8" s="1"/>
  <c r="I223" i="4"/>
  <c r="C222" i="8" s="1"/>
  <c r="I224" i="4"/>
  <c r="C223" i="8" s="1"/>
  <c r="I225" i="4"/>
  <c r="C224" i="8" s="1"/>
  <c r="I226" i="4"/>
  <c r="C225" i="8" s="1"/>
  <c r="I227" i="4"/>
  <c r="C226" i="8" s="1"/>
  <c r="I228" i="4"/>
  <c r="C227" i="8" s="1"/>
  <c r="I229" i="4"/>
  <c r="C228" i="8" s="1"/>
  <c r="I230" i="4"/>
  <c r="C229" i="8" s="1"/>
  <c r="I231" i="4"/>
  <c r="C230" i="8" s="1"/>
  <c r="I232" i="4"/>
  <c r="C231" i="8" s="1"/>
  <c r="I233" i="4"/>
  <c r="C232" i="8" s="1"/>
  <c r="I234" i="4"/>
  <c r="C233" i="8" s="1"/>
  <c r="I235" i="4"/>
  <c r="C234" i="8" s="1"/>
  <c r="I236" i="4"/>
  <c r="C235" i="8" s="1"/>
  <c r="I237" i="4"/>
  <c r="C236" i="8" s="1"/>
  <c r="I238" i="4"/>
  <c r="C237" i="8" s="1"/>
  <c r="I239" i="4"/>
  <c r="C238" i="8" s="1"/>
  <c r="I240" i="4"/>
  <c r="C239" i="8" s="1"/>
  <c r="I241" i="4"/>
  <c r="C240" i="8" s="1"/>
  <c r="I242" i="4"/>
  <c r="C241" i="8" s="1"/>
  <c r="I243" i="4"/>
  <c r="C242" i="8" s="1"/>
  <c r="I244" i="4"/>
  <c r="C243" i="8" s="1"/>
  <c r="I245" i="4"/>
  <c r="C244" i="8" s="1"/>
  <c r="I246" i="4"/>
  <c r="C245" i="8" s="1"/>
  <c r="I247" i="4"/>
  <c r="C246" i="8" s="1"/>
  <c r="I248" i="4"/>
  <c r="C247" i="8" s="1"/>
  <c r="I249" i="4"/>
  <c r="C248" i="8" s="1"/>
  <c r="I250" i="4"/>
  <c r="C249" i="8" s="1"/>
  <c r="I251" i="4"/>
  <c r="C250" i="8" s="1"/>
  <c r="I252" i="4"/>
  <c r="C251" i="8" s="1"/>
  <c r="I253" i="4"/>
  <c r="C252" i="8" s="1"/>
  <c r="I254" i="4"/>
  <c r="C253" i="8" s="1"/>
  <c r="I255" i="4"/>
  <c r="C254" i="8" s="1"/>
  <c r="I256" i="4"/>
  <c r="C255" i="8" s="1"/>
  <c r="I257" i="4"/>
  <c r="C256" i="8" s="1"/>
  <c r="I258" i="4"/>
  <c r="C257" i="8" s="1"/>
  <c r="I259" i="4"/>
  <c r="C258" i="8" s="1"/>
  <c r="I260" i="4"/>
  <c r="C259" i="8" s="1"/>
  <c r="I261" i="4"/>
  <c r="C260" i="8" s="1"/>
  <c r="I262" i="4"/>
  <c r="C261" i="8" s="1"/>
  <c r="I263" i="4"/>
  <c r="C262" i="8" s="1"/>
  <c r="I264" i="4"/>
  <c r="C263" i="8" s="1"/>
  <c r="I265" i="4"/>
  <c r="C264" i="8" s="1"/>
  <c r="I266" i="4"/>
  <c r="C265" i="8" s="1"/>
  <c r="I267" i="4"/>
  <c r="C266" i="8" s="1"/>
  <c r="I268" i="4"/>
  <c r="C267" i="8" s="1"/>
  <c r="I269" i="4"/>
  <c r="C268" i="8" s="1"/>
  <c r="I270" i="4"/>
  <c r="C269" i="8" s="1"/>
  <c r="I271" i="4"/>
  <c r="C270" i="8" s="1"/>
  <c r="I272" i="4"/>
  <c r="C271" i="8" s="1"/>
  <c r="I273" i="4"/>
  <c r="C272" i="8" s="1"/>
  <c r="I274" i="4"/>
  <c r="C273" i="8" s="1"/>
  <c r="I275" i="4"/>
  <c r="C274" i="8" s="1"/>
  <c r="I276" i="4"/>
  <c r="C275" i="8" s="1"/>
  <c r="I277" i="4"/>
  <c r="C276" i="8" s="1"/>
  <c r="I278" i="4"/>
  <c r="C277" i="8" s="1"/>
  <c r="I279" i="4"/>
  <c r="C278" i="8" s="1"/>
  <c r="I280" i="4"/>
  <c r="C279" i="8" s="1"/>
  <c r="I281" i="4"/>
  <c r="C280" i="8" s="1"/>
  <c r="I282" i="4"/>
  <c r="C281" i="8" s="1"/>
  <c r="I283" i="4"/>
  <c r="C282" i="8" s="1"/>
  <c r="I284" i="4"/>
  <c r="C283" i="8" s="1"/>
  <c r="I285" i="4"/>
  <c r="C284" i="8" s="1"/>
  <c r="I286" i="4"/>
  <c r="C285" i="8" s="1"/>
  <c r="I287" i="4"/>
  <c r="C286" i="8" s="1"/>
  <c r="I288" i="4"/>
  <c r="C287" i="8" s="1"/>
  <c r="I289" i="4"/>
  <c r="C288" i="8" s="1"/>
  <c r="I290" i="4"/>
  <c r="C289" i="8" s="1"/>
  <c r="I291" i="4"/>
  <c r="C290" i="8" s="1"/>
  <c r="I292" i="4"/>
  <c r="C291" i="8" s="1"/>
  <c r="I293" i="4"/>
  <c r="C292" i="8" s="1"/>
  <c r="I294" i="4"/>
  <c r="C293" i="8" s="1"/>
  <c r="I295" i="4"/>
  <c r="C294" i="8" s="1"/>
  <c r="I296" i="4"/>
  <c r="C295" i="8" s="1"/>
  <c r="I297" i="4"/>
  <c r="C296" i="8" s="1"/>
  <c r="I298" i="4"/>
  <c r="C297" i="8" s="1"/>
  <c r="I299" i="4"/>
  <c r="C298" i="8" s="1"/>
  <c r="I300" i="4"/>
  <c r="C299" i="8" s="1"/>
  <c r="I301" i="4"/>
  <c r="C300" i="8" s="1"/>
  <c r="I302" i="4"/>
  <c r="C301" i="8" s="1"/>
  <c r="I303" i="4"/>
  <c r="C302" i="8" s="1"/>
  <c r="I304" i="4"/>
  <c r="C303" i="8" s="1"/>
  <c r="I305" i="4"/>
  <c r="C304" i="8" s="1"/>
  <c r="I306" i="4"/>
  <c r="C305" i="8" s="1"/>
  <c r="I307" i="4"/>
  <c r="C306" i="8" s="1"/>
  <c r="I308" i="4"/>
  <c r="C307" i="8" s="1"/>
  <c r="I309" i="4"/>
  <c r="C308" i="8" s="1"/>
  <c r="I310" i="4"/>
  <c r="C309" i="8" s="1"/>
  <c r="I311" i="4"/>
  <c r="C310" i="8" s="1"/>
  <c r="I312" i="4"/>
  <c r="C311" i="8" s="1"/>
  <c r="I313" i="4"/>
  <c r="C312" i="8" s="1"/>
  <c r="I314" i="4"/>
  <c r="C313" i="8" s="1"/>
  <c r="I315" i="4"/>
  <c r="C314" i="8" s="1"/>
  <c r="I316" i="4"/>
  <c r="C315" i="8" s="1"/>
  <c r="I317" i="4"/>
  <c r="C316" i="8" s="1"/>
  <c r="I318" i="4"/>
  <c r="C317" i="8" s="1"/>
  <c r="I319" i="4"/>
  <c r="C318" i="8" s="1"/>
  <c r="I320" i="4"/>
  <c r="C319" i="8" s="1"/>
  <c r="I321" i="4"/>
  <c r="C320" i="8" s="1"/>
  <c r="I322" i="4"/>
  <c r="C321" i="8" s="1"/>
  <c r="I323" i="4"/>
  <c r="C322" i="8" s="1"/>
  <c r="I324" i="4"/>
  <c r="C323" i="8" s="1"/>
  <c r="I325" i="4"/>
  <c r="C324" i="8" s="1"/>
  <c r="I326" i="4"/>
  <c r="C325" i="8" s="1"/>
  <c r="I327" i="4"/>
  <c r="C326" i="8" s="1"/>
  <c r="I328" i="4"/>
  <c r="C327" i="8" s="1"/>
  <c r="I329" i="4"/>
  <c r="C328" i="8" s="1"/>
  <c r="I330" i="4"/>
  <c r="C329" i="8" s="1"/>
  <c r="I331" i="4"/>
  <c r="C330" i="8" s="1"/>
  <c r="I332" i="4"/>
  <c r="C331" i="8" s="1"/>
  <c r="I333" i="4"/>
  <c r="C332" i="8" s="1"/>
  <c r="I334" i="4"/>
  <c r="C333" i="8" s="1"/>
  <c r="I335" i="4"/>
  <c r="C334" i="8" s="1"/>
  <c r="I336" i="4"/>
  <c r="C335" i="8" s="1"/>
  <c r="I337" i="4"/>
  <c r="C336" i="8" s="1"/>
  <c r="I338" i="4"/>
  <c r="C337" i="8" s="1"/>
  <c r="I339" i="4"/>
  <c r="C338" i="8" s="1"/>
  <c r="I340" i="4"/>
  <c r="C339" i="8" s="1"/>
  <c r="I341" i="4"/>
  <c r="C340" i="8" s="1"/>
  <c r="I342" i="4"/>
  <c r="C341" i="8" s="1"/>
  <c r="I343" i="4"/>
  <c r="C342" i="8" s="1"/>
  <c r="I344" i="4"/>
  <c r="C343" i="8" s="1"/>
  <c r="I345" i="4"/>
  <c r="C344" i="8" s="1"/>
  <c r="I346" i="4"/>
  <c r="C345" i="8" s="1"/>
  <c r="I347" i="4"/>
  <c r="C346" i="8" s="1"/>
  <c r="I348" i="4"/>
  <c r="C347" i="8" s="1"/>
  <c r="I349" i="4"/>
  <c r="C348" i="8" s="1"/>
  <c r="I350" i="4"/>
  <c r="C349" i="8" s="1"/>
  <c r="I351" i="4"/>
  <c r="C350" i="8" s="1"/>
  <c r="I352" i="4"/>
  <c r="C351" i="8" s="1"/>
  <c r="I353" i="4"/>
  <c r="C352" i="8" s="1"/>
  <c r="I354" i="4"/>
  <c r="C353" i="8" s="1"/>
  <c r="I355" i="4"/>
  <c r="C354" i="8" s="1"/>
  <c r="I356" i="4"/>
  <c r="C355" i="8" s="1"/>
  <c r="I357" i="4"/>
  <c r="C356" i="8" s="1"/>
  <c r="I358" i="4"/>
  <c r="C357" i="8" s="1"/>
  <c r="I359" i="4"/>
  <c r="C358" i="8" s="1"/>
  <c r="I360" i="4"/>
  <c r="C359" i="8" s="1"/>
  <c r="I361" i="4"/>
  <c r="C360" i="8" s="1"/>
  <c r="I362" i="4"/>
  <c r="C361" i="8" s="1"/>
  <c r="I363" i="4"/>
  <c r="C362" i="8" s="1"/>
  <c r="I364" i="4"/>
  <c r="C363" i="8" s="1"/>
  <c r="I365" i="4"/>
  <c r="C364" i="8" s="1"/>
  <c r="I366" i="4"/>
  <c r="C365" i="8" s="1"/>
  <c r="I367" i="4"/>
  <c r="C366" i="8" s="1"/>
  <c r="I368" i="4"/>
  <c r="C367" i="8" s="1"/>
  <c r="I369" i="4"/>
  <c r="C368" i="8" s="1"/>
  <c r="I370" i="4"/>
  <c r="C369" i="8" s="1"/>
  <c r="I371" i="4"/>
  <c r="C370" i="8" s="1"/>
  <c r="I372" i="4"/>
  <c r="C371" i="8" s="1"/>
  <c r="C18" i="8" l="1"/>
  <c r="E290" i="8"/>
  <c r="C34" i="8"/>
  <c r="E306" i="8"/>
  <c r="E226" i="8"/>
  <c r="C50" i="8"/>
  <c r="E370" i="8"/>
  <c r="F35" i="8"/>
  <c r="G83" i="8"/>
  <c r="F323" i="8"/>
  <c r="G259" i="8"/>
  <c r="H4" i="7"/>
  <c r="I4" i="7"/>
  <c r="G4" i="7"/>
  <c r="E4" i="7"/>
  <c r="D4" i="7"/>
  <c r="C4" i="7"/>
  <c r="Y4" i="6"/>
  <c r="X4" i="6"/>
  <c r="V4" i="6"/>
  <c r="S4" i="6"/>
  <c r="U4" i="6"/>
  <c r="R4" i="6"/>
  <c r="P4" i="6"/>
  <c r="O4" i="6"/>
  <c r="M4" i="6"/>
  <c r="L4" i="6"/>
  <c r="J4" i="6"/>
  <c r="I4" i="6"/>
  <c r="G4" i="6"/>
  <c r="F4" i="6"/>
  <c r="D4" i="6"/>
  <c r="C4" i="6"/>
  <c r="K4" i="5"/>
  <c r="J4" i="5"/>
  <c r="I4" i="5"/>
  <c r="H4" i="5"/>
  <c r="F4" i="5"/>
  <c r="E4" i="5"/>
  <c r="D4" i="5"/>
  <c r="C4" i="5"/>
  <c r="S4" i="4"/>
  <c r="R4" i="4"/>
  <c r="Q4" i="4"/>
  <c r="P4" i="4"/>
  <c r="O4" i="4"/>
  <c r="M4" i="4"/>
  <c r="G3" i="8" s="1"/>
  <c r="L4" i="4"/>
  <c r="F3" i="8" s="1"/>
  <c r="K4" i="4"/>
  <c r="J4" i="4"/>
  <c r="D3" i="8" s="1"/>
  <c r="I4" i="4"/>
  <c r="C3" i="8" l="1"/>
  <c r="E3" i="8"/>
  <c r="H360" i="8"/>
  <c r="H348" i="8"/>
  <c r="H336" i="8"/>
  <c r="H324" i="8"/>
  <c r="H312" i="8"/>
  <c r="H300" i="8"/>
  <c r="H288" i="8"/>
  <c r="H276" i="8"/>
  <c r="H264" i="8"/>
  <c r="H252" i="8"/>
  <c r="H240" i="8"/>
  <c r="H228" i="8"/>
  <c r="H216" i="8"/>
  <c r="H204" i="8"/>
  <c r="H192" i="8"/>
  <c r="H180" i="8"/>
  <c r="H168" i="8"/>
  <c r="H156" i="8"/>
  <c r="H144" i="8"/>
  <c r="H132" i="8"/>
  <c r="H120" i="8"/>
  <c r="H108" i="8"/>
  <c r="H96" i="8"/>
  <c r="H84" i="8"/>
  <c r="H72" i="8"/>
  <c r="H60" i="8"/>
  <c r="H48" i="8"/>
  <c r="H36" i="8"/>
  <c r="H24" i="8"/>
  <c r="H12" i="8"/>
  <c r="H371" i="8"/>
  <c r="H359" i="8"/>
  <c r="H347" i="8"/>
  <c r="H335" i="8"/>
  <c r="H323" i="8"/>
  <c r="H311" i="8"/>
  <c r="H299" i="8"/>
  <c r="H287" i="8"/>
  <c r="H275" i="8"/>
  <c r="H263" i="8"/>
  <c r="H251" i="8"/>
  <c r="H239" i="8"/>
  <c r="H227" i="8"/>
  <c r="H215" i="8"/>
  <c r="H203" i="8"/>
  <c r="H191" i="8"/>
  <c r="H179" i="8"/>
  <c r="H167" i="8"/>
  <c r="H155" i="8"/>
  <c r="H143" i="8"/>
  <c r="H131" i="8"/>
  <c r="H119" i="8"/>
  <c r="H107" i="8"/>
  <c r="H95" i="8"/>
  <c r="H83" i="8"/>
  <c r="H71" i="8"/>
  <c r="H59" i="8"/>
  <c r="H47" i="8"/>
  <c r="H35" i="8"/>
  <c r="H23" i="8"/>
  <c r="H11" i="8"/>
  <c r="H370" i="8"/>
  <c r="H358" i="8"/>
  <c r="H346" i="8"/>
  <c r="H334" i="8"/>
  <c r="H322" i="8"/>
  <c r="H310" i="8"/>
  <c r="H298" i="8"/>
  <c r="H286" i="8"/>
  <c r="H274" i="8"/>
  <c r="H262" i="8"/>
  <c r="H250" i="8"/>
  <c r="H238" i="8"/>
  <c r="H226" i="8"/>
  <c r="H214" i="8"/>
  <c r="H202" i="8"/>
  <c r="H190" i="8"/>
  <c r="H178" i="8"/>
  <c r="H166" i="8"/>
  <c r="H154" i="8"/>
  <c r="H142" i="8"/>
  <c r="H130" i="8"/>
  <c r="H118" i="8"/>
  <c r="H106" i="8"/>
  <c r="H94" i="8"/>
  <c r="H82" i="8"/>
  <c r="H70" i="8"/>
  <c r="H58" i="8"/>
  <c r="H46" i="8"/>
  <c r="H34" i="8"/>
  <c r="H22" i="8"/>
  <c r="H10" i="8"/>
  <c r="H369" i="8"/>
  <c r="H357" i="8"/>
  <c r="H345" i="8"/>
  <c r="H333" i="8"/>
  <c r="H321" i="8"/>
  <c r="H309" i="8"/>
  <c r="H297" i="8"/>
  <c r="H285" i="8"/>
  <c r="H273" i="8"/>
  <c r="H261" i="8"/>
  <c r="H249" i="8"/>
  <c r="H237" i="8"/>
  <c r="H225" i="8"/>
  <c r="H213" i="8"/>
  <c r="H201" i="8"/>
  <c r="H189" i="8"/>
  <c r="H177" i="8"/>
  <c r="H165" i="8"/>
  <c r="H153" i="8"/>
  <c r="H141" i="8"/>
  <c r="H129" i="8"/>
  <c r="H117" i="8"/>
  <c r="H105" i="8"/>
  <c r="H93" i="8"/>
  <c r="H81" i="8"/>
  <c r="H69" i="8"/>
  <c r="H57" i="8"/>
  <c r="H45" i="8"/>
  <c r="H33" i="8"/>
  <c r="H21" i="8"/>
  <c r="H9" i="8"/>
  <c r="H368" i="8"/>
  <c r="H356" i="8"/>
  <c r="H344" i="8"/>
  <c r="H332" i="8"/>
  <c r="H320" i="8"/>
  <c r="H308" i="8"/>
  <c r="H296" i="8"/>
  <c r="H284" i="8"/>
  <c r="H272" i="8"/>
  <c r="H260" i="8"/>
  <c r="H248" i="8"/>
  <c r="H236" i="8"/>
  <c r="H224" i="8"/>
  <c r="H212" i="8"/>
  <c r="H200" i="8"/>
  <c r="H188" i="8"/>
  <c r="H176" i="8"/>
  <c r="H164" i="8"/>
  <c r="H152" i="8"/>
  <c r="H140" i="8"/>
  <c r="H128" i="8"/>
  <c r="H116" i="8"/>
  <c r="H104" i="8"/>
  <c r="H92" i="8"/>
  <c r="H80" i="8"/>
  <c r="H68" i="8"/>
  <c r="H56" i="8"/>
  <c r="H44" i="8"/>
  <c r="H32" i="8"/>
  <c r="H20" i="8"/>
  <c r="H8" i="8"/>
  <c r="H367" i="8"/>
  <c r="H355" i="8"/>
  <c r="H343" i="8"/>
  <c r="H331" i="8"/>
  <c r="H319" i="8"/>
  <c r="H307" i="8"/>
  <c r="H295" i="8"/>
  <c r="H283" i="8"/>
  <c r="H271" i="8"/>
  <c r="H259" i="8"/>
  <c r="H247" i="8"/>
  <c r="H235" i="8"/>
  <c r="H223" i="8"/>
  <c r="H211" i="8"/>
  <c r="H199" i="8"/>
  <c r="H187" i="8"/>
  <c r="H175" i="8"/>
  <c r="H163" i="8"/>
  <c r="H151" i="8"/>
  <c r="H139" i="8"/>
  <c r="H127" i="8"/>
  <c r="H115" i="8"/>
  <c r="H103" i="8"/>
  <c r="H91" i="8"/>
  <c r="H79" i="8"/>
  <c r="H67" i="8"/>
  <c r="H55" i="8"/>
  <c r="H43" i="8"/>
  <c r="H31" i="8"/>
  <c r="H19" i="8"/>
  <c r="H7" i="8"/>
  <c r="H3" i="8"/>
  <c r="H366" i="8"/>
  <c r="H354" i="8"/>
  <c r="H342" i="8"/>
  <c r="H330" i="8"/>
  <c r="H318" i="8"/>
  <c r="H306" i="8"/>
  <c r="H294" i="8"/>
  <c r="H282" i="8"/>
  <c r="H270" i="8"/>
  <c r="H258" i="8"/>
  <c r="H246" i="8"/>
  <c r="H234" i="8"/>
  <c r="H222" i="8"/>
  <c r="H210" i="8"/>
  <c r="H198" i="8"/>
  <c r="H186" i="8"/>
  <c r="H174" i="8"/>
  <c r="H162" i="8"/>
  <c r="H150" i="8"/>
  <c r="H138" i="8"/>
  <c r="H126" i="8"/>
  <c r="H114" i="8"/>
  <c r="H102" i="8"/>
  <c r="H90" i="8"/>
  <c r="H78" i="8"/>
  <c r="H66" i="8"/>
  <c r="H54" i="8"/>
  <c r="H42" i="8"/>
  <c r="H30" i="8"/>
  <c r="H18" i="8"/>
  <c r="H6" i="8"/>
  <c r="H365" i="8"/>
  <c r="H353" i="8"/>
  <c r="H341" i="8"/>
  <c r="H329" i="8"/>
  <c r="H317" i="8"/>
  <c r="H305" i="8"/>
  <c r="H293" i="8"/>
  <c r="H281" i="8"/>
  <c r="H269" i="8"/>
  <c r="H257" i="8"/>
  <c r="H245" i="8"/>
  <c r="H233" i="8"/>
  <c r="H221" i="8"/>
  <c r="H209" i="8"/>
  <c r="H197" i="8"/>
  <c r="H185" i="8"/>
  <c r="H173" i="8"/>
  <c r="H161" i="8"/>
  <c r="H149" i="8"/>
  <c r="H137" i="8"/>
  <c r="H125" i="8"/>
  <c r="H113" i="8"/>
  <c r="H101" i="8"/>
  <c r="H89" i="8"/>
  <c r="H77" i="8"/>
  <c r="H65" i="8"/>
  <c r="H53" i="8"/>
  <c r="H41" i="8"/>
  <c r="H29" i="8"/>
  <c r="H17" i="8"/>
  <c r="H5" i="8"/>
  <c r="H364" i="8"/>
  <c r="H352" i="8"/>
  <c r="H340" i="8"/>
  <c r="H328" i="8"/>
  <c r="H316" i="8"/>
  <c r="H304" i="8"/>
  <c r="H292" i="8"/>
  <c r="H280" i="8"/>
  <c r="H268" i="8"/>
  <c r="H256" i="8"/>
  <c r="H244" i="8"/>
  <c r="H232" i="8"/>
  <c r="H220" i="8"/>
  <c r="H208" i="8"/>
  <c r="H196" i="8"/>
  <c r="H184" i="8"/>
  <c r="H172" i="8"/>
  <c r="H160" i="8"/>
  <c r="H148" i="8"/>
  <c r="H136" i="8"/>
  <c r="H124" i="8"/>
  <c r="H112" i="8"/>
  <c r="H100" i="8"/>
  <c r="H88" i="8"/>
  <c r="H76" i="8"/>
  <c r="H64" i="8"/>
  <c r="H52" i="8"/>
  <c r="H40" i="8"/>
  <c r="H28" i="8"/>
  <c r="H16" i="8"/>
  <c r="H4" i="8"/>
  <c r="H363" i="8"/>
  <c r="H351" i="8"/>
  <c r="H339" i="8"/>
  <c r="H327" i="8"/>
  <c r="H315" i="8"/>
  <c r="H303" i="8"/>
  <c r="H291" i="8"/>
  <c r="H279" i="8"/>
  <c r="H267" i="8"/>
  <c r="H255" i="8"/>
  <c r="H243" i="8"/>
  <c r="H231" i="8"/>
  <c r="H219" i="8"/>
  <c r="H207" i="8"/>
  <c r="H195" i="8"/>
  <c r="H183" i="8"/>
  <c r="H171" i="8"/>
  <c r="H159" i="8"/>
  <c r="H147" i="8"/>
  <c r="H135" i="8"/>
  <c r="H123" i="8"/>
  <c r="H111" i="8"/>
  <c r="H99" i="8"/>
  <c r="H87" i="8"/>
  <c r="H75" i="8"/>
  <c r="H63" i="8"/>
  <c r="H51" i="8"/>
  <c r="H39" i="8"/>
  <c r="H27" i="8"/>
  <c r="H15" i="8"/>
  <c r="H362" i="8"/>
  <c r="H350" i="8"/>
  <c r="H338" i="8"/>
  <c r="H326" i="8"/>
  <c r="H314" i="8"/>
  <c r="H302" i="8"/>
  <c r="H290" i="8"/>
  <c r="H278" i="8"/>
  <c r="H266" i="8"/>
  <c r="H254" i="8"/>
  <c r="H242" i="8"/>
  <c r="H230" i="8"/>
  <c r="H218" i="8"/>
  <c r="H206" i="8"/>
  <c r="H194" i="8"/>
  <c r="H182" i="8"/>
  <c r="H170" i="8"/>
  <c r="H158" i="8"/>
  <c r="H146" i="8"/>
  <c r="H134" i="8"/>
  <c r="H122" i="8"/>
  <c r="H110" i="8"/>
  <c r="H98" i="8"/>
  <c r="H86" i="8"/>
  <c r="H74" i="8"/>
  <c r="H62" i="8"/>
  <c r="H50" i="8"/>
  <c r="H38" i="8"/>
  <c r="H26" i="8"/>
  <c r="H14" i="8"/>
  <c r="H361" i="8"/>
  <c r="H349" i="8"/>
  <c r="H337" i="8"/>
  <c r="H325" i="8"/>
  <c r="H313" i="8"/>
  <c r="H301" i="8"/>
  <c r="H289" i="8"/>
  <c r="H277" i="8"/>
  <c r="H265" i="8"/>
  <c r="H253" i="8"/>
  <c r="H241" i="8"/>
  <c r="H229" i="8"/>
  <c r="H217" i="8"/>
  <c r="H205" i="8"/>
  <c r="H193" i="8"/>
  <c r="H181" i="8"/>
  <c r="H169" i="8"/>
  <c r="H157" i="8"/>
  <c r="H145" i="8"/>
  <c r="H133" i="8"/>
  <c r="H121" i="8"/>
  <c r="H109" i="8"/>
  <c r="H97" i="8"/>
  <c r="H85" i="8"/>
  <c r="H73" i="8"/>
  <c r="H61" i="8"/>
  <c r="H49" i="8"/>
  <c r="H37" i="8"/>
  <c r="H25" i="8"/>
  <c r="H13" i="8"/>
</calcChain>
</file>

<file path=xl/sharedStrings.xml><?xml version="1.0" encoding="utf-8"?>
<sst xmlns="http://schemas.openxmlformats.org/spreadsheetml/2006/main" count="4607" uniqueCount="641">
  <si>
    <t>River</t>
  </si>
  <si>
    <t>Receiving Sea</t>
  </si>
  <si>
    <t>Country or Region</t>
  </si>
  <si>
    <t>Continent</t>
    <phoneticPr fontId="1" type="noConversion"/>
  </si>
  <si>
    <t>Alazeya</t>
  </si>
  <si>
    <t>Siberian Sea</t>
  </si>
  <si>
    <t>Russia</t>
  </si>
  <si>
    <t>Asia</t>
  </si>
  <si>
    <t>Albany</t>
    <phoneticPr fontId="1" type="noConversion"/>
  </si>
  <si>
    <t>James Bay</t>
  </si>
  <si>
    <t>Canada</t>
  </si>
  <si>
    <t>North America</t>
  </si>
  <si>
    <t>Alsek</t>
  </si>
  <si>
    <t>Gulf of Alaska</t>
  </si>
  <si>
    <t>Altamaha</t>
  </si>
  <si>
    <t>Atlantic</t>
  </si>
  <si>
    <t>Amazonas</t>
    <phoneticPr fontId="1" type="noConversion"/>
  </si>
  <si>
    <t>Brazil</t>
  </si>
  <si>
    <t>South America</t>
  </si>
  <si>
    <t>Amur</t>
  </si>
  <si>
    <t>Sea of Okhotsk</t>
  </si>
  <si>
    <t>Anabar</t>
  </si>
  <si>
    <t>Laptev Sea</t>
  </si>
  <si>
    <t>Anadyr</t>
  </si>
  <si>
    <t>Bering Sea</t>
  </si>
  <si>
    <t>Anderson</t>
  </si>
  <si>
    <t>Beaufort Sea</t>
  </si>
  <si>
    <t>Apalachicola</t>
  </si>
  <si>
    <t>Gulf of Mexico</t>
  </si>
  <si>
    <t>Armeria</t>
    <phoneticPr fontId="1" type="noConversion"/>
  </si>
  <si>
    <t>Pacific</t>
  </si>
  <si>
    <t>Mexico</t>
  </si>
  <si>
    <t>Ashburton</t>
  </si>
  <si>
    <t>Indian</t>
  </si>
  <si>
    <t>Australia</t>
  </si>
  <si>
    <t>Oceania</t>
  </si>
  <si>
    <t>Asi</t>
  </si>
  <si>
    <t>Mediterranean</t>
  </si>
  <si>
    <t>Turkey</t>
  </si>
  <si>
    <t>Europe</t>
  </si>
  <si>
    <t>Atrato</t>
  </si>
  <si>
    <t>Caribbean</t>
  </si>
  <si>
    <t>Panama</t>
  </si>
  <si>
    <t>Attawapiskat</t>
  </si>
  <si>
    <t>Aux Feuilles</t>
  </si>
  <si>
    <t>Ungava Bay</t>
  </si>
  <si>
    <t>Baker</t>
  </si>
  <si>
    <t>Argentina</t>
  </si>
  <si>
    <t>Baleine, Grande Riviere de la</t>
    <phoneticPr fontId="1" type="noConversion"/>
  </si>
  <si>
    <t>Balsas</t>
  </si>
  <si>
    <t>Bandama</t>
    <phoneticPr fontId="1" type="noConversion"/>
  </si>
  <si>
    <t>Gulf of Guinea</t>
  </si>
  <si>
    <t>Ivory Coast</t>
  </si>
  <si>
    <t>Africa</t>
  </si>
  <si>
    <t>Baraka</t>
    <phoneticPr fontId="1" type="noConversion"/>
  </si>
  <si>
    <t>Red Sea</t>
  </si>
  <si>
    <t>Sudan</t>
  </si>
  <si>
    <t>37.84</t>
    <phoneticPr fontId="1" type="noConversion"/>
  </si>
  <si>
    <t>Batang Hari</t>
    <phoneticPr fontId="1" type="noConversion"/>
  </si>
  <si>
    <t>Karimata Strait</t>
  </si>
  <si>
    <t>Indonesia</t>
  </si>
  <si>
    <t>Bei Jiang</t>
    <phoneticPr fontId="1" type="noConversion"/>
  </si>
  <si>
    <t>South China Sea</t>
  </si>
  <si>
    <t>Vietnam</t>
  </si>
  <si>
    <t>Bengawan Solo</t>
  </si>
  <si>
    <t>Java Sea</t>
  </si>
  <si>
    <t>Biobio</t>
    <phoneticPr fontId="1" type="noConversion"/>
  </si>
  <si>
    <t>Blackwood</t>
    <phoneticPr fontId="1" type="noConversion"/>
  </si>
  <si>
    <t>Brahmani</t>
  </si>
  <si>
    <t>Bay of Bengal</t>
  </si>
  <si>
    <t>India</t>
  </si>
  <si>
    <t>Brazos</t>
  </si>
  <si>
    <t>Burdekin</t>
  </si>
  <si>
    <t>Buzi</t>
  </si>
  <si>
    <t>Ca</t>
  </si>
  <si>
    <t>108.37</t>
    <phoneticPr fontId="1" type="noConversion"/>
  </si>
  <si>
    <t>Canete</t>
  </si>
  <si>
    <t>Peru</t>
  </si>
  <si>
    <t>Cape Fear</t>
  </si>
  <si>
    <t>Cauvery</t>
    <phoneticPr fontId="1" type="noConversion"/>
  </si>
  <si>
    <t>Cavally</t>
  </si>
  <si>
    <t>Cestos</t>
    <phoneticPr fontId="1" type="noConversion"/>
  </si>
  <si>
    <t>-9.58</t>
    <phoneticPr fontId="1" type="noConversion"/>
  </si>
  <si>
    <t>Chao Phraya</t>
    <phoneticPr fontId="1" type="noConversion"/>
  </si>
  <si>
    <t>Gulf of Thailand</t>
  </si>
  <si>
    <t>Thailand</t>
  </si>
  <si>
    <t>Chelif</t>
    <phoneticPr fontId="1" type="noConversion"/>
  </si>
  <si>
    <t>Algeria</t>
  </si>
  <si>
    <t>Chira</t>
  </si>
  <si>
    <t>Chubut</t>
  </si>
  <si>
    <t>Churchill</t>
  </si>
  <si>
    <t>Hudson Bay</t>
    <phoneticPr fontId="1" type="noConversion"/>
  </si>
  <si>
    <t>Churchill Fleuve</t>
    <phoneticPr fontId="1" type="noConversion"/>
  </si>
  <si>
    <t>Labrador Sea</t>
  </si>
  <si>
    <t>-60.15</t>
    <phoneticPr fontId="1" type="noConversion"/>
  </si>
  <si>
    <t>Clutha</t>
  </si>
  <si>
    <t>New Zealand</t>
  </si>
  <si>
    <t>Coco</t>
  </si>
  <si>
    <t>Nicaragua</t>
  </si>
  <si>
    <t>Colorado(Argentinia)</t>
    <phoneticPr fontId="1" type="noConversion"/>
  </si>
  <si>
    <t>Colorado(Caribbean Sea)</t>
    <phoneticPr fontId="1" type="noConversion"/>
  </si>
  <si>
    <t>Colorado(Pacific Ocean)</t>
    <phoneticPr fontId="1" type="noConversion"/>
  </si>
  <si>
    <t>Gulf of California</t>
  </si>
  <si>
    <t>Columbia</t>
  </si>
  <si>
    <t>Colville</t>
  </si>
  <si>
    <t>Arctic</t>
  </si>
  <si>
    <t>-150.73</t>
    <phoneticPr fontId="1" type="noConversion"/>
  </si>
  <si>
    <t>Comoe</t>
    <phoneticPr fontId="1" type="noConversion"/>
  </si>
  <si>
    <t>Ghana</t>
  </si>
  <si>
    <t>Conception</t>
    <phoneticPr fontId="1" type="noConversion"/>
  </si>
  <si>
    <t>-112.99</t>
    <phoneticPr fontId="1" type="noConversion"/>
  </si>
  <si>
    <t>Congo</t>
  </si>
  <si>
    <t>Angola</t>
  </si>
  <si>
    <t>Connecticut</t>
  </si>
  <si>
    <t>Coppename</t>
  </si>
  <si>
    <t>Suriname</t>
  </si>
  <si>
    <t>-55.91</t>
    <phoneticPr fontId="1" type="noConversion"/>
  </si>
  <si>
    <t>Copper</t>
  </si>
  <si>
    <t>Coppermine</t>
  </si>
  <si>
    <t>Corantijn</t>
  </si>
  <si>
    <t>-57.13</t>
    <phoneticPr fontId="1" type="noConversion"/>
  </si>
  <si>
    <t>Corubal</t>
  </si>
  <si>
    <t>-15.13</t>
    <phoneticPr fontId="1" type="noConversion"/>
  </si>
  <si>
    <t>Cross</t>
  </si>
  <si>
    <t>Nigeria</t>
  </si>
  <si>
    <t>Cuanza</t>
  </si>
  <si>
    <t>Cunene</t>
    <phoneticPr fontId="1" type="noConversion"/>
  </si>
  <si>
    <t>Namibia</t>
  </si>
  <si>
    <t>Cuyuni Essequibo</t>
    <phoneticPr fontId="1" type="noConversion"/>
  </si>
  <si>
    <t>Dalalven</t>
    <phoneticPr fontId="1" type="noConversion"/>
  </si>
  <si>
    <t>Gulf of Bothnia</t>
  </si>
  <si>
    <t>Sweden</t>
  </si>
  <si>
    <t>17.5</t>
    <phoneticPr fontId="1" type="noConversion"/>
  </si>
  <si>
    <t>Dalinghe</t>
  </si>
  <si>
    <t>Yellow Sea</t>
  </si>
  <si>
    <t>China</t>
  </si>
  <si>
    <t>Daly</t>
  </si>
  <si>
    <t>Timor Sea</t>
  </si>
  <si>
    <t>Damodar</t>
  </si>
  <si>
    <t>Danube</t>
  </si>
  <si>
    <t>Black Sea</t>
  </si>
  <si>
    <t>Ukraine</t>
  </si>
  <si>
    <t>Dasht</t>
  </si>
  <si>
    <t>Arabian Sea</t>
    <phoneticPr fontId="1" type="noConversion"/>
  </si>
  <si>
    <t>Pakistan</t>
  </si>
  <si>
    <t>61.69</t>
    <phoneticPr fontId="1" type="noConversion"/>
  </si>
  <si>
    <t>Daugava</t>
  </si>
  <si>
    <t>Baltic Sea</t>
  </si>
  <si>
    <t>De Grey</t>
    <phoneticPr fontId="1" type="noConversion"/>
  </si>
  <si>
    <t>Delaware</t>
  </si>
  <si>
    <t>Dniepr</t>
    <phoneticPr fontId="1" type="noConversion"/>
  </si>
  <si>
    <t>Dniestr</t>
    <phoneticPr fontId="1" type="noConversion"/>
  </si>
  <si>
    <t>Don</t>
    <phoneticPr fontId="1" type="noConversion"/>
  </si>
  <si>
    <t>Douro</t>
  </si>
  <si>
    <t>Spain</t>
  </si>
  <si>
    <t>Dra</t>
    <phoneticPr fontId="1" type="noConversion"/>
  </si>
  <si>
    <t>Morocco</t>
  </si>
  <si>
    <t>Dramselv</t>
    <phoneticPr fontId="1" type="noConversion"/>
  </si>
  <si>
    <t>North Sea</t>
  </si>
  <si>
    <t>Norway</t>
  </si>
  <si>
    <t>Drin</t>
    <phoneticPr fontId="1" type="noConversion"/>
  </si>
  <si>
    <t>Eastmain</t>
  </si>
  <si>
    <t>Ebro</t>
  </si>
  <si>
    <t>Eel</t>
  </si>
  <si>
    <t>Elbe</t>
  </si>
  <si>
    <t>Ellice</t>
  </si>
  <si>
    <t>Esmeraldas</t>
  </si>
  <si>
    <t>Ecuador</t>
  </si>
  <si>
    <t>Fitzroy</t>
    <phoneticPr fontId="1" type="noConversion"/>
  </si>
  <si>
    <t>Flinders</t>
  </si>
  <si>
    <t>Gulf of Carpentaria</t>
  </si>
  <si>
    <t>140.71</t>
    <phoneticPr fontId="1" type="noConversion"/>
  </si>
  <si>
    <t>Fly</t>
  </si>
  <si>
    <t>Gulf of Papua</t>
  </si>
  <si>
    <t>142.29</t>
    <phoneticPr fontId="1" type="noConversion"/>
  </si>
  <si>
    <t>Fortescue</t>
  </si>
  <si>
    <t>Fraser</t>
  </si>
  <si>
    <t>Fuerte</t>
    <phoneticPr fontId="1" type="noConversion"/>
  </si>
  <si>
    <t>Galana</t>
    <phoneticPr fontId="1" type="noConversion"/>
  </si>
  <si>
    <t>Kenya</t>
  </si>
  <si>
    <t>40.17</t>
    <phoneticPr fontId="1" type="noConversion"/>
  </si>
  <si>
    <t>Gallegos Chico</t>
    <phoneticPr fontId="1" type="noConversion"/>
  </si>
  <si>
    <t>-69.54</t>
    <phoneticPr fontId="1" type="noConversion"/>
  </si>
  <si>
    <t>Gambia</t>
  </si>
  <si>
    <t>Ganges Brahmaputra</t>
    <phoneticPr fontId="1" type="noConversion"/>
  </si>
  <si>
    <t>Garonne</t>
  </si>
  <si>
    <t>Gascoyne</t>
  </si>
  <si>
    <t>Geba</t>
  </si>
  <si>
    <t>-15.04</t>
    <phoneticPr fontId="1" type="noConversion"/>
  </si>
  <si>
    <t>George</t>
  </si>
  <si>
    <t>Gilbert</t>
  </si>
  <si>
    <t>141.19</t>
    <phoneticPr fontId="1" type="noConversion"/>
  </si>
  <si>
    <t>Gloma</t>
    <phoneticPr fontId="1" type="noConversion"/>
  </si>
  <si>
    <t>Godavari</t>
  </si>
  <si>
    <t>Grande de Matagalpa</t>
  </si>
  <si>
    <t>Grande Riviere</t>
    <phoneticPr fontId="1" type="noConversion"/>
  </si>
  <si>
    <t>Grande Riviere de la Baleine</t>
    <phoneticPr fontId="1" type="noConversion"/>
  </si>
  <si>
    <t>Great Scarcies</t>
  </si>
  <si>
    <t>-13.11</t>
    <phoneticPr fontId="1" type="noConversion"/>
  </si>
  <si>
    <t>Grisalva</t>
    <phoneticPr fontId="1" type="noConversion"/>
  </si>
  <si>
    <t>Groot Kei</t>
    <phoneticPr fontId="1" type="noConversion"/>
  </si>
  <si>
    <t>South Africa</t>
  </si>
  <si>
    <t>28.38</t>
    <phoneticPr fontId="1" type="noConversion"/>
  </si>
  <si>
    <t>Guadalquivir</t>
  </si>
  <si>
    <t>Guadiana</t>
  </si>
  <si>
    <t>Han</t>
  </si>
  <si>
    <t>Hanjiang</t>
  </si>
  <si>
    <t>116.85</t>
    <phoneticPr fontId="1" type="noConversion"/>
  </si>
  <si>
    <t>Hayes</t>
  </si>
  <si>
    <t>Hayes Back</t>
    <phoneticPr fontId="1" type="noConversion"/>
  </si>
  <si>
    <t>Hong(Red River)</t>
  </si>
  <si>
    <t>Hornaday</t>
    <phoneticPr fontId="1" type="noConversion"/>
  </si>
  <si>
    <t>-123.83</t>
    <phoneticPr fontId="1" type="noConversion"/>
  </si>
  <si>
    <t>Horton</t>
    <phoneticPr fontId="1" type="noConversion"/>
  </si>
  <si>
    <t>-127.06</t>
    <phoneticPr fontId="1" type="noConversion"/>
  </si>
  <si>
    <t>Huang He(Yellow River)</t>
    <phoneticPr fontId="1" type="noConversion"/>
  </si>
  <si>
    <t>Huasco</t>
  </si>
  <si>
    <t>Hudson</t>
  </si>
  <si>
    <t>Iijoki</t>
  </si>
  <si>
    <t>Finland</t>
  </si>
  <si>
    <t>26.27</t>
    <phoneticPr fontId="1" type="noConversion"/>
  </si>
  <si>
    <t>Incomati</t>
  </si>
  <si>
    <t>Mozambique</t>
  </si>
  <si>
    <t>Indigirka</t>
  </si>
  <si>
    <t>Indus</t>
  </si>
  <si>
    <t>Arabian Sea</t>
  </si>
  <si>
    <t>Irrawaddy</t>
  </si>
  <si>
    <t>Ishikari</t>
  </si>
  <si>
    <t>Sea of Japan</t>
  </si>
  <si>
    <t>Japan</t>
  </si>
  <si>
    <t>James</t>
  </si>
  <si>
    <t>Chesapeake Bay</t>
  </si>
  <si>
    <t>Jequitinhonha</t>
  </si>
  <si>
    <t>Joekulsa a Fjoellum</t>
    <phoneticPr fontId="1" type="noConversion"/>
  </si>
  <si>
    <t>Iceland</t>
  </si>
  <si>
    <t>Kaladan</t>
  </si>
  <si>
    <t>92.97</t>
    <phoneticPr fontId="1" type="noConversion"/>
  </si>
  <si>
    <t>Kalixaelven</t>
    <phoneticPr fontId="1" type="noConversion"/>
  </si>
  <si>
    <t>23.01</t>
    <phoneticPr fontId="1" type="noConversion"/>
  </si>
  <si>
    <t>Kamchatka</t>
  </si>
  <si>
    <t>Kelantan</t>
  </si>
  <si>
    <t>Malaysia</t>
  </si>
  <si>
    <t>Kem</t>
  </si>
  <si>
    <t>White Sea</t>
  </si>
  <si>
    <t>Kemijoki</t>
  </si>
  <si>
    <t>24.47</t>
    <phoneticPr fontId="1" type="noConversion"/>
  </si>
  <si>
    <t>Khatanga</t>
  </si>
  <si>
    <t>Kinabatangan</t>
    <phoneticPr fontId="1" type="noConversion"/>
  </si>
  <si>
    <t>Kiso</t>
  </si>
  <si>
    <t>Kitakami</t>
  </si>
  <si>
    <t>141.33</t>
    <phoneticPr fontId="1" type="noConversion"/>
  </si>
  <si>
    <t>Kizilirmak</t>
    <phoneticPr fontId="1" type="noConversion"/>
  </si>
  <si>
    <t>35.98</t>
    <phoneticPr fontId="1" type="noConversion"/>
  </si>
  <si>
    <t>Klamath</t>
    <phoneticPr fontId="1" type="noConversion"/>
  </si>
  <si>
    <t>Kobuk</t>
    <phoneticPr fontId="1" type="noConversion"/>
  </si>
  <si>
    <t>Chukchi Sea</t>
  </si>
  <si>
    <t>Kokemaenjoki</t>
    <phoneticPr fontId="1" type="noConversion"/>
  </si>
  <si>
    <t>21.63</t>
    <phoneticPr fontId="1" type="noConversion"/>
  </si>
  <si>
    <t>Kolyma</t>
  </si>
  <si>
    <t>Kouilou</t>
  </si>
  <si>
    <t>Kovda</t>
  </si>
  <si>
    <t>33.05</t>
    <phoneticPr fontId="1" type="noConversion"/>
  </si>
  <si>
    <t>Krishna</t>
  </si>
  <si>
    <t>Kuban</t>
    <phoneticPr fontId="1" type="noConversion"/>
  </si>
  <si>
    <t>Kuskokwim</t>
  </si>
  <si>
    <t>Kymijoki</t>
  </si>
  <si>
    <t>Gulf of Finland</t>
  </si>
  <si>
    <t>Lagarfljot</t>
    <phoneticPr fontId="1" type="noConversion"/>
  </si>
  <si>
    <t>Lake Taymur</t>
    <phoneticPr fontId="1" type="noConversion"/>
  </si>
  <si>
    <t>Kara Sea</t>
  </si>
  <si>
    <t>100.67</t>
    <phoneticPr fontId="1" type="noConversion"/>
  </si>
  <si>
    <t>Leichhardt</t>
    <phoneticPr fontId="1" type="noConversion"/>
  </si>
  <si>
    <t>139.77</t>
    <phoneticPr fontId="1" type="noConversion"/>
  </si>
  <si>
    <t>Lempa</t>
  </si>
  <si>
    <t>Lena</t>
  </si>
  <si>
    <t>Liao He</t>
    <phoneticPr fontId="1" type="noConversion"/>
  </si>
  <si>
    <t>Limari</t>
  </si>
  <si>
    <t>Limpopo</t>
  </si>
  <si>
    <t>Little Mecatina</t>
    <phoneticPr fontId="1" type="noConversion"/>
  </si>
  <si>
    <t>G. St. Lawrence</t>
  </si>
  <si>
    <t>Little Scarcies</t>
  </si>
  <si>
    <t>Loa</t>
  </si>
  <si>
    <t>Lofa</t>
  </si>
  <si>
    <t>-11.18</t>
    <phoneticPr fontId="1" type="noConversion"/>
  </si>
  <si>
    <t>Loire</t>
  </si>
  <si>
    <t>France</t>
  </si>
  <si>
    <t>Lorentz</t>
  </si>
  <si>
    <t>Arafura Sea</t>
  </si>
  <si>
    <t>138.23</t>
    <phoneticPr fontId="1" type="noConversion"/>
  </si>
  <si>
    <t>Luan He</t>
    <phoneticPr fontId="1" type="noConversion"/>
  </si>
  <si>
    <t>Lule</t>
  </si>
  <si>
    <t>Lurio</t>
  </si>
  <si>
    <t>40.55</t>
    <phoneticPr fontId="1" type="noConversion"/>
  </si>
  <si>
    <t>Ma</t>
  </si>
  <si>
    <t>105.87</t>
    <phoneticPr fontId="1" type="noConversion"/>
  </si>
  <si>
    <t>Macarthur</t>
    <phoneticPr fontId="1" type="noConversion"/>
  </si>
  <si>
    <t>Mackenzie</t>
    <phoneticPr fontId="1" type="noConversion"/>
  </si>
  <si>
    <t>Mae Klong</t>
  </si>
  <si>
    <t>Magdalena</t>
  </si>
  <si>
    <t>Venezuela</t>
  </si>
  <si>
    <t>Mahanadi</t>
  </si>
  <si>
    <t>Mahi</t>
  </si>
  <si>
    <t>Majes</t>
  </si>
  <si>
    <t>-72.76</t>
    <phoneticPr fontId="1" type="noConversion"/>
  </si>
  <si>
    <t>Mamberamo</t>
  </si>
  <si>
    <t>137.86</t>
    <phoneticPr fontId="1" type="noConversion"/>
  </si>
  <si>
    <t>Mangoky</t>
  </si>
  <si>
    <t>Madagascar</t>
  </si>
  <si>
    <t>Manicouagan</t>
  </si>
  <si>
    <t>Mano</t>
  </si>
  <si>
    <t>-11.5</t>
    <phoneticPr fontId="1" type="noConversion"/>
  </si>
  <si>
    <t>Maputo</t>
  </si>
  <si>
    <t>Maroni</t>
    <phoneticPr fontId="1" type="noConversion"/>
  </si>
  <si>
    <t>Mekong</t>
  </si>
  <si>
    <t>Myanmar</t>
  </si>
  <si>
    <t>Merrimack</t>
  </si>
  <si>
    <t>Messalo</t>
  </si>
  <si>
    <t>40.45</t>
    <phoneticPr fontId="1" type="noConversion"/>
  </si>
  <si>
    <t>Mezen</t>
  </si>
  <si>
    <t>Minjiang</t>
  </si>
  <si>
    <t>East China Sea</t>
  </si>
  <si>
    <t>119.58</t>
    <phoneticPr fontId="1" type="noConversion"/>
  </si>
  <si>
    <t>Mino</t>
    <phoneticPr fontId="1" type="noConversion"/>
  </si>
  <si>
    <t>Mira</t>
  </si>
  <si>
    <t>Mississippi</t>
  </si>
  <si>
    <t>Mitchell</t>
  </si>
  <si>
    <t>Moa</t>
  </si>
  <si>
    <t>-11.67</t>
    <phoneticPr fontId="1" type="noConversion"/>
  </si>
  <si>
    <t>Mogami</t>
  </si>
  <si>
    <t>Mono</t>
  </si>
  <si>
    <t>Togo</t>
  </si>
  <si>
    <t>Moose</t>
  </si>
  <si>
    <t>Motagua</t>
  </si>
  <si>
    <t>-88.21</t>
    <phoneticPr fontId="1" type="noConversion"/>
  </si>
  <si>
    <t>Mucuri</t>
  </si>
  <si>
    <t>Murchison</t>
  </si>
  <si>
    <t>Murray Darling</t>
    <phoneticPr fontId="1" type="noConversion"/>
  </si>
  <si>
    <t>Great Australian Bight</t>
  </si>
  <si>
    <t>Nadym</t>
    <phoneticPr fontId="1" type="noConversion"/>
  </si>
  <si>
    <t>Naktong</t>
    <phoneticPr fontId="1" type="noConversion"/>
  </si>
  <si>
    <t>Tsushima Strait</t>
  </si>
  <si>
    <t>129</t>
    <phoneticPr fontId="1" type="noConversion"/>
  </si>
  <si>
    <t>Narmada</t>
  </si>
  <si>
    <t>Narva</t>
  </si>
  <si>
    <t>Nass</t>
  </si>
  <si>
    <t>Natashquan</t>
  </si>
  <si>
    <t>Negro(Argentinia)</t>
  </si>
  <si>
    <t>Nelson</t>
  </si>
  <si>
    <t>Hudson Bay</t>
  </si>
  <si>
    <t>Neman</t>
    <phoneticPr fontId="1" type="noConversion"/>
  </si>
  <si>
    <t>Poland</t>
  </si>
  <si>
    <t>21.28</t>
    <phoneticPr fontId="1" type="noConversion"/>
  </si>
  <si>
    <t>Niger</t>
  </si>
  <si>
    <t>Nile</t>
  </si>
  <si>
    <t>Noatak</t>
  </si>
  <si>
    <t>Nottaway</t>
  </si>
  <si>
    <t>Ntem</t>
  </si>
  <si>
    <t>Gabon</t>
  </si>
  <si>
    <t>Nueces</t>
  </si>
  <si>
    <t>Nushagak</t>
  </si>
  <si>
    <t>Nyanga</t>
  </si>
  <si>
    <t>Nyong</t>
  </si>
  <si>
    <t>Cameroon</t>
  </si>
  <si>
    <t>Ob</t>
    <phoneticPr fontId="1" type="noConversion"/>
  </si>
  <si>
    <t>Ocona</t>
  </si>
  <si>
    <t>-73.1</t>
    <phoneticPr fontId="1" type="noConversion"/>
  </si>
  <si>
    <t>Oder</t>
  </si>
  <si>
    <t>Oelfusa</t>
    <phoneticPr fontId="1" type="noConversion"/>
  </si>
  <si>
    <t>-20.96</t>
    <phoneticPr fontId="1" type="noConversion"/>
  </si>
  <si>
    <t>Ogooue</t>
  </si>
  <si>
    <t>Olenek</t>
    <phoneticPr fontId="1" type="noConversion"/>
  </si>
  <si>
    <t>Omoloy</t>
  </si>
  <si>
    <t>Onega</t>
  </si>
  <si>
    <t>Orange</t>
  </si>
  <si>
    <t>Ord</t>
  </si>
  <si>
    <t>Orinoco</t>
  </si>
  <si>
    <t>Oueme</t>
  </si>
  <si>
    <t>Oulujoki</t>
  </si>
  <si>
    <t>25.45</t>
    <phoneticPr fontId="1" type="noConversion"/>
  </si>
  <si>
    <t>Oyapock</t>
    <phoneticPr fontId="1" type="noConversion"/>
  </si>
  <si>
    <t>Pa Hang</t>
    <phoneticPr fontId="1" type="noConversion"/>
  </si>
  <si>
    <t>Palena</t>
  </si>
  <si>
    <t>-72.99</t>
    <phoneticPr fontId="1" type="noConversion"/>
  </si>
  <si>
    <t>Palyavaam</t>
    <phoneticPr fontId="1" type="noConversion"/>
  </si>
  <si>
    <t>Arctic</t>
    <phoneticPr fontId="1" type="noConversion"/>
  </si>
  <si>
    <t>Pangani</t>
  </si>
  <si>
    <t>Panuco</t>
    <phoneticPr fontId="1" type="noConversion"/>
  </si>
  <si>
    <t>-97.77</t>
    <phoneticPr fontId="1" type="noConversion"/>
  </si>
  <si>
    <t>Papaloapan</t>
    <phoneticPr fontId="1" type="noConversion"/>
  </si>
  <si>
    <t>Paraiba do Sul</t>
    <phoneticPr fontId="1" type="noConversion"/>
  </si>
  <si>
    <t>Parana</t>
    <phoneticPr fontId="1" type="noConversion"/>
  </si>
  <si>
    <t>Patacua</t>
    <phoneticPr fontId="1" type="noConversion"/>
  </si>
  <si>
    <t>-84.27</t>
    <phoneticPr fontId="1" type="noConversion"/>
  </si>
  <si>
    <t>Patia</t>
  </si>
  <si>
    <t>Pearl</t>
    <phoneticPr fontId="1" type="noConversion"/>
  </si>
  <si>
    <t>Pechora</t>
  </si>
  <si>
    <t>Barents Sea</t>
  </si>
  <si>
    <t>Peedee</t>
  </si>
  <si>
    <t>Penner</t>
    <phoneticPr fontId="1" type="noConversion"/>
  </si>
  <si>
    <t>Penobscot</t>
  </si>
  <si>
    <t>-68.92</t>
    <phoneticPr fontId="1" type="noConversion"/>
  </si>
  <si>
    <t>Perak</t>
  </si>
  <si>
    <t>Mallaca Strait</t>
  </si>
  <si>
    <t>Po</t>
  </si>
  <si>
    <t>Ponoy</t>
  </si>
  <si>
    <t>Potomac</t>
  </si>
  <si>
    <t>Pra</t>
  </si>
  <si>
    <t>Purari</t>
  </si>
  <si>
    <t>Papua New Guinea</t>
  </si>
  <si>
    <t>Pyasina</t>
  </si>
  <si>
    <t>85.51</t>
    <phoneticPr fontId="1" type="noConversion"/>
  </si>
  <si>
    <t>Quoich</t>
  </si>
  <si>
    <t>-93.82</t>
    <phoneticPr fontId="1" type="noConversion"/>
  </si>
  <si>
    <t>Rajang</t>
  </si>
  <si>
    <t>Rapel</t>
  </si>
  <si>
    <t>Rhine</t>
  </si>
  <si>
    <t>Netherlands</t>
  </si>
  <si>
    <t>Rhone</t>
  </si>
  <si>
    <t>Rio Acarau</t>
    <phoneticPr fontId="1" type="noConversion"/>
  </si>
  <si>
    <t>Rio Araguari</t>
    <phoneticPr fontId="1" type="noConversion"/>
  </si>
  <si>
    <t>Rio Capim</t>
    <phoneticPr fontId="1" type="noConversion"/>
  </si>
  <si>
    <t>Rio de Contas</t>
    <phoneticPr fontId="1" type="noConversion"/>
  </si>
  <si>
    <t>Rio Doce</t>
    <phoneticPr fontId="1" type="noConversion"/>
  </si>
  <si>
    <t>Rio Grande</t>
    <phoneticPr fontId="1" type="noConversion"/>
  </si>
  <si>
    <t>Rio Gurupi</t>
    <phoneticPr fontId="1" type="noConversion"/>
  </si>
  <si>
    <t>Rio Itapecuru</t>
    <phoneticPr fontId="1" type="noConversion"/>
  </si>
  <si>
    <t>Rio Itapicuru</t>
    <phoneticPr fontId="1" type="noConversion"/>
  </si>
  <si>
    <t>Rio Jacui</t>
    <phoneticPr fontId="1" type="noConversion"/>
  </si>
  <si>
    <t>Rio Jaguaribe</t>
    <phoneticPr fontId="1" type="noConversion"/>
  </si>
  <si>
    <t>Rio Mearim</t>
    <phoneticPr fontId="1" type="noConversion"/>
  </si>
  <si>
    <t>Rio Paraguacu</t>
    <phoneticPr fontId="1" type="noConversion"/>
  </si>
  <si>
    <t>Rio Paraiba</t>
    <phoneticPr fontId="1" type="noConversion"/>
  </si>
  <si>
    <t>Rio Parnaiba</t>
    <phoneticPr fontId="1" type="noConversion"/>
  </si>
  <si>
    <t>Rio Pindare</t>
    <phoneticPr fontId="1" type="noConversion"/>
  </si>
  <si>
    <t>Rio Ribeira do Iguape</t>
    <phoneticPr fontId="1" type="noConversion"/>
  </si>
  <si>
    <t>Rio Salado</t>
    <phoneticPr fontId="1" type="noConversion"/>
  </si>
  <si>
    <t>Rio Vaza Barris</t>
    <phoneticPr fontId="1" type="noConversion"/>
  </si>
  <si>
    <t>Roanoke</t>
  </si>
  <si>
    <t>Rogue</t>
  </si>
  <si>
    <t>Roper</t>
  </si>
  <si>
    <t>Rovuma</t>
  </si>
  <si>
    <t>Tanzania</t>
  </si>
  <si>
    <t>38.89</t>
    <phoneticPr fontId="1" type="noConversion"/>
  </si>
  <si>
    <t>Rufiji</t>
    <phoneticPr fontId="1" type="noConversion"/>
  </si>
  <si>
    <t>Rupert</t>
  </si>
  <si>
    <t>Ruvu</t>
  </si>
  <si>
    <t>Sabine</t>
    <phoneticPr fontId="1" type="noConversion"/>
  </si>
  <si>
    <t>Sacramento, San Joaquin</t>
  </si>
  <si>
    <t>San Francisco Bay</t>
  </si>
  <si>
    <t>Saguenay</t>
  </si>
  <si>
    <t>Saigon</t>
    <phoneticPr fontId="1" type="noConversion"/>
  </si>
  <si>
    <t>106.77</t>
    <phoneticPr fontId="1" type="noConversion"/>
  </si>
  <si>
    <t>Saint John</t>
    <phoneticPr fontId="1" type="noConversion"/>
  </si>
  <si>
    <t>Sakarya</t>
  </si>
  <si>
    <t>30.37</t>
    <phoneticPr fontId="1" type="noConversion"/>
  </si>
  <si>
    <t>Salinas</t>
  </si>
  <si>
    <t>Monterey Bay</t>
  </si>
  <si>
    <t>-121.8</t>
    <phoneticPr fontId="1" type="noConversion"/>
  </si>
  <si>
    <t>Salween</t>
    <phoneticPr fontId="1" type="noConversion"/>
  </si>
  <si>
    <t>97.47</t>
    <phoneticPr fontId="1" type="noConversion"/>
  </si>
  <si>
    <t>San Juan(Caribbean)</t>
    <phoneticPr fontId="1" type="noConversion"/>
  </si>
  <si>
    <t>San Juan(Pacific)</t>
    <phoneticPr fontId="1" type="noConversion"/>
  </si>
  <si>
    <t>Colombia</t>
  </si>
  <si>
    <t>San Pedro</t>
  </si>
  <si>
    <t>Sanaga</t>
  </si>
  <si>
    <t>Santa</t>
  </si>
  <si>
    <t>Santa Cruz</t>
  </si>
  <si>
    <t>Santee</t>
  </si>
  <si>
    <t>Santiago</t>
  </si>
  <si>
    <t>-105.44</t>
    <phoneticPr fontId="1" type="noConversion"/>
  </si>
  <si>
    <t>Sao Francisco</t>
    <phoneticPr fontId="1" type="noConversion"/>
  </si>
  <si>
    <t>Sassandra Davo</t>
    <phoneticPr fontId="1" type="noConversion"/>
  </si>
  <si>
    <t>-6.16</t>
    <phoneticPr fontId="1" type="noConversion"/>
  </si>
  <si>
    <t>Savannah</t>
  </si>
  <si>
    <t>Save</t>
  </si>
  <si>
    <t>Seal</t>
    <phoneticPr fontId="1" type="noConversion"/>
  </si>
  <si>
    <t>-94.82</t>
    <phoneticPr fontId="1" type="noConversion"/>
  </si>
  <si>
    <t>Sebou</t>
  </si>
  <si>
    <t>Seine</t>
    <phoneticPr fontId="1" type="noConversion"/>
  </si>
  <si>
    <t>Sembakung</t>
  </si>
  <si>
    <t>Celebes Sea</t>
  </si>
  <si>
    <t>117.57</t>
    <phoneticPr fontId="1" type="noConversion"/>
  </si>
  <si>
    <t>Senegal</t>
  </si>
  <si>
    <t>Sepik</t>
  </si>
  <si>
    <t>Severn</t>
  </si>
  <si>
    <t>Severnaya Dvina</t>
  </si>
  <si>
    <t>Shatt al Arab</t>
    <phoneticPr fontId="3" type="noConversion"/>
  </si>
  <si>
    <t>Persian Gulf</t>
  </si>
  <si>
    <t>48.42</t>
    <phoneticPr fontId="1" type="noConversion"/>
  </si>
  <si>
    <t>Shebelle</t>
  </si>
  <si>
    <t>42.58</t>
    <phoneticPr fontId="1" type="noConversion"/>
  </si>
  <si>
    <t>Shinano, Chikuma</t>
  </si>
  <si>
    <t>Sittang</t>
  </si>
  <si>
    <t>Andaman Sea</t>
  </si>
  <si>
    <t>Skeena</t>
  </si>
  <si>
    <t>Spey</t>
  </si>
  <si>
    <t>United Kingdom</t>
  </si>
  <si>
    <t>St Croix</t>
    <phoneticPr fontId="1" type="noConversion"/>
  </si>
  <si>
    <t>Gulf of Maine</t>
  </si>
  <si>
    <t>-67.8</t>
    <phoneticPr fontId="1" type="noConversion"/>
  </si>
  <si>
    <t>St John</t>
    <phoneticPr fontId="1" type="noConversion"/>
  </si>
  <si>
    <t>St Johns</t>
    <phoneticPr fontId="1" type="noConversion"/>
  </si>
  <si>
    <t>St Lawrence</t>
    <phoneticPr fontId="1" type="noConversion"/>
  </si>
  <si>
    <t>-70.89</t>
    <phoneticPr fontId="1" type="noConversion"/>
  </si>
  <si>
    <t>St Paul</t>
    <phoneticPr fontId="1" type="noConversion"/>
  </si>
  <si>
    <t>Stikine</t>
  </si>
  <si>
    <t>Gulf of Alaska</t>
    <phoneticPr fontId="1" type="noConversion"/>
  </si>
  <si>
    <t>Sungai Kajan</t>
    <phoneticPr fontId="1" type="noConversion"/>
  </si>
  <si>
    <t>117.6</t>
    <phoneticPr fontId="1" type="noConversion"/>
  </si>
  <si>
    <t>Sungai Kapuas</t>
    <phoneticPr fontId="1" type="noConversion"/>
  </si>
  <si>
    <t>109.14</t>
    <phoneticPr fontId="1" type="noConversion"/>
  </si>
  <si>
    <t>Sungai Mahakam</t>
    <phoneticPr fontId="1" type="noConversion"/>
  </si>
  <si>
    <t>117.34</t>
    <phoneticPr fontId="1" type="noConversion"/>
  </si>
  <si>
    <t>-55.13</t>
    <phoneticPr fontId="1" type="noConversion"/>
  </si>
  <si>
    <t>Susitna</t>
  </si>
  <si>
    <t>Susquehanna</t>
  </si>
  <si>
    <t>Suwannee</t>
  </si>
  <si>
    <t>Tafna</t>
  </si>
  <si>
    <t>Taku</t>
  </si>
  <si>
    <t>Tana</t>
  </si>
  <si>
    <t>Tana(No, Fi)</t>
  </si>
  <si>
    <t>Tano</t>
    <phoneticPr fontId="1" type="noConversion"/>
  </si>
  <si>
    <t>Tapti</t>
  </si>
  <si>
    <t>Taz</t>
  </si>
  <si>
    <t>Tenryu</t>
  </si>
  <si>
    <t>137.81</t>
    <phoneticPr fontId="1" type="noConversion"/>
  </si>
  <si>
    <t>Thames</t>
  </si>
  <si>
    <t>Thelon</t>
  </si>
  <si>
    <t>-93.85</t>
    <phoneticPr fontId="1" type="noConversion"/>
  </si>
  <si>
    <t>Thjorsa</t>
  </si>
  <si>
    <t>Thlewiaza</t>
    <phoneticPr fontId="1" type="noConversion"/>
  </si>
  <si>
    <t>-94.68</t>
    <phoneticPr fontId="1" type="noConversion"/>
  </si>
  <si>
    <t>Tocantins</t>
  </si>
  <si>
    <t>Tone</t>
    <phoneticPr fontId="1" type="noConversion"/>
  </si>
  <si>
    <t>140.81</t>
    <phoneticPr fontId="1" type="noConversion"/>
  </si>
  <si>
    <t>Tranh(Nr Thu Bon)</t>
    <phoneticPr fontId="1" type="noConversion"/>
  </si>
  <si>
    <t>Trent</t>
  </si>
  <si>
    <t>Trinity</t>
  </si>
  <si>
    <t>Tsiribihina</t>
  </si>
  <si>
    <t>Tugela</t>
  </si>
  <si>
    <t>Tuloma</t>
    <phoneticPr fontId="1" type="noConversion"/>
  </si>
  <si>
    <t>32.79</t>
    <phoneticPr fontId="1" type="noConversion"/>
  </si>
  <si>
    <t>Tumbes</t>
  </si>
  <si>
    <t>-80.49</t>
    <phoneticPr fontId="1" type="noConversion"/>
  </si>
  <si>
    <t>Tweed</t>
  </si>
  <si>
    <t>Ulua</t>
  </si>
  <si>
    <t>Honduras</t>
  </si>
  <si>
    <t>-87.72</t>
    <phoneticPr fontId="1" type="noConversion"/>
  </si>
  <si>
    <t>Uruguay</t>
  </si>
  <si>
    <t>Verde</t>
  </si>
  <si>
    <t>Victoria</t>
  </si>
  <si>
    <t>Vijose</t>
  </si>
  <si>
    <t>19.37</t>
    <phoneticPr fontId="1" type="noConversion"/>
  </si>
  <si>
    <t>Volta</t>
  </si>
  <si>
    <t>Vuoksi Neva</t>
    <phoneticPr fontId="1" type="noConversion"/>
  </si>
  <si>
    <t>Waikato</t>
  </si>
  <si>
    <t>Tasman Sea</t>
  </si>
  <si>
    <t>Weser</t>
  </si>
  <si>
    <t>Germany</t>
  </si>
  <si>
    <t>Winisk</t>
  </si>
  <si>
    <t>YaluJiang</t>
    <phoneticPr fontId="1" type="noConversion"/>
  </si>
  <si>
    <t>Yana</t>
  </si>
  <si>
    <t>Yangtze(Chang Jiang)</t>
    <phoneticPr fontId="1" type="noConversion"/>
  </si>
  <si>
    <t>East China Sea (Yellow Sea)</t>
    <phoneticPr fontId="1" type="noConversion"/>
  </si>
  <si>
    <t>Yaqui</t>
  </si>
  <si>
    <t>Yenisei</t>
  </si>
  <si>
    <t>Yodo</t>
  </si>
  <si>
    <t>Yukon</t>
  </si>
  <si>
    <t>Zambezi</t>
  </si>
  <si>
    <t>Source</t>
    <phoneticPr fontId="1" type="noConversion"/>
  </si>
  <si>
    <r>
      <rPr>
        <b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https://rda.ucar.edu/datasets/ds551.0/index.html#!sfol-wl-/data/ds551.0</t>
    </r>
    <phoneticPr fontId="1" type="noConversion"/>
  </si>
  <si>
    <r>
      <t>lon</t>
    </r>
    <r>
      <rPr>
        <b/>
        <vertAlign val="superscript"/>
        <sz val="11"/>
        <color theme="1"/>
        <rFont val="Calibri"/>
        <family val="2"/>
      </rPr>
      <t>a</t>
    </r>
    <phoneticPr fontId="1" type="noConversion"/>
  </si>
  <si>
    <r>
      <t>lat</t>
    </r>
    <r>
      <rPr>
        <b/>
        <vertAlign val="superscript"/>
        <sz val="11"/>
        <color theme="1"/>
        <rFont val="Calibri"/>
        <family val="2"/>
      </rPr>
      <t>a</t>
    </r>
    <phoneticPr fontId="1" type="noConversion"/>
  </si>
  <si>
    <r>
      <t>Discharge_covid (tons)</t>
    </r>
    <r>
      <rPr>
        <b/>
        <vertAlign val="superscript"/>
        <sz val="11"/>
        <color theme="1"/>
        <rFont val="Calibri"/>
        <family val="2"/>
      </rPr>
      <t>b</t>
    </r>
    <phoneticPr fontId="1" type="noConversion"/>
  </si>
  <si>
    <t>All</t>
    <phoneticPr fontId="1" type="noConversion"/>
  </si>
  <si>
    <t>ABS</t>
    <phoneticPr fontId="1" type="noConversion"/>
  </si>
  <si>
    <t>PVC</t>
    <phoneticPr fontId="1" type="noConversion"/>
  </si>
  <si>
    <t>PE</t>
    <phoneticPr fontId="1" type="noConversion"/>
  </si>
  <si>
    <t>PS</t>
    <phoneticPr fontId="1" type="noConversion"/>
  </si>
  <si>
    <t>PP</t>
    <phoneticPr fontId="1" type="noConversion"/>
  </si>
  <si>
    <t>NaN</t>
    <phoneticPr fontId="1" type="noConversion"/>
  </si>
  <si>
    <t>River</t>
    <phoneticPr fontId="1" type="noConversion"/>
  </si>
  <si>
    <t>dis_jan [m3/s]</t>
    <phoneticPr fontId="1" type="noConversion"/>
  </si>
  <si>
    <t>dis_feb 
[m3/s]</t>
    <phoneticPr fontId="1" type="noConversion"/>
  </si>
  <si>
    <t>dis_mar 
[m3/s]</t>
    <phoneticPr fontId="1" type="noConversion"/>
  </si>
  <si>
    <t>dis_apr 
[m3/s]</t>
    <phoneticPr fontId="1" type="noConversion"/>
  </si>
  <si>
    <t>dis_may 
[m3/s]</t>
    <phoneticPr fontId="1" type="noConversion"/>
  </si>
  <si>
    <t>dis_jun 
[m3/s]</t>
    <phoneticPr fontId="1" type="noConversion"/>
  </si>
  <si>
    <t>dis_jul 
[m3/s]</t>
    <phoneticPr fontId="1" type="noConversion"/>
  </si>
  <si>
    <t>dis_aug 
[m3/s]</t>
    <phoneticPr fontId="1" type="noConversion"/>
  </si>
  <si>
    <t>dis_sep 
[m3/s]</t>
    <phoneticPr fontId="1" type="noConversion"/>
  </si>
  <si>
    <t>dis_oct 
[m3/s]</t>
    <phoneticPr fontId="1" type="noConversion"/>
  </si>
  <si>
    <t>dis_nov 
[m3/s]</t>
    <phoneticPr fontId="1" type="noConversion"/>
  </si>
  <si>
    <t>dis_dec 
[m3/s]</t>
    <phoneticPr fontId="1" type="noConversion"/>
  </si>
  <si>
    <t>Copper</t>
    <phoneticPr fontId="1" type="noConversion"/>
  </si>
  <si>
    <t xml:space="preserve">Microplastic discharge [tons y-1] </t>
    <phoneticPr fontId="1" type="noConversion"/>
  </si>
  <si>
    <t>Low Scenario</t>
    <phoneticPr fontId="1" type="noConversion"/>
  </si>
  <si>
    <t>High Scenario</t>
    <phoneticPr fontId="1" type="noConversion"/>
  </si>
  <si>
    <t>PU</t>
    <phoneticPr fontId="1" type="noConversion"/>
  </si>
  <si>
    <t xml:space="preserve">Microplastic load [tons y-1] </t>
    <phoneticPr fontId="1" type="noConversion"/>
  </si>
  <si>
    <t>Microplastic load  (Medical surgical mask) [tons y-1]</t>
    <phoneticPr fontId="1" type="noConversion"/>
  </si>
  <si>
    <t>Microplastic load  (KN95 mask) [tons y-1]</t>
    <phoneticPr fontId="1" type="noConversion"/>
  </si>
  <si>
    <t>First Scenario</t>
    <phoneticPr fontId="1" type="noConversion"/>
  </si>
  <si>
    <t>Second Scenario</t>
    <phoneticPr fontId="1" type="noConversion"/>
  </si>
  <si>
    <t>Third Scenario</t>
    <phoneticPr fontId="1" type="noConversion"/>
  </si>
  <si>
    <t>Fourth Scenario</t>
    <phoneticPr fontId="1" type="noConversion"/>
  </si>
  <si>
    <t>Fifth Scenario</t>
    <phoneticPr fontId="1" type="noConversion"/>
  </si>
  <si>
    <t>Sixth Scenario</t>
    <phoneticPr fontId="1" type="noConversion"/>
  </si>
  <si>
    <t>Seventh Scenario</t>
    <phoneticPr fontId="1" type="noConversion"/>
  </si>
  <si>
    <t>Eighth Scenario</t>
    <phoneticPr fontId="1" type="noConversion"/>
  </si>
  <si>
    <t>Low scenario</t>
    <phoneticPr fontId="1" type="noConversion"/>
  </si>
  <si>
    <t>PU</t>
    <phoneticPr fontId="1" type="noConversion"/>
  </si>
  <si>
    <t>discharge of covid MMPW (tons)</t>
    <phoneticPr fontId="1" type="noConversion"/>
  </si>
  <si>
    <t>United States of America</t>
  </si>
  <si>
    <t>North Korea</t>
  </si>
  <si>
    <t>Zimbabwe</t>
  </si>
  <si>
    <t>Guinea</t>
  </si>
  <si>
    <t>Latvia</t>
  </si>
  <si>
    <t>Albania</t>
  </si>
  <si>
    <t>Andorra</t>
  </si>
  <si>
    <t>Austria</t>
  </si>
  <si>
    <t>Bangladesh</t>
  </si>
  <si>
    <t>Guatemala</t>
  </si>
  <si>
    <t>Afghanistan</t>
  </si>
  <si>
    <t>Democratic Republic of the Congo</t>
  </si>
  <si>
    <t>Georgia</t>
  </si>
  <si>
    <t>El Salvador</t>
  </si>
  <si>
    <t>Bolivia</t>
  </si>
  <si>
    <t>South Korea</t>
  </si>
  <si>
    <t>Mauritania</t>
  </si>
  <si>
    <t>Eritrea</t>
  </si>
  <si>
    <t>Kazakhstan</t>
  </si>
  <si>
    <t>Slovakia</t>
  </si>
  <si>
    <t>Lesotho</t>
  </si>
  <si>
    <t>Switzerland</t>
  </si>
  <si>
    <t>Belgium</t>
  </si>
  <si>
    <t>Ethiopia</t>
  </si>
  <si>
    <t>Belarus</t>
  </si>
  <si>
    <t>Shi0o, Chikuma</t>
  </si>
  <si>
    <r>
      <t>covid-MMPW production (tons)</t>
    </r>
    <r>
      <rPr>
        <b/>
        <vertAlign val="superscript"/>
        <sz val="11"/>
        <rFont val="Calibri"/>
        <family val="2"/>
      </rPr>
      <t>b</t>
    </r>
    <phoneticPr fontId="1" type="noConversion"/>
  </si>
  <si>
    <r>
      <rPr>
        <b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2020.01.01-2021.08.23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</si>
</sst>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.00_ "/>
    <numFmt numFmtId="178" formatCode="#,##0_);[Red]\(#,##0\)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name val="Calibri"/>
      <family val="2"/>
    </font>
    <font>
      <b/>
      <vertAlign val="superscript"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/>
    <xf numFmtId="0" fontId="4" fillId="0" borderId="0" xfId="0" applyFont="1" applyAlignment="1"/>
    <xf numFmtId="49" fontId="4" fillId="0" borderId="0" xfId="0" applyNumberFormat="1" applyFont="1" applyAlignment="1"/>
    <xf numFmtId="49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Border="1">
      <alignment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right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6" fillId="0" borderId="0" xfId="0" applyNumberFormat="1" applyFont="1" applyFill="1">
      <alignment vertical="center"/>
    </xf>
    <xf numFmtId="177" fontId="6" fillId="0" borderId="0" xfId="0" applyNumberFormat="1" applyFont="1" applyFill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right"/>
    </xf>
    <xf numFmtId="178" fontId="6" fillId="0" borderId="0" xfId="0" applyNumberFormat="1" applyFont="1" applyFill="1" applyBorder="1" applyAlignment="1">
      <alignment horizontal="right"/>
    </xf>
    <xf numFmtId="176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Fill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0" fontId="8" fillId="2" borderId="2" xfId="0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right"/>
    </xf>
    <xf numFmtId="38" fontId="6" fillId="0" borderId="6" xfId="0" applyNumberFormat="1" applyFont="1" applyFill="1" applyBorder="1" applyAlignment="1">
      <alignment horizontal="right"/>
    </xf>
    <xf numFmtId="38" fontId="4" fillId="0" borderId="6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178" fontId="6" fillId="0" borderId="12" xfId="0" applyNumberFormat="1" applyFont="1" applyFill="1" applyBorder="1">
      <alignment vertical="center"/>
    </xf>
    <xf numFmtId="178" fontId="6" fillId="0" borderId="6" xfId="0" applyNumberFormat="1" applyFont="1" applyFill="1" applyBorder="1">
      <alignment vertical="center"/>
    </xf>
    <xf numFmtId="178" fontId="4" fillId="0" borderId="6" xfId="0" applyNumberFormat="1" applyFont="1" applyBorder="1" applyAlignment="1"/>
    <xf numFmtId="178" fontId="6" fillId="0" borderId="6" xfId="0" applyNumberFormat="1" applyFont="1" applyFill="1" applyBorder="1" applyAlignment="1"/>
    <xf numFmtId="178" fontId="4" fillId="0" borderId="6" xfId="0" applyNumberFormat="1" applyFont="1" applyFill="1" applyBorder="1" applyAlignment="1"/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1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6.5"/>
  <cols>
    <col min="1" max="1" width="24.25" customWidth="1"/>
    <col min="2" max="2" width="19.875" customWidth="1"/>
    <col min="3" max="3" width="22.875" customWidth="1"/>
    <col min="4" max="4" width="13.375" customWidth="1"/>
    <col min="5" max="5" width="13.625" style="3" customWidth="1"/>
    <col min="6" max="6" width="13.625" style="1" customWidth="1"/>
    <col min="7" max="7" width="27" customWidth="1"/>
    <col min="8" max="8" width="20.5" customWidth="1"/>
  </cols>
  <sheetData>
    <row r="1" spans="1:10" s="18" customFormat="1" ht="30" customHeight="1">
      <c r="A1" s="4" t="s">
        <v>0</v>
      </c>
      <c r="B1" s="4" t="s">
        <v>1</v>
      </c>
      <c r="C1" s="4" t="s">
        <v>2</v>
      </c>
      <c r="D1" s="4" t="s">
        <v>3</v>
      </c>
      <c r="E1" s="17" t="s">
        <v>571</v>
      </c>
      <c r="F1" s="4" t="s">
        <v>572</v>
      </c>
      <c r="G1" s="37" t="s">
        <v>639</v>
      </c>
      <c r="H1" s="41" t="s">
        <v>573</v>
      </c>
    </row>
    <row r="2" spans="1:10" ht="15">
      <c r="A2" s="5" t="s">
        <v>4</v>
      </c>
      <c r="B2" s="2" t="s">
        <v>5</v>
      </c>
      <c r="C2" s="35" t="s">
        <v>6</v>
      </c>
      <c r="D2" s="2" t="s">
        <v>7</v>
      </c>
      <c r="E2" s="9">
        <v>154.5</v>
      </c>
      <c r="F2" s="7">
        <v>69.17</v>
      </c>
      <c r="G2" s="33">
        <v>0</v>
      </c>
      <c r="H2" s="33">
        <v>0</v>
      </c>
      <c r="J2" s="16" t="s">
        <v>569</v>
      </c>
    </row>
    <row r="3" spans="1:10" ht="15">
      <c r="A3" s="5" t="s">
        <v>21</v>
      </c>
      <c r="B3" s="2" t="s">
        <v>22</v>
      </c>
      <c r="C3" s="35" t="s">
        <v>6</v>
      </c>
      <c r="D3" s="2" t="s">
        <v>7</v>
      </c>
      <c r="E3" s="6">
        <v>113.75</v>
      </c>
      <c r="F3" s="7">
        <v>73.25</v>
      </c>
      <c r="G3" s="33">
        <v>0.36763499999999999</v>
      </c>
      <c r="H3" s="33">
        <v>5.0000000000000004E-6</v>
      </c>
      <c r="J3" s="2" t="s">
        <v>570</v>
      </c>
    </row>
    <row r="4" spans="1:10" ht="15">
      <c r="A4" s="5" t="s">
        <v>23</v>
      </c>
      <c r="B4" s="2" t="s">
        <v>24</v>
      </c>
      <c r="C4" s="35" t="s">
        <v>6</v>
      </c>
      <c r="D4" s="2" t="s">
        <v>7</v>
      </c>
      <c r="E4" s="6">
        <v>161.25</v>
      </c>
      <c r="F4" s="7">
        <v>69.25</v>
      </c>
      <c r="G4" s="33">
        <v>0.24168799999999999</v>
      </c>
      <c r="H4" s="33">
        <v>9.9999999999999995E-7</v>
      </c>
      <c r="J4" s="2" t="s">
        <v>640</v>
      </c>
    </row>
    <row r="5" spans="1:10" ht="15">
      <c r="A5" s="5" t="s">
        <v>25</v>
      </c>
      <c r="B5" s="2" t="s">
        <v>26</v>
      </c>
      <c r="C5" s="35" t="s">
        <v>10</v>
      </c>
      <c r="D5" s="2" t="s">
        <v>11</v>
      </c>
      <c r="E5" s="6">
        <v>-129.25</v>
      </c>
      <c r="F5" s="7">
        <v>69.75</v>
      </c>
      <c r="G5" s="33">
        <v>5197.10772</v>
      </c>
      <c r="H5" s="33">
        <v>1.2902389999999999</v>
      </c>
    </row>
    <row r="6" spans="1:10" ht="15">
      <c r="A6" s="5" t="s">
        <v>32</v>
      </c>
      <c r="B6" s="2" t="s">
        <v>33</v>
      </c>
      <c r="C6" s="35" t="s">
        <v>34</v>
      </c>
      <c r="D6" s="2" t="s">
        <v>35</v>
      </c>
      <c r="E6" s="6">
        <v>116.82</v>
      </c>
      <c r="F6" s="7">
        <v>-23.31</v>
      </c>
      <c r="G6" s="33">
        <v>429279.63950300001</v>
      </c>
      <c r="H6" s="33">
        <v>610.60104799999999</v>
      </c>
    </row>
    <row r="7" spans="1:10" ht="15">
      <c r="A7" s="5" t="s">
        <v>43</v>
      </c>
      <c r="B7" s="2" t="s">
        <v>9</v>
      </c>
      <c r="C7" s="35" t="s">
        <v>10</v>
      </c>
      <c r="D7" s="2" t="s">
        <v>11</v>
      </c>
      <c r="E7" s="6">
        <v>-82.25</v>
      </c>
      <c r="F7" s="7">
        <v>53.25</v>
      </c>
      <c r="G7" s="33">
        <v>339576.89394699998</v>
      </c>
      <c r="H7" s="33">
        <v>1161.384949</v>
      </c>
    </row>
    <row r="8" spans="1:10" ht="15">
      <c r="A8" s="5" t="s">
        <v>44</v>
      </c>
      <c r="B8" s="2" t="s">
        <v>45</v>
      </c>
      <c r="C8" s="35" t="s">
        <v>10</v>
      </c>
      <c r="D8" s="2" t="s">
        <v>11</v>
      </c>
      <c r="E8" s="6">
        <v>-69.75</v>
      </c>
      <c r="F8" s="7">
        <v>58.75</v>
      </c>
      <c r="G8" s="33">
        <v>0</v>
      </c>
      <c r="H8" s="33">
        <v>0</v>
      </c>
    </row>
    <row r="9" spans="1:10" ht="15">
      <c r="A9" s="5" t="s">
        <v>48</v>
      </c>
      <c r="B9" s="2" t="s">
        <v>45</v>
      </c>
      <c r="C9" s="35" t="s">
        <v>10</v>
      </c>
      <c r="D9" s="2" t="s">
        <v>11</v>
      </c>
      <c r="E9" s="8">
        <v>-67.58</v>
      </c>
      <c r="F9" s="5">
        <v>57.88</v>
      </c>
      <c r="G9" s="33">
        <v>0</v>
      </c>
      <c r="H9" s="33">
        <v>0</v>
      </c>
    </row>
    <row r="10" spans="1:10" ht="15">
      <c r="A10" s="5" t="s">
        <v>50</v>
      </c>
      <c r="B10" s="2" t="s">
        <v>51</v>
      </c>
      <c r="C10" s="35" t="s">
        <v>52</v>
      </c>
      <c r="D10" s="2" t="s">
        <v>53</v>
      </c>
      <c r="E10" s="6">
        <v>-4.75</v>
      </c>
      <c r="F10" s="7">
        <v>5.25</v>
      </c>
      <c r="G10" s="33">
        <v>0</v>
      </c>
      <c r="H10" s="33">
        <v>0</v>
      </c>
    </row>
    <row r="11" spans="1:10" ht="15">
      <c r="A11" s="5" t="s">
        <v>104</v>
      </c>
      <c r="B11" s="2" t="s">
        <v>105</v>
      </c>
      <c r="C11" s="35" t="s">
        <v>613</v>
      </c>
      <c r="D11" s="2" t="s">
        <v>11</v>
      </c>
      <c r="E11" s="9" t="s">
        <v>106</v>
      </c>
      <c r="F11" s="7">
        <v>70.45</v>
      </c>
      <c r="G11" s="33">
        <v>7196.5356760000004</v>
      </c>
      <c r="H11" s="33">
        <v>2.0726010000000001</v>
      </c>
    </row>
    <row r="12" spans="1:10" ht="15">
      <c r="A12" s="5" t="s">
        <v>107</v>
      </c>
      <c r="B12" s="2" t="s">
        <v>51</v>
      </c>
      <c r="C12" s="35" t="s">
        <v>108</v>
      </c>
      <c r="D12" s="2" t="s">
        <v>53</v>
      </c>
      <c r="E12" s="6">
        <v>-3.75</v>
      </c>
      <c r="F12" s="7">
        <v>5.25</v>
      </c>
      <c r="G12" s="33">
        <v>1223.255633</v>
      </c>
      <c r="H12" s="33">
        <v>0.17551</v>
      </c>
    </row>
    <row r="13" spans="1:10" ht="15">
      <c r="A13" s="5" t="s">
        <v>117</v>
      </c>
      <c r="B13" s="2" t="s">
        <v>13</v>
      </c>
      <c r="C13" s="35" t="s">
        <v>10</v>
      </c>
      <c r="D13" s="2" t="s">
        <v>11</v>
      </c>
      <c r="E13" s="6">
        <v>-144.75</v>
      </c>
      <c r="F13" s="7">
        <v>60.25</v>
      </c>
      <c r="G13" s="33">
        <v>0</v>
      </c>
      <c r="H13" s="33">
        <v>0</v>
      </c>
    </row>
    <row r="14" spans="1:10" ht="15">
      <c r="A14" s="5" t="s">
        <v>118</v>
      </c>
      <c r="B14" s="2" t="s">
        <v>105</v>
      </c>
      <c r="C14" s="35" t="s">
        <v>10</v>
      </c>
      <c r="D14" s="2" t="s">
        <v>11</v>
      </c>
      <c r="E14" s="6">
        <v>-115.25</v>
      </c>
      <c r="F14" s="7">
        <v>67.75</v>
      </c>
      <c r="G14" s="33">
        <v>88328.132897999996</v>
      </c>
      <c r="H14" s="33">
        <v>91.018071000000006</v>
      </c>
    </row>
    <row r="15" spans="1:10" ht="15">
      <c r="A15" s="5" t="s">
        <v>161</v>
      </c>
      <c r="B15" s="2" t="s">
        <v>9</v>
      </c>
      <c r="C15" s="35" t="s">
        <v>10</v>
      </c>
      <c r="D15" s="2" t="s">
        <v>11</v>
      </c>
      <c r="E15" s="6">
        <v>-78.25</v>
      </c>
      <c r="F15" s="7">
        <v>52.25</v>
      </c>
      <c r="G15" s="33">
        <v>21807.797411</v>
      </c>
      <c r="H15" s="33">
        <v>5.5689869999999999</v>
      </c>
    </row>
    <row r="16" spans="1:10" ht="15">
      <c r="A16" s="5" t="s">
        <v>165</v>
      </c>
      <c r="B16" s="2" t="s">
        <v>105</v>
      </c>
      <c r="C16" s="35" t="s">
        <v>10</v>
      </c>
      <c r="D16" s="2" t="s">
        <v>11</v>
      </c>
      <c r="E16" s="6">
        <v>-104.14</v>
      </c>
      <c r="F16" s="7">
        <v>67.7</v>
      </c>
      <c r="G16" s="33">
        <v>5.0001999999999998E-2</v>
      </c>
      <c r="H16" s="33">
        <v>0</v>
      </c>
    </row>
    <row r="17" spans="1:8" ht="15">
      <c r="A17" s="5" t="s">
        <v>169</v>
      </c>
      <c r="B17" s="2" t="s">
        <v>170</v>
      </c>
      <c r="C17" s="35" t="s">
        <v>34</v>
      </c>
      <c r="D17" s="2" t="s">
        <v>35</v>
      </c>
      <c r="E17" s="9" t="s">
        <v>171</v>
      </c>
      <c r="F17" s="7">
        <v>-17.61</v>
      </c>
      <c r="G17" s="33">
        <v>0</v>
      </c>
      <c r="H17" s="33">
        <v>0</v>
      </c>
    </row>
    <row r="18" spans="1:8" ht="15">
      <c r="A18" s="5" t="s">
        <v>186</v>
      </c>
      <c r="B18" s="2" t="s">
        <v>33</v>
      </c>
      <c r="C18" s="35" t="s">
        <v>34</v>
      </c>
      <c r="D18" s="2" t="s">
        <v>35</v>
      </c>
      <c r="E18" s="6">
        <v>113.75</v>
      </c>
      <c r="F18" s="7">
        <v>-24.75</v>
      </c>
      <c r="G18" s="33">
        <v>4.3119649999999998</v>
      </c>
      <c r="H18" s="33">
        <v>4.3999999999999999E-5</v>
      </c>
    </row>
    <row r="19" spans="1:8" ht="15">
      <c r="A19" s="5" t="s">
        <v>189</v>
      </c>
      <c r="B19" s="2" t="s">
        <v>45</v>
      </c>
      <c r="C19" s="35" t="s">
        <v>10</v>
      </c>
      <c r="D19" s="2" t="s">
        <v>11</v>
      </c>
      <c r="E19" s="6">
        <v>-66.25</v>
      </c>
      <c r="F19" s="7">
        <v>58.75</v>
      </c>
      <c r="G19" s="33">
        <v>0</v>
      </c>
      <c r="H19" s="33">
        <v>0</v>
      </c>
    </row>
    <row r="20" spans="1:8" ht="15">
      <c r="A20" s="5" t="s">
        <v>190</v>
      </c>
      <c r="B20" s="2" t="s">
        <v>170</v>
      </c>
      <c r="C20" s="35" t="s">
        <v>34</v>
      </c>
      <c r="D20" s="2" t="s">
        <v>35</v>
      </c>
      <c r="E20" s="9" t="s">
        <v>191</v>
      </c>
      <c r="F20" s="7">
        <v>-16.79</v>
      </c>
      <c r="G20" s="33">
        <v>34780.860941999999</v>
      </c>
      <c r="H20" s="33">
        <v>22.483187999999998</v>
      </c>
    </row>
    <row r="21" spans="1:8" ht="15">
      <c r="A21" s="5" t="s">
        <v>195</v>
      </c>
      <c r="B21" s="2" t="s">
        <v>9</v>
      </c>
      <c r="C21" s="35" t="s">
        <v>10</v>
      </c>
      <c r="D21" s="2" t="s">
        <v>11</v>
      </c>
      <c r="E21" s="8">
        <v>-78.91</v>
      </c>
      <c r="F21" s="5">
        <v>53.78</v>
      </c>
      <c r="G21" s="33">
        <v>0</v>
      </c>
      <c r="H21" s="33">
        <v>0</v>
      </c>
    </row>
    <row r="22" spans="1:8" ht="15">
      <c r="A22" s="5" t="s">
        <v>196</v>
      </c>
      <c r="B22" s="2" t="s">
        <v>9</v>
      </c>
      <c r="C22" s="35" t="s">
        <v>10</v>
      </c>
      <c r="D22" s="2" t="s">
        <v>11</v>
      </c>
      <c r="E22" s="8">
        <v>-76.989999999999995</v>
      </c>
      <c r="F22" s="5">
        <v>55.23</v>
      </c>
      <c r="G22" s="33">
        <v>117.011138</v>
      </c>
      <c r="H22" s="33">
        <v>6.1816999999999997E-2</v>
      </c>
    </row>
    <row r="23" spans="1:8" ht="15">
      <c r="A23" s="5" t="s">
        <v>209</v>
      </c>
      <c r="B23" s="2" t="s">
        <v>105</v>
      </c>
      <c r="C23" s="35" t="s">
        <v>10</v>
      </c>
      <c r="D23" s="2" t="s">
        <v>11</v>
      </c>
      <c r="E23" s="8">
        <v>-95.75</v>
      </c>
      <c r="F23" s="5">
        <v>67.25</v>
      </c>
      <c r="G23" s="33">
        <v>52435.410965000003</v>
      </c>
      <c r="H23" s="33">
        <v>31.025798000000002</v>
      </c>
    </row>
    <row r="24" spans="1:8" ht="15">
      <c r="A24" s="5" t="s">
        <v>211</v>
      </c>
      <c r="B24" s="2" t="s">
        <v>26</v>
      </c>
      <c r="C24" s="35" t="s">
        <v>10</v>
      </c>
      <c r="D24" s="2" t="s">
        <v>11</v>
      </c>
      <c r="E24" s="9" t="s">
        <v>212</v>
      </c>
      <c r="F24" s="7">
        <v>69.25</v>
      </c>
      <c r="G24" s="33">
        <v>93410.778894000003</v>
      </c>
      <c r="H24" s="33">
        <v>349.09038700000002</v>
      </c>
    </row>
    <row r="25" spans="1:8" ht="15">
      <c r="A25" s="5" t="s">
        <v>213</v>
      </c>
      <c r="B25" s="2" t="s">
        <v>26</v>
      </c>
      <c r="C25" s="35" t="s">
        <v>10</v>
      </c>
      <c r="D25" s="2" t="s">
        <v>11</v>
      </c>
      <c r="E25" s="13" t="s">
        <v>214</v>
      </c>
      <c r="F25" s="7">
        <v>69.78</v>
      </c>
      <c r="G25" s="33">
        <v>250358.140059</v>
      </c>
      <c r="H25" s="33">
        <v>300.95721800000001</v>
      </c>
    </row>
    <row r="26" spans="1:8" ht="15">
      <c r="A26" s="5" t="s">
        <v>223</v>
      </c>
      <c r="B26" s="2" t="s">
        <v>5</v>
      </c>
      <c r="C26" s="35" t="s">
        <v>6</v>
      </c>
      <c r="D26" s="2" t="s">
        <v>7</v>
      </c>
      <c r="E26" s="6">
        <v>149.75</v>
      </c>
      <c r="F26" s="7">
        <v>71.25</v>
      </c>
      <c r="G26" s="33">
        <v>3828.61868</v>
      </c>
      <c r="H26" s="33">
        <v>0.67937800000000004</v>
      </c>
    </row>
    <row r="27" spans="1:8" ht="15">
      <c r="A27" s="5" t="s">
        <v>233</v>
      </c>
      <c r="B27" s="2" t="s">
        <v>105</v>
      </c>
      <c r="C27" s="35" t="s">
        <v>234</v>
      </c>
      <c r="D27" s="2" t="s">
        <v>39</v>
      </c>
      <c r="E27" s="6">
        <v>-16.420000000000002</v>
      </c>
      <c r="F27" s="7">
        <v>65.83</v>
      </c>
      <c r="G27" s="33">
        <v>9.8941529999999993</v>
      </c>
      <c r="H27" s="33">
        <v>1.9699999999999999E-4</v>
      </c>
    </row>
    <row r="28" spans="1:8" ht="15">
      <c r="A28" s="5" t="s">
        <v>239</v>
      </c>
      <c r="B28" s="2" t="s">
        <v>24</v>
      </c>
      <c r="C28" s="35" t="s">
        <v>6</v>
      </c>
      <c r="D28" s="2" t="s">
        <v>7</v>
      </c>
      <c r="E28" s="6">
        <v>162.75</v>
      </c>
      <c r="F28" s="7">
        <v>56.25</v>
      </c>
      <c r="G28" s="33">
        <v>5058.3205589999998</v>
      </c>
      <c r="H28" s="33">
        <v>2.8967149999999999</v>
      </c>
    </row>
    <row r="29" spans="1:8" ht="15">
      <c r="A29" s="5" t="s">
        <v>246</v>
      </c>
      <c r="B29" s="2" t="s">
        <v>22</v>
      </c>
      <c r="C29" s="35" t="s">
        <v>6</v>
      </c>
      <c r="D29" s="2" t="s">
        <v>7</v>
      </c>
      <c r="E29" s="6">
        <v>106.75</v>
      </c>
      <c r="F29" s="7">
        <v>73.25</v>
      </c>
      <c r="G29" s="33">
        <v>4974.518247</v>
      </c>
      <c r="H29" s="33">
        <v>1.21147</v>
      </c>
    </row>
    <row r="30" spans="1:8" ht="15">
      <c r="A30" s="5" t="s">
        <v>254</v>
      </c>
      <c r="B30" s="2" t="s">
        <v>255</v>
      </c>
      <c r="C30" s="35" t="s">
        <v>613</v>
      </c>
      <c r="D30" s="2" t="s">
        <v>11</v>
      </c>
      <c r="E30" s="6">
        <v>-160.13</v>
      </c>
      <c r="F30" s="7">
        <v>66.97</v>
      </c>
      <c r="G30" s="33">
        <v>11.064479</v>
      </c>
      <c r="H30" s="33">
        <v>2.31E-4</v>
      </c>
    </row>
    <row r="31" spans="1:8" ht="15">
      <c r="A31" s="5" t="s">
        <v>258</v>
      </c>
      <c r="B31" s="2" t="s">
        <v>5</v>
      </c>
      <c r="C31" s="35" t="s">
        <v>6</v>
      </c>
      <c r="D31" s="2" t="s">
        <v>7</v>
      </c>
      <c r="E31" s="6">
        <v>160.75</v>
      </c>
      <c r="F31" s="7">
        <v>68.75</v>
      </c>
      <c r="G31" s="33">
        <v>125.211776</v>
      </c>
      <c r="H31" s="33">
        <v>4.0369000000000002E-2</v>
      </c>
    </row>
    <row r="32" spans="1:8" ht="15">
      <c r="A32" s="5" t="s">
        <v>268</v>
      </c>
      <c r="B32" s="2" t="s">
        <v>269</v>
      </c>
      <c r="C32" s="35" t="s">
        <v>6</v>
      </c>
      <c r="D32" s="2" t="s">
        <v>7</v>
      </c>
      <c r="E32" s="9" t="s">
        <v>270</v>
      </c>
      <c r="F32" s="7">
        <v>76.27</v>
      </c>
      <c r="G32" s="33">
        <v>1157.3565390000001</v>
      </c>
      <c r="H32" s="33">
        <v>0.92837499999999995</v>
      </c>
    </row>
    <row r="33" spans="1:8" ht="15">
      <c r="A33" s="5" t="s">
        <v>271</v>
      </c>
      <c r="B33" s="2" t="s">
        <v>170</v>
      </c>
      <c r="C33" s="35" t="s">
        <v>34</v>
      </c>
      <c r="D33" s="2" t="s">
        <v>35</v>
      </c>
      <c r="E33" s="9" t="s">
        <v>272</v>
      </c>
      <c r="F33" s="7">
        <v>-17.91</v>
      </c>
      <c r="G33" s="33">
        <v>282.08153800000002</v>
      </c>
      <c r="H33" s="33">
        <v>2.6647000000000001E-2</v>
      </c>
    </row>
    <row r="34" spans="1:8" ht="15">
      <c r="A34" s="5" t="s">
        <v>274</v>
      </c>
      <c r="B34" s="2" t="s">
        <v>22</v>
      </c>
      <c r="C34" s="35" t="s">
        <v>6</v>
      </c>
      <c r="D34" s="2" t="s">
        <v>7</v>
      </c>
      <c r="E34" s="6">
        <v>126.75</v>
      </c>
      <c r="F34" s="7">
        <v>72.75</v>
      </c>
      <c r="G34" s="33">
        <v>3683.851999</v>
      </c>
      <c r="H34" s="33">
        <v>0.78398800000000002</v>
      </c>
    </row>
    <row r="35" spans="1:8" ht="15">
      <c r="A35" s="5" t="s">
        <v>278</v>
      </c>
      <c r="B35" s="2" t="s">
        <v>279</v>
      </c>
      <c r="C35" s="35" t="s">
        <v>10</v>
      </c>
      <c r="D35" s="2" t="s">
        <v>11</v>
      </c>
      <c r="E35" s="6">
        <v>-59.6</v>
      </c>
      <c r="F35" s="7">
        <v>50.7</v>
      </c>
      <c r="G35" s="33">
        <v>12157.612177000001</v>
      </c>
      <c r="H35" s="33">
        <v>10.352784</v>
      </c>
    </row>
    <row r="36" spans="1:8" ht="15">
      <c r="A36" s="5" t="s">
        <v>295</v>
      </c>
      <c r="B36" s="2" t="s">
        <v>170</v>
      </c>
      <c r="C36" s="35" t="s">
        <v>34</v>
      </c>
      <c r="D36" s="2" t="s">
        <v>35</v>
      </c>
      <c r="E36" s="6">
        <v>135.08000000000001</v>
      </c>
      <c r="F36" s="7">
        <v>-16.45</v>
      </c>
      <c r="G36" s="33">
        <v>605.50953500000003</v>
      </c>
      <c r="H36" s="33">
        <v>0.35022399999999998</v>
      </c>
    </row>
    <row r="37" spans="1:8" ht="15">
      <c r="A37" s="5" t="s">
        <v>335</v>
      </c>
      <c r="B37" s="2" t="s">
        <v>33</v>
      </c>
      <c r="C37" s="35" t="s">
        <v>34</v>
      </c>
      <c r="D37" s="2" t="s">
        <v>35</v>
      </c>
      <c r="E37" s="6">
        <v>114.25</v>
      </c>
      <c r="F37" s="7">
        <v>-27.75</v>
      </c>
      <c r="G37" s="33">
        <v>277.96929499999999</v>
      </c>
      <c r="H37" s="33">
        <v>0.11304599999999999</v>
      </c>
    </row>
    <row r="38" spans="1:8" ht="15">
      <c r="A38" s="5" t="s">
        <v>344</v>
      </c>
      <c r="B38" s="2" t="s">
        <v>30</v>
      </c>
      <c r="C38" s="35" t="s">
        <v>10</v>
      </c>
      <c r="D38" s="2" t="s">
        <v>11</v>
      </c>
      <c r="E38" s="6">
        <v>-130.25</v>
      </c>
      <c r="F38" s="7">
        <v>54.75</v>
      </c>
      <c r="G38" s="33">
        <v>40477.502592999997</v>
      </c>
      <c r="H38" s="33">
        <v>83.937122000000002</v>
      </c>
    </row>
    <row r="39" spans="1:8" ht="15">
      <c r="A39" s="5" t="s">
        <v>345</v>
      </c>
      <c r="B39" s="2" t="s">
        <v>279</v>
      </c>
      <c r="C39" s="35" t="s">
        <v>10</v>
      </c>
      <c r="D39" s="2" t="s">
        <v>11</v>
      </c>
      <c r="E39" s="6">
        <v>-61.59</v>
      </c>
      <c r="F39" s="7">
        <v>50.19</v>
      </c>
      <c r="G39" s="33">
        <v>2025.4690290000001</v>
      </c>
      <c r="H39" s="33">
        <v>1.9428989999999999</v>
      </c>
    </row>
    <row r="40" spans="1:8" ht="15">
      <c r="A40" s="5" t="s">
        <v>354</v>
      </c>
      <c r="B40" s="2" t="s">
        <v>255</v>
      </c>
      <c r="C40" s="35" t="s">
        <v>613</v>
      </c>
      <c r="D40" s="2" t="s">
        <v>11</v>
      </c>
      <c r="E40" s="6">
        <v>-162.94</v>
      </c>
      <c r="F40" s="7">
        <v>67.569999999999993</v>
      </c>
      <c r="G40" s="33">
        <v>4518.5282010000001</v>
      </c>
      <c r="H40" s="33">
        <v>1.374911</v>
      </c>
    </row>
    <row r="41" spans="1:8" ht="15">
      <c r="A41" s="5" t="s">
        <v>370</v>
      </c>
      <c r="B41" s="2" t="s">
        <v>22</v>
      </c>
      <c r="C41" s="35" t="s">
        <v>6</v>
      </c>
      <c r="D41" s="2" t="s">
        <v>7</v>
      </c>
      <c r="E41" s="6">
        <v>122.25</v>
      </c>
      <c r="F41" s="7">
        <v>72.75</v>
      </c>
      <c r="G41" s="33">
        <v>1438.9586280000001</v>
      </c>
      <c r="H41" s="33">
        <v>0.16619300000000001</v>
      </c>
    </row>
    <row r="42" spans="1:8" ht="15">
      <c r="A42" s="5" t="s">
        <v>371</v>
      </c>
      <c r="B42" s="2" t="s">
        <v>22</v>
      </c>
      <c r="C42" s="35" t="s">
        <v>6</v>
      </c>
      <c r="D42" s="2" t="s">
        <v>7</v>
      </c>
      <c r="E42" s="6">
        <v>132.18</v>
      </c>
      <c r="F42" s="7">
        <v>69.53</v>
      </c>
      <c r="G42" s="33">
        <v>0.46615099999999998</v>
      </c>
      <c r="H42" s="33">
        <v>6.9999999999999999E-6</v>
      </c>
    </row>
    <row r="43" spans="1:8" ht="15">
      <c r="A43" s="5" t="s">
        <v>374</v>
      </c>
      <c r="B43" s="2" t="s">
        <v>137</v>
      </c>
      <c r="C43" s="35" t="s">
        <v>34</v>
      </c>
      <c r="D43" s="2" t="s">
        <v>35</v>
      </c>
      <c r="E43" s="8">
        <v>128.55000000000001</v>
      </c>
      <c r="F43" s="5">
        <v>-15.52</v>
      </c>
      <c r="G43" s="33">
        <v>2.9950100000000002</v>
      </c>
      <c r="H43" s="33">
        <v>9.5000000000000005E-5</v>
      </c>
    </row>
    <row r="44" spans="1:8" ht="15">
      <c r="A44" s="5" t="s">
        <v>383</v>
      </c>
      <c r="B44" s="2" t="s">
        <v>384</v>
      </c>
      <c r="C44" s="35" t="s">
        <v>6</v>
      </c>
      <c r="D44" s="2" t="s">
        <v>7</v>
      </c>
      <c r="E44" s="6">
        <v>174.15</v>
      </c>
      <c r="F44" s="7">
        <v>68.53</v>
      </c>
      <c r="G44" s="33">
        <v>6.7783550000000004</v>
      </c>
      <c r="H44" s="33">
        <v>2.9999999999999997E-4</v>
      </c>
    </row>
    <row r="45" spans="1:8" ht="15">
      <c r="A45" s="5" t="s">
        <v>404</v>
      </c>
      <c r="B45" s="2" t="s">
        <v>243</v>
      </c>
      <c r="C45" s="35" t="s">
        <v>6</v>
      </c>
      <c r="D45" s="2" t="s">
        <v>7</v>
      </c>
      <c r="E45" s="6">
        <v>41.13</v>
      </c>
      <c r="F45" s="7">
        <v>67.09</v>
      </c>
      <c r="G45" s="33">
        <v>961.17227700000001</v>
      </c>
      <c r="H45" s="33">
        <v>0.40999799999999997</v>
      </c>
    </row>
    <row r="46" spans="1:8" ht="15">
      <c r="A46" s="5" t="s">
        <v>411</v>
      </c>
      <c r="B46" s="2" t="s">
        <v>348</v>
      </c>
      <c r="C46" s="35" t="s">
        <v>10</v>
      </c>
      <c r="D46" s="2" t="s">
        <v>11</v>
      </c>
      <c r="E46" s="9" t="s">
        <v>412</v>
      </c>
      <c r="F46" s="7">
        <v>64.03</v>
      </c>
      <c r="G46" s="33">
        <v>30854.824365</v>
      </c>
      <c r="H46" s="33">
        <v>14.048647000000001</v>
      </c>
    </row>
    <row r="47" spans="1:8" ht="15">
      <c r="A47" s="5" t="s">
        <v>439</v>
      </c>
      <c r="B47" s="2" t="s">
        <v>170</v>
      </c>
      <c r="C47" s="35" t="s">
        <v>34</v>
      </c>
      <c r="D47" s="2" t="s">
        <v>35</v>
      </c>
      <c r="E47" s="6">
        <v>135.25</v>
      </c>
      <c r="F47" s="7">
        <v>-14.75</v>
      </c>
      <c r="G47" s="33">
        <v>3613.2766430000001</v>
      </c>
      <c r="H47" s="33">
        <v>0.76262399999999997</v>
      </c>
    </row>
    <row r="48" spans="1:8" ht="15">
      <c r="A48" s="5" t="s">
        <v>444</v>
      </c>
      <c r="B48" s="2" t="s">
        <v>9</v>
      </c>
      <c r="C48" s="35" t="s">
        <v>10</v>
      </c>
      <c r="D48" s="2" t="s">
        <v>11</v>
      </c>
      <c r="E48" s="6">
        <v>-78.75</v>
      </c>
      <c r="F48" s="7">
        <v>51.75</v>
      </c>
      <c r="G48" s="33">
        <v>30373.59548</v>
      </c>
      <c r="H48" s="33">
        <v>12.832217999999999</v>
      </c>
    </row>
    <row r="49" spans="1:8" ht="15">
      <c r="A49" s="5" t="s">
        <v>475</v>
      </c>
      <c r="B49" s="2" t="s">
        <v>348</v>
      </c>
      <c r="C49" s="35" t="s">
        <v>10</v>
      </c>
      <c r="D49" s="2" t="s">
        <v>11</v>
      </c>
      <c r="E49" s="9" t="s">
        <v>476</v>
      </c>
      <c r="F49" s="7">
        <v>59</v>
      </c>
      <c r="G49" s="33">
        <v>14382.259448999999</v>
      </c>
      <c r="H49" s="33">
        <v>5.4707080000000001</v>
      </c>
    </row>
    <row r="50" spans="1:8" ht="15">
      <c r="A50" s="5" t="s">
        <v>505</v>
      </c>
      <c r="B50" s="2" t="s">
        <v>506</v>
      </c>
      <c r="C50" s="35" t="s">
        <v>10</v>
      </c>
      <c r="D50" s="2" t="s">
        <v>11</v>
      </c>
      <c r="E50" s="6">
        <v>-132.25</v>
      </c>
      <c r="F50" s="7">
        <v>56.75</v>
      </c>
      <c r="G50" s="33">
        <v>0</v>
      </c>
      <c r="H50" s="33">
        <v>0</v>
      </c>
    </row>
    <row r="51" spans="1:8" ht="15">
      <c r="A51" s="5" t="s">
        <v>527</v>
      </c>
      <c r="B51" s="2" t="s">
        <v>348</v>
      </c>
      <c r="C51" s="35" t="s">
        <v>10</v>
      </c>
      <c r="D51" s="2" t="s">
        <v>11</v>
      </c>
      <c r="E51" s="9" t="s">
        <v>528</v>
      </c>
      <c r="F51" s="7">
        <v>63.86</v>
      </c>
      <c r="G51" s="33">
        <v>1370.1834369999999</v>
      </c>
      <c r="H51" s="33">
        <v>0</v>
      </c>
    </row>
    <row r="52" spans="1:8" ht="15">
      <c r="A52" s="5" t="s">
        <v>530</v>
      </c>
      <c r="B52" s="2" t="s">
        <v>348</v>
      </c>
      <c r="C52" s="35" t="s">
        <v>10</v>
      </c>
      <c r="D52" s="2" t="s">
        <v>11</v>
      </c>
      <c r="E52" s="9" t="s">
        <v>531</v>
      </c>
      <c r="F52" s="7">
        <v>60.41</v>
      </c>
      <c r="G52" s="33">
        <v>1673.4910560000001</v>
      </c>
      <c r="H52" s="33">
        <v>0.19333800000000001</v>
      </c>
    </row>
    <row r="53" spans="1:8" ht="15">
      <c r="A53" s="5" t="s">
        <v>550</v>
      </c>
      <c r="B53" s="2" t="s">
        <v>137</v>
      </c>
      <c r="C53" s="35" t="s">
        <v>34</v>
      </c>
      <c r="D53" s="2" t="s">
        <v>35</v>
      </c>
      <c r="E53" s="6">
        <v>129.75</v>
      </c>
      <c r="F53" s="7">
        <v>-15.25</v>
      </c>
      <c r="G53" s="33">
        <v>24970.943102000001</v>
      </c>
      <c r="H53" s="33">
        <v>64.767032999999998</v>
      </c>
    </row>
    <row r="54" spans="1:8" ht="15">
      <c r="A54" s="5" t="s">
        <v>559</v>
      </c>
      <c r="B54" s="2" t="s">
        <v>348</v>
      </c>
      <c r="C54" s="35" t="s">
        <v>10</v>
      </c>
      <c r="D54" s="2" t="s">
        <v>11</v>
      </c>
      <c r="E54" s="6">
        <v>-85.25</v>
      </c>
      <c r="F54" s="7">
        <v>55.25</v>
      </c>
      <c r="G54" s="33">
        <v>4739.9065790000004</v>
      </c>
      <c r="H54" s="33">
        <v>1.094827</v>
      </c>
    </row>
    <row r="55" spans="1:8" ht="15">
      <c r="A55" s="5" t="s">
        <v>561</v>
      </c>
      <c r="B55" s="2" t="s">
        <v>22</v>
      </c>
      <c r="C55" s="35" t="s">
        <v>6</v>
      </c>
      <c r="D55" s="2" t="s">
        <v>7</v>
      </c>
      <c r="E55" s="6">
        <v>135.75</v>
      </c>
      <c r="F55" s="7">
        <v>71.25</v>
      </c>
      <c r="G55" s="33">
        <v>0.41150199999999998</v>
      </c>
      <c r="H55" s="33">
        <v>1.7E-5</v>
      </c>
    </row>
    <row r="56" spans="1:8" ht="15">
      <c r="A56" s="5" t="s">
        <v>565</v>
      </c>
      <c r="B56" s="2" t="s">
        <v>269</v>
      </c>
      <c r="C56" s="35" t="s">
        <v>6</v>
      </c>
      <c r="D56" s="2" t="s">
        <v>7</v>
      </c>
      <c r="E56" s="6">
        <v>83.25</v>
      </c>
      <c r="F56" s="7">
        <v>70.75</v>
      </c>
      <c r="G56" s="33">
        <v>0</v>
      </c>
      <c r="H56" s="33">
        <v>0</v>
      </c>
    </row>
    <row r="57" spans="1:8" ht="15">
      <c r="A57" s="5" t="s">
        <v>12</v>
      </c>
      <c r="B57" s="2" t="s">
        <v>13</v>
      </c>
      <c r="C57" s="35" t="s">
        <v>10</v>
      </c>
      <c r="D57" s="2" t="s">
        <v>11</v>
      </c>
      <c r="E57" s="6">
        <v>-138.25</v>
      </c>
      <c r="F57" s="7">
        <v>59.25</v>
      </c>
      <c r="G57" s="33">
        <v>1.7773000000000001E-2</v>
      </c>
      <c r="H57" s="33">
        <v>0</v>
      </c>
    </row>
    <row r="58" spans="1:8" ht="15">
      <c r="A58" s="5" t="s">
        <v>175</v>
      </c>
      <c r="B58" s="2" t="s">
        <v>33</v>
      </c>
      <c r="C58" s="35" t="s">
        <v>34</v>
      </c>
      <c r="D58" s="2" t="s">
        <v>35</v>
      </c>
      <c r="E58" s="6">
        <v>116.25</v>
      </c>
      <c r="F58" s="7">
        <v>-21.25</v>
      </c>
      <c r="G58" s="33">
        <v>5378.7531520000002</v>
      </c>
      <c r="H58" s="33">
        <v>1.4642500000000001</v>
      </c>
    </row>
    <row r="59" spans="1:8" ht="15">
      <c r="A59" s="5" t="s">
        <v>308</v>
      </c>
      <c r="B59" s="2" t="s">
        <v>279</v>
      </c>
      <c r="C59" s="35" t="s">
        <v>10</v>
      </c>
      <c r="D59" s="2" t="s">
        <v>11</v>
      </c>
      <c r="E59" s="6">
        <v>-68.25</v>
      </c>
      <c r="F59" s="7">
        <v>49.25</v>
      </c>
      <c r="G59" s="33">
        <v>9.1050699999999996</v>
      </c>
      <c r="H59" s="33">
        <v>2.287E-3</v>
      </c>
    </row>
    <row r="60" spans="1:8" ht="15">
      <c r="A60" s="5" t="s">
        <v>325</v>
      </c>
      <c r="B60" s="2" t="s">
        <v>170</v>
      </c>
      <c r="C60" s="35" t="s">
        <v>34</v>
      </c>
      <c r="D60" s="2" t="s">
        <v>35</v>
      </c>
      <c r="E60" s="6">
        <v>147.38</v>
      </c>
      <c r="F60" s="7">
        <v>-37.770000000000003</v>
      </c>
      <c r="G60" s="33">
        <v>9087.5310549999995</v>
      </c>
      <c r="H60" s="33">
        <v>13.018514</v>
      </c>
    </row>
    <row r="61" spans="1:8" ht="15">
      <c r="A61" s="5" t="s">
        <v>484</v>
      </c>
      <c r="B61" s="2" t="s">
        <v>348</v>
      </c>
      <c r="C61" s="35" t="s">
        <v>10</v>
      </c>
      <c r="D61" s="2" t="s">
        <v>11</v>
      </c>
      <c r="E61" s="6">
        <v>-2.3199999999999998</v>
      </c>
      <c r="F61" s="7">
        <v>52.38</v>
      </c>
      <c r="G61" s="33">
        <v>420.16684600000002</v>
      </c>
      <c r="H61" s="33">
        <v>0.30341299999999999</v>
      </c>
    </row>
    <row r="62" spans="1:8" ht="15">
      <c r="A62" s="5" t="s">
        <v>148</v>
      </c>
      <c r="B62" s="2" t="s">
        <v>33</v>
      </c>
      <c r="C62" s="35" t="s">
        <v>34</v>
      </c>
      <c r="D62" s="2" t="s">
        <v>35</v>
      </c>
      <c r="E62" s="6">
        <v>118.75</v>
      </c>
      <c r="F62" s="7">
        <v>-20.25</v>
      </c>
      <c r="G62" s="33">
        <v>534.28349900000001</v>
      </c>
      <c r="H62" s="33">
        <v>0.26977800000000002</v>
      </c>
    </row>
    <row r="63" spans="1:8" ht="15">
      <c r="A63" s="5" t="s">
        <v>8</v>
      </c>
      <c r="B63" s="2" t="s">
        <v>9</v>
      </c>
      <c r="C63" s="35" t="s">
        <v>10</v>
      </c>
      <c r="D63" s="2" t="s">
        <v>11</v>
      </c>
      <c r="E63" s="9">
        <v>-81.75</v>
      </c>
      <c r="F63" s="7">
        <v>52.25</v>
      </c>
      <c r="G63" s="33">
        <v>1084.635978</v>
      </c>
      <c r="H63" s="33">
        <v>0.143701</v>
      </c>
    </row>
    <row r="64" spans="1:8" ht="15">
      <c r="A64" s="5" t="s">
        <v>90</v>
      </c>
      <c r="B64" s="2" t="s">
        <v>91</v>
      </c>
      <c r="C64" s="35" t="s">
        <v>10</v>
      </c>
      <c r="D64" s="2" t="s">
        <v>11</v>
      </c>
      <c r="E64" s="6">
        <v>-94.25</v>
      </c>
      <c r="F64" s="7">
        <v>58.75</v>
      </c>
      <c r="G64" s="33">
        <v>4577.0950279999997</v>
      </c>
      <c r="H64" s="33">
        <v>0.179509</v>
      </c>
    </row>
    <row r="65" spans="1:8" ht="15">
      <c r="A65" s="5" t="s">
        <v>114</v>
      </c>
      <c r="B65" s="2" t="s">
        <v>15</v>
      </c>
      <c r="C65" s="35" t="s">
        <v>115</v>
      </c>
      <c r="D65" s="2" t="s">
        <v>18</v>
      </c>
      <c r="E65" s="9" t="s">
        <v>116</v>
      </c>
      <c r="F65" s="7">
        <v>5.74</v>
      </c>
      <c r="G65" s="33">
        <v>3491.3130639999999</v>
      </c>
      <c r="H65" s="33">
        <v>3.5232100000000002</v>
      </c>
    </row>
    <row r="66" spans="1:8" ht="15">
      <c r="A66" s="5" t="s">
        <v>445</v>
      </c>
      <c r="B66" s="2" t="s">
        <v>33</v>
      </c>
      <c r="C66" s="35" t="s">
        <v>441</v>
      </c>
      <c r="D66" s="2" t="s">
        <v>53</v>
      </c>
      <c r="E66" s="6">
        <v>38.700000000000003</v>
      </c>
      <c r="F66" s="7">
        <v>-6.68</v>
      </c>
      <c r="G66" s="33">
        <v>5.9961739999999999</v>
      </c>
      <c r="H66" s="33">
        <v>9.7E-5</v>
      </c>
    </row>
    <row r="67" spans="1:8" ht="15">
      <c r="A67" s="5" t="s">
        <v>523</v>
      </c>
      <c r="B67" s="2" t="s">
        <v>269</v>
      </c>
      <c r="C67" s="35" t="s">
        <v>6</v>
      </c>
      <c r="D67" s="2" t="s">
        <v>7</v>
      </c>
      <c r="E67" s="6">
        <v>78.75</v>
      </c>
      <c r="F67" s="7">
        <v>67.25</v>
      </c>
      <c r="G67" s="33">
        <v>9188.7426790000009</v>
      </c>
      <c r="H67" s="33">
        <v>6.8991110000000004</v>
      </c>
    </row>
    <row r="68" spans="1:8" ht="15">
      <c r="A68" s="5" t="s">
        <v>208</v>
      </c>
      <c r="B68" s="2" t="s">
        <v>105</v>
      </c>
      <c r="C68" s="35" t="s">
        <v>10</v>
      </c>
      <c r="D68" s="2" t="s">
        <v>11</v>
      </c>
      <c r="E68" s="8">
        <v>-92.75</v>
      </c>
      <c r="F68" s="5">
        <v>56.85</v>
      </c>
      <c r="G68" s="33">
        <v>910034.77805399999</v>
      </c>
      <c r="H68" s="33">
        <v>1679.225132</v>
      </c>
    </row>
    <row r="69" spans="1:8" ht="15">
      <c r="A69" s="5" t="s">
        <v>359</v>
      </c>
      <c r="B69" s="2" t="s">
        <v>30</v>
      </c>
      <c r="C69" s="35" t="s">
        <v>613</v>
      </c>
      <c r="D69" s="2" t="s">
        <v>11</v>
      </c>
      <c r="E69" s="6">
        <v>-158.25</v>
      </c>
      <c r="F69" s="7">
        <v>58.75</v>
      </c>
      <c r="G69" s="33">
        <v>11813.931078</v>
      </c>
      <c r="H69" s="33">
        <v>4.8415379999999999</v>
      </c>
    </row>
    <row r="70" spans="1:8" ht="15">
      <c r="A70" s="5" t="s">
        <v>518</v>
      </c>
      <c r="B70" s="2" t="s">
        <v>13</v>
      </c>
      <c r="C70" s="35" t="s">
        <v>10</v>
      </c>
      <c r="D70" s="2" t="s">
        <v>11</v>
      </c>
      <c r="E70" s="6">
        <v>-133.69999999999999</v>
      </c>
      <c r="F70" s="7">
        <v>58.54</v>
      </c>
      <c r="G70" s="33">
        <v>66306.649176999999</v>
      </c>
      <c r="H70" s="33">
        <v>53.184097999999999</v>
      </c>
    </row>
    <row r="71" spans="1:8" ht="15">
      <c r="A71" s="5" t="s">
        <v>520</v>
      </c>
      <c r="B71" s="2" t="s">
        <v>396</v>
      </c>
      <c r="C71" s="35" t="s">
        <v>219</v>
      </c>
      <c r="D71" s="2" t="s">
        <v>39</v>
      </c>
      <c r="E71" s="8">
        <v>28.08</v>
      </c>
      <c r="F71" s="5">
        <v>70.11</v>
      </c>
      <c r="G71" s="33">
        <v>0.74043000000000003</v>
      </c>
      <c r="H71" s="33">
        <v>5.0000000000000004E-6</v>
      </c>
    </row>
    <row r="72" spans="1:8" ht="15">
      <c r="A72" s="5" t="s">
        <v>494</v>
      </c>
      <c r="B72" s="2" t="s">
        <v>30</v>
      </c>
      <c r="C72" s="35" t="s">
        <v>10</v>
      </c>
      <c r="D72" s="2" t="s">
        <v>11</v>
      </c>
      <c r="E72" s="6">
        <v>-130.25</v>
      </c>
      <c r="F72" s="7">
        <v>54.25</v>
      </c>
      <c r="G72" s="33">
        <v>14601.280169</v>
      </c>
      <c r="H72" s="33">
        <v>5.7737829999999999</v>
      </c>
    </row>
    <row r="73" spans="1:8" ht="15">
      <c r="A73" s="5" t="s">
        <v>355</v>
      </c>
      <c r="B73" s="2" t="s">
        <v>9</v>
      </c>
      <c r="C73" s="35" t="s">
        <v>10</v>
      </c>
      <c r="D73" s="2" t="s">
        <v>11</v>
      </c>
      <c r="E73" s="6">
        <v>-79.25</v>
      </c>
      <c r="F73" s="7">
        <v>51.25</v>
      </c>
      <c r="G73" s="33">
        <v>141862.49188099999</v>
      </c>
      <c r="H73" s="33">
        <v>246.14548600000001</v>
      </c>
    </row>
    <row r="74" spans="1:8" ht="15">
      <c r="A74" s="5" t="s">
        <v>466</v>
      </c>
      <c r="B74" s="2" t="s">
        <v>15</v>
      </c>
      <c r="C74" s="35" t="s">
        <v>47</v>
      </c>
      <c r="D74" s="2" t="s">
        <v>18</v>
      </c>
      <c r="E74" s="6">
        <v>-68.75</v>
      </c>
      <c r="F74" s="7">
        <v>-50.25</v>
      </c>
      <c r="G74" s="33">
        <v>55097.234599000003</v>
      </c>
      <c r="H74" s="33">
        <v>42.619337000000002</v>
      </c>
    </row>
    <row r="75" spans="1:8" ht="15">
      <c r="A75" s="5" t="s">
        <v>46</v>
      </c>
      <c r="B75" s="2" t="s">
        <v>30</v>
      </c>
      <c r="C75" s="35" t="s">
        <v>47</v>
      </c>
      <c r="D75" s="2" t="s">
        <v>18</v>
      </c>
      <c r="E75" s="6">
        <v>-73.75</v>
      </c>
      <c r="F75" s="7">
        <v>-47.75</v>
      </c>
      <c r="G75" s="33">
        <v>31423.830136</v>
      </c>
      <c r="H75" s="33">
        <v>38.667085999999998</v>
      </c>
    </row>
    <row r="76" spans="1:8" ht="15">
      <c r="A76" s="5" t="s">
        <v>136</v>
      </c>
      <c r="B76" s="2" t="s">
        <v>137</v>
      </c>
      <c r="C76" s="35" t="s">
        <v>34</v>
      </c>
      <c r="D76" s="2" t="s">
        <v>35</v>
      </c>
      <c r="E76" s="6">
        <v>130.25</v>
      </c>
      <c r="F76" s="7">
        <v>-13.25</v>
      </c>
      <c r="G76" s="33">
        <v>45481.070100999998</v>
      </c>
      <c r="H76" s="33">
        <v>11.458341000000001</v>
      </c>
    </row>
    <row r="77" spans="1:8" ht="15">
      <c r="A77" s="5" t="s">
        <v>443</v>
      </c>
      <c r="B77" s="2" t="s">
        <v>33</v>
      </c>
      <c r="C77" s="35" t="s">
        <v>441</v>
      </c>
      <c r="D77" s="2" t="s">
        <v>53</v>
      </c>
      <c r="E77" s="6">
        <v>39.25</v>
      </c>
      <c r="F77" s="7">
        <v>-7.75</v>
      </c>
      <c r="G77" s="33">
        <v>10143.997578</v>
      </c>
      <c r="H77" s="33">
        <v>4.2259099999999998</v>
      </c>
    </row>
    <row r="78" spans="1:8" ht="15">
      <c r="A78" s="5" t="s">
        <v>92</v>
      </c>
      <c r="B78" s="2" t="s">
        <v>93</v>
      </c>
      <c r="C78" s="35" t="s">
        <v>10</v>
      </c>
      <c r="D78" s="2" t="s">
        <v>11</v>
      </c>
      <c r="E78" s="9" t="s">
        <v>94</v>
      </c>
      <c r="F78" s="7">
        <v>53.13</v>
      </c>
      <c r="G78" s="33">
        <v>2338.621807</v>
      </c>
      <c r="H78" s="33">
        <v>0.16478599999999999</v>
      </c>
    </row>
    <row r="79" spans="1:8" ht="15">
      <c r="A79" s="5" t="s">
        <v>514</v>
      </c>
      <c r="B79" s="2" t="s">
        <v>13</v>
      </c>
      <c r="C79" s="35" t="s">
        <v>613</v>
      </c>
      <c r="D79" s="2" t="s">
        <v>11</v>
      </c>
      <c r="E79" s="6">
        <v>-150.25</v>
      </c>
      <c r="F79" s="7">
        <v>61.75</v>
      </c>
      <c r="G79" s="33">
        <v>7724.7130040000002</v>
      </c>
      <c r="H79" s="33">
        <v>3.8623289999999999</v>
      </c>
    </row>
    <row r="80" spans="1:8" ht="15">
      <c r="A80" s="5" t="s">
        <v>331</v>
      </c>
      <c r="B80" s="2" t="s">
        <v>9</v>
      </c>
      <c r="C80" s="35" t="s">
        <v>10</v>
      </c>
      <c r="D80" s="2" t="s">
        <v>11</v>
      </c>
      <c r="E80" s="6">
        <v>-80.75</v>
      </c>
      <c r="F80" s="7">
        <v>51.75</v>
      </c>
      <c r="G80" s="33">
        <v>1.1823999999999999E-2</v>
      </c>
      <c r="H80" s="33">
        <v>0</v>
      </c>
    </row>
    <row r="81" spans="1:8" ht="15">
      <c r="A81" s="5" t="s">
        <v>67</v>
      </c>
      <c r="B81" s="2" t="s">
        <v>33</v>
      </c>
      <c r="C81" s="35" t="s">
        <v>34</v>
      </c>
      <c r="D81" s="2" t="s">
        <v>35</v>
      </c>
      <c r="E81" s="6">
        <v>115.62</v>
      </c>
      <c r="F81" s="7">
        <v>-34.07</v>
      </c>
      <c r="G81" s="33">
        <v>5054.9248900000002</v>
      </c>
      <c r="H81" s="33">
        <v>1.146909</v>
      </c>
    </row>
    <row r="82" spans="1:8" ht="15">
      <c r="A82" s="5" t="s">
        <v>72</v>
      </c>
      <c r="B82" s="2" t="s">
        <v>30</v>
      </c>
      <c r="C82" s="35" t="s">
        <v>34</v>
      </c>
      <c r="D82" s="2" t="s">
        <v>35</v>
      </c>
      <c r="E82" s="6">
        <v>147.25</v>
      </c>
      <c r="F82" s="7">
        <v>-19.75</v>
      </c>
      <c r="G82" s="33">
        <v>96.100099999999998</v>
      </c>
      <c r="H82" s="33">
        <v>4.3220000000000003E-3</v>
      </c>
    </row>
    <row r="83" spans="1:8" ht="15">
      <c r="A83" s="5" t="s">
        <v>264</v>
      </c>
      <c r="B83" s="2" t="s">
        <v>24</v>
      </c>
      <c r="C83" s="35" t="s">
        <v>613</v>
      </c>
      <c r="D83" s="2" t="s">
        <v>11</v>
      </c>
      <c r="E83" s="6">
        <v>-162.25</v>
      </c>
      <c r="F83" s="7">
        <v>60.25</v>
      </c>
      <c r="G83" s="33">
        <v>53253.193904</v>
      </c>
      <c r="H83" s="33">
        <v>35.757420000000003</v>
      </c>
    </row>
    <row r="84" spans="1:8" ht="15">
      <c r="A84" s="5" t="s">
        <v>95</v>
      </c>
      <c r="B84" s="2" t="s">
        <v>30</v>
      </c>
      <c r="C84" s="35" t="s">
        <v>96</v>
      </c>
      <c r="D84" s="2" t="s">
        <v>35</v>
      </c>
      <c r="E84" s="6">
        <v>168.75</v>
      </c>
      <c r="F84" s="7">
        <v>-46.25</v>
      </c>
      <c r="G84" s="33">
        <v>0</v>
      </c>
      <c r="H84" s="33">
        <v>0</v>
      </c>
    </row>
    <row r="85" spans="1:8" ht="15">
      <c r="A85" s="5" t="s">
        <v>360</v>
      </c>
      <c r="B85" s="2" t="s">
        <v>15</v>
      </c>
      <c r="C85" s="35" t="s">
        <v>357</v>
      </c>
      <c r="D85" s="2" t="s">
        <v>53</v>
      </c>
      <c r="E85" s="6">
        <v>10.25</v>
      </c>
      <c r="F85" s="7">
        <v>-2.75</v>
      </c>
      <c r="G85" s="33">
        <v>3023.952828</v>
      </c>
      <c r="H85" s="33">
        <v>1.981706</v>
      </c>
    </row>
    <row r="86" spans="1:8" ht="15">
      <c r="A86" s="5" t="s">
        <v>497</v>
      </c>
      <c r="B86" s="2" t="s">
        <v>498</v>
      </c>
      <c r="C86" s="35" t="s">
        <v>10</v>
      </c>
      <c r="D86" s="2" t="s">
        <v>11</v>
      </c>
      <c r="E86" s="9" t="s">
        <v>499</v>
      </c>
      <c r="F86" s="7">
        <v>45.01</v>
      </c>
      <c r="G86" s="33">
        <v>59.155563999999998</v>
      </c>
      <c r="H86" s="33">
        <v>2.483E-3</v>
      </c>
    </row>
    <row r="87" spans="1:8" ht="15">
      <c r="A87" s="5" t="s">
        <v>260</v>
      </c>
      <c r="B87" s="2" t="s">
        <v>243</v>
      </c>
      <c r="C87" s="35" t="s">
        <v>6</v>
      </c>
      <c r="D87" s="2" t="s">
        <v>7</v>
      </c>
      <c r="E87" s="9" t="s">
        <v>261</v>
      </c>
      <c r="F87" s="7">
        <v>66.59</v>
      </c>
      <c r="G87" s="33">
        <v>0</v>
      </c>
      <c r="H87" s="33">
        <v>0</v>
      </c>
    </row>
    <row r="88" spans="1:8" ht="15">
      <c r="A88" s="5" t="s">
        <v>529</v>
      </c>
      <c r="B88" s="2" t="s">
        <v>15</v>
      </c>
      <c r="C88" s="35" t="s">
        <v>234</v>
      </c>
      <c r="D88" s="2" t="s">
        <v>39</v>
      </c>
      <c r="E88" s="6">
        <v>-20.63</v>
      </c>
      <c r="F88" s="7">
        <v>63.93</v>
      </c>
      <c r="G88" s="33">
        <v>11821.444627000001</v>
      </c>
      <c r="H88" s="33">
        <v>3.5203869999999999</v>
      </c>
    </row>
    <row r="89" spans="1:8" ht="15">
      <c r="A89" s="5" t="s">
        <v>115</v>
      </c>
      <c r="B89" s="2" t="s">
        <v>15</v>
      </c>
      <c r="C89" s="35" t="s">
        <v>115</v>
      </c>
      <c r="D89" s="2" t="s">
        <v>18</v>
      </c>
      <c r="E89" s="9" t="s">
        <v>513</v>
      </c>
      <c r="F89" s="7">
        <v>5.81</v>
      </c>
      <c r="G89" s="33">
        <v>0.40984700000000002</v>
      </c>
      <c r="H89" s="33">
        <v>1.9999999999999999E-6</v>
      </c>
    </row>
    <row r="90" spans="1:8" ht="15">
      <c r="A90" s="5" t="s">
        <v>495</v>
      </c>
      <c r="B90" s="2" t="s">
        <v>158</v>
      </c>
      <c r="C90" s="35" t="s">
        <v>496</v>
      </c>
      <c r="D90" s="2" t="s">
        <v>39</v>
      </c>
      <c r="E90" s="6">
        <v>-3.14</v>
      </c>
      <c r="F90" s="7">
        <v>57.55</v>
      </c>
      <c r="G90" s="33">
        <v>683.58418099999994</v>
      </c>
      <c r="H90" s="33">
        <v>6.7280999999999994E-2</v>
      </c>
    </row>
    <row r="91" spans="1:8" ht="15">
      <c r="A91" s="5" t="s">
        <v>449</v>
      </c>
      <c r="B91" s="2" t="s">
        <v>279</v>
      </c>
      <c r="C91" s="35" t="s">
        <v>10</v>
      </c>
      <c r="D91" s="2" t="s">
        <v>11</v>
      </c>
      <c r="E91" s="6">
        <v>-70.75</v>
      </c>
      <c r="F91" s="7">
        <v>48.25</v>
      </c>
      <c r="G91" s="33">
        <v>876.49081899999999</v>
      </c>
      <c r="H91" s="33">
        <v>0.108611</v>
      </c>
    </row>
    <row r="92" spans="1:8" ht="15">
      <c r="A92" s="5" t="s">
        <v>296</v>
      </c>
      <c r="B92" s="2" t="s">
        <v>26</v>
      </c>
      <c r="C92" s="35" t="s">
        <v>10</v>
      </c>
      <c r="D92" s="2" t="s">
        <v>11</v>
      </c>
      <c r="E92" s="6">
        <v>-134.25</v>
      </c>
      <c r="F92" s="7">
        <v>68.75</v>
      </c>
      <c r="G92" s="33">
        <v>281.71502600000002</v>
      </c>
      <c r="H92" s="33">
        <v>0.18677099999999999</v>
      </c>
    </row>
    <row r="93" spans="1:8" ht="15">
      <c r="A93" s="5" t="s">
        <v>218</v>
      </c>
      <c r="B93" s="2" t="s">
        <v>130</v>
      </c>
      <c r="C93" s="35" t="s">
        <v>219</v>
      </c>
      <c r="D93" s="2" t="s">
        <v>39</v>
      </c>
      <c r="E93" s="9" t="s">
        <v>220</v>
      </c>
      <c r="F93" s="7">
        <v>65.319999999999993</v>
      </c>
      <c r="G93" s="33">
        <v>52.723633</v>
      </c>
      <c r="H93" s="33">
        <v>1.5410000000000001E-3</v>
      </c>
    </row>
    <row r="94" spans="1:8" ht="15">
      <c r="A94" s="5" t="s">
        <v>338</v>
      </c>
      <c r="B94" s="2" t="s">
        <v>105</v>
      </c>
      <c r="C94" s="35" t="s">
        <v>6</v>
      </c>
      <c r="D94" s="2" t="s">
        <v>7</v>
      </c>
      <c r="E94" s="6">
        <v>71.75</v>
      </c>
      <c r="F94" s="7">
        <v>66.25</v>
      </c>
      <c r="G94" s="33">
        <v>2366.37538</v>
      </c>
      <c r="H94" s="33">
        <v>1.3262240000000001</v>
      </c>
    </row>
    <row r="95" spans="1:8" ht="15">
      <c r="A95" s="5" t="s">
        <v>316</v>
      </c>
      <c r="B95" s="2" t="s">
        <v>33</v>
      </c>
      <c r="C95" s="35" t="s">
        <v>222</v>
      </c>
      <c r="D95" s="2" t="s">
        <v>53</v>
      </c>
      <c r="E95" s="9" t="s">
        <v>317</v>
      </c>
      <c r="F95" s="7">
        <v>-11.77</v>
      </c>
      <c r="G95" s="33">
        <v>596309.89973199996</v>
      </c>
      <c r="H95" s="33">
        <v>2424.7337619999998</v>
      </c>
    </row>
    <row r="96" spans="1:8" ht="15">
      <c r="A96" s="5" t="s">
        <v>379</v>
      </c>
      <c r="B96" s="2" t="s">
        <v>15</v>
      </c>
      <c r="C96" s="35" t="s">
        <v>17</v>
      </c>
      <c r="D96" s="2" t="s">
        <v>18</v>
      </c>
      <c r="E96" s="6">
        <v>-51.75</v>
      </c>
      <c r="F96" s="7">
        <v>3.75</v>
      </c>
      <c r="G96" s="33">
        <v>4983.819109</v>
      </c>
      <c r="H96" s="33">
        <v>1.123864</v>
      </c>
    </row>
    <row r="97" spans="1:8" ht="15">
      <c r="A97" s="5" t="s">
        <v>237</v>
      </c>
      <c r="B97" s="2" t="s">
        <v>130</v>
      </c>
      <c r="C97" s="35" t="s">
        <v>131</v>
      </c>
      <c r="D97" s="2" t="s">
        <v>39</v>
      </c>
      <c r="E97" s="9" t="s">
        <v>238</v>
      </c>
      <c r="F97" s="7">
        <v>65.8</v>
      </c>
      <c r="G97" s="33">
        <v>0</v>
      </c>
      <c r="H97" s="33">
        <v>0</v>
      </c>
    </row>
    <row r="98" spans="1:8" ht="15">
      <c r="A98" s="5" t="s">
        <v>181</v>
      </c>
      <c r="B98" s="2" t="s">
        <v>15</v>
      </c>
      <c r="C98" s="35" t="s">
        <v>47</v>
      </c>
      <c r="D98" s="2" t="s">
        <v>18</v>
      </c>
      <c r="E98" s="9" t="s">
        <v>182</v>
      </c>
      <c r="F98" s="7">
        <v>-51.66</v>
      </c>
      <c r="G98" s="33">
        <v>425.38879800000001</v>
      </c>
      <c r="H98" s="33">
        <v>0.131962</v>
      </c>
    </row>
    <row r="99" spans="1:8" ht="15">
      <c r="A99" s="5" t="s">
        <v>121</v>
      </c>
      <c r="B99" s="2" t="s">
        <v>15</v>
      </c>
      <c r="C99" s="35" t="s">
        <v>616</v>
      </c>
      <c r="D99" s="2" t="s">
        <v>53</v>
      </c>
      <c r="E99" s="9" t="s">
        <v>122</v>
      </c>
      <c r="F99" s="7">
        <v>11.63</v>
      </c>
      <c r="G99" s="33">
        <v>0</v>
      </c>
      <c r="H99" s="33">
        <v>0</v>
      </c>
    </row>
    <row r="100" spans="1:8" ht="15">
      <c r="A100" s="5" t="s">
        <v>197</v>
      </c>
      <c r="B100" s="2" t="s">
        <v>15</v>
      </c>
      <c r="C100" s="35" t="s">
        <v>616</v>
      </c>
      <c r="D100" s="2" t="s">
        <v>53</v>
      </c>
      <c r="E100" s="9" t="s">
        <v>198</v>
      </c>
      <c r="F100" s="7">
        <v>8.81</v>
      </c>
      <c r="G100" s="33">
        <v>0</v>
      </c>
      <c r="H100" s="33">
        <v>0</v>
      </c>
    </row>
    <row r="101" spans="1:8" ht="15">
      <c r="A101" s="5" t="s">
        <v>168</v>
      </c>
      <c r="B101" s="2" t="s">
        <v>30</v>
      </c>
      <c r="C101" s="35" t="s">
        <v>34</v>
      </c>
      <c r="D101" s="2" t="s">
        <v>35</v>
      </c>
      <c r="E101" s="8">
        <v>150.75</v>
      </c>
      <c r="F101" s="5">
        <v>-23.25</v>
      </c>
      <c r="G101" s="33">
        <v>67901.484047000005</v>
      </c>
      <c r="H101" s="33">
        <v>8.1823130000000006</v>
      </c>
    </row>
    <row r="102" spans="1:8" ht="15">
      <c r="A102" s="5" t="s">
        <v>216</v>
      </c>
      <c r="B102" s="2" t="s">
        <v>30</v>
      </c>
      <c r="C102" s="35" t="s">
        <v>47</v>
      </c>
      <c r="D102" s="2" t="s">
        <v>18</v>
      </c>
      <c r="E102" s="6">
        <v>-70.52</v>
      </c>
      <c r="F102" s="7">
        <v>-28.72</v>
      </c>
      <c r="G102" s="33">
        <v>26581.489346999999</v>
      </c>
      <c r="H102" s="33">
        <v>32.293346999999997</v>
      </c>
    </row>
    <row r="103" spans="1:8" ht="15">
      <c r="A103" s="5" t="s">
        <v>381</v>
      </c>
      <c r="B103" s="2" t="s">
        <v>30</v>
      </c>
      <c r="C103" s="35" t="s">
        <v>47</v>
      </c>
      <c r="D103" s="2" t="s">
        <v>18</v>
      </c>
      <c r="E103" s="9" t="s">
        <v>382</v>
      </c>
      <c r="F103" s="7">
        <v>-43.85</v>
      </c>
      <c r="G103" s="33">
        <v>45.864601</v>
      </c>
      <c r="H103" s="33">
        <v>1.7665E-2</v>
      </c>
    </row>
    <row r="104" spans="1:8" ht="15">
      <c r="A104" s="5" t="s">
        <v>367</v>
      </c>
      <c r="B104" s="2" t="s">
        <v>15</v>
      </c>
      <c r="C104" s="35" t="s">
        <v>234</v>
      </c>
      <c r="D104" s="2" t="s">
        <v>39</v>
      </c>
      <c r="E104" s="9" t="s">
        <v>368</v>
      </c>
      <c r="F104" s="7">
        <v>63.91</v>
      </c>
      <c r="G104" s="33">
        <v>1.3082E-2</v>
      </c>
      <c r="H104" s="33">
        <v>0</v>
      </c>
    </row>
    <row r="105" spans="1:8" ht="15">
      <c r="A105" s="5" t="s">
        <v>419</v>
      </c>
      <c r="B105" s="2" t="s">
        <v>15</v>
      </c>
      <c r="C105" s="35" t="s">
        <v>17</v>
      </c>
      <c r="D105" s="2" t="s">
        <v>18</v>
      </c>
      <c r="E105" s="6">
        <v>-50.25</v>
      </c>
      <c r="F105" s="7">
        <v>1.25</v>
      </c>
      <c r="G105" s="33">
        <v>1.9146E-2</v>
      </c>
      <c r="H105" s="33">
        <v>0</v>
      </c>
    </row>
    <row r="106" spans="1:8" ht="15">
      <c r="A106" s="5" t="s">
        <v>555</v>
      </c>
      <c r="B106" s="2" t="s">
        <v>556</v>
      </c>
      <c r="C106" s="35" t="s">
        <v>96</v>
      </c>
      <c r="D106" s="2" t="s">
        <v>35</v>
      </c>
      <c r="E106" s="6">
        <v>175.15</v>
      </c>
      <c r="F106" s="7">
        <v>-37.67</v>
      </c>
      <c r="G106" s="33">
        <v>10.703269000000001</v>
      </c>
      <c r="H106" s="33">
        <v>2.4450000000000001E-3</v>
      </c>
    </row>
    <row r="107" spans="1:8" ht="15">
      <c r="A107" s="5" t="s">
        <v>267</v>
      </c>
      <c r="B107" s="2" t="s">
        <v>105</v>
      </c>
      <c r="C107" s="35" t="s">
        <v>234</v>
      </c>
      <c r="D107" s="2" t="s">
        <v>39</v>
      </c>
      <c r="E107" s="6">
        <v>-14.37</v>
      </c>
      <c r="F107" s="7">
        <v>65.5</v>
      </c>
      <c r="G107" s="33">
        <v>101457.69106899999</v>
      </c>
      <c r="H107" s="33">
        <v>103.383948</v>
      </c>
    </row>
    <row r="108" spans="1:8" ht="15">
      <c r="A108" s="5" t="s">
        <v>163</v>
      </c>
      <c r="B108" s="2" t="s">
        <v>30</v>
      </c>
      <c r="C108" s="35" t="s">
        <v>613</v>
      </c>
      <c r="D108" s="2" t="s">
        <v>11</v>
      </c>
      <c r="E108" s="6">
        <v>-124.1</v>
      </c>
      <c r="F108" s="7">
        <v>40.49</v>
      </c>
      <c r="G108" s="33">
        <v>7354.5310069999996</v>
      </c>
      <c r="H108" s="33">
        <v>3.6245509999999999</v>
      </c>
    </row>
    <row r="109" spans="1:8" ht="15">
      <c r="A109" s="5" t="s">
        <v>290</v>
      </c>
      <c r="B109" s="2" t="s">
        <v>130</v>
      </c>
      <c r="C109" s="35" t="s">
        <v>131</v>
      </c>
      <c r="D109" s="2" t="s">
        <v>39</v>
      </c>
      <c r="E109" s="6">
        <v>21.67</v>
      </c>
      <c r="F109" s="7">
        <v>65.8</v>
      </c>
      <c r="G109" s="33">
        <v>6126.1240969999999</v>
      </c>
      <c r="H109" s="33">
        <v>1.6413089999999999</v>
      </c>
    </row>
    <row r="110" spans="1:8" ht="15">
      <c r="A110" s="5" t="s">
        <v>280</v>
      </c>
      <c r="B110" s="2" t="s">
        <v>15</v>
      </c>
      <c r="C110" s="35" t="s">
        <v>616</v>
      </c>
      <c r="D110" s="2" t="s">
        <v>53</v>
      </c>
      <c r="E110" s="6">
        <v>-13.03</v>
      </c>
      <c r="F110" s="7">
        <v>8.61</v>
      </c>
      <c r="G110" s="33">
        <v>19489.885475999999</v>
      </c>
      <c r="H110" s="33">
        <v>3.3502960000000002</v>
      </c>
    </row>
    <row r="111" spans="1:8" ht="15">
      <c r="A111" s="5" t="s">
        <v>309</v>
      </c>
      <c r="B111" s="2" t="s">
        <v>15</v>
      </c>
      <c r="C111" s="35" t="s">
        <v>616</v>
      </c>
      <c r="D111" s="2" t="s">
        <v>53</v>
      </c>
      <c r="E111" s="9" t="s">
        <v>310</v>
      </c>
      <c r="F111" s="7">
        <v>6.8</v>
      </c>
      <c r="G111" s="33">
        <v>22184.311001999999</v>
      </c>
      <c r="H111" s="33">
        <v>7.8793259999999998</v>
      </c>
    </row>
    <row r="112" spans="1:8" ht="15">
      <c r="A112" s="5" t="s">
        <v>242</v>
      </c>
      <c r="B112" s="2" t="s">
        <v>243</v>
      </c>
      <c r="C112" s="35" t="s">
        <v>219</v>
      </c>
      <c r="D112" s="2" t="s">
        <v>7</v>
      </c>
      <c r="E112" s="6">
        <v>34.479999999999997</v>
      </c>
      <c r="F112" s="7">
        <v>64.930000000000007</v>
      </c>
      <c r="G112" s="33">
        <v>5361.8490490000004</v>
      </c>
      <c r="H112" s="33">
        <v>6.5773720000000004</v>
      </c>
    </row>
    <row r="113" spans="1:8" ht="15">
      <c r="A113" s="5" t="s">
        <v>544</v>
      </c>
      <c r="B113" s="2" t="s">
        <v>158</v>
      </c>
      <c r="C113" s="35" t="s">
        <v>496</v>
      </c>
      <c r="D113" s="2" t="s">
        <v>39</v>
      </c>
      <c r="E113" s="6">
        <v>-2.16</v>
      </c>
      <c r="F113" s="7">
        <v>55.72</v>
      </c>
      <c r="G113" s="33">
        <v>0.62206899999999998</v>
      </c>
      <c r="H113" s="33">
        <v>1.0000000000000001E-5</v>
      </c>
    </row>
    <row r="114" spans="1:8" ht="15">
      <c r="A114" s="5" t="s">
        <v>282</v>
      </c>
      <c r="B114" s="2" t="s">
        <v>15</v>
      </c>
      <c r="C114" s="35" t="s">
        <v>616</v>
      </c>
      <c r="D114" s="2" t="s">
        <v>53</v>
      </c>
      <c r="E114" s="9" t="s">
        <v>283</v>
      </c>
      <c r="F114" s="7">
        <v>6.59</v>
      </c>
      <c r="G114" s="33">
        <v>0</v>
      </c>
      <c r="H114" s="33">
        <v>0</v>
      </c>
    </row>
    <row r="115" spans="1:8" ht="15">
      <c r="A115" s="5" t="s">
        <v>291</v>
      </c>
      <c r="B115" s="2" t="s">
        <v>33</v>
      </c>
      <c r="C115" s="35" t="s">
        <v>222</v>
      </c>
      <c r="D115" s="2" t="s">
        <v>53</v>
      </c>
      <c r="E115" s="9" t="s">
        <v>292</v>
      </c>
      <c r="F115" s="7">
        <v>-13.66</v>
      </c>
      <c r="G115" s="33">
        <v>21726.574551999998</v>
      </c>
      <c r="H115" s="33">
        <v>41.378075000000003</v>
      </c>
    </row>
    <row r="116" spans="1:8" ht="15">
      <c r="A116" s="5" t="s">
        <v>286</v>
      </c>
      <c r="B116" s="2" t="s">
        <v>287</v>
      </c>
      <c r="C116" s="35" t="s">
        <v>60</v>
      </c>
      <c r="D116" s="2" t="s">
        <v>35</v>
      </c>
      <c r="E116" s="9" t="s">
        <v>288</v>
      </c>
      <c r="F116" s="7">
        <v>-5.28</v>
      </c>
      <c r="G116" s="33">
        <v>4.5800000000000002E-4</v>
      </c>
      <c r="H116" s="33">
        <v>0</v>
      </c>
    </row>
    <row r="117" spans="1:8" ht="15">
      <c r="A117" s="5" t="s">
        <v>567</v>
      </c>
      <c r="B117" s="2" t="s">
        <v>24</v>
      </c>
      <c r="C117" s="35" t="s">
        <v>10</v>
      </c>
      <c r="D117" s="2" t="s">
        <v>11</v>
      </c>
      <c r="E117" s="6">
        <v>-164.25</v>
      </c>
      <c r="F117" s="7">
        <v>62.75</v>
      </c>
      <c r="G117" s="33">
        <v>0</v>
      </c>
      <c r="H117" s="33">
        <v>0</v>
      </c>
    </row>
    <row r="118" spans="1:8" ht="15">
      <c r="A118" s="5" t="s">
        <v>194</v>
      </c>
      <c r="B118" s="2" t="s">
        <v>41</v>
      </c>
      <c r="C118" s="35" t="s">
        <v>98</v>
      </c>
      <c r="D118" s="2" t="s">
        <v>11</v>
      </c>
      <c r="E118" s="6">
        <v>-84.68</v>
      </c>
      <c r="F118" s="7">
        <v>13.07</v>
      </c>
      <c r="G118" s="33">
        <v>98066.839812999999</v>
      </c>
      <c r="H118" s="33">
        <v>460.344382</v>
      </c>
    </row>
    <row r="119" spans="1:8" ht="15">
      <c r="A119" s="5" t="s">
        <v>253</v>
      </c>
      <c r="B119" s="2" t="s">
        <v>30</v>
      </c>
      <c r="C119" s="35" t="s">
        <v>613</v>
      </c>
      <c r="D119" s="2" t="s">
        <v>11</v>
      </c>
      <c r="E119" s="6">
        <v>-124</v>
      </c>
      <c r="F119" s="7">
        <v>41.51</v>
      </c>
      <c r="G119" s="33">
        <v>78.043279999999996</v>
      </c>
      <c r="H119" s="33">
        <v>2.6809999999999998E-3</v>
      </c>
    </row>
    <row r="120" spans="1:8" ht="15">
      <c r="A120" s="5" t="s">
        <v>377</v>
      </c>
      <c r="B120" s="2" t="s">
        <v>130</v>
      </c>
      <c r="C120" s="35" t="s">
        <v>219</v>
      </c>
      <c r="D120" s="2" t="s">
        <v>39</v>
      </c>
      <c r="E120" s="9" t="s">
        <v>378</v>
      </c>
      <c r="F120" s="7">
        <v>64.98</v>
      </c>
      <c r="G120" s="33">
        <v>8419.3249980000001</v>
      </c>
      <c r="H120" s="33">
        <v>2.5996139999999999</v>
      </c>
    </row>
    <row r="121" spans="1:8" ht="15">
      <c r="A121" s="5" t="s">
        <v>312</v>
      </c>
      <c r="B121" s="2" t="s">
        <v>15</v>
      </c>
      <c r="C121" s="35" t="s">
        <v>17</v>
      </c>
      <c r="D121" s="2" t="s">
        <v>18</v>
      </c>
      <c r="E121" s="6">
        <v>-54.25</v>
      </c>
      <c r="F121" s="7">
        <v>5.75</v>
      </c>
      <c r="G121" s="33">
        <v>35.881573000000003</v>
      </c>
      <c r="H121" s="33">
        <v>1.0399999999999999E-3</v>
      </c>
    </row>
    <row r="122" spans="1:8" ht="15">
      <c r="A122" s="5" t="s">
        <v>259</v>
      </c>
      <c r="B122" s="2" t="s">
        <v>15</v>
      </c>
      <c r="C122" s="35" t="s">
        <v>624</v>
      </c>
      <c r="D122" s="2" t="s">
        <v>53</v>
      </c>
      <c r="E122" s="6">
        <v>11.75</v>
      </c>
      <c r="F122" s="7">
        <v>-4.25</v>
      </c>
      <c r="G122" s="33">
        <v>17443.745972000001</v>
      </c>
      <c r="H122" s="33">
        <v>12.446766</v>
      </c>
    </row>
    <row r="123" spans="1:8" ht="15">
      <c r="A123" s="5" t="s">
        <v>361</v>
      </c>
      <c r="B123" s="2" t="s">
        <v>51</v>
      </c>
      <c r="C123" s="35" t="s">
        <v>362</v>
      </c>
      <c r="D123" s="2" t="s">
        <v>53</v>
      </c>
      <c r="E123" s="6">
        <v>10.119999999999999</v>
      </c>
      <c r="F123" s="7">
        <v>3.57</v>
      </c>
      <c r="G123" s="33">
        <v>0</v>
      </c>
      <c r="H123" s="33">
        <v>0</v>
      </c>
    </row>
    <row r="124" spans="1:8" ht="15">
      <c r="A124" s="5" t="s">
        <v>452</v>
      </c>
      <c r="B124" s="2" t="s">
        <v>279</v>
      </c>
      <c r="C124" s="35" t="s">
        <v>10</v>
      </c>
      <c r="D124" s="2" t="s">
        <v>11</v>
      </c>
      <c r="E124" s="6">
        <v>-66.25</v>
      </c>
      <c r="F124" s="7">
        <v>45.25</v>
      </c>
      <c r="G124" s="33">
        <v>781245.13538999995</v>
      </c>
      <c r="H124" s="33">
        <v>3956.3929840000001</v>
      </c>
    </row>
    <row r="125" spans="1:8" ht="15">
      <c r="A125" s="5" t="s">
        <v>73</v>
      </c>
      <c r="B125" s="2" t="s">
        <v>33</v>
      </c>
      <c r="C125" s="35" t="s">
        <v>615</v>
      </c>
      <c r="D125" s="2" t="s">
        <v>53</v>
      </c>
      <c r="E125" s="6">
        <v>34.15</v>
      </c>
      <c r="F125" s="7">
        <v>-19.95</v>
      </c>
      <c r="G125" s="33">
        <v>96692.480230999994</v>
      </c>
      <c r="H125" s="33">
        <v>192.11963900000001</v>
      </c>
    </row>
    <row r="126" spans="1:8" ht="15">
      <c r="A126" s="5" t="s">
        <v>76</v>
      </c>
      <c r="B126" s="2" t="s">
        <v>30</v>
      </c>
      <c r="C126" s="35" t="s">
        <v>77</v>
      </c>
      <c r="D126" s="2" t="s">
        <v>18</v>
      </c>
      <c r="E126" s="8">
        <v>-76.39</v>
      </c>
      <c r="F126" s="5">
        <v>-13.2</v>
      </c>
      <c r="G126" s="33">
        <v>11240.543511</v>
      </c>
      <c r="H126" s="33">
        <v>2.1924929999999998</v>
      </c>
    </row>
    <row r="127" spans="1:8" ht="15">
      <c r="A127" s="5" t="s">
        <v>399</v>
      </c>
      <c r="B127" s="2" t="s">
        <v>15</v>
      </c>
      <c r="C127" s="35" t="s">
        <v>10</v>
      </c>
      <c r="D127" s="2" t="s">
        <v>11</v>
      </c>
      <c r="E127" s="9" t="s">
        <v>400</v>
      </c>
      <c r="F127" s="7">
        <v>44.49</v>
      </c>
      <c r="G127" s="33">
        <v>1912.6755720000001</v>
      </c>
      <c r="H127" s="33">
        <v>0.30326199999999998</v>
      </c>
    </row>
    <row r="128" spans="1:8" ht="15">
      <c r="A128" s="5" t="s">
        <v>409</v>
      </c>
      <c r="B128" s="2" t="s">
        <v>269</v>
      </c>
      <c r="C128" s="35" t="s">
        <v>6</v>
      </c>
      <c r="D128" s="2" t="s">
        <v>7</v>
      </c>
      <c r="E128" s="9" t="s">
        <v>410</v>
      </c>
      <c r="F128" s="7">
        <v>73.56</v>
      </c>
      <c r="G128" s="33">
        <v>3243.1987509999999</v>
      </c>
      <c r="H128" s="33">
        <v>0.70779999999999998</v>
      </c>
    </row>
    <row r="129" spans="1:8" ht="15">
      <c r="A129" s="5" t="s">
        <v>364</v>
      </c>
      <c r="B129" s="2" t="s">
        <v>30</v>
      </c>
      <c r="C129" s="35" t="s">
        <v>77</v>
      </c>
      <c r="D129" s="2" t="s">
        <v>18</v>
      </c>
      <c r="E129" s="9" t="s">
        <v>365</v>
      </c>
      <c r="F129" s="7">
        <v>-16.52</v>
      </c>
      <c r="G129" s="33">
        <v>0</v>
      </c>
      <c r="H129" s="33">
        <v>0</v>
      </c>
    </row>
    <row r="130" spans="1:8" ht="15">
      <c r="A130" s="5" t="s">
        <v>385</v>
      </c>
      <c r="B130" s="2" t="s">
        <v>33</v>
      </c>
      <c r="C130" s="35" t="s">
        <v>179</v>
      </c>
      <c r="D130" s="2" t="s">
        <v>53</v>
      </c>
      <c r="E130" s="6">
        <v>39</v>
      </c>
      <c r="F130" s="7">
        <v>-5.5</v>
      </c>
      <c r="G130" s="33">
        <v>992.867796</v>
      </c>
      <c r="H130" s="33">
        <v>0.26767400000000002</v>
      </c>
    </row>
    <row r="131" spans="1:8" ht="15">
      <c r="A131" s="5" t="s">
        <v>358</v>
      </c>
      <c r="B131" s="2" t="s">
        <v>28</v>
      </c>
      <c r="C131" s="35" t="s">
        <v>613</v>
      </c>
      <c r="D131" s="2" t="s">
        <v>11</v>
      </c>
      <c r="E131" s="6">
        <v>-97.86</v>
      </c>
      <c r="F131" s="7">
        <v>28.04</v>
      </c>
      <c r="G131" s="33">
        <v>142.07983400000001</v>
      </c>
      <c r="H131" s="33">
        <v>1.389E-3</v>
      </c>
    </row>
    <row r="132" spans="1:8" ht="15">
      <c r="A132" s="5" t="s">
        <v>440</v>
      </c>
      <c r="B132" s="2" t="s">
        <v>33</v>
      </c>
      <c r="C132" s="35" t="s">
        <v>441</v>
      </c>
      <c r="D132" s="2" t="s">
        <v>53</v>
      </c>
      <c r="E132" s="9" t="s">
        <v>442</v>
      </c>
      <c r="F132" s="7">
        <v>-6.48</v>
      </c>
      <c r="G132" s="33">
        <v>0</v>
      </c>
      <c r="H132" s="33">
        <v>0</v>
      </c>
    </row>
    <row r="133" spans="1:8" ht="15">
      <c r="A133" s="5" t="s">
        <v>455</v>
      </c>
      <c r="B133" s="2" t="s">
        <v>456</v>
      </c>
      <c r="C133" s="35" t="s">
        <v>613</v>
      </c>
      <c r="D133" s="2" t="s">
        <v>11</v>
      </c>
      <c r="E133" s="9" t="s">
        <v>457</v>
      </c>
      <c r="F133" s="7">
        <v>36.67</v>
      </c>
      <c r="G133" s="33">
        <v>43449.625151</v>
      </c>
      <c r="H133" s="33">
        <v>19.707792000000001</v>
      </c>
    </row>
    <row r="134" spans="1:8" ht="15">
      <c r="A134" s="5" t="s">
        <v>535</v>
      </c>
      <c r="B134" s="2" t="s">
        <v>62</v>
      </c>
      <c r="C134" s="35" t="s">
        <v>63</v>
      </c>
      <c r="D134" s="2" t="s">
        <v>7</v>
      </c>
      <c r="E134" s="9" t="s">
        <v>75</v>
      </c>
      <c r="F134" s="7">
        <v>15.82</v>
      </c>
      <c r="G134" s="33">
        <v>193.80150499999999</v>
      </c>
      <c r="H134" s="33">
        <v>1.0599000000000001E-2</v>
      </c>
    </row>
    <row r="135" spans="1:8" ht="15">
      <c r="A135" s="5" t="s">
        <v>54</v>
      </c>
      <c r="B135" s="2" t="s">
        <v>55</v>
      </c>
      <c r="C135" s="35" t="s">
        <v>56</v>
      </c>
      <c r="D135" s="2" t="s">
        <v>53</v>
      </c>
      <c r="E135" s="9" t="s">
        <v>57</v>
      </c>
      <c r="F135" s="7">
        <v>18.57</v>
      </c>
      <c r="G135" s="33">
        <v>1312.25821</v>
      </c>
      <c r="H135" s="33">
        <v>6.8682000000000007E-2</v>
      </c>
    </row>
    <row r="136" spans="1:8" ht="15">
      <c r="A136" s="5" t="s">
        <v>265</v>
      </c>
      <c r="B136" s="2" t="s">
        <v>266</v>
      </c>
      <c r="C136" s="35" t="s">
        <v>219</v>
      </c>
      <c r="D136" s="2" t="s">
        <v>39</v>
      </c>
      <c r="E136" s="8">
        <v>26.82</v>
      </c>
      <c r="F136" s="5">
        <v>60.29</v>
      </c>
      <c r="G136" s="33">
        <v>0</v>
      </c>
      <c r="H136" s="33">
        <v>0</v>
      </c>
    </row>
    <row r="137" spans="1:8" ht="15">
      <c r="A137" s="5" t="s">
        <v>281</v>
      </c>
      <c r="B137" s="2" t="s">
        <v>30</v>
      </c>
      <c r="C137" s="35" t="s">
        <v>627</v>
      </c>
      <c r="D137" s="2" t="s">
        <v>18</v>
      </c>
      <c r="E137" s="6">
        <v>-69.53</v>
      </c>
      <c r="F137" s="7">
        <v>-21.65</v>
      </c>
      <c r="G137" s="33">
        <v>22160.932650999999</v>
      </c>
      <c r="H137" s="33">
        <v>7.4721060000000001</v>
      </c>
    </row>
    <row r="138" spans="1:8" ht="15">
      <c r="A138" s="5" t="s">
        <v>438</v>
      </c>
      <c r="B138" s="2" t="s">
        <v>30</v>
      </c>
      <c r="C138" s="35" t="s">
        <v>613</v>
      </c>
      <c r="D138" s="2" t="s">
        <v>11</v>
      </c>
      <c r="E138" s="6">
        <v>-124.06</v>
      </c>
      <c r="F138" s="7">
        <v>42.58</v>
      </c>
      <c r="G138" s="33">
        <v>8294.2132399999991</v>
      </c>
      <c r="H138" s="33">
        <v>1.410893</v>
      </c>
    </row>
    <row r="139" spans="1:8" ht="15">
      <c r="A139" s="5" t="s">
        <v>276</v>
      </c>
      <c r="B139" s="2" t="s">
        <v>30</v>
      </c>
      <c r="C139" s="35" t="s">
        <v>47</v>
      </c>
      <c r="D139" s="2" t="s">
        <v>18</v>
      </c>
      <c r="E139" s="6">
        <v>-71.569999999999993</v>
      </c>
      <c r="F139" s="7">
        <v>-30.63</v>
      </c>
      <c r="G139" s="33">
        <v>4952.1760789999998</v>
      </c>
      <c r="H139" s="33">
        <v>0.67205599999999999</v>
      </c>
    </row>
    <row r="140" spans="1:8" ht="15">
      <c r="A140" s="5" t="s">
        <v>244</v>
      </c>
      <c r="B140" s="2" t="s">
        <v>130</v>
      </c>
      <c r="C140" s="35" t="s">
        <v>219</v>
      </c>
      <c r="D140" s="2" t="s">
        <v>39</v>
      </c>
      <c r="E140" s="9" t="s">
        <v>245</v>
      </c>
      <c r="F140" s="7">
        <v>65.73</v>
      </c>
      <c r="G140" s="33">
        <v>11666.48199</v>
      </c>
      <c r="H140" s="33">
        <v>7.9904770000000003</v>
      </c>
    </row>
    <row r="141" spans="1:8" ht="15">
      <c r="A141" s="5" t="s">
        <v>302</v>
      </c>
      <c r="B141" s="2" t="s">
        <v>30</v>
      </c>
      <c r="C141" s="35" t="s">
        <v>77</v>
      </c>
      <c r="D141" s="2" t="s">
        <v>18</v>
      </c>
      <c r="E141" s="9" t="s">
        <v>303</v>
      </c>
      <c r="F141" s="7">
        <v>-16.71</v>
      </c>
      <c r="G141" s="33">
        <v>210.32652300000001</v>
      </c>
      <c r="H141" s="33">
        <v>1.3061E-2</v>
      </c>
    </row>
    <row r="142" spans="1:8" ht="15">
      <c r="A142" s="5" t="s">
        <v>504</v>
      </c>
      <c r="B142" s="2" t="s">
        <v>15</v>
      </c>
      <c r="C142" s="35" t="s">
        <v>616</v>
      </c>
      <c r="D142" s="2" t="s">
        <v>53</v>
      </c>
      <c r="E142" s="6">
        <v>-9.5299999999999994</v>
      </c>
      <c r="F142" s="7">
        <v>7.33</v>
      </c>
      <c r="G142" s="33">
        <v>0</v>
      </c>
      <c r="H142" s="33">
        <v>0</v>
      </c>
    </row>
    <row r="143" spans="1:8" ht="15">
      <c r="A143" s="5" t="s">
        <v>500</v>
      </c>
      <c r="B143" s="2" t="s">
        <v>15</v>
      </c>
      <c r="C143" s="35" t="s">
        <v>616</v>
      </c>
      <c r="D143" s="2" t="s">
        <v>53</v>
      </c>
      <c r="E143" s="8">
        <v>-66.25</v>
      </c>
      <c r="F143" s="5">
        <v>45.25</v>
      </c>
      <c r="G143" s="33">
        <v>1032.336832</v>
      </c>
      <c r="H143" s="33">
        <v>0.120821</v>
      </c>
    </row>
    <row r="144" spans="1:8" ht="15">
      <c r="A144" s="5" t="s">
        <v>176</v>
      </c>
      <c r="B144" s="2" t="s">
        <v>30</v>
      </c>
      <c r="C144" s="35" t="s">
        <v>10</v>
      </c>
      <c r="D144" s="2" t="s">
        <v>11</v>
      </c>
      <c r="E144" s="6">
        <v>-122.75</v>
      </c>
      <c r="F144" s="7">
        <v>48.75</v>
      </c>
      <c r="G144" s="33">
        <v>0</v>
      </c>
      <c r="H144" s="33">
        <v>0</v>
      </c>
    </row>
    <row r="145" spans="1:8" ht="15">
      <c r="A145" s="5" t="s">
        <v>507</v>
      </c>
      <c r="B145" s="2" t="s">
        <v>480</v>
      </c>
      <c r="C145" s="35" t="s">
        <v>241</v>
      </c>
      <c r="D145" s="2" t="s">
        <v>35</v>
      </c>
      <c r="E145" s="9" t="s">
        <v>508</v>
      </c>
      <c r="F145" s="7">
        <v>2.83</v>
      </c>
      <c r="G145" s="33">
        <v>54.447284000000003</v>
      </c>
      <c r="H145" s="33">
        <v>2.3522999999999999E-2</v>
      </c>
    </row>
    <row r="146" spans="1:8" ht="15">
      <c r="A146" s="5" t="s">
        <v>540</v>
      </c>
      <c r="B146" s="2" t="s">
        <v>396</v>
      </c>
      <c r="C146" s="35" t="s">
        <v>219</v>
      </c>
      <c r="D146" s="2" t="s">
        <v>7</v>
      </c>
      <c r="E146" s="9" t="s">
        <v>541</v>
      </c>
      <c r="F146" s="7">
        <v>69.099999999999994</v>
      </c>
      <c r="G146" s="33">
        <v>14.905957000000001</v>
      </c>
      <c r="H146" s="33">
        <v>6.38E-4</v>
      </c>
    </row>
    <row r="147" spans="1:8" ht="15">
      <c r="A147" s="5" t="s">
        <v>187</v>
      </c>
      <c r="B147" s="2" t="s">
        <v>15</v>
      </c>
      <c r="C147" s="35" t="s">
        <v>616</v>
      </c>
      <c r="D147" s="2" t="s">
        <v>53</v>
      </c>
      <c r="E147" s="9" t="s">
        <v>188</v>
      </c>
      <c r="F147" s="7">
        <v>11.85</v>
      </c>
      <c r="G147" s="33">
        <v>31447.460867999998</v>
      </c>
      <c r="H147" s="33">
        <v>41.257750999999999</v>
      </c>
    </row>
    <row r="148" spans="1:8" ht="15">
      <c r="A148" s="5" t="s">
        <v>81</v>
      </c>
      <c r="B148" s="2" t="s">
        <v>15</v>
      </c>
      <c r="C148" s="35" t="s">
        <v>616</v>
      </c>
      <c r="D148" s="2" t="s">
        <v>53</v>
      </c>
      <c r="E148" s="9" t="s">
        <v>82</v>
      </c>
      <c r="F148" s="7">
        <v>5.36</v>
      </c>
      <c r="G148" s="33">
        <v>57325.707317</v>
      </c>
      <c r="H148" s="33">
        <v>49.688139999999997</v>
      </c>
    </row>
    <row r="149" spans="1:8" ht="15">
      <c r="A149" s="5" t="s">
        <v>336</v>
      </c>
      <c r="B149" s="2" t="s">
        <v>337</v>
      </c>
      <c r="C149" s="35" t="s">
        <v>34</v>
      </c>
      <c r="D149" s="2" t="s">
        <v>35</v>
      </c>
      <c r="E149" s="8">
        <v>139.25</v>
      </c>
      <c r="F149" s="5">
        <v>-35.25</v>
      </c>
      <c r="G149" s="33">
        <v>11.984202</v>
      </c>
      <c r="H149" s="33">
        <v>2.2699999999999999E-4</v>
      </c>
    </row>
    <row r="150" spans="1:8" ht="15">
      <c r="A150" s="5" t="s">
        <v>177</v>
      </c>
      <c r="B150" s="2" t="s">
        <v>102</v>
      </c>
      <c r="C150" s="35" t="s">
        <v>31</v>
      </c>
      <c r="D150" s="2" t="s">
        <v>11</v>
      </c>
      <c r="E150" s="6">
        <v>-109.05</v>
      </c>
      <c r="F150" s="7">
        <v>25.95</v>
      </c>
      <c r="G150" s="33">
        <v>647.36829799999998</v>
      </c>
      <c r="H150" s="33">
        <v>6.2079000000000002E-2</v>
      </c>
    </row>
    <row r="151" spans="1:8" ht="15">
      <c r="A151" s="5" t="s">
        <v>326</v>
      </c>
      <c r="B151" s="2" t="s">
        <v>15</v>
      </c>
      <c r="C151" s="35" t="s">
        <v>616</v>
      </c>
      <c r="D151" s="2" t="s">
        <v>53</v>
      </c>
      <c r="E151" s="9" t="s">
        <v>327</v>
      </c>
      <c r="F151" s="7">
        <v>6.96</v>
      </c>
      <c r="G151" s="33">
        <v>544.00225699999999</v>
      </c>
      <c r="H151" s="33">
        <v>5.555E-3</v>
      </c>
    </row>
    <row r="152" spans="1:8" ht="15">
      <c r="A152" s="5" t="s">
        <v>256</v>
      </c>
      <c r="B152" s="2" t="s">
        <v>130</v>
      </c>
      <c r="C152" s="35" t="s">
        <v>219</v>
      </c>
      <c r="D152" s="2" t="s">
        <v>39</v>
      </c>
      <c r="E152" s="9" t="s">
        <v>257</v>
      </c>
      <c r="F152" s="7">
        <v>61.48</v>
      </c>
      <c r="G152" s="33">
        <v>0</v>
      </c>
      <c r="H152" s="33">
        <v>0</v>
      </c>
    </row>
    <row r="153" spans="1:8" ht="15">
      <c r="A153" s="5" t="s">
        <v>424</v>
      </c>
      <c r="B153" s="2" t="s">
        <v>15</v>
      </c>
      <c r="C153" s="35" t="s">
        <v>17</v>
      </c>
      <c r="D153" s="2" t="s">
        <v>18</v>
      </c>
      <c r="E153" s="6">
        <v>-46.32</v>
      </c>
      <c r="F153" s="7">
        <v>-1.8</v>
      </c>
      <c r="G153" s="33">
        <v>0</v>
      </c>
      <c r="H153" s="33">
        <v>0</v>
      </c>
    </row>
    <row r="154" spans="1:8" ht="15">
      <c r="A154" s="5" t="s">
        <v>519</v>
      </c>
      <c r="B154" s="2" t="s">
        <v>33</v>
      </c>
      <c r="C154" s="35" t="s">
        <v>179</v>
      </c>
      <c r="D154" s="2" t="s">
        <v>53</v>
      </c>
      <c r="E154" s="8">
        <v>40.53</v>
      </c>
      <c r="F154" s="5">
        <v>-2.78</v>
      </c>
      <c r="G154" s="33">
        <v>13448.641277999999</v>
      </c>
      <c r="H154" s="33">
        <v>11.167372</v>
      </c>
    </row>
    <row r="155" spans="1:8" ht="15">
      <c r="A155" s="5" t="s">
        <v>460</v>
      </c>
      <c r="B155" s="2" t="s">
        <v>41</v>
      </c>
      <c r="C155" s="35" t="s">
        <v>98</v>
      </c>
      <c r="D155" s="2" t="s">
        <v>11</v>
      </c>
      <c r="E155" s="8">
        <v>-84.4</v>
      </c>
      <c r="F155" s="5">
        <v>11.02</v>
      </c>
      <c r="G155" s="33">
        <v>0</v>
      </c>
      <c r="H155" s="33">
        <v>0</v>
      </c>
    </row>
    <row r="156" spans="1:8" ht="15">
      <c r="A156" s="5" t="s">
        <v>128</v>
      </c>
      <c r="B156" s="2" t="s">
        <v>15</v>
      </c>
      <c r="C156" s="35" t="s">
        <v>17</v>
      </c>
      <c r="D156" s="2" t="s">
        <v>18</v>
      </c>
      <c r="E156" s="6">
        <v>-59.25</v>
      </c>
      <c r="F156" s="7">
        <v>6.75</v>
      </c>
      <c r="G156" s="33">
        <v>10785.001367999999</v>
      </c>
      <c r="H156" s="33">
        <v>18.226410000000001</v>
      </c>
    </row>
    <row r="157" spans="1:8" ht="15">
      <c r="A157" s="5" t="s">
        <v>369</v>
      </c>
      <c r="B157" s="2" t="s">
        <v>15</v>
      </c>
      <c r="C157" s="35" t="s">
        <v>357</v>
      </c>
      <c r="D157" s="2" t="s">
        <v>53</v>
      </c>
      <c r="E157" s="6">
        <v>9.75</v>
      </c>
      <c r="F157" s="7">
        <v>-0.75</v>
      </c>
      <c r="G157" s="33">
        <v>737.69133099999999</v>
      </c>
      <c r="H157" s="33">
        <v>6.4084000000000002E-2</v>
      </c>
    </row>
    <row r="158" spans="1:8" ht="15">
      <c r="A158" s="5" t="s">
        <v>356</v>
      </c>
      <c r="B158" s="2" t="s">
        <v>51</v>
      </c>
      <c r="C158" s="35" t="s">
        <v>357</v>
      </c>
      <c r="D158" s="2" t="s">
        <v>53</v>
      </c>
      <c r="E158" s="6">
        <v>11.3</v>
      </c>
      <c r="F158" s="7">
        <v>2.2999999999999998</v>
      </c>
      <c r="G158" s="33">
        <v>161587.463216</v>
      </c>
      <c r="H158" s="33">
        <v>317.91155600000002</v>
      </c>
    </row>
    <row r="159" spans="1:8" ht="15">
      <c r="A159" s="5" t="s">
        <v>329</v>
      </c>
      <c r="B159" s="2" t="s">
        <v>51</v>
      </c>
      <c r="C159" s="35" t="s">
        <v>330</v>
      </c>
      <c r="D159" s="2" t="s">
        <v>53</v>
      </c>
      <c r="E159" s="6">
        <v>1.58</v>
      </c>
      <c r="F159" s="7">
        <v>6.91</v>
      </c>
      <c r="G159" s="33">
        <v>0</v>
      </c>
      <c r="H159" s="33">
        <v>0</v>
      </c>
    </row>
    <row r="160" spans="1:8" ht="15">
      <c r="A160" s="5" t="s">
        <v>29</v>
      </c>
      <c r="B160" s="2" t="s">
        <v>30</v>
      </c>
      <c r="C160" s="35" t="s">
        <v>31</v>
      </c>
      <c r="D160" s="2" t="s">
        <v>11</v>
      </c>
      <c r="E160" s="6">
        <v>-103.95</v>
      </c>
      <c r="F160" s="7">
        <v>18.95</v>
      </c>
      <c r="G160" s="33">
        <v>21.247489999999999</v>
      </c>
      <c r="H160" s="33">
        <v>6.6100000000000004E-3</v>
      </c>
    </row>
    <row r="161" spans="1:8" ht="15">
      <c r="A161" s="5" t="s">
        <v>157</v>
      </c>
      <c r="B161" s="2" t="s">
        <v>158</v>
      </c>
      <c r="C161" s="35" t="s">
        <v>159</v>
      </c>
      <c r="D161" s="2" t="s">
        <v>39</v>
      </c>
      <c r="E161" s="6">
        <v>9.92</v>
      </c>
      <c r="F161" s="7">
        <v>59.9</v>
      </c>
      <c r="G161" s="33">
        <v>713.62857799999995</v>
      </c>
      <c r="H161" s="33">
        <v>6.3256999999999994E-2</v>
      </c>
    </row>
    <row r="162" spans="1:8" ht="15">
      <c r="A162" s="5" t="s">
        <v>334</v>
      </c>
      <c r="B162" s="2" t="s">
        <v>15</v>
      </c>
      <c r="C162" s="35" t="s">
        <v>17</v>
      </c>
      <c r="D162" s="2" t="s">
        <v>18</v>
      </c>
      <c r="E162" s="6">
        <v>-40.35</v>
      </c>
      <c r="F162" s="7">
        <v>-17.829999999999998</v>
      </c>
      <c r="G162" s="33">
        <v>63.852676000000002</v>
      </c>
      <c r="H162" s="33">
        <v>1.3391999999999999E-2</v>
      </c>
    </row>
    <row r="163" spans="1:8" ht="15">
      <c r="A163" s="5" t="s">
        <v>178</v>
      </c>
      <c r="B163" s="2" t="s">
        <v>33</v>
      </c>
      <c r="C163" s="35" t="s">
        <v>179</v>
      </c>
      <c r="D163" s="2" t="s">
        <v>53</v>
      </c>
      <c r="E163" s="9" t="s">
        <v>180</v>
      </c>
      <c r="F163" s="7">
        <v>-3.24</v>
      </c>
      <c r="G163" s="33">
        <v>618.97807699999998</v>
      </c>
      <c r="H163" s="33">
        <v>0.194825</v>
      </c>
    </row>
    <row r="164" spans="1:8" ht="15">
      <c r="A164" s="5" t="s">
        <v>89</v>
      </c>
      <c r="B164" s="2" t="s">
        <v>15</v>
      </c>
      <c r="C164" s="35" t="s">
        <v>47</v>
      </c>
      <c r="D164" s="2" t="s">
        <v>18</v>
      </c>
      <c r="E164" s="6">
        <v>-68.5</v>
      </c>
      <c r="F164" s="7">
        <v>-43.85</v>
      </c>
      <c r="G164" s="33">
        <v>330.87997799999999</v>
      </c>
      <c r="H164" s="33">
        <v>2.1096E-2</v>
      </c>
    </row>
    <row r="165" spans="1:8" ht="15">
      <c r="A165" s="5" t="s">
        <v>516</v>
      </c>
      <c r="B165" s="2" t="s">
        <v>28</v>
      </c>
      <c r="C165" s="35" t="s">
        <v>613</v>
      </c>
      <c r="D165" s="2" t="s">
        <v>11</v>
      </c>
      <c r="E165" s="6">
        <v>-82.93</v>
      </c>
      <c r="F165" s="7">
        <v>29.96</v>
      </c>
      <c r="G165" s="33">
        <v>5625.8683570000003</v>
      </c>
      <c r="H165" s="33">
        <v>7.0553330000000001</v>
      </c>
    </row>
    <row r="166" spans="1:8" ht="15">
      <c r="A166" s="5" t="s">
        <v>471</v>
      </c>
      <c r="B166" s="2" t="s">
        <v>51</v>
      </c>
      <c r="C166" s="35" t="s">
        <v>616</v>
      </c>
      <c r="D166" s="2" t="s">
        <v>53</v>
      </c>
      <c r="E166" s="9" t="s">
        <v>472</v>
      </c>
      <c r="F166" s="7">
        <v>4.84</v>
      </c>
      <c r="G166" s="33">
        <v>367.75407000000001</v>
      </c>
      <c r="H166" s="33">
        <v>5.0530000000000002E-3</v>
      </c>
    </row>
    <row r="167" spans="1:8" ht="15">
      <c r="A167" s="5" t="s">
        <v>126</v>
      </c>
      <c r="B167" s="2" t="s">
        <v>15</v>
      </c>
      <c r="C167" s="35" t="s">
        <v>127</v>
      </c>
      <c r="D167" s="2" t="s">
        <v>53</v>
      </c>
      <c r="E167" s="6">
        <v>11.77</v>
      </c>
      <c r="F167" s="7">
        <v>-17.36</v>
      </c>
      <c r="G167" s="33">
        <v>67.414161000000007</v>
      </c>
      <c r="H167" s="33">
        <v>1.6461E-2</v>
      </c>
    </row>
    <row r="168" spans="1:8" ht="15">
      <c r="A168" s="5" t="s">
        <v>129</v>
      </c>
      <c r="B168" s="2" t="s">
        <v>130</v>
      </c>
      <c r="C168" s="35" t="s">
        <v>131</v>
      </c>
      <c r="D168" s="2" t="s">
        <v>39</v>
      </c>
      <c r="E168" s="9" t="s">
        <v>132</v>
      </c>
      <c r="F168" s="7">
        <v>60.61</v>
      </c>
      <c r="G168" s="33">
        <v>1239.0288330000001</v>
      </c>
      <c r="H168" s="33">
        <v>1.0245869999999999</v>
      </c>
    </row>
    <row r="169" spans="1:8" ht="15">
      <c r="A169" s="5" t="s">
        <v>461</v>
      </c>
      <c r="B169" s="2" t="s">
        <v>30</v>
      </c>
      <c r="C169" s="35" t="s">
        <v>462</v>
      </c>
      <c r="D169" s="2" t="s">
        <v>18</v>
      </c>
      <c r="E169" s="8">
        <v>-77.41</v>
      </c>
      <c r="F169" s="5">
        <v>3.92</v>
      </c>
      <c r="G169" s="33">
        <v>0</v>
      </c>
      <c r="H169" s="33">
        <v>0</v>
      </c>
    </row>
    <row r="170" spans="1:8" ht="15">
      <c r="A170" s="5" t="s">
        <v>109</v>
      </c>
      <c r="B170" s="2" t="s">
        <v>102</v>
      </c>
      <c r="C170" s="35" t="s">
        <v>613</v>
      </c>
      <c r="D170" s="2" t="s">
        <v>11</v>
      </c>
      <c r="E170" s="9" t="s">
        <v>110</v>
      </c>
      <c r="F170" s="7">
        <v>30.53</v>
      </c>
      <c r="G170" s="33">
        <v>11.475937</v>
      </c>
      <c r="H170" s="33">
        <v>6.3699999999999998E-4</v>
      </c>
    </row>
    <row r="171" spans="1:8" ht="15">
      <c r="A171" s="5" t="s">
        <v>435</v>
      </c>
      <c r="B171" s="2" t="s">
        <v>15</v>
      </c>
      <c r="C171" s="35" t="s">
        <v>47</v>
      </c>
      <c r="D171" s="2" t="s">
        <v>18</v>
      </c>
      <c r="E171" s="8">
        <v>-57.33</v>
      </c>
      <c r="F171" s="5">
        <v>-35.880000000000003</v>
      </c>
      <c r="G171" s="33">
        <v>2340.2815030000002</v>
      </c>
      <c r="H171" s="33">
        <v>1.547004</v>
      </c>
    </row>
    <row r="172" spans="1:8" ht="15">
      <c r="A172" s="5" t="s">
        <v>436</v>
      </c>
      <c r="B172" s="2" t="s">
        <v>15</v>
      </c>
      <c r="C172" s="35" t="s">
        <v>17</v>
      </c>
      <c r="D172" s="2" t="s">
        <v>18</v>
      </c>
      <c r="E172" s="6">
        <v>-37.35</v>
      </c>
      <c r="F172" s="7">
        <v>-10.94</v>
      </c>
      <c r="G172" s="33">
        <v>86987.617358000003</v>
      </c>
      <c r="H172" s="33">
        <v>138.343998</v>
      </c>
    </row>
    <row r="173" spans="1:8" ht="15">
      <c r="A173" s="5" t="s">
        <v>394</v>
      </c>
      <c r="B173" s="2" t="s">
        <v>28</v>
      </c>
      <c r="C173" s="35" t="s">
        <v>613</v>
      </c>
      <c r="D173" s="2" t="s">
        <v>11</v>
      </c>
      <c r="E173" s="6">
        <v>-89.82</v>
      </c>
      <c r="F173" s="7">
        <v>30.79</v>
      </c>
      <c r="G173" s="33">
        <v>12103.117511</v>
      </c>
      <c r="H173" s="33">
        <v>10.285949</v>
      </c>
    </row>
    <row r="174" spans="1:8" ht="15">
      <c r="A174" s="5" t="s">
        <v>492</v>
      </c>
      <c r="B174" s="2" t="s">
        <v>493</v>
      </c>
      <c r="C174" s="35" t="s">
        <v>314</v>
      </c>
      <c r="D174" s="2" t="s">
        <v>7</v>
      </c>
      <c r="E174" s="9">
        <v>96.47</v>
      </c>
      <c r="F174" s="7">
        <v>18.920000000000002</v>
      </c>
      <c r="G174" s="33">
        <v>4704.2857949999998</v>
      </c>
      <c r="H174" s="33">
        <v>2.6088399999999998</v>
      </c>
    </row>
    <row r="175" spans="1:8" ht="15">
      <c r="A175" s="5" t="s">
        <v>284</v>
      </c>
      <c r="B175" s="2" t="s">
        <v>15</v>
      </c>
      <c r="C175" s="35" t="s">
        <v>285</v>
      </c>
      <c r="D175" s="2" t="s">
        <v>39</v>
      </c>
      <c r="E175" s="6">
        <v>-2.25</v>
      </c>
      <c r="F175" s="7">
        <v>47.25</v>
      </c>
      <c r="G175" s="33">
        <v>514.73503900000003</v>
      </c>
      <c r="H175" s="33">
        <v>6.2981999999999996E-2</v>
      </c>
    </row>
    <row r="176" spans="1:8" ht="15">
      <c r="A176" s="5" t="s">
        <v>542</v>
      </c>
      <c r="B176" s="2" t="s">
        <v>30</v>
      </c>
      <c r="C176" s="35" t="s">
        <v>77</v>
      </c>
      <c r="D176" s="2" t="s">
        <v>18</v>
      </c>
      <c r="E176" s="9" t="s">
        <v>543</v>
      </c>
      <c r="F176" s="7">
        <v>-3.56</v>
      </c>
      <c r="G176" s="33">
        <v>10384.134626999999</v>
      </c>
      <c r="H176" s="33">
        <v>2.920671</v>
      </c>
    </row>
    <row r="177" spans="1:8" ht="15">
      <c r="A177" s="5" t="s">
        <v>235</v>
      </c>
      <c r="B177" s="2" t="s">
        <v>69</v>
      </c>
      <c r="C177" s="35" t="s">
        <v>70</v>
      </c>
      <c r="D177" s="2" t="s">
        <v>7</v>
      </c>
      <c r="E177" s="9" t="s">
        <v>236</v>
      </c>
      <c r="F177" s="7">
        <v>20.55</v>
      </c>
      <c r="G177" s="33">
        <v>1088.1032909999999</v>
      </c>
      <c r="H177" s="33">
        <v>0.29115999999999997</v>
      </c>
    </row>
    <row r="178" spans="1:8" ht="15">
      <c r="A178" s="5" t="s">
        <v>463</v>
      </c>
      <c r="B178" s="2" t="s">
        <v>30</v>
      </c>
      <c r="C178" s="35" t="s">
        <v>31</v>
      </c>
      <c r="D178" s="2" t="s">
        <v>11</v>
      </c>
      <c r="E178" s="6">
        <v>-105.15</v>
      </c>
      <c r="F178" s="7">
        <v>21.97</v>
      </c>
      <c r="G178" s="33">
        <v>0.14424699999999999</v>
      </c>
      <c r="H178" s="33">
        <v>9.9999999999999995E-7</v>
      </c>
    </row>
    <row r="179" spans="1:8" ht="15">
      <c r="A179" s="5" t="s">
        <v>125</v>
      </c>
      <c r="B179" s="2" t="s">
        <v>15</v>
      </c>
      <c r="C179" s="35" t="s">
        <v>112</v>
      </c>
      <c r="D179" s="2" t="s">
        <v>53</v>
      </c>
      <c r="E179" s="6">
        <v>13.5</v>
      </c>
      <c r="F179" s="7">
        <v>-9.5</v>
      </c>
      <c r="G179" s="33">
        <v>53.530773000000003</v>
      </c>
      <c r="H179" s="33">
        <v>1.0155000000000001E-2</v>
      </c>
    </row>
    <row r="180" spans="1:8" ht="15">
      <c r="A180" s="5" t="s">
        <v>391</v>
      </c>
      <c r="B180" s="2" t="s">
        <v>41</v>
      </c>
      <c r="C180" s="35" t="s">
        <v>98</v>
      </c>
      <c r="D180" s="2" t="s">
        <v>11</v>
      </c>
      <c r="E180" s="9" t="s">
        <v>392</v>
      </c>
      <c r="F180" s="7">
        <v>15.82</v>
      </c>
      <c r="G180" s="33">
        <v>9428.8910589999996</v>
      </c>
      <c r="H180" s="33">
        <v>5.0978969999999997</v>
      </c>
    </row>
    <row r="181" spans="1:8" ht="15">
      <c r="A181" s="5" t="s">
        <v>80</v>
      </c>
      <c r="B181" s="2" t="s">
        <v>15</v>
      </c>
      <c r="C181" s="35" t="s">
        <v>616</v>
      </c>
      <c r="D181" s="2" t="s">
        <v>53</v>
      </c>
      <c r="E181" s="6">
        <v>-7.45</v>
      </c>
      <c r="F181" s="7">
        <v>5.87</v>
      </c>
      <c r="G181" s="33">
        <v>262.78724499999998</v>
      </c>
      <c r="H181" s="33">
        <v>1.8589000000000001E-2</v>
      </c>
    </row>
    <row r="182" spans="1:8" ht="15">
      <c r="A182" s="5" t="s">
        <v>74</v>
      </c>
      <c r="B182" s="2" t="s">
        <v>62</v>
      </c>
      <c r="C182" s="35" t="s">
        <v>63</v>
      </c>
      <c r="D182" s="2" t="s">
        <v>7</v>
      </c>
      <c r="E182" s="9" t="s">
        <v>75</v>
      </c>
      <c r="F182" s="7">
        <v>15.82</v>
      </c>
      <c r="G182" s="33">
        <v>157146.875764</v>
      </c>
      <c r="H182" s="33">
        <v>518.59683800000005</v>
      </c>
    </row>
    <row r="183" spans="1:8" ht="15">
      <c r="A183" s="5" t="s">
        <v>524</v>
      </c>
      <c r="B183" s="2" t="s">
        <v>30</v>
      </c>
      <c r="C183" s="35" t="s">
        <v>229</v>
      </c>
      <c r="D183" s="2" t="s">
        <v>7</v>
      </c>
      <c r="E183" s="9" t="s">
        <v>525</v>
      </c>
      <c r="F183" s="7">
        <v>35.630000000000003</v>
      </c>
      <c r="G183" s="33">
        <v>3913.3946700000001</v>
      </c>
      <c r="H183" s="33">
        <v>0.85595200000000005</v>
      </c>
    </row>
    <row r="184" spans="1:8" ht="15">
      <c r="A184" s="5" t="s">
        <v>306</v>
      </c>
      <c r="B184" s="2" t="s">
        <v>33</v>
      </c>
      <c r="C184" s="35" t="s">
        <v>307</v>
      </c>
      <c r="D184" s="2" t="s">
        <v>53</v>
      </c>
      <c r="E184" s="6">
        <v>43.75</v>
      </c>
      <c r="F184" s="7">
        <v>-21.75</v>
      </c>
      <c r="G184" s="33">
        <v>13.996525999999999</v>
      </c>
      <c r="H184" s="33">
        <v>1.6980000000000001E-3</v>
      </c>
    </row>
    <row r="185" spans="1:8" ht="15">
      <c r="A185" s="5" t="s">
        <v>293</v>
      </c>
      <c r="B185" s="2" t="s">
        <v>62</v>
      </c>
      <c r="C185" s="35" t="s">
        <v>63</v>
      </c>
      <c r="D185" s="2" t="s">
        <v>7</v>
      </c>
      <c r="E185" s="9" t="s">
        <v>294</v>
      </c>
      <c r="F185" s="7">
        <v>19.72</v>
      </c>
      <c r="G185" s="33">
        <v>31396.733088000001</v>
      </c>
      <c r="H185" s="33">
        <v>38.665683000000001</v>
      </c>
    </row>
    <row r="186" spans="1:8" ht="15">
      <c r="A186" s="5" t="s">
        <v>339</v>
      </c>
      <c r="B186" s="2" t="s">
        <v>340</v>
      </c>
      <c r="C186" s="35" t="s">
        <v>628</v>
      </c>
      <c r="D186" s="2" t="s">
        <v>7</v>
      </c>
      <c r="E186" s="9" t="s">
        <v>341</v>
      </c>
      <c r="F186" s="7">
        <v>35.15</v>
      </c>
      <c r="G186" s="33">
        <v>7338.1696780000002</v>
      </c>
      <c r="H186" s="33">
        <v>10.394639</v>
      </c>
    </row>
    <row r="187" spans="1:8" ht="15">
      <c r="A187" s="5" t="s">
        <v>322</v>
      </c>
      <c r="B187" s="2" t="s">
        <v>15</v>
      </c>
      <c r="C187" s="35" t="s">
        <v>154</v>
      </c>
      <c r="D187" s="2" t="s">
        <v>39</v>
      </c>
      <c r="E187" s="6">
        <v>-8.3800000000000008</v>
      </c>
      <c r="F187" s="7">
        <v>42.08</v>
      </c>
      <c r="G187" s="33">
        <v>4010.0015290000001</v>
      </c>
      <c r="H187" s="33">
        <v>0.34765600000000002</v>
      </c>
    </row>
    <row r="188" spans="1:8" ht="15">
      <c r="A188" s="5" t="s">
        <v>479</v>
      </c>
      <c r="B188" s="2" t="s">
        <v>480</v>
      </c>
      <c r="C188" s="35" t="s">
        <v>241</v>
      </c>
      <c r="D188" s="2" t="s">
        <v>35</v>
      </c>
      <c r="E188" s="9" t="s">
        <v>481</v>
      </c>
      <c r="F188" s="7">
        <v>3.64</v>
      </c>
      <c r="G188" s="33">
        <v>2599.7107609999998</v>
      </c>
      <c r="H188" s="33">
        <v>0.77744800000000003</v>
      </c>
    </row>
    <row r="189" spans="1:8" ht="15">
      <c r="A189" s="5" t="s">
        <v>97</v>
      </c>
      <c r="B189" s="2" t="s">
        <v>41</v>
      </c>
      <c r="C189" s="35" t="s">
        <v>98</v>
      </c>
      <c r="D189" s="2" t="s">
        <v>11</v>
      </c>
      <c r="E189" s="6">
        <v>-85.95</v>
      </c>
      <c r="F189" s="7">
        <v>13.5</v>
      </c>
      <c r="G189" s="33">
        <v>159186.04131900001</v>
      </c>
      <c r="H189" s="33">
        <v>179.79101800000001</v>
      </c>
    </row>
    <row r="190" spans="1:8" ht="15">
      <c r="A190" s="5" t="s">
        <v>230</v>
      </c>
      <c r="B190" s="2" t="s">
        <v>231</v>
      </c>
      <c r="C190" s="35" t="s">
        <v>613</v>
      </c>
      <c r="D190" s="2" t="s">
        <v>11</v>
      </c>
      <c r="E190" s="6">
        <v>-77.55</v>
      </c>
      <c r="F190" s="7">
        <v>37.56</v>
      </c>
      <c r="G190" s="33">
        <v>0.30400500000000003</v>
      </c>
      <c r="H190" s="33">
        <v>9.9999999999999995E-7</v>
      </c>
    </row>
    <row r="191" spans="1:8" ht="15">
      <c r="A191" s="5" t="s">
        <v>328</v>
      </c>
      <c r="B191" s="2" t="s">
        <v>228</v>
      </c>
      <c r="C191" s="35" t="s">
        <v>229</v>
      </c>
      <c r="D191" s="2" t="s">
        <v>7</v>
      </c>
      <c r="E191" s="6">
        <v>140.07</v>
      </c>
      <c r="F191" s="7">
        <v>38.75</v>
      </c>
      <c r="G191" s="33">
        <v>301.19614000000001</v>
      </c>
      <c r="H191" s="33">
        <v>0.124668</v>
      </c>
    </row>
    <row r="192" spans="1:8" ht="15">
      <c r="A192" s="5" t="s">
        <v>437</v>
      </c>
      <c r="B192" s="2" t="s">
        <v>15</v>
      </c>
      <c r="C192" s="35" t="s">
        <v>613</v>
      </c>
      <c r="D192" s="2" t="s">
        <v>11</v>
      </c>
      <c r="E192" s="6">
        <v>-77.63</v>
      </c>
      <c r="F192" s="7">
        <v>36.46</v>
      </c>
      <c r="G192" s="33">
        <v>3555.4401240000002</v>
      </c>
      <c r="H192" s="33">
        <v>0.41714099999999998</v>
      </c>
    </row>
    <row r="193" spans="1:8" ht="15">
      <c r="A193" s="5" t="s">
        <v>418</v>
      </c>
      <c r="B193" s="2" t="s">
        <v>15</v>
      </c>
      <c r="C193" s="35" t="s">
        <v>17</v>
      </c>
      <c r="D193" s="2" t="s">
        <v>18</v>
      </c>
      <c r="E193" s="6">
        <v>-105.35</v>
      </c>
      <c r="F193" s="7">
        <v>22.5</v>
      </c>
      <c r="G193" s="33">
        <v>330.07889599999999</v>
      </c>
      <c r="H193" s="33">
        <v>0.17418800000000001</v>
      </c>
    </row>
    <row r="194" spans="1:8" ht="15">
      <c r="A194" s="5" t="s">
        <v>521</v>
      </c>
      <c r="B194" s="2" t="s">
        <v>51</v>
      </c>
      <c r="C194" s="35" t="s">
        <v>108</v>
      </c>
      <c r="D194" s="2" t="s">
        <v>53</v>
      </c>
      <c r="E194" s="6">
        <v>-2.75</v>
      </c>
      <c r="F194" s="7">
        <v>5.12</v>
      </c>
      <c r="G194" s="33">
        <v>3.490872</v>
      </c>
      <c r="H194" s="33">
        <v>1.18E-4</v>
      </c>
    </row>
    <row r="195" spans="1:8" ht="15">
      <c r="A195" s="5" t="s">
        <v>433</v>
      </c>
      <c r="B195" s="2" t="s">
        <v>15</v>
      </c>
      <c r="C195" s="35" t="s">
        <v>17</v>
      </c>
      <c r="D195" s="2" t="s">
        <v>18</v>
      </c>
      <c r="E195" s="6">
        <v>-45.46</v>
      </c>
      <c r="F195" s="7">
        <v>-3.66</v>
      </c>
      <c r="G195" s="33">
        <v>11686.032859999999</v>
      </c>
      <c r="H195" s="33">
        <v>11.751605</v>
      </c>
    </row>
    <row r="196" spans="1:8" ht="15">
      <c r="A196" s="5" t="s">
        <v>473</v>
      </c>
      <c r="B196" s="2" t="s">
        <v>15</v>
      </c>
      <c r="C196" s="35" t="s">
        <v>613</v>
      </c>
      <c r="D196" s="2" t="s">
        <v>11</v>
      </c>
      <c r="E196" s="6">
        <v>-81.260000000000005</v>
      </c>
      <c r="F196" s="7">
        <v>32.53</v>
      </c>
      <c r="G196" s="33">
        <v>1232.839712</v>
      </c>
      <c r="H196" s="33">
        <v>0.174651</v>
      </c>
    </row>
    <row r="197" spans="1:8" ht="15">
      <c r="A197" s="5" t="s">
        <v>538</v>
      </c>
      <c r="B197" s="2" t="s">
        <v>33</v>
      </c>
      <c r="C197" s="35" t="s">
        <v>307</v>
      </c>
      <c r="D197" s="2" t="s">
        <v>53</v>
      </c>
      <c r="E197" s="6">
        <v>44.75</v>
      </c>
      <c r="F197" s="7">
        <v>-19.75</v>
      </c>
      <c r="G197" s="33">
        <v>0</v>
      </c>
      <c r="H197" s="33">
        <v>0</v>
      </c>
    </row>
    <row r="198" spans="1:8" ht="15">
      <c r="A198" s="5" t="s">
        <v>297</v>
      </c>
      <c r="B198" s="2" t="s">
        <v>84</v>
      </c>
      <c r="C198" s="35" t="s">
        <v>85</v>
      </c>
      <c r="D198" s="2" t="s">
        <v>7</v>
      </c>
      <c r="E198" s="6">
        <v>99.83</v>
      </c>
      <c r="F198" s="7">
        <v>13.56</v>
      </c>
      <c r="G198" s="33">
        <v>813.23735399999998</v>
      </c>
      <c r="H198" s="33">
        <v>0.101692</v>
      </c>
    </row>
    <row r="199" spans="1:8" ht="15">
      <c r="A199" s="5" t="s">
        <v>564</v>
      </c>
      <c r="B199" s="2" t="s">
        <v>102</v>
      </c>
      <c r="C199" s="35" t="s">
        <v>613</v>
      </c>
      <c r="D199" s="2" t="s">
        <v>11</v>
      </c>
      <c r="E199" s="6">
        <v>-110.25</v>
      </c>
      <c r="F199" s="7">
        <v>27.75</v>
      </c>
      <c r="G199" s="33">
        <v>24.438596</v>
      </c>
      <c r="H199" s="33">
        <v>1.281E-3</v>
      </c>
    </row>
    <row r="200" spans="1:8" ht="15">
      <c r="A200" s="5" t="s">
        <v>249</v>
      </c>
      <c r="B200" s="2" t="s">
        <v>30</v>
      </c>
      <c r="C200" s="35" t="s">
        <v>229</v>
      </c>
      <c r="D200" s="2" t="s">
        <v>7</v>
      </c>
      <c r="E200" s="9" t="s">
        <v>250</v>
      </c>
      <c r="F200" s="7">
        <v>38.39</v>
      </c>
      <c r="G200" s="33">
        <v>3207.5493369999999</v>
      </c>
      <c r="H200" s="33">
        <v>0.478769</v>
      </c>
    </row>
    <row r="201" spans="1:8" ht="15">
      <c r="A201" s="5" t="s">
        <v>232</v>
      </c>
      <c r="B201" s="2" t="s">
        <v>15</v>
      </c>
      <c r="C201" s="35" t="s">
        <v>17</v>
      </c>
      <c r="D201" s="2" t="s">
        <v>18</v>
      </c>
      <c r="E201" s="6">
        <v>-39.25</v>
      </c>
      <c r="F201" s="7">
        <v>-16.25</v>
      </c>
      <c r="G201" s="33">
        <v>7625.0643490000002</v>
      </c>
      <c r="H201" s="33">
        <v>5.2566369999999996</v>
      </c>
    </row>
    <row r="202" spans="1:8" ht="15">
      <c r="A202" s="5" t="s">
        <v>414</v>
      </c>
      <c r="B202" s="2" t="s">
        <v>30</v>
      </c>
      <c r="C202" s="35" t="s">
        <v>47</v>
      </c>
      <c r="D202" s="2" t="s">
        <v>18</v>
      </c>
      <c r="E202" s="6">
        <v>-71.680000000000007</v>
      </c>
      <c r="F202" s="7">
        <v>-33.979999999999997</v>
      </c>
      <c r="G202" s="33">
        <v>41018.397981000002</v>
      </c>
      <c r="H202" s="33">
        <v>41.084620999999999</v>
      </c>
    </row>
    <row r="203" spans="1:8" ht="15">
      <c r="A203" s="5" t="s">
        <v>323</v>
      </c>
      <c r="B203" s="2" t="s">
        <v>30</v>
      </c>
      <c r="C203" s="35" t="s">
        <v>167</v>
      </c>
      <c r="D203" s="2" t="s">
        <v>18</v>
      </c>
      <c r="E203" s="6">
        <v>-78.47</v>
      </c>
      <c r="F203" s="7">
        <v>0.87</v>
      </c>
      <c r="G203" s="33">
        <v>5.0879000000000001E-2</v>
      </c>
      <c r="H203" s="33">
        <v>0</v>
      </c>
    </row>
    <row r="204" spans="1:8" ht="15">
      <c r="A204" s="5" t="s">
        <v>66</v>
      </c>
      <c r="B204" s="2" t="s">
        <v>30</v>
      </c>
      <c r="C204" s="35" t="s">
        <v>47</v>
      </c>
      <c r="D204" s="2" t="s">
        <v>18</v>
      </c>
      <c r="E204" s="8">
        <v>-73.8</v>
      </c>
      <c r="F204" s="5">
        <v>-36.83</v>
      </c>
      <c r="G204" s="33">
        <v>3.0890000000000002E-3</v>
      </c>
      <c r="H204" s="33">
        <v>0</v>
      </c>
    </row>
    <row r="205" spans="1:8" ht="15">
      <c r="A205" s="5" t="s">
        <v>406</v>
      </c>
      <c r="B205" s="2" t="s">
        <v>51</v>
      </c>
      <c r="C205" s="35" t="s">
        <v>108</v>
      </c>
      <c r="D205" s="2" t="s">
        <v>53</v>
      </c>
      <c r="E205" s="6">
        <v>-1.63</v>
      </c>
      <c r="F205" s="7">
        <v>5.17</v>
      </c>
      <c r="G205" s="33">
        <v>6871.721219</v>
      </c>
      <c r="H205" s="33">
        <v>1.588309</v>
      </c>
    </row>
    <row r="206" spans="1:8" ht="15">
      <c r="A206" s="5" t="s">
        <v>403</v>
      </c>
      <c r="B206" s="2" t="s">
        <v>37</v>
      </c>
      <c r="C206" s="35" t="s">
        <v>634</v>
      </c>
      <c r="D206" s="2" t="s">
        <v>39</v>
      </c>
      <c r="E206" s="6">
        <v>11.75</v>
      </c>
      <c r="F206" s="7">
        <v>45.25</v>
      </c>
      <c r="G206" s="33">
        <v>4239.4901360000003</v>
      </c>
      <c r="H206" s="33">
        <v>0.93191400000000002</v>
      </c>
    </row>
    <row r="207" spans="1:8" ht="15">
      <c r="A207" s="5" t="s">
        <v>474</v>
      </c>
      <c r="B207" s="2" t="s">
        <v>33</v>
      </c>
      <c r="C207" s="35" t="s">
        <v>615</v>
      </c>
      <c r="D207" s="2" t="s">
        <v>53</v>
      </c>
      <c r="E207" s="6">
        <v>34.549999999999997</v>
      </c>
      <c r="F207" s="7">
        <v>-21.15</v>
      </c>
      <c r="G207" s="33">
        <v>71768.945407000007</v>
      </c>
      <c r="H207" s="33">
        <v>61.664036000000003</v>
      </c>
    </row>
    <row r="208" spans="1:8" ht="15">
      <c r="A208" s="5" t="s">
        <v>407</v>
      </c>
      <c r="B208" s="2" t="s">
        <v>173</v>
      </c>
      <c r="C208" s="35" t="s">
        <v>408</v>
      </c>
      <c r="D208" s="2" t="s">
        <v>35</v>
      </c>
      <c r="E208" s="6">
        <v>144.75</v>
      </c>
      <c r="F208" s="7">
        <v>-7.25</v>
      </c>
      <c r="G208" s="33">
        <v>98015.957420999999</v>
      </c>
      <c r="H208" s="33">
        <v>327.80509899999998</v>
      </c>
    </row>
    <row r="209" spans="1:8" ht="15">
      <c r="A209" s="5" t="s">
        <v>434</v>
      </c>
      <c r="B209" s="2" t="s">
        <v>15</v>
      </c>
      <c r="C209" s="35" t="s">
        <v>17</v>
      </c>
      <c r="D209" s="2" t="s">
        <v>18</v>
      </c>
      <c r="E209" s="6">
        <v>-47.84</v>
      </c>
      <c r="F209" s="7">
        <v>-24.49</v>
      </c>
      <c r="G209" s="33">
        <v>89915.579144999996</v>
      </c>
      <c r="H209" s="33">
        <v>381.16719899999998</v>
      </c>
    </row>
    <row r="210" spans="1:8" ht="15">
      <c r="A210" s="5" t="s">
        <v>425</v>
      </c>
      <c r="B210" s="2" t="s">
        <v>15</v>
      </c>
      <c r="C210" s="35" t="s">
        <v>17</v>
      </c>
      <c r="D210" s="2" t="s">
        <v>18</v>
      </c>
      <c r="E210" s="6">
        <v>-44.25</v>
      </c>
      <c r="F210" s="7">
        <v>-2.75</v>
      </c>
      <c r="G210" s="33">
        <v>0</v>
      </c>
      <c r="H210" s="33">
        <v>0</v>
      </c>
    </row>
    <row r="211" spans="1:8" ht="15">
      <c r="A211" s="5" t="s">
        <v>446</v>
      </c>
      <c r="B211" s="2" t="s">
        <v>28</v>
      </c>
      <c r="C211" s="35" t="s">
        <v>613</v>
      </c>
      <c r="D211" s="2" t="s">
        <v>11</v>
      </c>
      <c r="E211" s="6">
        <v>-93.74</v>
      </c>
      <c r="F211" s="7">
        <v>30.3</v>
      </c>
      <c r="G211" s="33">
        <v>1.0848640000000001</v>
      </c>
      <c r="H211" s="33">
        <v>2.3E-5</v>
      </c>
    </row>
    <row r="212" spans="1:8" ht="15">
      <c r="A212" s="5" t="s">
        <v>549</v>
      </c>
      <c r="B212" s="2" t="s">
        <v>30</v>
      </c>
      <c r="C212" s="35" t="s">
        <v>31</v>
      </c>
      <c r="D212" s="2" t="s">
        <v>11</v>
      </c>
      <c r="E212" s="6">
        <v>-97.62</v>
      </c>
      <c r="F212" s="7">
        <v>16.28</v>
      </c>
      <c r="G212" s="33">
        <v>577.00515199999995</v>
      </c>
      <c r="H212" s="33">
        <v>0.13824900000000001</v>
      </c>
    </row>
    <row r="213" spans="1:8" ht="15">
      <c r="A213" s="5" t="s">
        <v>426</v>
      </c>
      <c r="B213" s="2" t="s">
        <v>15</v>
      </c>
      <c r="C213" s="35" t="s">
        <v>17</v>
      </c>
      <c r="D213" s="2" t="s">
        <v>18</v>
      </c>
      <c r="E213" s="6">
        <v>-37.799999999999997</v>
      </c>
      <c r="F213" s="7">
        <v>-11.73</v>
      </c>
      <c r="G213" s="33">
        <v>447.99545599999999</v>
      </c>
      <c r="H213" s="33">
        <v>3.7971999999999999E-2</v>
      </c>
    </row>
    <row r="214" spans="1:8" ht="15">
      <c r="A214" s="5" t="s">
        <v>429</v>
      </c>
      <c r="B214" s="2" t="s">
        <v>15</v>
      </c>
      <c r="C214" s="35" t="s">
        <v>17</v>
      </c>
      <c r="D214" s="2" t="s">
        <v>18</v>
      </c>
      <c r="E214" s="6">
        <v>-44.77</v>
      </c>
      <c r="F214" s="7">
        <v>-4.22</v>
      </c>
      <c r="G214" s="33">
        <v>1.3356650000000001</v>
      </c>
      <c r="H214" s="33">
        <v>1.0000000000000001E-5</v>
      </c>
    </row>
    <row r="215" spans="1:8" ht="15">
      <c r="A215" s="5" t="s">
        <v>417</v>
      </c>
      <c r="B215" s="2" t="s">
        <v>37</v>
      </c>
      <c r="C215" s="35" t="s">
        <v>634</v>
      </c>
      <c r="D215" s="2" t="s">
        <v>39</v>
      </c>
      <c r="E215" s="6">
        <v>4.75</v>
      </c>
      <c r="F215" s="7">
        <v>43.75</v>
      </c>
      <c r="G215" s="33">
        <v>2.7293630000000002</v>
      </c>
      <c r="H215" s="33">
        <v>3.0899999999999998E-4</v>
      </c>
    </row>
    <row r="216" spans="1:8" ht="15">
      <c r="A216" s="5" t="s">
        <v>100</v>
      </c>
      <c r="B216" s="2" t="s">
        <v>28</v>
      </c>
      <c r="C216" s="35" t="s">
        <v>613</v>
      </c>
      <c r="D216" s="2" t="s">
        <v>11</v>
      </c>
      <c r="E216" s="8">
        <v>-95.75</v>
      </c>
      <c r="F216" s="5">
        <v>28.75</v>
      </c>
      <c r="G216" s="33">
        <v>63.932448000000001</v>
      </c>
      <c r="H216" s="33">
        <v>2.5711999999999999E-2</v>
      </c>
    </row>
    <row r="217" spans="1:8" ht="15">
      <c r="A217" s="5" t="s">
        <v>465</v>
      </c>
      <c r="B217" s="2" t="s">
        <v>30</v>
      </c>
      <c r="C217" s="35" t="s">
        <v>77</v>
      </c>
      <c r="D217" s="2" t="s">
        <v>18</v>
      </c>
      <c r="E217" s="8">
        <v>-78.63</v>
      </c>
      <c r="F217" s="5">
        <v>-9</v>
      </c>
      <c r="G217" s="33">
        <v>36808.995908999997</v>
      </c>
      <c r="H217" s="33">
        <v>45.33099</v>
      </c>
    </row>
    <row r="218" spans="1:8" ht="15">
      <c r="A218" s="5" t="s">
        <v>78</v>
      </c>
      <c r="B218" s="2" t="s">
        <v>15</v>
      </c>
      <c r="C218" s="35" t="s">
        <v>613</v>
      </c>
      <c r="D218" s="2" t="s">
        <v>11</v>
      </c>
      <c r="E218" s="8">
        <v>-77.790000000000006</v>
      </c>
      <c r="F218" s="5">
        <v>34.1</v>
      </c>
      <c r="G218" s="33">
        <v>323.699411</v>
      </c>
      <c r="H218" s="33">
        <v>3.2433999999999998E-2</v>
      </c>
    </row>
    <row r="219" spans="1:8" ht="15">
      <c r="A219" s="5" t="s">
        <v>183</v>
      </c>
      <c r="B219" s="2" t="s">
        <v>15</v>
      </c>
      <c r="C219" s="35" t="s">
        <v>183</v>
      </c>
      <c r="D219" s="2" t="s">
        <v>53</v>
      </c>
      <c r="E219" s="6">
        <v>-13.73</v>
      </c>
      <c r="F219" s="7">
        <v>13.47</v>
      </c>
      <c r="G219" s="33">
        <v>61089.752778000002</v>
      </c>
      <c r="H219" s="33">
        <v>43.690159999999999</v>
      </c>
    </row>
    <row r="220" spans="1:8" ht="15">
      <c r="A220" s="5" t="s">
        <v>315</v>
      </c>
      <c r="B220" s="2" t="s">
        <v>15</v>
      </c>
      <c r="C220" s="35" t="s">
        <v>613</v>
      </c>
      <c r="D220" s="2" t="s">
        <v>11</v>
      </c>
      <c r="E220" s="6">
        <v>-71.3</v>
      </c>
      <c r="F220" s="7">
        <v>42.65</v>
      </c>
      <c r="G220" s="33">
        <v>489.374415</v>
      </c>
      <c r="H220" s="33">
        <v>4.7860000000000003E-3</v>
      </c>
    </row>
    <row r="221" spans="1:8" ht="15">
      <c r="A221" s="5" t="s">
        <v>491</v>
      </c>
      <c r="B221" s="2" t="s">
        <v>228</v>
      </c>
      <c r="C221" s="35" t="s">
        <v>229</v>
      </c>
      <c r="D221" s="2" t="s">
        <v>7</v>
      </c>
      <c r="E221" s="6">
        <v>138.80000000000001</v>
      </c>
      <c r="F221" s="7">
        <v>37.299999999999997</v>
      </c>
      <c r="G221" s="33">
        <v>558.09596499999998</v>
      </c>
      <c r="H221" s="33">
        <v>0.13176599999999999</v>
      </c>
    </row>
    <row r="222" spans="1:8" ht="15">
      <c r="A222" s="5" t="s">
        <v>347</v>
      </c>
      <c r="B222" s="2" t="s">
        <v>348</v>
      </c>
      <c r="C222" s="35" t="s">
        <v>10</v>
      </c>
      <c r="D222" s="2" t="s">
        <v>11</v>
      </c>
      <c r="E222" s="6">
        <v>-92.75</v>
      </c>
      <c r="F222" s="7">
        <v>57.25</v>
      </c>
      <c r="G222" s="33">
        <v>0</v>
      </c>
      <c r="H222" s="33">
        <v>0</v>
      </c>
    </row>
    <row r="223" spans="1:8" ht="15">
      <c r="A223" s="5" t="s">
        <v>185</v>
      </c>
      <c r="B223" s="2" t="s">
        <v>15</v>
      </c>
      <c r="C223" s="35" t="s">
        <v>619</v>
      </c>
      <c r="D223" s="2" t="s">
        <v>39</v>
      </c>
      <c r="E223" s="6">
        <v>-0.75</v>
      </c>
      <c r="F223" s="7">
        <v>44.75</v>
      </c>
      <c r="G223" s="33">
        <v>0</v>
      </c>
      <c r="H223" s="33">
        <v>0</v>
      </c>
    </row>
    <row r="224" spans="1:8" ht="15">
      <c r="A224" s="5" t="s">
        <v>162</v>
      </c>
      <c r="B224" s="2" t="s">
        <v>37</v>
      </c>
      <c r="C224" s="35" t="s">
        <v>619</v>
      </c>
      <c r="D224" s="2" t="s">
        <v>39</v>
      </c>
      <c r="E224" s="6">
        <v>0.75</v>
      </c>
      <c r="F224" s="7">
        <v>40.75</v>
      </c>
      <c r="G224" s="33">
        <v>31396.733088000001</v>
      </c>
      <c r="H224" s="33">
        <v>38.665683000000001</v>
      </c>
    </row>
    <row r="225" spans="1:8" ht="15">
      <c r="A225" s="5" t="s">
        <v>431</v>
      </c>
      <c r="B225" s="2" t="s">
        <v>15</v>
      </c>
      <c r="C225" s="35" t="s">
        <v>17</v>
      </c>
      <c r="D225" s="2" t="s">
        <v>18</v>
      </c>
      <c r="E225" s="8">
        <v>-35.049999999999997</v>
      </c>
      <c r="F225" s="5">
        <v>-7.13</v>
      </c>
      <c r="G225" s="33">
        <v>139628.83795300001</v>
      </c>
      <c r="H225" s="33">
        <v>256.79716500000001</v>
      </c>
    </row>
    <row r="226" spans="1:8" ht="15">
      <c r="A226" s="5" t="s">
        <v>248</v>
      </c>
      <c r="B226" s="2" t="s">
        <v>30</v>
      </c>
      <c r="C226" s="35" t="s">
        <v>229</v>
      </c>
      <c r="D226" s="2" t="s">
        <v>7</v>
      </c>
      <c r="E226" s="6">
        <v>136.74</v>
      </c>
      <c r="F226" s="7">
        <v>35.31</v>
      </c>
      <c r="G226" s="33">
        <v>0</v>
      </c>
      <c r="H226" s="33">
        <v>0</v>
      </c>
    </row>
    <row r="227" spans="1:8" ht="15">
      <c r="A227" s="5" t="s">
        <v>113</v>
      </c>
      <c r="B227" s="2" t="s">
        <v>15</v>
      </c>
      <c r="C227" s="35" t="s">
        <v>10</v>
      </c>
      <c r="D227" s="2" t="s">
        <v>11</v>
      </c>
      <c r="E227" s="6">
        <v>-72.61</v>
      </c>
      <c r="F227" s="7">
        <v>41.99</v>
      </c>
      <c r="G227" s="33">
        <v>85063.683898999996</v>
      </c>
      <c r="H227" s="33">
        <v>70.973029999999994</v>
      </c>
    </row>
    <row r="228" spans="1:8" ht="15">
      <c r="A228" s="5" t="s">
        <v>430</v>
      </c>
      <c r="B228" s="2" t="s">
        <v>15</v>
      </c>
      <c r="C228" s="35" t="s">
        <v>17</v>
      </c>
      <c r="D228" s="2" t="s">
        <v>18</v>
      </c>
      <c r="E228" s="6">
        <v>-38.75</v>
      </c>
      <c r="F228" s="7">
        <v>-12.75</v>
      </c>
      <c r="G228" s="33">
        <v>6076.8664879999997</v>
      </c>
      <c r="H228" s="33">
        <v>6.6285150000000002</v>
      </c>
    </row>
    <row r="229" spans="1:8" ht="15">
      <c r="A229" s="5" t="s">
        <v>119</v>
      </c>
      <c r="B229" s="2" t="s">
        <v>15</v>
      </c>
      <c r="C229" s="35" t="s">
        <v>17</v>
      </c>
      <c r="D229" s="2" t="s">
        <v>18</v>
      </c>
      <c r="E229" s="9" t="s">
        <v>120</v>
      </c>
      <c r="F229" s="7">
        <v>5.71</v>
      </c>
      <c r="G229" s="33">
        <v>282.91602699999999</v>
      </c>
      <c r="H229" s="33">
        <v>1.8065999999999999E-2</v>
      </c>
    </row>
    <row r="230" spans="1:8" ht="15">
      <c r="A230" s="5" t="s">
        <v>545</v>
      </c>
      <c r="B230" s="2" t="s">
        <v>41</v>
      </c>
      <c r="C230" s="35" t="s">
        <v>546</v>
      </c>
      <c r="D230" s="2" t="s">
        <v>11</v>
      </c>
      <c r="E230" s="9" t="s">
        <v>547</v>
      </c>
      <c r="F230" s="7">
        <v>15.91</v>
      </c>
      <c r="G230" s="33">
        <v>42.725248999999998</v>
      </c>
      <c r="H230" s="33">
        <v>1.4300000000000001E-3</v>
      </c>
    </row>
    <row r="231" spans="1:8" ht="15">
      <c r="A231" s="5" t="s">
        <v>397</v>
      </c>
      <c r="B231" s="2" t="s">
        <v>15</v>
      </c>
      <c r="C231" s="35" t="s">
        <v>613</v>
      </c>
      <c r="D231" s="2" t="s">
        <v>11</v>
      </c>
      <c r="E231" s="6">
        <v>-79.55</v>
      </c>
      <c r="F231" s="7">
        <v>34.200000000000003</v>
      </c>
      <c r="G231" s="33">
        <v>64598.648235000001</v>
      </c>
      <c r="H231" s="33">
        <v>35.383248999999999</v>
      </c>
    </row>
    <row r="232" spans="1:8" ht="15">
      <c r="A232" s="5" t="s">
        <v>464</v>
      </c>
      <c r="B232" s="2" t="s">
        <v>51</v>
      </c>
      <c r="C232" s="35" t="s">
        <v>124</v>
      </c>
      <c r="D232" s="2" t="s">
        <v>53</v>
      </c>
      <c r="E232" s="6">
        <v>10.25</v>
      </c>
      <c r="F232" s="7">
        <v>3.75</v>
      </c>
      <c r="G232" s="33">
        <v>82.808860999999993</v>
      </c>
      <c r="H232" s="33">
        <v>2.9169999999999999E-3</v>
      </c>
    </row>
    <row r="233" spans="1:8" ht="15">
      <c r="A233" s="5" t="s">
        <v>420</v>
      </c>
      <c r="B233" s="2" t="s">
        <v>15</v>
      </c>
      <c r="C233" s="35" t="s">
        <v>17</v>
      </c>
      <c r="D233" s="2" t="s">
        <v>18</v>
      </c>
      <c r="E233" s="6">
        <v>-47.75</v>
      </c>
      <c r="F233" s="7">
        <v>-1.75</v>
      </c>
      <c r="G233" s="33">
        <v>0</v>
      </c>
      <c r="H233" s="33">
        <v>0</v>
      </c>
    </row>
    <row r="234" spans="1:8" ht="15">
      <c r="A234" s="5" t="s">
        <v>489</v>
      </c>
      <c r="B234" s="2" t="s">
        <v>33</v>
      </c>
      <c r="C234" s="35" t="s">
        <v>636</v>
      </c>
      <c r="D234" s="2" t="s">
        <v>53</v>
      </c>
      <c r="E234" s="9" t="s">
        <v>490</v>
      </c>
      <c r="F234" s="7">
        <v>-0.43</v>
      </c>
      <c r="G234" s="33">
        <v>102.695511</v>
      </c>
      <c r="H234" s="33">
        <v>4.3234000000000002E-2</v>
      </c>
    </row>
    <row r="235" spans="1:8" ht="15">
      <c r="A235" s="5" t="s">
        <v>71</v>
      </c>
      <c r="B235" s="2" t="s">
        <v>28</v>
      </c>
      <c r="C235" s="35" t="s">
        <v>613</v>
      </c>
      <c r="D235" s="2" t="s">
        <v>11</v>
      </c>
      <c r="E235" s="6">
        <v>-95.25</v>
      </c>
      <c r="F235" s="7">
        <v>29.25</v>
      </c>
      <c r="G235" s="33">
        <v>14981.366910000001</v>
      </c>
      <c r="H235" s="33">
        <v>6.6282259999999997</v>
      </c>
    </row>
    <row r="236" spans="1:8" ht="15">
      <c r="A236" s="5" t="s">
        <v>88</v>
      </c>
      <c r="B236" s="2" t="s">
        <v>30</v>
      </c>
      <c r="C236" s="35" t="s">
        <v>77</v>
      </c>
      <c r="D236" s="2" t="s">
        <v>18</v>
      </c>
      <c r="E236" s="6">
        <v>-80.150000000000006</v>
      </c>
      <c r="F236" s="7">
        <v>-4.3</v>
      </c>
      <c r="G236" s="33">
        <v>6735.9607070000002</v>
      </c>
      <c r="H236" s="33">
        <v>2.0774140000000001</v>
      </c>
    </row>
    <row r="237" spans="1:8" ht="15">
      <c r="A237" s="5" t="s">
        <v>86</v>
      </c>
      <c r="B237" s="2" t="s">
        <v>37</v>
      </c>
      <c r="C237" s="35" t="s">
        <v>87</v>
      </c>
      <c r="D237" s="2" t="s">
        <v>53</v>
      </c>
      <c r="E237" s="6">
        <v>0.27</v>
      </c>
      <c r="F237" s="7">
        <v>36.03</v>
      </c>
      <c r="G237" s="33">
        <v>26846.823412999998</v>
      </c>
      <c r="H237" s="33">
        <v>15.180152</v>
      </c>
    </row>
    <row r="238" spans="1:8" ht="15">
      <c r="A238" s="5" t="s">
        <v>14</v>
      </c>
      <c r="B238" s="2" t="s">
        <v>15</v>
      </c>
      <c r="C238" s="35" t="s">
        <v>613</v>
      </c>
      <c r="D238" s="2" t="s">
        <v>11</v>
      </c>
      <c r="E238" s="6">
        <v>-81.83</v>
      </c>
      <c r="F238" s="7">
        <v>31.65</v>
      </c>
      <c r="G238" s="33">
        <v>413977.43787700002</v>
      </c>
      <c r="H238" s="33">
        <v>765.43922699999996</v>
      </c>
    </row>
    <row r="239" spans="1:8" ht="15">
      <c r="A239" s="5" t="s">
        <v>346</v>
      </c>
      <c r="B239" s="2" t="s">
        <v>15</v>
      </c>
      <c r="C239" s="35" t="s">
        <v>47</v>
      </c>
      <c r="D239" s="2" t="s">
        <v>18</v>
      </c>
      <c r="E239" s="6">
        <v>-62.75</v>
      </c>
      <c r="F239" s="7">
        <v>-40.75</v>
      </c>
      <c r="G239" s="33">
        <v>818.28570100000002</v>
      </c>
      <c r="H239" s="33">
        <v>0.32417200000000002</v>
      </c>
    </row>
    <row r="240" spans="1:8" ht="15">
      <c r="A240" s="5" t="s">
        <v>405</v>
      </c>
      <c r="B240" s="2" t="s">
        <v>231</v>
      </c>
      <c r="C240" s="35" t="s">
        <v>613</v>
      </c>
      <c r="D240" s="2" t="s">
        <v>11</v>
      </c>
      <c r="E240" s="6">
        <v>-77.13</v>
      </c>
      <c r="F240" s="7">
        <v>38.950000000000003</v>
      </c>
      <c r="G240" s="33">
        <v>5371.6024289999996</v>
      </c>
      <c r="H240" s="33">
        <v>2.230013</v>
      </c>
    </row>
    <row r="241" spans="1:8" ht="15">
      <c r="A241" s="5" t="s">
        <v>203</v>
      </c>
      <c r="B241" s="2" t="s">
        <v>15</v>
      </c>
      <c r="C241" s="35" t="s">
        <v>154</v>
      </c>
      <c r="D241" s="2" t="s">
        <v>39</v>
      </c>
      <c r="E241" s="6">
        <v>-6.25</v>
      </c>
      <c r="F241" s="7">
        <v>36.75</v>
      </c>
      <c r="G241" s="33">
        <v>1377.8115889999999</v>
      </c>
      <c r="H241" s="33">
        <v>0.18915499999999999</v>
      </c>
    </row>
    <row r="242" spans="1:8" ht="15">
      <c r="A242" s="5" t="s">
        <v>304</v>
      </c>
      <c r="B242" s="2" t="s">
        <v>30</v>
      </c>
      <c r="C242" s="35" t="s">
        <v>60</v>
      </c>
      <c r="D242" s="2" t="s">
        <v>35</v>
      </c>
      <c r="E242" s="9" t="s">
        <v>305</v>
      </c>
      <c r="F242" s="7">
        <v>-1.63</v>
      </c>
      <c r="G242" s="33">
        <v>31396.733088000001</v>
      </c>
      <c r="H242" s="33">
        <v>38.665683000000001</v>
      </c>
    </row>
    <row r="243" spans="1:8" ht="15">
      <c r="A243" s="5" t="s">
        <v>388</v>
      </c>
      <c r="B243" s="2" t="s">
        <v>28</v>
      </c>
      <c r="C243" s="35" t="s">
        <v>31</v>
      </c>
      <c r="D243" s="2" t="s">
        <v>11</v>
      </c>
      <c r="E243" s="6">
        <v>-95.75</v>
      </c>
      <c r="F243" s="7">
        <v>18.75</v>
      </c>
      <c r="G243" s="33">
        <v>4750.5543950000001</v>
      </c>
      <c r="H243" s="33">
        <v>1.132817</v>
      </c>
    </row>
    <row r="244" spans="1:8" ht="15">
      <c r="A244" s="5" t="s">
        <v>393</v>
      </c>
      <c r="B244" s="2" t="s">
        <v>30</v>
      </c>
      <c r="C244" s="35" t="s">
        <v>167</v>
      </c>
      <c r="D244" s="2" t="s">
        <v>18</v>
      </c>
      <c r="E244" s="6">
        <v>-78.42</v>
      </c>
      <c r="F244" s="7">
        <v>2.58</v>
      </c>
      <c r="G244" s="33">
        <v>4412.3499469999997</v>
      </c>
      <c r="H244" s="33">
        <v>2.3781970000000001</v>
      </c>
    </row>
    <row r="245" spans="1:8" ht="15">
      <c r="A245" s="5" t="s">
        <v>166</v>
      </c>
      <c r="B245" s="2" t="s">
        <v>30</v>
      </c>
      <c r="C245" s="35" t="s">
        <v>167</v>
      </c>
      <c r="D245" s="2" t="s">
        <v>18</v>
      </c>
      <c r="E245" s="6">
        <v>-78.25</v>
      </c>
      <c r="F245" s="7">
        <v>1.75</v>
      </c>
      <c r="G245" s="33">
        <v>348.158098</v>
      </c>
      <c r="H245" s="33">
        <v>2.5812000000000002E-2</v>
      </c>
    </row>
    <row r="246" spans="1:8" ht="15">
      <c r="A246" s="5" t="s">
        <v>227</v>
      </c>
      <c r="B246" s="2" t="s">
        <v>228</v>
      </c>
      <c r="C246" s="35" t="s">
        <v>229</v>
      </c>
      <c r="D246" s="2" t="s">
        <v>7</v>
      </c>
      <c r="E246" s="6">
        <v>141.53</v>
      </c>
      <c r="F246" s="7">
        <v>43.12</v>
      </c>
      <c r="G246" s="33">
        <v>87180.215354</v>
      </c>
      <c r="H246" s="33">
        <v>54.110370000000003</v>
      </c>
    </row>
    <row r="247" spans="1:8" ht="15">
      <c r="A247" s="5" t="s">
        <v>172</v>
      </c>
      <c r="B247" s="2" t="s">
        <v>173</v>
      </c>
      <c r="C247" s="35" t="s">
        <v>60</v>
      </c>
      <c r="D247" s="2" t="s">
        <v>35</v>
      </c>
      <c r="E247" s="9" t="s">
        <v>174</v>
      </c>
      <c r="F247" s="7">
        <v>-8.67</v>
      </c>
      <c r="G247" s="33">
        <v>1484.127794</v>
      </c>
      <c r="H247" s="33">
        <v>0.56713800000000003</v>
      </c>
    </row>
    <row r="248" spans="1:8" ht="15">
      <c r="A248" s="5" t="s">
        <v>482</v>
      </c>
      <c r="B248" s="2" t="s">
        <v>15</v>
      </c>
      <c r="C248" s="35" t="s">
        <v>616</v>
      </c>
      <c r="D248" s="2" t="s">
        <v>53</v>
      </c>
      <c r="E248" s="6">
        <v>-16.25</v>
      </c>
      <c r="F248" s="7">
        <v>16.25</v>
      </c>
      <c r="G248" s="33">
        <v>0</v>
      </c>
      <c r="H248" s="33">
        <v>0</v>
      </c>
    </row>
    <row r="249" spans="1:8" ht="15">
      <c r="A249" s="5" t="s">
        <v>501</v>
      </c>
      <c r="B249" s="2" t="s">
        <v>15</v>
      </c>
      <c r="C249" s="35" t="s">
        <v>613</v>
      </c>
      <c r="D249" s="2" t="s">
        <v>11</v>
      </c>
      <c r="E249" s="6">
        <v>-81.38</v>
      </c>
      <c r="F249" s="7">
        <v>29.01</v>
      </c>
      <c r="G249" s="33">
        <v>5453.5591940000004</v>
      </c>
      <c r="H249" s="33">
        <v>1.3835</v>
      </c>
    </row>
    <row r="250" spans="1:8" ht="15">
      <c r="A250" s="5" t="s">
        <v>421</v>
      </c>
      <c r="B250" s="2" t="s">
        <v>15</v>
      </c>
      <c r="C250" s="35" t="s">
        <v>17</v>
      </c>
      <c r="D250" s="2" t="s">
        <v>18</v>
      </c>
      <c r="E250" s="6">
        <v>-39.25</v>
      </c>
      <c r="F250" s="7">
        <v>-14.25</v>
      </c>
      <c r="G250" s="33">
        <v>1088.888592</v>
      </c>
      <c r="H250" s="33">
        <v>0.75521199999999999</v>
      </c>
    </row>
    <row r="251" spans="1:8" ht="15">
      <c r="A251" s="5" t="s">
        <v>398</v>
      </c>
      <c r="B251" s="2" t="s">
        <v>69</v>
      </c>
      <c r="C251" s="35" t="s">
        <v>70</v>
      </c>
      <c r="D251" s="2" t="s">
        <v>7</v>
      </c>
      <c r="E251" s="6">
        <v>79.989999999999995</v>
      </c>
      <c r="F251" s="7">
        <v>14.45</v>
      </c>
      <c r="G251" s="33">
        <v>1374.4497670000001</v>
      </c>
      <c r="H251" s="33">
        <v>0.73177000000000003</v>
      </c>
    </row>
    <row r="252" spans="1:8" ht="15">
      <c r="A252" s="5" t="s">
        <v>467</v>
      </c>
      <c r="B252" s="2" t="s">
        <v>15</v>
      </c>
      <c r="C252" s="35" t="s">
        <v>613</v>
      </c>
      <c r="D252" s="2" t="s">
        <v>11</v>
      </c>
      <c r="E252" s="6">
        <v>-80.16</v>
      </c>
      <c r="F252" s="7">
        <v>33.450000000000003</v>
      </c>
      <c r="G252" s="33">
        <v>276.41645199999999</v>
      </c>
      <c r="H252" s="33">
        <v>4.0278000000000001E-2</v>
      </c>
    </row>
    <row r="253" spans="1:8" ht="15">
      <c r="A253" s="5" t="s">
        <v>27</v>
      </c>
      <c r="B253" s="2" t="s">
        <v>28</v>
      </c>
      <c r="C253" s="35" t="s">
        <v>613</v>
      </c>
      <c r="D253" s="2" t="s">
        <v>11</v>
      </c>
      <c r="E253" s="6">
        <v>-85.25</v>
      </c>
      <c r="F253" s="7">
        <v>29.75</v>
      </c>
      <c r="G253" s="33">
        <v>0</v>
      </c>
      <c r="H253" s="33">
        <v>0</v>
      </c>
    </row>
    <row r="254" spans="1:8" ht="15">
      <c r="A254" s="5" t="s">
        <v>301</v>
      </c>
      <c r="B254" s="2" t="s">
        <v>225</v>
      </c>
      <c r="C254" s="35" t="s">
        <v>70</v>
      </c>
      <c r="D254" s="2" t="s">
        <v>7</v>
      </c>
      <c r="E254" s="6">
        <v>73.03</v>
      </c>
      <c r="F254" s="7">
        <v>22.3</v>
      </c>
      <c r="G254" s="33">
        <v>30517.815854</v>
      </c>
      <c r="H254" s="33">
        <v>9.4180779999999995</v>
      </c>
    </row>
    <row r="255" spans="1:8" ht="15">
      <c r="A255" s="5" t="s">
        <v>515</v>
      </c>
      <c r="B255" s="2" t="s">
        <v>231</v>
      </c>
      <c r="C255" s="35" t="s">
        <v>613</v>
      </c>
      <c r="D255" s="2" t="s">
        <v>11</v>
      </c>
      <c r="E255" s="6">
        <v>-76.25</v>
      </c>
      <c r="F255" s="7">
        <v>39.25</v>
      </c>
      <c r="G255" s="33">
        <v>3780.0730119999998</v>
      </c>
      <c r="H255" s="33">
        <v>0.66679500000000003</v>
      </c>
    </row>
    <row r="256" spans="1:8" ht="15">
      <c r="A256" s="5" t="s">
        <v>200</v>
      </c>
      <c r="B256" s="2" t="s">
        <v>33</v>
      </c>
      <c r="C256" s="35" t="s">
        <v>201</v>
      </c>
      <c r="D256" s="2" t="s">
        <v>53</v>
      </c>
      <c r="E256" s="13" t="s">
        <v>202</v>
      </c>
      <c r="F256" s="5">
        <v>-32.76</v>
      </c>
      <c r="G256" s="33">
        <v>491845.65959499998</v>
      </c>
      <c r="H256" s="33">
        <v>528.73118499999998</v>
      </c>
    </row>
    <row r="257" spans="1:8" ht="15">
      <c r="A257" s="5" t="s">
        <v>522</v>
      </c>
      <c r="B257" s="2" t="s">
        <v>225</v>
      </c>
      <c r="C257" s="35" t="s">
        <v>70</v>
      </c>
      <c r="D257" s="2" t="s">
        <v>7</v>
      </c>
      <c r="E257" s="9">
        <v>72.75</v>
      </c>
      <c r="F257" s="7">
        <v>21.25</v>
      </c>
      <c r="G257" s="33">
        <v>1658.851465</v>
      </c>
      <c r="H257" s="33">
        <v>0.66742599999999996</v>
      </c>
    </row>
    <row r="258" spans="1:8" ht="15">
      <c r="A258" s="5" t="s">
        <v>68</v>
      </c>
      <c r="B258" s="2" t="s">
        <v>69</v>
      </c>
      <c r="C258" s="35" t="s">
        <v>70</v>
      </c>
      <c r="D258" s="2" t="s">
        <v>7</v>
      </c>
      <c r="E258" s="6">
        <v>86.75</v>
      </c>
      <c r="F258" s="7">
        <v>20.75</v>
      </c>
      <c r="G258" s="33">
        <v>2428.5964869999998</v>
      </c>
      <c r="H258" s="33">
        <v>0.464721</v>
      </c>
    </row>
    <row r="259" spans="1:8" ht="15">
      <c r="A259" s="5" t="s">
        <v>428</v>
      </c>
      <c r="B259" s="2" t="s">
        <v>15</v>
      </c>
      <c r="C259" s="35" t="s">
        <v>17</v>
      </c>
      <c r="D259" s="2" t="s">
        <v>18</v>
      </c>
      <c r="E259" s="6">
        <v>-37.75</v>
      </c>
      <c r="F259" s="7">
        <v>-4.75</v>
      </c>
      <c r="G259" s="33">
        <v>89.534702999999993</v>
      </c>
      <c r="H259" s="33">
        <v>4.2189999999999997E-3</v>
      </c>
    </row>
    <row r="260" spans="1:8" ht="15">
      <c r="A260" s="5" t="s">
        <v>217</v>
      </c>
      <c r="B260" s="2" t="s">
        <v>15</v>
      </c>
      <c r="C260" s="35" t="s">
        <v>613</v>
      </c>
      <c r="D260" s="2" t="s">
        <v>11</v>
      </c>
      <c r="E260" s="6">
        <v>-73.69</v>
      </c>
      <c r="F260" s="7">
        <v>42.75</v>
      </c>
      <c r="G260" s="33">
        <v>5530.9977239999998</v>
      </c>
      <c r="H260" s="33">
        <v>1.536538</v>
      </c>
    </row>
    <row r="261" spans="1:8" ht="15">
      <c r="A261" s="5" t="s">
        <v>204</v>
      </c>
      <c r="B261" s="2" t="s">
        <v>15</v>
      </c>
      <c r="C261" s="35" t="s">
        <v>154</v>
      </c>
      <c r="D261" s="2" t="s">
        <v>39</v>
      </c>
      <c r="E261" s="6">
        <v>-7.25</v>
      </c>
      <c r="F261" s="7">
        <v>37.25</v>
      </c>
      <c r="G261" s="33">
        <v>851997.97062499996</v>
      </c>
      <c r="H261" s="33">
        <v>2.6133760000000001</v>
      </c>
    </row>
    <row r="262" spans="1:8" ht="15">
      <c r="A262" s="5" t="s">
        <v>155</v>
      </c>
      <c r="B262" s="2" t="s">
        <v>15</v>
      </c>
      <c r="C262" s="35" t="s">
        <v>156</v>
      </c>
      <c r="D262" s="2" t="s">
        <v>53</v>
      </c>
      <c r="E262" s="8">
        <v>-8.75</v>
      </c>
      <c r="F262" s="5">
        <v>41.25</v>
      </c>
      <c r="G262" s="33">
        <v>13057.657313</v>
      </c>
      <c r="H262" s="33">
        <v>5.3346609999999997</v>
      </c>
    </row>
    <row r="263" spans="1:8" ht="15">
      <c r="A263" s="5" t="s">
        <v>247</v>
      </c>
      <c r="B263" s="2" t="s">
        <v>62</v>
      </c>
      <c r="C263" s="35" t="s">
        <v>241</v>
      </c>
      <c r="D263" s="2" t="s">
        <v>7</v>
      </c>
      <c r="E263" s="6">
        <v>118.25</v>
      </c>
      <c r="F263" s="7">
        <v>5.75</v>
      </c>
      <c r="G263" s="33">
        <v>50946.055815</v>
      </c>
      <c r="H263" s="33">
        <v>29.069634000000001</v>
      </c>
    </row>
    <row r="264" spans="1:8" ht="15">
      <c r="A264" s="5" t="s">
        <v>536</v>
      </c>
      <c r="B264" s="2" t="s">
        <v>158</v>
      </c>
      <c r="C264" s="35" t="s">
        <v>496</v>
      </c>
      <c r="D264" s="2" t="s">
        <v>39</v>
      </c>
      <c r="E264" s="6">
        <v>-1.08</v>
      </c>
      <c r="F264" s="7">
        <v>52.95</v>
      </c>
      <c r="G264" s="33">
        <v>1004.48909</v>
      </c>
      <c r="H264" s="33">
        <v>0.13006000000000001</v>
      </c>
    </row>
    <row r="265" spans="1:8" ht="15">
      <c r="A265" s="5" t="s">
        <v>133</v>
      </c>
      <c r="B265" s="2" t="s">
        <v>134</v>
      </c>
      <c r="C265" s="35" t="s">
        <v>135</v>
      </c>
      <c r="D265" s="2" t="s">
        <v>7</v>
      </c>
      <c r="E265" s="6">
        <v>121.37</v>
      </c>
      <c r="F265" s="7">
        <v>41.18</v>
      </c>
      <c r="G265" s="33">
        <v>3495.9667899999999</v>
      </c>
      <c r="H265" s="33">
        <v>0.78912400000000005</v>
      </c>
    </row>
    <row r="266" spans="1:8" ht="15">
      <c r="A266" s="5" t="s">
        <v>450</v>
      </c>
      <c r="B266" s="2" t="s">
        <v>62</v>
      </c>
      <c r="C266" s="35" t="s">
        <v>63</v>
      </c>
      <c r="D266" s="2" t="s">
        <v>7</v>
      </c>
      <c r="E266" s="9" t="s">
        <v>451</v>
      </c>
      <c r="F266" s="7">
        <v>10.47</v>
      </c>
      <c r="G266" s="33">
        <v>3771.6712649999999</v>
      </c>
      <c r="H266" s="33">
        <v>0.880193</v>
      </c>
    </row>
    <row r="267" spans="1:8" ht="15">
      <c r="A267" s="5" t="s">
        <v>142</v>
      </c>
      <c r="B267" s="2" t="s">
        <v>143</v>
      </c>
      <c r="C267" s="35" t="s">
        <v>144</v>
      </c>
      <c r="D267" s="2" t="s">
        <v>7</v>
      </c>
      <c r="E267" s="9" t="s">
        <v>145</v>
      </c>
      <c r="F267" s="7">
        <v>25.15</v>
      </c>
      <c r="G267" s="33">
        <v>10626.553588000001</v>
      </c>
      <c r="H267" s="33">
        <v>3.9516439999999999</v>
      </c>
    </row>
    <row r="268" spans="1:8" ht="15">
      <c r="A268" s="5" t="s">
        <v>427</v>
      </c>
      <c r="B268" s="2" t="s">
        <v>15</v>
      </c>
      <c r="C268" s="35" t="s">
        <v>17</v>
      </c>
      <c r="D268" s="2" t="s">
        <v>18</v>
      </c>
      <c r="E268" s="6">
        <v>-51.75</v>
      </c>
      <c r="F268" s="7">
        <v>-29.75</v>
      </c>
      <c r="G268" s="33">
        <v>9224.9571059999998</v>
      </c>
      <c r="H268" s="33">
        <v>3.2161490000000001</v>
      </c>
    </row>
    <row r="269" spans="1:8" ht="15">
      <c r="A269" s="5" t="s">
        <v>560</v>
      </c>
      <c r="B269" s="2" t="s">
        <v>134</v>
      </c>
      <c r="C269" s="35" t="s">
        <v>614</v>
      </c>
      <c r="D269" s="2" t="s">
        <v>7</v>
      </c>
      <c r="E269" s="6">
        <v>127.13</v>
      </c>
      <c r="F269" s="7">
        <v>41.53</v>
      </c>
      <c r="G269" s="33">
        <v>3820.0096589999998</v>
      </c>
      <c r="H269" s="33">
        <v>0.89646999999999999</v>
      </c>
    </row>
    <row r="270" spans="1:8" ht="15">
      <c r="A270" s="5" t="s">
        <v>311</v>
      </c>
      <c r="B270" s="2" t="s">
        <v>33</v>
      </c>
      <c r="C270" s="35" t="s">
        <v>222</v>
      </c>
      <c r="D270" s="2" t="s">
        <v>53</v>
      </c>
      <c r="E270" s="6">
        <v>32.43</v>
      </c>
      <c r="F270" s="7">
        <v>-26.78</v>
      </c>
      <c r="G270" s="33">
        <v>5340.0679529999998</v>
      </c>
      <c r="H270" s="33">
        <v>1.4595089999999999</v>
      </c>
    </row>
    <row r="271" spans="1:8" ht="15">
      <c r="A271" s="5" t="s">
        <v>160</v>
      </c>
      <c r="B271" s="2" t="s">
        <v>37</v>
      </c>
      <c r="C271" s="35" t="s">
        <v>618</v>
      </c>
      <c r="D271" s="2" t="s">
        <v>39</v>
      </c>
      <c r="E271" s="6">
        <v>19.62</v>
      </c>
      <c r="F271" s="7">
        <v>42.01</v>
      </c>
      <c r="G271" s="33">
        <v>5075.6523100000004</v>
      </c>
      <c r="H271" s="33">
        <v>1.3552150000000001</v>
      </c>
    </row>
    <row r="272" spans="1:8" ht="15">
      <c r="A272" s="5" t="s">
        <v>517</v>
      </c>
      <c r="B272" s="2" t="s">
        <v>37</v>
      </c>
      <c r="C272" s="35" t="s">
        <v>156</v>
      </c>
      <c r="D272" s="2" t="s">
        <v>53</v>
      </c>
      <c r="E272" s="6">
        <v>-1.45</v>
      </c>
      <c r="F272" s="7">
        <v>35.15</v>
      </c>
      <c r="G272" s="33">
        <v>15794.218636</v>
      </c>
      <c r="H272" s="33">
        <v>7.036378</v>
      </c>
    </row>
    <row r="273" spans="1:8" ht="15">
      <c r="A273" s="5" t="s">
        <v>422</v>
      </c>
      <c r="B273" s="2" t="s">
        <v>15</v>
      </c>
      <c r="C273" s="35" t="s">
        <v>17</v>
      </c>
      <c r="D273" s="2" t="s">
        <v>18</v>
      </c>
      <c r="E273" s="6">
        <v>-39.75</v>
      </c>
      <c r="F273" s="7">
        <v>-19.25</v>
      </c>
      <c r="G273" s="33">
        <v>2694.3095539999999</v>
      </c>
      <c r="H273" s="33">
        <v>0.54075600000000001</v>
      </c>
    </row>
    <row r="274" spans="1:8" ht="15">
      <c r="A274" s="5" t="s">
        <v>413</v>
      </c>
      <c r="B274" s="2" t="s">
        <v>62</v>
      </c>
      <c r="C274" s="35" t="s">
        <v>241</v>
      </c>
      <c r="D274" s="2" t="s">
        <v>7</v>
      </c>
      <c r="E274" s="6">
        <v>111.75</v>
      </c>
      <c r="F274" s="7">
        <v>2.75</v>
      </c>
      <c r="G274" s="33">
        <v>3488.0153799999998</v>
      </c>
      <c r="H274" s="33">
        <v>0.78653700000000004</v>
      </c>
    </row>
    <row r="275" spans="1:8" ht="15">
      <c r="A275" s="5" t="s">
        <v>447</v>
      </c>
      <c r="B275" s="2" t="s">
        <v>448</v>
      </c>
      <c r="C275" s="35" t="s">
        <v>613</v>
      </c>
      <c r="D275" s="2" t="s">
        <v>11</v>
      </c>
      <c r="E275" s="6">
        <v>-122.25</v>
      </c>
      <c r="F275" s="7">
        <v>37.75</v>
      </c>
      <c r="G275" s="33">
        <v>762.90138100000001</v>
      </c>
      <c r="H275" s="33">
        <v>0.20886299999999999</v>
      </c>
    </row>
    <row r="276" spans="1:8" ht="15">
      <c r="A276" s="5" t="s">
        <v>537</v>
      </c>
      <c r="B276" s="2" t="s">
        <v>28</v>
      </c>
      <c r="C276" s="35" t="s">
        <v>613</v>
      </c>
      <c r="D276" s="2" t="s">
        <v>11</v>
      </c>
      <c r="E276" s="6">
        <v>-94.85</v>
      </c>
      <c r="F276" s="7">
        <v>30.42</v>
      </c>
      <c r="G276" s="33">
        <v>1567.783437</v>
      </c>
      <c r="H276" s="33">
        <v>0.24676000000000001</v>
      </c>
    </row>
    <row r="277" spans="1:8" ht="15">
      <c r="A277" s="5" t="s">
        <v>40</v>
      </c>
      <c r="B277" s="2" t="s">
        <v>41</v>
      </c>
      <c r="C277" s="35" t="s">
        <v>42</v>
      </c>
      <c r="D277" s="2" t="s">
        <v>18</v>
      </c>
      <c r="E277" s="6">
        <v>-77.25</v>
      </c>
      <c r="F277" s="7">
        <v>6.25</v>
      </c>
      <c r="G277" s="33">
        <v>2034.2404079999999</v>
      </c>
      <c r="H277" s="33">
        <v>0.331314</v>
      </c>
    </row>
    <row r="278" spans="1:8" ht="15">
      <c r="A278" s="5" t="s">
        <v>342</v>
      </c>
      <c r="B278" s="2" t="s">
        <v>225</v>
      </c>
      <c r="C278" s="35" t="s">
        <v>70</v>
      </c>
      <c r="D278" s="2" t="s">
        <v>7</v>
      </c>
      <c r="E278" s="9">
        <v>73.25</v>
      </c>
      <c r="F278" s="7">
        <v>21.75</v>
      </c>
      <c r="G278" s="33">
        <v>560.53778</v>
      </c>
      <c r="H278" s="33">
        <v>5.2160999999999999E-2</v>
      </c>
    </row>
    <row r="279" spans="1:8" ht="15">
      <c r="A279" s="5" t="s">
        <v>205</v>
      </c>
      <c r="B279" s="2" t="s">
        <v>134</v>
      </c>
      <c r="C279" s="35" t="s">
        <v>614</v>
      </c>
      <c r="D279" s="2" t="s">
        <v>7</v>
      </c>
      <c r="E279" s="6">
        <v>126.75</v>
      </c>
      <c r="F279" s="7">
        <v>37.25</v>
      </c>
      <c r="G279" s="33">
        <v>0</v>
      </c>
      <c r="H279" s="33">
        <v>0</v>
      </c>
    </row>
    <row r="280" spans="1:8" ht="15">
      <c r="A280" s="5" t="s">
        <v>551</v>
      </c>
      <c r="B280" s="2" t="s">
        <v>37</v>
      </c>
      <c r="C280" s="35" t="s">
        <v>618</v>
      </c>
      <c r="D280" s="2" t="s">
        <v>39</v>
      </c>
      <c r="E280" s="9" t="s">
        <v>552</v>
      </c>
      <c r="F280" s="7">
        <v>40.520000000000003</v>
      </c>
      <c r="G280" s="33">
        <v>176.02439799999999</v>
      </c>
      <c r="H280" s="33">
        <v>6.6099000000000005E-2</v>
      </c>
    </row>
    <row r="281" spans="1:8" ht="15">
      <c r="A281" s="5" t="s">
        <v>478</v>
      </c>
      <c r="B281" s="2" t="s">
        <v>15</v>
      </c>
      <c r="C281" s="35" t="s">
        <v>635</v>
      </c>
      <c r="D281" s="2" t="s">
        <v>39</v>
      </c>
      <c r="E281" s="6">
        <v>1.25</v>
      </c>
      <c r="F281" s="7">
        <v>49.75</v>
      </c>
      <c r="G281" s="33">
        <v>0.46138099999999999</v>
      </c>
      <c r="H281" s="33">
        <v>2.33E-4</v>
      </c>
    </row>
    <row r="282" spans="1:8" ht="15">
      <c r="A282" s="5" t="s">
        <v>386</v>
      </c>
      <c r="B282" s="2" t="s">
        <v>28</v>
      </c>
      <c r="C282" s="35" t="s">
        <v>31</v>
      </c>
      <c r="D282" s="2" t="s">
        <v>11</v>
      </c>
      <c r="E282" s="9" t="s">
        <v>387</v>
      </c>
      <c r="F282" s="7">
        <v>22.32</v>
      </c>
      <c r="G282" s="33">
        <v>8.9247999999999994E-2</v>
      </c>
      <c r="H282" s="33">
        <v>9.9999999999999995E-7</v>
      </c>
    </row>
    <row r="283" spans="1:8" ht="15">
      <c r="A283" s="5" t="s">
        <v>376</v>
      </c>
      <c r="B283" s="2" t="s">
        <v>51</v>
      </c>
      <c r="C283" s="35" t="s">
        <v>330</v>
      </c>
      <c r="D283" s="2" t="s">
        <v>53</v>
      </c>
      <c r="E283" s="6">
        <v>2.25</v>
      </c>
      <c r="F283" s="7">
        <v>6.75</v>
      </c>
      <c r="G283" s="33">
        <v>8.7565000000000004E-2</v>
      </c>
      <c r="H283" s="33">
        <v>2.0999999999999999E-5</v>
      </c>
    </row>
    <row r="284" spans="1:8" ht="15">
      <c r="A284" s="5" t="s">
        <v>432</v>
      </c>
      <c r="B284" s="2" t="s">
        <v>15</v>
      </c>
      <c r="C284" s="35" t="s">
        <v>17</v>
      </c>
      <c r="D284" s="2" t="s">
        <v>18</v>
      </c>
      <c r="E284" s="6">
        <v>-41.75</v>
      </c>
      <c r="F284" s="7">
        <v>-3.25</v>
      </c>
      <c r="G284" s="33">
        <v>3119.3614259999999</v>
      </c>
      <c r="H284" s="33">
        <v>0.61586399999999997</v>
      </c>
    </row>
    <row r="285" spans="1:8" ht="15">
      <c r="A285" s="5" t="s">
        <v>206</v>
      </c>
      <c r="B285" s="2" t="s">
        <v>62</v>
      </c>
      <c r="C285" s="35" t="s">
        <v>135</v>
      </c>
      <c r="D285" s="2" t="s">
        <v>7</v>
      </c>
      <c r="E285" s="9" t="s">
        <v>207</v>
      </c>
      <c r="F285" s="7">
        <v>23.41</v>
      </c>
      <c r="G285" s="33">
        <v>11710.673565999999</v>
      </c>
      <c r="H285" s="33">
        <v>4.1882489999999999</v>
      </c>
    </row>
    <row r="286" spans="1:8" ht="15">
      <c r="A286" s="5" t="s">
        <v>103</v>
      </c>
      <c r="B286" s="2" t="s">
        <v>30</v>
      </c>
      <c r="C286" s="35" t="s">
        <v>10</v>
      </c>
      <c r="D286" s="2" t="s">
        <v>11</v>
      </c>
      <c r="E286" s="6">
        <v>-123.75</v>
      </c>
      <c r="F286" s="7">
        <v>46.25</v>
      </c>
      <c r="G286" s="33">
        <v>11.118524000000001</v>
      </c>
      <c r="H286" s="33">
        <v>6.0899999999999995E-4</v>
      </c>
    </row>
    <row r="287" spans="1:8" ht="15">
      <c r="A287" s="5" t="s">
        <v>138</v>
      </c>
      <c r="B287" s="2" t="s">
        <v>69</v>
      </c>
      <c r="C287" s="35" t="s">
        <v>70</v>
      </c>
      <c r="D287" s="2" t="s">
        <v>7</v>
      </c>
      <c r="E287" s="6">
        <v>87.37</v>
      </c>
      <c r="F287" s="7">
        <v>23.43</v>
      </c>
      <c r="G287" s="33">
        <v>5929.6159980000002</v>
      </c>
      <c r="H287" s="33">
        <v>8.9883679999999995</v>
      </c>
    </row>
    <row r="288" spans="1:8" ht="15">
      <c r="A288" s="5" t="s">
        <v>149</v>
      </c>
      <c r="B288" s="2" t="s">
        <v>15</v>
      </c>
      <c r="C288" s="35" t="s">
        <v>613</v>
      </c>
      <c r="D288" s="2" t="s">
        <v>11</v>
      </c>
      <c r="E288" s="6">
        <v>-74.78</v>
      </c>
      <c r="F288" s="7">
        <v>40.22</v>
      </c>
      <c r="G288" s="33">
        <v>323.63757700000002</v>
      </c>
      <c r="H288" s="33">
        <v>2.3293000000000001E-2</v>
      </c>
    </row>
    <row r="289" spans="1:8" ht="15">
      <c r="A289" s="5" t="s">
        <v>289</v>
      </c>
      <c r="B289" s="2" t="s">
        <v>134</v>
      </c>
      <c r="C289" s="35" t="s">
        <v>135</v>
      </c>
      <c r="D289" s="2" t="s">
        <v>7</v>
      </c>
      <c r="E289" s="6">
        <v>118.75</v>
      </c>
      <c r="F289" s="7">
        <v>39.72</v>
      </c>
      <c r="G289" s="33">
        <v>17350.826646000001</v>
      </c>
      <c r="H289" s="33">
        <v>14.235647999999999</v>
      </c>
    </row>
    <row r="290" spans="1:8" ht="15">
      <c r="A290" s="5" t="s">
        <v>553</v>
      </c>
      <c r="B290" s="2" t="s">
        <v>51</v>
      </c>
      <c r="C290" s="35" t="s">
        <v>108</v>
      </c>
      <c r="D290" s="2" t="s">
        <v>53</v>
      </c>
      <c r="E290" s="6">
        <v>0.25</v>
      </c>
      <c r="F290" s="7">
        <v>5.75</v>
      </c>
      <c r="G290" s="33">
        <v>478.47183699999999</v>
      </c>
      <c r="H290" s="33">
        <v>4.1660999999999997E-2</v>
      </c>
    </row>
    <row r="291" spans="1:8" ht="15">
      <c r="A291" s="5" t="s">
        <v>557</v>
      </c>
      <c r="B291" s="2" t="s">
        <v>158</v>
      </c>
      <c r="C291" s="35" t="s">
        <v>558</v>
      </c>
      <c r="D291" s="2" t="s">
        <v>39</v>
      </c>
      <c r="E291" s="6">
        <v>9.1300000000000008</v>
      </c>
      <c r="F291" s="7">
        <v>52.97</v>
      </c>
      <c r="G291" s="33">
        <v>14879.458191</v>
      </c>
      <c r="H291" s="33">
        <v>18.464274</v>
      </c>
    </row>
    <row r="292" spans="1:8" ht="15">
      <c r="A292" s="14" t="s">
        <v>251</v>
      </c>
      <c r="B292" s="12" t="s">
        <v>140</v>
      </c>
      <c r="C292" s="35" t="s">
        <v>38</v>
      </c>
      <c r="D292" s="2" t="s">
        <v>39</v>
      </c>
      <c r="E292" s="9" t="s">
        <v>252</v>
      </c>
      <c r="F292" s="7">
        <v>41.66</v>
      </c>
      <c r="G292" s="33">
        <v>202.287766</v>
      </c>
      <c r="H292" s="33">
        <v>0.15271799999999999</v>
      </c>
    </row>
    <row r="293" spans="1:8" ht="15">
      <c r="A293" s="5" t="s">
        <v>566</v>
      </c>
      <c r="B293" s="2" t="s">
        <v>30</v>
      </c>
      <c r="C293" s="35" t="s">
        <v>229</v>
      </c>
      <c r="D293" s="2" t="s">
        <v>7</v>
      </c>
      <c r="E293" s="6">
        <v>135.63</v>
      </c>
      <c r="F293" s="7">
        <v>34.799999999999997</v>
      </c>
      <c r="G293" s="33">
        <v>1093.5990979999999</v>
      </c>
      <c r="H293" s="33">
        <v>0.245589</v>
      </c>
    </row>
    <row r="294" spans="1:8" ht="15">
      <c r="A294" s="5" t="s">
        <v>526</v>
      </c>
      <c r="B294" s="2" t="s">
        <v>158</v>
      </c>
      <c r="C294" s="35" t="s">
        <v>496</v>
      </c>
      <c r="D294" s="2" t="s">
        <v>39</v>
      </c>
      <c r="E294" s="6">
        <v>-0.31</v>
      </c>
      <c r="F294" s="7">
        <v>51.41</v>
      </c>
      <c r="G294" s="33">
        <v>1759.7558690000001</v>
      </c>
      <c r="H294" s="33">
        <v>0.29629499999999998</v>
      </c>
    </row>
    <row r="295" spans="1:8" ht="15">
      <c r="A295" s="5" t="s">
        <v>532</v>
      </c>
      <c r="B295" s="2" t="s">
        <v>15</v>
      </c>
      <c r="C295" s="35" t="s">
        <v>17</v>
      </c>
      <c r="D295" s="2" t="s">
        <v>18</v>
      </c>
      <c r="E295" s="6">
        <v>-49.25</v>
      </c>
      <c r="F295" s="7">
        <v>-2.25</v>
      </c>
      <c r="G295" s="33">
        <v>2034.8952609999999</v>
      </c>
      <c r="H295" s="33">
        <v>1.4763550000000001</v>
      </c>
    </row>
    <row r="296" spans="1:8" ht="15">
      <c r="A296" s="5" t="s">
        <v>533</v>
      </c>
      <c r="B296" s="2" t="s">
        <v>30</v>
      </c>
      <c r="C296" s="35" t="s">
        <v>229</v>
      </c>
      <c r="D296" s="2" t="s">
        <v>7</v>
      </c>
      <c r="E296" s="9" t="s">
        <v>534</v>
      </c>
      <c r="F296" s="7">
        <v>35.69</v>
      </c>
      <c r="G296" s="33">
        <v>3072.1903820000002</v>
      </c>
      <c r="H296" s="33">
        <v>0.83425199999999999</v>
      </c>
    </row>
    <row r="297" spans="1:8" ht="15">
      <c r="A297" s="5" t="s">
        <v>192</v>
      </c>
      <c r="B297" s="2" t="s">
        <v>158</v>
      </c>
      <c r="C297" s="35" t="s">
        <v>131</v>
      </c>
      <c r="D297" s="2" t="s">
        <v>39</v>
      </c>
      <c r="E297" s="6">
        <v>11.25</v>
      </c>
      <c r="F297" s="7">
        <v>59.75</v>
      </c>
      <c r="G297" s="33">
        <v>3.3876219999999999</v>
      </c>
      <c r="H297" s="33">
        <v>3.1999999999999999E-5</v>
      </c>
    </row>
    <row r="298" spans="1:8" ht="15">
      <c r="A298" s="5" t="s">
        <v>240</v>
      </c>
      <c r="B298" s="2" t="s">
        <v>62</v>
      </c>
      <c r="C298" s="35" t="s">
        <v>241</v>
      </c>
      <c r="D298" s="2" t="s">
        <v>7</v>
      </c>
      <c r="E298" s="6">
        <v>102.25</v>
      </c>
      <c r="F298" s="7">
        <v>5.75</v>
      </c>
      <c r="G298" s="33">
        <v>7020.3421580000004</v>
      </c>
      <c r="H298" s="33">
        <v>1.99916</v>
      </c>
    </row>
    <row r="299" spans="1:8" ht="15">
      <c r="A299" s="5" t="s">
        <v>332</v>
      </c>
      <c r="B299" s="2" t="s">
        <v>41</v>
      </c>
      <c r="C299" s="35" t="s">
        <v>622</v>
      </c>
      <c r="D299" s="2" t="s">
        <v>11</v>
      </c>
      <c r="E299" s="9" t="s">
        <v>333</v>
      </c>
      <c r="F299" s="7">
        <v>15.71</v>
      </c>
      <c r="G299" s="33">
        <v>49650.980064000003</v>
      </c>
      <c r="H299" s="33">
        <v>37.784703999999998</v>
      </c>
    </row>
    <row r="300" spans="1:8" ht="15">
      <c r="A300" s="5" t="s">
        <v>273</v>
      </c>
      <c r="B300" s="2" t="s">
        <v>30</v>
      </c>
      <c r="C300" s="35" t="s">
        <v>626</v>
      </c>
      <c r="D300" s="2" t="s">
        <v>11</v>
      </c>
      <c r="E300" s="6">
        <v>-88.7</v>
      </c>
      <c r="F300" s="7">
        <v>13.43</v>
      </c>
      <c r="G300" s="33">
        <v>60955.561199999996</v>
      </c>
      <c r="H300" s="33">
        <v>50.034514999999999</v>
      </c>
    </row>
    <row r="301" spans="1:8" ht="15">
      <c r="A301" s="5" t="s">
        <v>221</v>
      </c>
      <c r="B301" s="2" t="s">
        <v>33</v>
      </c>
      <c r="C301" s="35" t="s">
        <v>222</v>
      </c>
      <c r="D301" s="2" t="s">
        <v>53</v>
      </c>
      <c r="E301" s="6">
        <v>32.729999999999997</v>
      </c>
      <c r="F301" s="7">
        <v>-25.02</v>
      </c>
      <c r="G301" s="33">
        <v>188.43218899999999</v>
      </c>
      <c r="H301" s="33">
        <v>0.18604399999999999</v>
      </c>
    </row>
    <row r="302" spans="1:8" ht="15">
      <c r="A302" s="5" t="s">
        <v>300</v>
      </c>
      <c r="B302" s="2" t="s">
        <v>69</v>
      </c>
      <c r="C302" s="35" t="s">
        <v>70</v>
      </c>
      <c r="D302" s="2" t="s">
        <v>7</v>
      </c>
      <c r="E302" s="6">
        <v>86.25</v>
      </c>
      <c r="F302" s="7">
        <v>20.25</v>
      </c>
      <c r="G302" s="33">
        <v>2407.7154580000001</v>
      </c>
      <c r="H302" s="33">
        <v>0.42235899999999998</v>
      </c>
    </row>
    <row r="303" spans="1:8" ht="15">
      <c r="A303" s="5" t="s">
        <v>319</v>
      </c>
      <c r="B303" s="2" t="s">
        <v>320</v>
      </c>
      <c r="C303" s="35" t="s">
        <v>135</v>
      </c>
      <c r="D303" s="2" t="s">
        <v>7</v>
      </c>
      <c r="E303" s="9" t="s">
        <v>321</v>
      </c>
      <c r="F303" s="7">
        <v>25.93</v>
      </c>
      <c r="G303" s="33">
        <v>1133.8558949999999</v>
      </c>
      <c r="H303" s="33">
        <v>0.99088900000000002</v>
      </c>
    </row>
    <row r="304" spans="1:8" ht="15">
      <c r="A304" s="5" t="s">
        <v>79</v>
      </c>
      <c r="B304" s="2" t="s">
        <v>69</v>
      </c>
      <c r="C304" s="35" t="s">
        <v>70</v>
      </c>
      <c r="D304" s="2" t="s">
        <v>7</v>
      </c>
      <c r="E304" s="6">
        <v>79.75</v>
      </c>
      <c r="F304" s="7">
        <v>10.75</v>
      </c>
      <c r="G304" s="33">
        <v>2.0480999999999999E-2</v>
      </c>
      <c r="H304" s="33">
        <v>0</v>
      </c>
    </row>
    <row r="305" spans="1:8" ht="15">
      <c r="A305" s="5" t="s">
        <v>458</v>
      </c>
      <c r="B305" s="2" t="s">
        <v>69</v>
      </c>
      <c r="C305" s="35" t="s">
        <v>85</v>
      </c>
      <c r="D305" s="2" t="s">
        <v>7</v>
      </c>
      <c r="E305" s="9" t="s">
        <v>459</v>
      </c>
      <c r="F305" s="7">
        <v>16.64</v>
      </c>
      <c r="G305" s="33">
        <v>55422.578973000003</v>
      </c>
      <c r="H305" s="33">
        <v>50.461011999999997</v>
      </c>
    </row>
    <row r="306" spans="1:8" ht="15">
      <c r="A306" s="5" t="s">
        <v>153</v>
      </c>
      <c r="B306" s="2" t="s">
        <v>15</v>
      </c>
      <c r="C306" s="35" t="s">
        <v>154</v>
      </c>
      <c r="D306" s="2" t="s">
        <v>39</v>
      </c>
      <c r="E306" s="6">
        <v>-8.75</v>
      </c>
      <c r="F306" s="7">
        <v>41.25</v>
      </c>
      <c r="G306" s="33">
        <v>12465.519227999999</v>
      </c>
      <c r="H306" s="33">
        <v>5.350244</v>
      </c>
    </row>
    <row r="307" spans="1:8" ht="15">
      <c r="A307" s="5" t="s">
        <v>483</v>
      </c>
      <c r="B307" s="2" t="s">
        <v>30</v>
      </c>
      <c r="C307" s="35" t="s">
        <v>60</v>
      </c>
      <c r="D307" s="2" t="s">
        <v>35</v>
      </c>
      <c r="E307" s="6">
        <v>143.25</v>
      </c>
      <c r="F307" s="7">
        <v>-3.75</v>
      </c>
      <c r="G307" s="33">
        <v>4918.0092789999999</v>
      </c>
      <c r="H307" s="33">
        <v>0.67052500000000004</v>
      </c>
    </row>
    <row r="308" spans="1:8" ht="15">
      <c r="A308" s="5" t="s">
        <v>123</v>
      </c>
      <c r="B308" s="2" t="s">
        <v>51</v>
      </c>
      <c r="C308" s="35" t="s">
        <v>124</v>
      </c>
      <c r="D308" s="2" t="s">
        <v>53</v>
      </c>
      <c r="E308" s="6">
        <v>9.25</v>
      </c>
      <c r="F308" s="7">
        <v>5.75</v>
      </c>
      <c r="G308" s="33">
        <v>3812.222514</v>
      </c>
      <c r="H308" s="33">
        <v>3.1477689999999998</v>
      </c>
    </row>
    <row r="309" spans="1:8" ht="15">
      <c r="A309" s="5" t="s">
        <v>453</v>
      </c>
      <c r="B309" s="2" t="s">
        <v>140</v>
      </c>
      <c r="C309" s="35" t="s">
        <v>38</v>
      </c>
      <c r="D309" s="2" t="s">
        <v>39</v>
      </c>
      <c r="E309" s="9" t="s">
        <v>454</v>
      </c>
      <c r="F309" s="7">
        <v>41.09</v>
      </c>
      <c r="G309" s="33">
        <v>36815.802344000003</v>
      </c>
      <c r="H309" s="33">
        <v>18.325907000000001</v>
      </c>
    </row>
    <row r="310" spans="1:8" ht="15">
      <c r="A310" s="5" t="s">
        <v>101</v>
      </c>
      <c r="B310" s="2" t="s">
        <v>102</v>
      </c>
      <c r="C310" s="35" t="s">
        <v>613</v>
      </c>
      <c r="D310" s="2" t="s">
        <v>11</v>
      </c>
      <c r="E310" s="8">
        <v>-114.75</v>
      </c>
      <c r="F310" s="5">
        <v>31.75</v>
      </c>
      <c r="G310" s="33">
        <v>0.180366</v>
      </c>
      <c r="H310" s="33">
        <v>1.9999999999999999E-6</v>
      </c>
    </row>
    <row r="311" spans="1:8" ht="15">
      <c r="A311" s="5" t="s">
        <v>389</v>
      </c>
      <c r="B311" s="2" t="s">
        <v>15</v>
      </c>
      <c r="C311" s="35" t="s">
        <v>17</v>
      </c>
      <c r="D311" s="2" t="s">
        <v>18</v>
      </c>
      <c r="E311" s="6">
        <v>-41.25</v>
      </c>
      <c r="F311" s="7">
        <v>-21.75</v>
      </c>
      <c r="G311" s="33">
        <v>31396.733088000001</v>
      </c>
      <c r="H311" s="33">
        <v>38.665683000000001</v>
      </c>
    </row>
    <row r="312" spans="1:8" ht="15">
      <c r="A312" s="11" t="s">
        <v>99</v>
      </c>
      <c r="B312" s="12" t="s">
        <v>15</v>
      </c>
      <c r="C312" s="35" t="s">
        <v>47</v>
      </c>
      <c r="D312" s="12" t="s">
        <v>18</v>
      </c>
      <c r="E312" s="8">
        <v>-62.16</v>
      </c>
      <c r="F312" s="5">
        <v>-39.9</v>
      </c>
      <c r="G312" s="33">
        <v>1720768.01009</v>
      </c>
      <c r="H312" s="33">
        <v>5167.0912070000004</v>
      </c>
    </row>
    <row r="313" spans="1:8" ht="15">
      <c r="A313" s="5" t="s">
        <v>511</v>
      </c>
      <c r="B313" s="2" t="s">
        <v>480</v>
      </c>
      <c r="C313" s="35" t="s">
        <v>241</v>
      </c>
      <c r="D313" s="2" t="s">
        <v>35</v>
      </c>
      <c r="E313" s="9" t="s">
        <v>512</v>
      </c>
      <c r="F313" s="7">
        <v>-0.85</v>
      </c>
      <c r="G313" s="33">
        <v>1614.547507</v>
      </c>
      <c r="H313" s="33">
        <v>1.5642750000000001</v>
      </c>
    </row>
    <row r="314" spans="1:8" ht="15">
      <c r="A314" s="5" t="s">
        <v>539</v>
      </c>
      <c r="B314" s="2" t="s">
        <v>33</v>
      </c>
      <c r="C314" s="35" t="s">
        <v>633</v>
      </c>
      <c r="D314" s="2" t="s">
        <v>53</v>
      </c>
      <c r="E314" s="6">
        <v>31.39</v>
      </c>
      <c r="F314" s="7">
        <v>-29.14</v>
      </c>
      <c r="G314" s="33">
        <v>7353.7542700000004</v>
      </c>
      <c r="H314" s="33">
        <v>1.185686</v>
      </c>
    </row>
    <row r="315" spans="1:8" ht="15">
      <c r="A315" s="5" t="s">
        <v>568</v>
      </c>
      <c r="B315" s="2" t="s">
        <v>33</v>
      </c>
      <c r="C315" s="35" t="s">
        <v>112</v>
      </c>
      <c r="D315" s="2" t="s">
        <v>53</v>
      </c>
      <c r="E315" s="6">
        <v>35.75</v>
      </c>
      <c r="F315" s="7">
        <v>-18.25</v>
      </c>
      <c r="G315" s="33">
        <v>462.27471000000003</v>
      </c>
      <c r="H315" s="33">
        <v>0.36582399999999998</v>
      </c>
    </row>
    <row r="316" spans="1:8" ht="15">
      <c r="A316" s="5" t="s">
        <v>380</v>
      </c>
      <c r="B316" s="2" t="s">
        <v>62</v>
      </c>
      <c r="C316" s="35" t="s">
        <v>241</v>
      </c>
      <c r="D316" s="2" t="s">
        <v>7</v>
      </c>
      <c r="E316" s="6">
        <v>103.25</v>
      </c>
      <c r="F316" s="7">
        <v>3.25</v>
      </c>
      <c r="G316" s="33">
        <v>1.013504</v>
      </c>
      <c r="H316" s="33">
        <v>2.0999999999999999E-5</v>
      </c>
    </row>
    <row r="317" spans="1:8" ht="15">
      <c r="A317" s="5" t="s">
        <v>275</v>
      </c>
      <c r="B317" s="2" t="s">
        <v>134</v>
      </c>
      <c r="C317" s="35" t="s">
        <v>135</v>
      </c>
      <c r="D317" s="2" t="s">
        <v>7</v>
      </c>
      <c r="E317" s="6">
        <v>122.25</v>
      </c>
      <c r="F317" s="7">
        <v>40.75</v>
      </c>
      <c r="G317" s="33">
        <v>30.146367999999999</v>
      </c>
      <c r="H317" s="33">
        <v>7.4600000000000003E-4</v>
      </c>
    </row>
    <row r="318" spans="1:8" ht="15">
      <c r="A318" s="5" t="s">
        <v>58</v>
      </c>
      <c r="B318" s="2" t="s">
        <v>59</v>
      </c>
      <c r="C318" s="35" t="s">
        <v>60</v>
      </c>
      <c r="D318" s="2" t="s">
        <v>35</v>
      </c>
      <c r="E318" s="8">
        <v>104.26</v>
      </c>
      <c r="F318" s="5">
        <v>-1.35</v>
      </c>
      <c r="G318" s="33">
        <v>18.814305000000001</v>
      </c>
      <c r="H318" s="33">
        <v>4.17E-4</v>
      </c>
    </row>
    <row r="319" spans="1:8" ht="15">
      <c r="A319" s="5" t="s">
        <v>49</v>
      </c>
      <c r="B319" s="2" t="s">
        <v>30</v>
      </c>
      <c r="C319" s="35" t="s">
        <v>31</v>
      </c>
      <c r="D319" s="2" t="s">
        <v>11</v>
      </c>
      <c r="E319" s="8">
        <v>-102.16</v>
      </c>
      <c r="F319" s="5">
        <v>17.89</v>
      </c>
      <c r="G319" s="33">
        <v>238.085542</v>
      </c>
      <c r="H319" s="33">
        <v>9.0152999999999997E-2</v>
      </c>
    </row>
    <row r="320" spans="1:8" ht="15">
      <c r="A320" s="5" t="s">
        <v>509</v>
      </c>
      <c r="B320" s="2" t="s">
        <v>59</v>
      </c>
      <c r="C320" s="35" t="s">
        <v>241</v>
      </c>
      <c r="D320" s="2" t="s">
        <v>35</v>
      </c>
      <c r="E320" s="9" t="s">
        <v>510</v>
      </c>
      <c r="F320" s="7">
        <v>-0.24</v>
      </c>
      <c r="G320" s="33">
        <v>6601.4951629999996</v>
      </c>
      <c r="H320" s="33">
        <v>1.8292139999999999</v>
      </c>
    </row>
    <row r="321" spans="1:8" ht="15">
      <c r="A321" s="5" t="s">
        <v>548</v>
      </c>
      <c r="B321" s="2" t="s">
        <v>15</v>
      </c>
      <c r="C321" s="35" t="s">
        <v>17</v>
      </c>
      <c r="D321" s="2" t="s">
        <v>18</v>
      </c>
      <c r="E321" s="6">
        <v>-58.25</v>
      </c>
      <c r="F321" s="7">
        <v>-33.75</v>
      </c>
      <c r="G321" s="33">
        <v>74677.699439000004</v>
      </c>
      <c r="H321" s="33">
        <v>59.962187</v>
      </c>
    </row>
    <row r="322" spans="1:8" ht="15">
      <c r="A322" s="5" t="s">
        <v>401</v>
      </c>
      <c r="B322" s="2" t="s">
        <v>402</v>
      </c>
      <c r="C322" s="35" t="s">
        <v>241</v>
      </c>
      <c r="D322" s="2" t="s">
        <v>7</v>
      </c>
      <c r="E322" s="6">
        <v>100.97</v>
      </c>
      <c r="F322" s="7">
        <v>4.82</v>
      </c>
      <c r="G322" s="33">
        <v>229.401239</v>
      </c>
      <c r="H322" s="33">
        <v>8.5440000000000002E-2</v>
      </c>
    </row>
    <row r="323" spans="1:8" ht="15">
      <c r="A323" s="5" t="s">
        <v>423</v>
      </c>
      <c r="B323" s="2" t="s">
        <v>15</v>
      </c>
      <c r="C323" s="35" t="s">
        <v>47</v>
      </c>
      <c r="D323" s="2" t="s">
        <v>18</v>
      </c>
      <c r="E323" s="8">
        <v>-67.790000000000006</v>
      </c>
      <c r="F323" s="5">
        <v>-53.86</v>
      </c>
      <c r="G323" s="33">
        <v>0.23597499999999999</v>
      </c>
      <c r="H323" s="33">
        <v>9.9999999999999995E-7</v>
      </c>
    </row>
    <row r="324" spans="1:8" ht="15">
      <c r="A324" s="5" t="s">
        <v>83</v>
      </c>
      <c r="B324" s="2" t="s">
        <v>84</v>
      </c>
      <c r="C324" s="35" t="s">
        <v>85</v>
      </c>
      <c r="D324" s="2" t="s">
        <v>7</v>
      </c>
      <c r="E324" s="8">
        <v>100.25</v>
      </c>
      <c r="F324" s="5">
        <v>13.35</v>
      </c>
      <c r="G324" s="33">
        <v>1820.62635</v>
      </c>
      <c r="H324" s="33">
        <v>0.16184699999999999</v>
      </c>
    </row>
    <row r="325" spans="1:8" ht="15">
      <c r="A325" s="5" t="s">
        <v>210</v>
      </c>
      <c r="B325" s="2" t="s">
        <v>62</v>
      </c>
      <c r="C325" s="35" t="s">
        <v>63</v>
      </c>
      <c r="D325" s="2" t="s">
        <v>7</v>
      </c>
      <c r="E325" s="8">
        <v>106.55</v>
      </c>
      <c r="F325" s="5">
        <v>20.239999999999998</v>
      </c>
      <c r="G325" s="33">
        <v>84388.584013</v>
      </c>
      <c r="H325" s="33">
        <v>41.231285</v>
      </c>
    </row>
    <row r="326" spans="1:8" ht="15">
      <c r="A326" s="5" t="s">
        <v>193</v>
      </c>
      <c r="B326" s="2" t="s">
        <v>69</v>
      </c>
      <c r="C326" s="35" t="s">
        <v>70</v>
      </c>
      <c r="D326" s="2" t="s">
        <v>7</v>
      </c>
      <c r="E326" s="6">
        <v>81.75</v>
      </c>
      <c r="F326" s="7">
        <v>16.75</v>
      </c>
      <c r="G326" s="33">
        <v>63292.504394000003</v>
      </c>
      <c r="H326" s="33">
        <v>27.148</v>
      </c>
    </row>
    <row r="327" spans="1:8" ht="15">
      <c r="A327" s="5" t="s">
        <v>318</v>
      </c>
      <c r="B327" s="2" t="s">
        <v>243</v>
      </c>
      <c r="C327" s="35" t="s">
        <v>6</v>
      </c>
      <c r="D327" s="2" t="s">
        <v>7</v>
      </c>
      <c r="E327" s="6">
        <v>43.75</v>
      </c>
      <c r="F327" s="7">
        <v>66.25</v>
      </c>
      <c r="G327" s="33">
        <v>7.6611339999999997</v>
      </c>
      <c r="H327" s="33">
        <v>1.0610000000000001E-3</v>
      </c>
    </row>
    <row r="328" spans="1:8" ht="15">
      <c r="A328" s="5" t="s">
        <v>372</v>
      </c>
      <c r="B328" s="2" t="s">
        <v>243</v>
      </c>
      <c r="C328" s="35" t="s">
        <v>6</v>
      </c>
      <c r="D328" s="2" t="s">
        <v>7</v>
      </c>
      <c r="E328" s="6">
        <v>38.25</v>
      </c>
      <c r="F328" s="7">
        <v>63.75</v>
      </c>
      <c r="G328" s="33">
        <v>6.9454560000000001</v>
      </c>
      <c r="H328" s="33">
        <v>1.05E-4</v>
      </c>
    </row>
    <row r="329" spans="1:8" ht="15">
      <c r="A329" s="5" t="s">
        <v>395</v>
      </c>
      <c r="B329" s="2" t="s">
        <v>396</v>
      </c>
      <c r="C329" s="35" t="s">
        <v>6</v>
      </c>
      <c r="D329" s="2" t="s">
        <v>7</v>
      </c>
      <c r="E329" s="6">
        <v>53.25</v>
      </c>
      <c r="F329" s="7">
        <v>67.75</v>
      </c>
      <c r="G329" s="33">
        <v>7839.3194229999999</v>
      </c>
      <c r="H329" s="33">
        <v>2.3427699999999998</v>
      </c>
    </row>
    <row r="330" spans="1:8" ht="15">
      <c r="A330" s="5" t="s">
        <v>485</v>
      </c>
      <c r="B330" s="2" t="s">
        <v>105</v>
      </c>
      <c r="C330" s="35" t="s">
        <v>6</v>
      </c>
      <c r="D330" s="2" t="s">
        <v>7</v>
      </c>
      <c r="E330" s="6">
        <v>40.25</v>
      </c>
      <c r="F330" s="7">
        <v>64.75</v>
      </c>
      <c r="G330" s="33">
        <v>1113.9907310000001</v>
      </c>
      <c r="H330" s="33">
        <v>0.139214</v>
      </c>
    </row>
    <row r="331" spans="1:8" ht="15">
      <c r="A331" s="5" t="s">
        <v>152</v>
      </c>
      <c r="B331" s="2" t="s">
        <v>140</v>
      </c>
      <c r="C331" s="35" t="s">
        <v>141</v>
      </c>
      <c r="D331" s="2" t="s">
        <v>7</v>
      </c>
      <c r="E331" s="6">
        <v>39.25</v>
      </c>
      <c r="F331" s="7">
        <v>47.02</v>
      </c>
      <c r="G331" s="33">
        <v>12416.352468999999</v>
      </c>
      <c r="H331" s="33">
        <v>5.6673929999999997</v>
      </c>
    </row>
    <row r="332" spans="1:8" ht="15">
      <c r="A332" s="5" t="s">
        <v>468</v>
      </c>
      <c r="B332" s="2" t="s">
        <v>30</v>
      </c>
      <c r="C332" s="35" t="s">
        <v>31</v>
      </c>
      <c r="D332" s="2" t="s">
        <v>11</v>
      </c>
      <c r="E332" s="9" t="s">
        <v>469</v>
      </c>
      <c r="F332" s="7">
        <v>21.62</v>
      </c>
      <c r="G332" s="33">
        <v>1.4312009999999999</v>
      </c>
      <c r="H332" s="33">
        <v>1.1E-5</v>
      </c>
    </row>
    <row r="333" spans="1:8" ht="15">
      <c r="A333" s="5" t="s">
        <v>343</v>
      </c>
      <c r="B333" s="2" t="s">
        <v>266</v>
      </c>
      <c r="C333" s="35" t="s">
        <v>617</v>
      </c>
      <c r="D333" s="2" t="s">
        <v>39</v>
      </c>
      <c r="E333" s="6">
        <v>27.75</v>
      </c>
      <c r="F333" s="7">
        <v>59.25</v>
      </c>
      <c r="G333" s="33">
        <v>231.270836</v>
      </c>
      <c r="H333" s="33">
        <v>0.14053299999999999</v>
      </c>
    </row>
    <row r="334" spans="1:8" ht="15">
      <c r="A334" s="5" t="s">
        <v>477</v>
      </c>
      <c r="B334" s="2" t="s">
        <v>15</v>
      </c>
      <c r="C334" s="35" t="s">
        <v>156</v>
      </c>
      <c r="D334" s="2" t="s">
        <v>53</v>
      </c>
      <c r="E334" s="6">
        <v>-5.43</v>
      </c>
      <c r="F334" s="7">
        <v>34.28</v>
      </c>
      <c r="G334" s="33">
        <v>3.8381829999999999</v>
      </c>
      <c r="H334" s="33">
        <v>1.8E-5</v>
      </c>
    </row>
    <row r="335" spans="1:8" ht="15">
      <c r="A335" s="5" t="s">
        <v>554</v>
      </c>
      <c r="B335" s="2" t="s">
        <v>147</v>
      </c>
      <c r="C335" s="35" t="s">
        <v>637</v>
      </c>
      <c r="D335" s="2" t="s">
        <v>7</v>
      </c>
      <c r="E335" s="6">
        <v>31.25</v>
      </c>
      <c r="F335" s="7">
        <v>60.75</v>
      </c>
      <c r="G335" s="33">
        <v>812.51986199999999</v>
      </c>
      <c r="H335" s="33">
        <v>0.49373299999999998</v>
      </c>
    </row>
    <row r="336" spans="1:8" ht="15">
      <c r="A336" s="5" t="s">
        <v>363</v>
      </c>
      <c r="B336" s="2" t="s">
        <v>269</v>
      </c>
      <c r="C336" s="35" t="s">
        <v>631</v>
      </c>
      <c r="D336" s="2" t="s">
        <v>7</v>
      </c>
      <c r="E336" s="6">
        <v>69.25</v>
      </c>
      <c r="F336" s="7">
        <v>66.75</v>
      </c>
      <c r="G336" s="33">
        <v>5024.9041379999999</v>
      </c>
      <c r="H336" s="33">
        <v>2.8688769999999999</v>
      </c>
    </row>
    <row r="337" spans="1:8" ht="15">
      <c r="A337" s="5" t="s">
        <v>262</v>
      </c>
      <c r="B337" s="2" t="s">
        <v>69</v>
      </c>
      <c r="C337" s="35" t="s">
        <v>70</v>
      </c>
      <c r="D337" s="2" t="s">
        <v>7</v>
      </c>
      <c r="E337" s="6">
        <v>80.25</v>
      </c>
      <c r="F337" s="7">
        <v>16.25</v>
      </c>
      <c r="G337" s="33">
        <v>0.94237800000000005</v>
      </c>
      <c r="H337" s="33">
        <v>1.2999999999999999E-5</v>
      </c>
    </row>
    <row r="338" spans="1:8" ht="15">
      <c r="A338" s="5" t="s">
        <v>263</v>
      </c>
      <c r="B338" s="2" t="s">
        <v>140</v>
      </c>
      <c r="C338" s="35" t="s">
        <v>625</v>
      </c>
      <c r="D338" s="2" t="s">
        <v>7</v>
      </c>
      <c r="E338" s="6">
        <v>37.75</v>
      </c>
      <c r="F338" s="7">
        <v>45.25</v>
      </c>
      <c r="G338" s="33">
        <v>3033.8584460000002</v>
      </c>
      <c r="H338" s="33">
        <v>0.33278400000000002</v>
      </c>
    </row>
    <row r="339" spans="1:8" ht="15">
      <c r="A339" s="5" t="s">
        <v>164</v>
      </c>
      <c r="B339" s="2" t="s">
        <v>158</v>
      </c>
      <c r="C339" s="35" t="s">
        <v>620</v>
      </c>
      <c r="D339" s="2" t="s">
        <v>39</v>
      </c>
      <c r="E339" s="6">
        <v>9.25</v>
      </c>
      <c r="F339" s="7">
        <v>53.75</v>
      </c>
      <c r="G339" s="33">
        <v>21101.706285</v>
      </c>
      <c r="H339" s="33">
        <v>8.6907060000000005</v>
      </c>
    </row>
    <row r="340" spans="1:8" ht="15">
      <c r="A340" s="5" t="s">
        <v>470</v>
      </c>
      <c r="B340" s="2" t="s">
        <v>15</v>
      </c>
      <c r="C340" s="35" t="s">
        <v>17</v>
      </c>
      <c r="D340" s="2" t="s">
        <v>18</v>
      </c>
      <c r="E340" s="6">
        <v>-36.75</v>
      </c>
      <c r="F340" s="7">
        <v>-10.25</v>
      </c>
      <c r="G340" s="33">
        <v>8.1086000000000005E-2</v>
      </c>
      <c r="H340" s="33">
        <v>9.9999999999999995E-7</v>
      </c>
    </row>
    <row r="341" spans="1:8" ht="15">
      <c r="A341" s="5" t="s">
        <v>146</v>
      </c>
      <c r="B341" s="2" t="s">
        <v>147</v>
      </c>
      <c r="C341" s="35" t="s">
        <v>617</v>
      </c>
      <c r="D341" s="2" t="s">
        <v>39</v>
      </c>
      <c r="E341" s="6">
        <v>24.25</v>
      </c>
      <c r="F341" s="7">
        <v>56.75</v>
      </c>
      <c r="G341" s="33">
        <v>140.14642699999999</v>
      </c>
      <c r="H341" s="33">
        <v>8.1999999999999998E-4</v>
      </c>
    </row>
    <row r="342" spans="1:8" ht="15">
      <c r="A342" s="5" t="s">
        <v>151</v>
      </c>
      <c r="B342" s="2" t="s">
        <v>140</v>
      </c>
      <c r="C342" s="35" t="s">
        <v>141</v>
      </c>
      <c r="D342" s="2" t="s">
        <v>39</v>
      </c>
      <c r="E342" s="6">
        <v>30.25</v>
      </c>
      <c r="F342" s="7">
        <v>46.25</v>
      </c>
      <c r="G342" s="33">
        <v>0</v>
      </c>
      <c r="H342" s="33">
        <v>0</v>
      </c>
    </row>
    <row r="343" spans="1:8" ht="15">
      <c r="A343" s="5" t="s">
        <v>366</v>
      </c>
      <c r="B343" s="2" t="s">
        <v>147</v>
      </c>
      <c r="C343" s="35" t="s">
        <v>632</v>
      </c>
      <c r="D343" s="2" t="s">
        <v>39</v>
      </c>
      <c r="E343" s="6">
        <v>14.25</v>
      </c>
      <c r="F343" s="7">
        <v>53.75</v>
      </c>
      <c r="G343" s="33">
        <v>19183.312813</v>
      </c>
      <c r="H343" s="33">
        <v>9.3338560000000008</v>
      </c>
    </row>
    <row r="344" spans="1:8" ht="15">
      <c r="A344" s="5" t="s">
        <v>111</v>
      </c>
      <c r="B344" s="2" t="s">
        <v>15</v>
      </c>
      <c r="C344" s="35" t="s">
        <v>112</v>
      </c>
      <c r="D344" s="2" t="s">
        <v>53</v>
      </c>
      <c r="E344" s="6">
        <v>12.75</v>
      </c>
      <c r="F344" s="7">
        <v>-5.75</v>
      </c>
      <c r="G344" s="33">
        <v>31363.038863000002</v>
      </c>
      <c r="H344" s="33">
        <v>9.7171780000000005</v>
      </c>
    </row>
    <row r="345" spans="1:8" ht="15">
      <c r="A345" s="5" t="s">
        <v>349</v>
      </c>
      <c r="B345" s="2" t="s">
        <v>147</v>
      </c>
      <c r="C345" s="35" t="s">
        <v>350</v>
      </c>
      <c r="D345" s="2" t="s">
        <v>39</v>
      </c>
      <c r="E345" s="9" t="s">
        <v>351</v>
      </c>
      <c r="F345" s="7">
        <v>55.27</v>
      </c>
      <c r="G345" s="33">
        <v>369.71446400000002</v>
      </c>
      <c r="H345" s="33">
        <v>0.177008</v>
      </c>
    </row>
    <row r="346" spans="1:8" ht="15">
      <c r="A346" s="5" t="s">
        <v>375</v>
      </c>
      <c r="B346" s="2" t="s">
        <v>15</v>
      </c>
      <c r="C346" s="35" t="s">
        <v>17</v>
      </c>
      <c r="D346" s="2" t="s">
        <v>18</v>
      </c>
      <c r="E346" s="6">
        <v>-61.75</v>
      </c>
      <c r="F346" s="7">
        <v>9.25</v>
      </c>
      <c r="G346" s="33">
        <v>11632.521237000001</v>
      </c>
      <c r="H346" s="33">
        <v>3.6585209999999999</v>
      </c>
    </row>
    <row r="347" spans="1:8" ht="15">
      <c r="A347" s="5" t="s">
        <v>502</v>
      </c>
      <c r="B347" s="2" t="s">
        <v>279</v>
      </c>
      <c r="C347" s="35" t="s">
        <v>10</v>
      </c>
      <c r="D347" s="2" t="s">
        <v>11</v>
      </c>
      <c r="E347" s="9" t="s">
        <v>503</v>
      </c>
      <c r="F347" s="7">
        <v>46.85</v>
      </c>
      <c r="G347" s="33">
        <v>11973.398792</v>
      </c>
      <c r="H347" s="33">
        <v>4.3248819999999997</v>
      </c>
    </row>
    <row r="348" spans="1:8" ht="15">
      <c r="A348" s="5" t="s">
        <v>36</v>
      </c>
      <c r="B348" s="2" t="s">
        <v>37</v>
      </c>
      <c r="C348" s="35" t="s">
        <v>38</v>
      </c>
      <c r="D348" s="2" t="s">
        <v>39</v>
      </c>
      <c r="E348" s="6">
        <v>36.32</v>
      </c>
      <c r="F348" s="7">
        <v>35.799999999999997</v>
      </c>
      <c r="G348" s="33">
        <v>1612.7327</v>
      </c>
      <c r="H348" s="33">
        <v>0.51461299999999999</v>
      </c>
    </row>
    <row r="349" spans="1:8" ht="15">
      <c r="A349" s="5" t="s">
        <v>199</v>
      </c>
      <c r="B349" s="2" t="s">
        <v>28</v>
      </c>
      <c r="C349" s="35" t="s">
        <v>622</v>
      </c>
      <c r="D349" s="2" t="s">
        <v>11</v>
      </c>
      <c r="E349" s="8">
        <v>-92.75</v>
      </c>
      <c r="F349" s="5">
        <v>18.25</v>
      </c>
      <c r="G349" s="33">
        <v>23569.457345999999</v>
      </c>
      <c r="H349" s="33">
        <v>19.646172</v>
      </c>
    </row>
    <row r="350" spans="1:8" ht="15">
      <c r="A350" s="5" t="s">
        <v>298</v>
      </c>
      <c r="B350" s="2" t="s">
        <v>41</v>
      </c>
      <c r="C350" s="35" t="s">
        <v>299</v>
      </c>
      <c r="D350" s="2" t="s">
        <v>18</v>
      </c>
      <c r="E350" s="6">
        <v>-74.75</v>
      </c>
      <c r="F350" s="7">
        <v>10.75</v>
      </c>
      <c r="G350" s="33">
        <v>933.72136599999999</v>
      </c>
      <c r="H350" s="33">
        <v>9.8140000000000005E-2</v>
      </c>
    </row>
    <row r="351" spans="1:8" ht="15">
      <c r="A351" s="5" t="s">
        <v>64</v>
      </c>
      <c r="B351" s="2" t="s">
        <v>65</v>
      </c>
      <c r="C351" s="35" t="s">
        <v>60</v>
      </c>
      <c r="D351" s="2" t="s">
        <v>35</v>
      </c>
      <c r="E351" s="6">
        <v>111.83</v>
      </c>
      <c r="F351" s="7">
        <v>-7.1</v>
      </c>
      <c r="G351" s="33">
        <v>1290.914528</v>
      </c>
      <c r="H351" s="33">
        <v>0.223216</v>
      </c>
    </row>
    <row r="352" spans="1:8" ht="15">
      <c r="A352" s="5" t="s">
        <v>226</v>
      </c>
      <c r="B352" s="2" t="s">
        <v>69</v>
      </c>
      <c r="C352" s="35" t="s">
        <v>70</v>
      </c>
      <c r="D352" s="2" t="s">
        <v>7</v>
      </c>
      <c r="E352" s="6">
        <v>95.75</v>
      </c>
      <c r="F352" s="7">
        <v>17.75</v>
      </c>
      <c r="G352" s="33">
        <v>195.98174399999999</v>
      </c>
      <c r="H352" s="33">
        <v>1.0527999999999999E-2</v>
      </c>
    </row>
    <row r="353" spans="1:8" ht="15">
      <c r="A353" s="5" t="s">
        <v>373</v>
      </c>
      <c r="B353" s="2" t="s">
        <v>15</v>
      </c>
      <c r="C353" s="35" t="s">
        <v>633</v>
      </c>
      <c r="D353" s="2" t="s">
        <v>53</v>
      </c>
      <c r="E353" s="6">
        <v>16.75</v>
      </c>
      <c r="F353" s="7">
        <v>-28.25</v>
      </c>
      <c r="G353" s="33">
        <v>2346.8710099999998</v>
      </c>
      <c r="H353" s="33">
        <v>1.5376609999999999</v>
      </c>
    </row>
    <row r="354" spans="1:8" ht="15">
      <c r="A354" s="5" t="s">
        <v>324</v>
      </c>
      <c r="B354" s="2" t="s">
        <v>28</v>
      </c>
      <c r="C354" s="35" t="s">
        <v>10</v>
      </c>
      <c r="D354" s="2" t="s">
        <v>11</v>
      </c>
      <c r="E354" s="6">
        <v>-90.25</v>
      </c>
      <c r="F354" s="7">
        <v>29.75</v>
      </c>
      <c r="G354" s="33">
        <v>44090.180498000002</v>
      </c>
      <c r="H354" s="33">
        <v>23.344137</v>
      </c>
    </row>
    <row r="355" spans="1:8" ht="15">
      <c r="A355" s="5" t="s">
        <v>150</v>
      </c>
      <c r="B355" s="2" t="s">
        <v>140</v>
      </c>
      <c r="C355" s="35" t="s">
        <v>141</v>
      </c>
      <c r="D355" s="2" t="s">
        <v>39</v>
      </c>
      <c r="E355" s="6">
        <v>35.25</v>
      </c>
      <c r="F355" s="7">
        <v>47.25</v>
      </c>
      <c r="G355" s="33">
        <v>3709.7570780000001</v>
      </c>
      <c r="H355" s="33">
        <v>0.87401700000000004</v>
      </c>
    </row>
    <row r="356" spans="1:8" ht="15">
      <c r="A356" s="5" t="s">
        <v>277</v>
      </c>
      <c r="B356" s="2" t="s">
        <v>33</v>
      </c>
      <c r="C356" s="35" t="s">
        <v>615</v>
      </c>
      <c r="D356" s="2" t="s">
        <v>53</v>
      </c>
      <c r="E356" s="6">
        <v>33.75</v>
      </c>
      <c r="F356" s="7">
        <v>-24.75</v>
      </c>
      <c r="G356" s="33">
        <v>0</v>
      </c>
      <c r="H356" s="33">
        <v>0</v>
      </c>
    </row>
    <row r="357" spans="1:8" ht="15">
      <c r="A357" s="5" t="s">
        <v>61</v>
      </c>
      <c r="B357" s="10" t="s">
        <v>62</v>
      </c>
      <c r="C357" s="35" t="s">
        <v>63</v>
      </c>
      <c r="D357" s="10" t="s">
        <v>7</v>
      </c>
      <c r="E357" s="6">
        <v>113.75</v>
      </c>
      <c r="F357" s="7">
        <v>22.75</v>
      </c>
      <c r="G357" s="33">
        <v>39219.163760000003</v>
      </c>
      <c r="H357" s="33">
        <v>6.6164100000000001</v>
      </c>
    </row>
    <row r="358" spans="1:8" ht="15">
      <c r="A358" s="5" t="s">
        <v>313</v>
      </c>
      <c r="B358" s="2" t="s">
        <v>62</v>
      </c>
      <c r="C358" s="35" t="s">
        <v>314</v>
      </c>
      <c r="D358" s="2" t="s">
        <v>7</v>
      </c>
      <c r="E358" s="6">
        <v>106.25</v>
      </c>
      <c r="F358" s="7">
        <v>9.75</v>
      </c>
      <c r="G358" s="33">
        <v>6264.2463340000004</v>
      </c>
      <c r="H358" s="33">
        <v>7.8635520000000003</v>
      </c>
    </row>
    <row r="359" spans="1:8" ht="15">
      <c r="A359" s="5" t="s">
        <v>352</v>
      </c>
      <c r="B359" s="2" t="s">
        <v>51</v>
      </c>
      <c r="C359" s="35" t="s">
        <v>629</v>
      </c>
      <c r="D359" s="2" t="s">
        <v>53</v>
      </c>
      <c r="E359" s="6">
        <v>6.25</v>
      </c>
      <c r="F359" s="7">
        <v>4.75</v>
      </c>
      <c r="G359" s="33">
        <v>48466.133328000004</v>
      </c>
      <c r="H359" s="33">
        <v>45.670926000000001</v>
      </c>
    </row>
    <row r="360" spans="1:8" ht="15">
      <c r="A360" s="5" t="s">
        <v>353</v>
      </c>
      <c r="B360" s="2" t="s">
        <v>37</v>
      </c>
      <c r="C360" s="35" t="s">
        <v>630</v>
      </c>
      <c r="D360" s="2" t="s">
        <v>53</v>
      </c>
      <c r="E360" s="6">
        <v>31.25</v>
      </c>
      <c r="F360" s="7">
        <v>31.25</v>
      </c>
      <c r="G360" s="33">
        <v>43.051098000000003</v>
      </c>
      <c r="H360" s="33">
        <v>4.0850000000000001E-3</v>
      </c>
    </row>
    <row r="361" spans="1:8" ht="15">
      <c r="A361" s="5" t="s">
        <v>215</v>
      </c>
      <c r="B361" s="2" t="s">
        <v>134</v>
      </c>
      <c r="C361" s="35" t="s">
        <v>135</v>
      </c>
      <c r="D361" s="2" t="s">
        <v>7</v>
      </c>
      <c r="E361" s="6">
        <v>116.75</v>
      </c>
      <c r="F361" s="7">
        <v>36.75</v>
      </c>
      <c r="G361" s="33">
        <v>12022.272331</v>
      </c>
      <c r="H361" s="33">
        <v>6.0218930000000004</v>
      </c>
    </row>
    <row r="362" spans="1:8" ht="15">
      <c r="A362" s="5" t="s">
        <v>415</v>
      </c>
      <c r="B362" s="2" t="s">
        <v>158</v>
      </c>
      <c r="C362" s="35" t="s">
        <v>416</v>
      </c>
      <c r="D362" s="2" t="s">
        <v>39</v>
      </c>
      <c r="E362" s="6">
        <v>5.75</v>
      </c>
      <c r="F362" s="7">
        <v>52.75</v>
      </c>
      <c r="G362" s="33">
        <v>8.4138000000000004E-2</v>
      </c>
      <c r="H362" s="33">
        <v>9.9999999999999995E-7</v>
      </c>
    </row>
    <row r="363" spans="1:8" ht="15">
      <c r="A363" s="5" t="s">
        <v>16</v>
      </c>
      <c r="B363" s="2" t="s">
        <v>15</v>
      </c>
      <c r="C363" s="35" t="s">
        <v>17</v>
      </c>
      <c r="D363" s="2" t="s">
        <v>18</v>
      </c>
      <c r="E363" s="6">
        <v>-51.75</v>
      </c>
      <c r="F363" s="7">
        <v>-0.75</v>
      </c>
      <c r="G363" s="33">
        <v>3802.2191720000001</v>
      </c>
      <c r="H363" s="33">
        <v>3.985938</v>
      </c>
    </row>
    <row r="364" spans="1:8" ht="15">
      <c r="A364" s="5" t="s">
        <v>390</v>
      </c>
      <c r="B364" s="2" t="s">
        <v>15</v>
      </c>
      <c r="C364" s="35" t="s">
        <v>17</v>
      </c>
      <c r="D364" s="2" t="s">
        <v>18</v>
      </c>
      <c r="E364" s="6">
        <v>-57.75</v>
      </c>
      <c r="F364" s="7">
        <v>-34.75</v>
      </c>
      <c r="G364" s="33">
        <v>0</v>
      </c>
      <c r="H364" s="33">
        <v>0</v>
      </c>
    </row>
    <row r="365" spans="1:8" ht="15">
      <c r="A365" s="5" t="s">
        <v>19</v>
      </c>
      <c r="B365" s="2" t="s">
        <v>20</v>
      </c>
      <c r="C365" s="35" t="s">
        <v>614</v>
      </c>
      <c r="D365" s="2" t="s">
        <v>7</v>
      </c>
      <c r="E365" s="6">
        <v>140.25</v>
      </c>
      <c r="F365" s="7">
        <v>51.75</v>
      </c>
      <c r="G365" s="33">
        <v>403977.91966100002</v>
      </c>
      <c r="H365" s="33">
        <v>3702.0513860000001</v>
      </c>
    </row>
    <row r="366" spans="1:8" ht="15">
      <c r="A366" s="5" t="s">
        <v>139</v>
      </c>
      <c r="B366" s="2" t="s">
        <v>140</v>
      </c>
      <c r="C366" s="35" t="s">
        <v>141</v>
      </c>
      <c r="D366" s="2" t="s">
        <v>39</v>
      </c>
      <c r="E366" s="6">
        <v>28.75</v>
      </c>
      <c r="F366" s="7">
        <v>45.25</v>
      </c>
      <c r="G366" s="33">
        <v>3401.0152830000002</v>
      </c>
      <c r="H366" s="33">
        <v>0.53594900000000001</v>
      </c>
    </row>
    <row r="367" spans="1:8" ht="15">
      <c r="A367" s="5" t="s">
        <v>184</v>
      </c>
      <c r="B367" s="2" t="s">
        <v>69</v>
      </c>
      <c r="C367" s="35" t="s">
        <v>621</v>
      </c>
      <c r="D367" s="2" t="s">
        <v>7</v>
      </c>
      <c r="E367" s="8">
        <v>89.75</v>
      </c>
      <c r="F367" s="5">
        <v>22.4</v>
      </c>
      <c r="G367" s="33">
        <v>0</v>
      </c>
      <c r="H367" s="33">
        <v>0</v>
      </c>
    </row>
    <row r="368" spans="1:8" ht="15">
      <c r="A368" s="5" t="s">
        <v>562</v>
      </c>
      <c r="B368" s="2" t="s">
        <v>563</v>
      </c>
      <c r="C368" s="35" t="s">
        <v>135</v>
      </c>
      <c r="D368" s="2" t="s">
        <v>7</v>
      </c>
      <c r="E368" s="6">
        <v>120.75</v>
      </c>
      <c r="F368" s="7">
        <v>32.25</v>
      </c>
      <c r="G368" s="33">
        <v>29993.548707000002</v>
      </c>
      <c r="H368" s="33">
        <v>9.1034159999999993</v>
      </c>
    </row>
    <row r="369" spans="1:8" ht="15">
      <c r="A369" s="5" t="s">
        <v>224</v>
      </c>
      <c r="B369" s="2" t="s">
        <v>225</v>
      </c>
      <c r="C369" s="36" t="s">
        <v>623</v>
      </c>
      <c r="D369" s="2" t="s">
        <v>7</v>
      </c>
      <c r="E369" s="9">
        <v>68.25</v>
      </c>
      <c r="F369" s="7">
        <v>24.75</v>
      </c>
      <c r="G369" s="33">
        <v>193.15713299999999</v>
      </c>
      <c r="H369" s="33">
        <v>1.1258000000000001E-2</v>
      </c>
    </row>
    <row r="370" spans="1:8" ht="15">
      <c r="A370" s="15" t="s">
        <v>486</v>
      </c>
      <c r="B370" s="10" t="s">
        <v>487</v>
      </c>
      <c r="C370" s="35" t="s">
        <v>38</v>
      </c>
      <c r="D370" s="10" t="s">
        <v>7</v>
      </c>
      <c r="E370" s="9" t="s">
        <v>488</v>
      </c>
      <c r="F370" s="7">
        <v>29.89</v>
      </c>
      <c r="G370" s="33">
        <v>13177.569931</v>
      </c>
      <c r="H370" s="33">
        <v>22.838348</v>
      </c>
    </row>
    <row r="371" spans="1:8">
      <c r="C371" s="2"/>
    </row>
    <row r="372" spans="1:8">
      <c r="C372" s="2"/>
    </row>
    <row r="373" spans="1:8">
      <c r="C373" s="2"/>
    </row>
    <row r="374" spans="1:8">
      <c r="C374" s="2"/>
    </row>
    <row r="375" spans="1:8">
      <c r="C375" s="2"/>
    </row>
    <row r="376" spans="1:8">
      <c r="C376" s="2"/>
    </row>
    <row r="377" spans="1:8">
      <c r="C377" s="2"/>
    </row>
    <row r="378" spans="1:8">
      <c r="C378" s="2"/>
    </row>
    <row r="379" spans="1:8">
      <c r="C379" s="2"/>
    </row>
    <row r="380" spans="1:8">
      <c r="C380" s="2"/>
    </row>
    <row r="381" spans="1:8">
      <c r="C381" s="2"/>
    </row>
    <row r="382" spans="1:8">
      <c r="C382" s="2"/>
    </row>
    <row r="383" spans="1:8">
      <c r="C383" s="2"/>
    </row>
    <row r="384" spans="1:8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</sheetData>
  <sortState ref="A2:H481">
    <sortCondition ref="H1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2"/>
  <sheetViews>
    <sheetView workbookViewId="0">
      <selection activeCell="M15" sqref="M15"/>
    </sheetView>
  </sheetViews>
  <sheetFormatPr defaultRowHeight="14.25"/>
  <cols>
    <col min="1" max="1" width="23.625" customWidth="1"/>
    <col min="2" max="7" width="9" customWidth="1"/>
    <col min="8" max="19" width="9" style="31"/>
  </cols>
  <sheetData>
    <row r="1" spans="1:19" ht="15">
      <c r="A1" s="47" t="s">
        <v>0</v>
      </c>
      <c r="B1" s="50" t="s">
        <v>595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47"/>
    </row>
    <row r="2" spans="1:19" ht="15">
      <c r="A2" s="47"/>
      <c r="B2" s="49" t="s">
        <v>602</v>
      </c>
      <c r="C2" s="49"/>
      <c r="D2" s="49"/>
      <c r="E2" s="49"/>
      <c r="F2" s="49"/>
      <c r="G2" s="49"/>
      <c r="H2" s="49" t="s">
        <v>603</v>
      </c>
      <c r="I2" s="49"/>
      <c r="J2" s="49"/>
      <c r="K2" s="49"/>
      <c r="L2" s="49"/>
      <c r="M2" s="49"/>
      <c r="N2" s="49" t="s">
        <v>604</v>
      </c>
      <c r="O2" s="49"/>
      <c r="P2" s="49"/>
      <c r="Q2" s="49"/>
      <c r="R2" s="49"/>
      <c r="S2" s="49"/>
    </row>
    <row r="3" spans="1:19" ht="15">
      <c r="A3" s="48"/>
      <c r="B3" s="19" t="s">
        <v>574</v>
      </c>
      <c r="C3" s="19" t="s">
        <v>575</v>
      </c>
      <c r="D3" s="19" t="s">
        <v>576</v>
      </c>
      <c r="E3" s="19" t="s">
        <v>577</v>
      </c>
      <c r="F3" s="19" t="s">
        <v>578</v>
      </c>
      <c r="G3" s="19" t="s">
        <v>579</v>
      </c>
      <c r="H3" s="19" t="s">
        <v>574</v>
      </c>
      <c r="I3" s="19" t="s">
        <v>575</v>
      </c>
      <c r="J3" s="19" t="s">
        <v>576</v>
      </c>
      <c r="K3" s="19" t="s">
        <v>577</v>
      </c>
      <c r="L3" s="19" t="s">
        <v>578</v>
      </c>
      <c r="M3" s="19" t="s">
        <v>579</v>
      </c>
      <c r="N3" s="19" t="s">
        <v>574</v>
      </c>
      <c r="O3" s="19" t="s">
        <v>575</v>
      </c>
      <c r="P3" s="19" t="s">
        <v>576</v>
      </c>
      <c r="Q3" s="19" t="s">
        <v>577</v>
      </c>
      <c r="R3" s="19" t="s">
        <v>578</v>
      </c>
      <c r="S3" s="19" t="s">
        <v>579</v>
      </c>
    </row>
    <row r="4" spans="1:19" ht="15">
      <c r="A4" s="5" t="s">
        <v>4</v>
      </c>
      <c r="B4" s="42">
        <v>0</v>
      </c>
      <c r="C4" s="29">
        <f>B4*0.007</f>
        <v>0</v>
      </c>
      <c r="D4" s="29">
        <f t="shared" ref="D4:D68" si="0">B4*0.473</f>
        <v>0</v>
      </c>
      <c r="E4" s="26">
        <f t="shared" ref="E4:E68" si="1">B4*0.159</f>
        <v>0</v>
      </c>
      <c r="F4" s="29">
        <f t="shared" ref="F4:F68" si="2">B4*0.285</f>
        <v>0</v>
      </c>
      <c r="G4" s="30">
        <f t="shared" ref="G4:G68" si="3">B4*0.076</f>
        <v>0</v>
      </c>
      <c r="H4" s="39">
        <v>0</v>
      </c>
      <c r="I4" s="29">
        <f>H4*0.007</f>
        <v>0</v>
      </c>
      <c r="J4" s="29">
        <f t="shared" ref="J4:J68" si="4">H4*0.473</f>
        <v>0</v>
      </c>
      <c r="K4" s="26">
        <f t="shared" ref="K4:K68" si="5">H4*0.159</f>
        <v>0</v>
      </c>
      <c r="L4" s="29">
        <f t="shared" ref="L4:L68" si="6">H4*0.285</f>
        <v>0</v>
      </c>
      <c r="M4" s="30">
        <f t="shared" ref="M4:M68" si="7">H4*0.076</f>
        <v>0</v>
      </c>
      <c r="N4" s="39">
        <v>0</v>
      </c>
      <c r="O4" s="29">
        <f t="shared" ref="O4:O68" si="8">N4*0.007</f>
        <v>0</v>
      </c>
      <c r="P4" s="29">
        <f t="shared" ref="P4:P68" si="9">N4*0.473</f>
        <v>0</v>
      </c>
      <c r="Q4" s="29">
        <f t="shared" ref="Q4:Q68" si="10">N4*0.159</f>
        <v>0</v>
      </c>
      <c r="R4" s="29">
        <f t="shared" ref="R4:R68" si="11">N4*0.285</f>
        <v>0</v>
      </c>
      <c r="S4" s="30">
        <f t="shared" ref="S4:S68" si="12">N4*0.076</f>
        <v>0</v>
      </c>
    </row>
    <row r="5" spans="1:19" ht="15">
      <c r="A5" s="5" t="s">
        <v>8</v>
      </c>
      <c r="B5" s="43">
        <v>0</v>
      </c>
      <c r="C5" s="29">
        <f t="shared" ref="C5:C68" si="13">B5*0.007</f>
        <v>0</v>
      </c>
      <c r="D5" s="29">
        <f t="shared" si="0"/>
        <v>0</v>
      </c>
      <c r="E5" s="26">
        <f t="shared" si="1"/>
        <v>0</v>
      </c>
      <c r="F5" s="29">
        <f t="shared" si="2"/>
        <v>0</v>
      </c>
      <c r="G5" s="30">
        <f t="shared" si="3"/>
        <v>0</v>
      </c>
      <c r="H5" s="39">
        <v>0</v>
      </c>
      <c r="I5" s="29">
        <f t="shared" ref="I5:I68" si="14">H5*0.007</f>
        <v>0</v>
      </c>
      <c r="J5" s="29">
        <f t="shared" si="4"/>
        <v>0</v>
      </c>
      <c r="K5" s="26">
        <f t="shared" si="5"/>
        <v>0</v>
      </c>
      <c r="L5" s="29">
        <f t="shared" si="6"/>
        <v>0</v>
      </c>
      <c r="M5" s="30">
        <f t="shared" si="7"/>
        <v>0</v>
      </c>
      <c r="N5" s="39">
        <v>1.42181554957918E-5</v>
      </c>
      <c r="O5" s="29">
        <f t="shared" si="8"/>
        <v>9.9527088470542608E-8</v>
      </c>
      <c r="P5" s="29">
        <f t="shared" si="9"/>
        <v>6.7251875495095209E-6</v>
      </c>
      <c r="Q5" s="29">
        <f t="shared" si="10"/>
        <v>2.2606867238308961E-6</v>
      </c>
      <c r="R5" s="29">
        <f t="shared" si="11"/>
        <v>4.0521743163006623E-6</v>
      </c>
      <c r="S5" s="30">
        <f t="shared" si="12"/>
        <v>1.0805798176801768E-6</v>
      </c>
    </row>
    <row r="6" spans="1:19" ht="15">
      <c r="A6" s="5" t="s">
        <v>12</v>
      </c>
      <c r="B6" s="43">
        <v>0</v>
      </c>
      <c r="C6" s="29">
        <f t="shared" si="13"/>
        <v>0</v>
      </c>
      <c r="D6" s="29">
        <f t="shared" si="0"/>
        <v>0</v>
      </c>
      <c r="E6" s="26">
        <f t="shared" si="1"/>
        <v>0</v>
      </c>
      <c r="F6" s="29">
        <f t="shared" si="2"/>
        <v>0</v>
      </c>
      <c r="G6" s="30">
        <f t="shared" si="3"/>
        <v>0</v>
      </c>
      <c r="H6" s="39">
        <v>0</v>
      </c>
      <c r="I6" s="29">
        <f t="shared" si="14"/>
        <v>0</v>
      </c>
      <c r="J6" s="29">
        <f t="shared" si="4"/>
        <v>0</v>
      </c>
      <c r="K6" s="26">
        <f t="shared" si="5"/>
        <v>0</v>
      </c>
      <c r="L6" s="29">
        <f t="shared" si="6"/>
        <v>0</v>
      </c>
      <c r="M6" s="30">
        <f t="shared" si="7"/>
        <v>0</v>
      </c>
      <c r="N6" s="39">
        <v>2.61401949544718E-6</v>
      </c>
      <c r="O6" s="29">
        <f t="shared" si="8"/>
        <v>1.8298136468130261E-8</v>
      </c>
      <c r="P6" s="29">
        <f t="shared" si="9"/>
        <v>1.2364312213465161E-6</v>
      </c>
      <c r="Q6" s="29">
        <f t="shared" si="10"/>
        <v>4.1562909977610165E-7</v>
      </c>
      <c r="R6" s="29">
        <f t="shared" si="11"/>
        <v>7.4499555620244621E-7</v>
      </c>
      <c r="S6" s="30">
        <f t="shared" si="12"/>
        <v>1.9866548165398568E-7</v>
      </c>
    </row>
    <row r="7" spans="1:19" ht="15">
      <c r="A7" s="5" t="s">
        <v>14</v>
      </c>
      <c r="B7" s="43">
        <v>0</v>
      </c>
      <c r="C7" s="29">
        <f t="shared" si="13"/>
        <v>0</v>
      </c>
      <c r="D7" s="29">
        <f t="shared" si="0"/>
        <v>0</v>
      </c>
      <c r="E7" s="26">
        <f t="shared" si="1"/>
        <v>0</v>
      </c>
      <c r="F7" s="29">
        <f t="shared" si="2"/>
        <v>0</v>
      </c>
      <c r="G7" s="30">
        <f t="shared" si="3"/>
        <v>0</v>
      </c>
      <c r="H7" s="39">
        <v>0</v>
      </c>
      <c r="I7" s="29">
        <f t="shared" si="14"/>
        <v>0</v>
      </c>
      <c r="J7" s="29">
        <f t="shared" si="4"/>
        <v>0</v>
      </c>
      <c r="K7" s="26">
        <f t="shared" si="5"/>
        <v>0</v>
      </c>
      <c r="L7" s="29">
        <f t="shared" si="6"/>
        <v>0</v>
      </c>
      <c r="M7" s="30">
        <f t="shared" si="7"/>
        <v>0</v>
      </c>
      <c r="N7" s="39">
        <v>3.81127687627164</v>
      </c>
      <c r="O7" s="29">
        <f t="shared" si="8"/>
        <v>2.6678938133901479E-2</v>
      </c>
      <c r="P7" s="29">
        <f t="shared" si="9"/>
        <v>1.8027339624764855</v>
      </c>
      <c r="Q7" s="29">
        <f t="shared" si="10"/>
        <v>0.60599302332719074</v>
      </c>
      <c r="R7" s="29">
        <f t="shared" si="11"/>
        <v>1.0862139097374173</v>
      </c>
      <c r="S7" s="30">
        <f t="shared" si="12"/>
        <v>0.28965704259664465</v>
      </c>
    </row>
    <row r="8" spans="1:19" ht="15">
      <c r="A8" s="5" t="s">
        <v>16</v>
      </c>
      <c r="B8" s="43">
        <v>275.74441406755398</v>
      </c>
      <c r="C8" s="29">
        <f t="shared" si="13"/>
        <v>1.9302108984728779</v>
      </c>
      <c r="D8" s="29">
        <f t="shared" si="0"/>
        <v>130.42710785395303</v>
      </c>
      <c r="E8" s="26">
        <f t="shared" si="1"/>
        <v>43.843361836741082</v>
      </c>
      <c r="F8" s="29">
        <f t="shared" si="2"/>
        <v>78.587158009252875</v>
      </c>
      <c r="G8" s="30">
        <f t="shared" si="3"/>
        <v>20.956575469134101</v>
      </c>
      <c r="H8" s="39">
        <v>551.48882813510897</v>
      </c>
      <c r="I8" s="29">
        <f t="shared" si="14"/>
        <v>3.8604217969457628</v>
      </c>
      <c r="J8" s="29">
        <f t="shared" si="4"/>
        <v>260.85421570790652</v>
      </c>
      <c r="K8" s="26">
        <f t="shared" si="5"/>
        <v>87.686723673482334</v>
      </c>
      <c r="L8" s="29">
        <f t="shared" si="6"/>
        <v>157.17431601850603</v>
      </c>
      <c r="M8" s="30">
        <f t="shared" si="7"/>
        <v>41.913150938268281</v>
      </c>
      <c r="N8" s="39">
        <v>953.12981326136196</v>
      </c>
      <c r="O8" s="29">
        <f t="shared" si="8"/>
        <v>6.6719086928295335</v>
      </c>
      <c r="P8" s="29">
        <f t="shared" si="9"/>
        <v>450.83040167262419</v>
      </c>
      <c r="Q8" s="29">
        <f t="shared" si="10"/>
        <v>151.54764030855657</v>
      </c>
      <c r="R8" s="29">
        <f t="shared" si="11"/>
        <v>271.64199677948812</v>
      </c>
      <c r="S8" s="30">
        <f t="shared" si="12"/>
        <v>72.437865807863503</v>
      </c>
    </row>
    <row r="9" spans="1:19" ht="15">
      <c r="A9" s="5" t="s">
        <v>19</v>
      </c>
      <c r="B9" s="43">
        <v>496.62822755845798</v>
      </c>
      <c r="C9" s="29">
        <f t="shared" si="13"/>
        <v>3.4763975929092061</v>
      </c>
      <c r="D9" s="29">
        <f t="shared" si="0"/>
        <v>234.90515163515062</v>
      </c>
      <c r="E9" s="26">
        <f t="shared" si="1"/>
        <v>78.963888181794815</v>
      </c>
      <c r="F9" s="29">
        <f t="shared" si="2"/>
        <v>141.53904485416052</v>
      </c>
      <c r="G9" s="30">
        <f t="shared" si="3"/>
        <v>37.743745294442803</v>
      </c>
      <c r="H9" s="39">
        <v>993.25645511691596</v>
      </c>
      <c r="I9" s="29">
        <f t="shared" si="14"/>
        <v>6.9527951858184123</v>
      </c>
      <c r="J9" s="29">
        <f t="shared" si="4"/>
        <v>469.81030327030123</v>
      </c>
      <c r="K9" s="26">
        <f t="shared" si="5"/>
        <v>157.92777636358963</v>
      </c>
      <c r="L9" s="29">
        <f t="shared" si="6"/>
        <v>283.07808970832104</v>
      </c>
      <c r="M9" s="30">
        <f t="shared" si="7"/>
        <v>75.487490588885606</v>
      </c>
      <c r="N9" s="39">
        <v>1427.6341460455701</v>
      </c>
      <c r="O9" s="29">
        <f t="shared" si="8"/>
        <v>9.9934390223189915</v>
      </c>
      <c r="P9" s="29">
        <f t="shared" si="9"/>
        <v>675.27095107955461</v>
      </c>
      <c r="Q9" s="29">
        <f t="shared" si="10"/>
        <v>226.99382922124565</v>
      </c>
      <c r="R9" s="29">
        <f t="shared" si="11"/>
        <v>406.87573162298747</v>
      </c>
      <c r="S9" s="30">
        <f t="shared" si="12"/>
        <v>108.50019509946333</v>
      </c>
    </row>
    <row r="10" spans="1:19" ht="15">
      <c r="A10" s="5" t="s">
        <v>21</v>
      </c>
      <c r="B10" s="43">
        <v>0</v>
      </c>
      <c r="C10" s="29">
        <f t="shared" si="13"/>
        <v>0</v>
      </c>
      <c r="D10" s="29">
        <f t="shared" si="0"/>
        <v>0</v>
      </c>
      <c r="E10" s="26">
        <f t="shared" si="1"/>
        <v>0</v>
      </c>
      <c r="F10" s="29">
        <f t="shared" si="2"/>
        <v>0</v>
      </c>
      <c r="G10" s="30">
        <f t="shared" si="3"/>
        <v>0</v>
      </c>
      <c r="H10" s="39">
        <v>0</v>
      </c>
      <c r="I10" s="29">
        <f t="shared" si="14"/>
        <v>0</v>
      </c>
      <c r="J10" s="29">
        <f t="shared" si="4"/>
        <v>0</v>
      </c>
      <c r="K10" s="26">
        <f t="shared" si="5"/>
        <v>0</v>
      </c>
      <c r="L10" s="29">
        <f t="shared" si="6"/>
        <v>0</v>
      </c>
      <c r="M10" s="30">
        <f t="shared" si="7"/>
        <v>0</v>
      </c>
      <c r="N10" s="39">
        <v>0</v>
      </c>
      <c r="O10" s="29">
        <f t="shared" si="8"/>
        <v>0</v>
      </c>
      <c r="P10" s="29">
        <f t="shared" si="9"/>
        <v>0</v>
      </c>
      <c r="Q10" s="29">
        <f t="shared" si="10"/>
        <v>0</v>
      </c>
      <c r="R10" s="29">
        <f t="shared" si="11"/>
        <v>0</v>
      </c>
      <c r="S10" s="30">
        <f t="shared" si="12"/>
        <v>0</v>
      </c>
    </row>
    <row r="11" spans="1:19" ht="15">
      <c r="A11" s="5" t="s">
        <v>23</v>
      </c>
      <c r="B11" s="43">
        <v>0</v>
      </c>
      <c r="C11" s="29">
        <f t="shared" si="13"/>
        <v>0</v>
      </c>
      <c r="D11" s="29">
        <f t="shared" si="0"/>
        <v>0</v>
      </c>
      <c r="E11" s="26">
        <f t="shared" si="1"/>
        <v>0</v>
      </c>
      <c r="F11" s="29">
        <f t="shared" si="2"/>
        <v>0</v>
      </c>
      <c r="G11" s="30">
        <f t="shared" si="3"/>
        <v>0</v>
      </c>
      <c r="H11" s="39">
        <v>0</v>
      </c>
      <c r="I11" s="29">
        <f t="shared" si="14"/>
        <v>0</v>
      </c>
      <c r="J11" s="29">
        <f t="shared" si="4"/>
        <v>0</v>
      </c>
      <c r="K11" s="26">
        <f t="shared" si="5"/>
        <v>0</v>
      </c>
      <c r="L11" s="29">
        <f t="shared" si="6"/>
        <v>0</v>
      </c>
      <c r="M11" s="30">
        <f t="shared" si="7"/>
        <v>0</v>
      </c>
      <c r="N11" s="39">
        <v>0</v>
      </c>
      <c r="O11" s="29">
        <f t="shared" si="8"/>
        <v>0</v>
      </c>
      <c r="P11" s="29">
        <f t="shared" si="9"/>
        <v>0</v>
      </c>
      <c r="Q11" s="29">
        <f t="shared" si="10"/>
        <v>0</v>
      </c>
      <c r="R11" s="29">
        <f t="shared" si="11"/>
        <v>0</v>
      </c>
      <c r="S11" s="30">
        <f t="shared" si="12"/>
        <v>0</v>
      </c>
    </row>
    <row r="12" spans="1:19" ht="15">
      <c r="A12" s="5" t="s">
        <v>25</v>
      </c>
      <c r="B12" s="43">
        <v>0</v>
      </c>
      <c r="C12" s="29">
        <f t="shared" si="13"/>
        <v>0</v>
      </c>
      <c r="D12" s="29">
        <f t="shared" si="0"/>
        <v>0</v>
      </c>
      <c r="E12" s="26">
        <f t="shared" si="1"/>
        <v>0</v>
      </c>
      <c r="F12" s="29">
        <f t="shared" si="2"/>
        <v>0</v>
      </c>
      <c r="G12" s="30">
        <f t="shared" si="3"/>
        <v>0</v>
      </c>
      <c r="H12" s="39">
        <v>0</v>
      </c>
      <c r="I12" s="29">
        <f t="shared" si="14"/>
        <v>0</v>
      </c>
      <c r="J12" s="29">
        <f t="shared" si="4"/>
        <v>0</v>
      </c>
      <c r="K12" s="26">
        <f t="shared" si="5"/>
        <v>0</v>
      </c>
      <c r="L12" s="29">
        <f t="shared" si="6"/>
        <v>0</v>
      </c>
      <c r="M12" s="30">
        <f t="shared" si="7"/>
        <v>0</v>
      </c>
      <c r="N12" s="39">
        <v>0</v>
      </c>
      <c r="O12" s="29">
        <f t="shared" si="8"/>
        <v>0</v>
      </c>
      <c r="P12" s="29">
        <f t="shared" si="9"/>
        <v>0</v>
      </c>
      <c r="Q12" s="29">
        <f t="shared" si="10"/>
        <v>0</v>
      </c>
      <c r="R12" s="29">
        <f t="shared" si="11"/>
        <v>0</v>
      </c>
      <c r="S12" s="30">
        <f t="shared" si="12"/>
        <v>0</v>
      </c>
    </row>
    <row r="13" spans="1:19" ht="15">
      <c r="A13" s="5" t="s">
        <v>27</v>
      </c>
      <c r="B13" s="43">
        <v>0</v>
      </c>
      <c r="C13" s="29">
        <f t="shared" si="13"/>
        <v>0</v>
      </c>
      <c r="D13" s="29">
        <f t="shared" si="0"/>
        <v>0</v>
      </c>
      <c r="E13" s="26">
        <f t="shared" si="1"/>
        <v>0</v>
      </c>
      <c r="F13" s="29">
        <f t="shared" si="2"/>
        <v>0</v>
      </c>
      <c r="G13" s="30">
        <f t="shared" si="3"/>
        <v>0</v>
      </c>
      <c r="H13" s="39">
        <v>0</v>
      </c>
      <c r="I13" s="29">
        <f t="shared" si="14"/>
        <v>0</v>
      </c>
      <c r="J13" s="29">
        <f t="shared" si="4"/>
        <v>0</v>
      </c>
      <c r="K13" s="26">
        <f t="shared" si="5"/>
        <v>0</v>
      </c>
      <c r="L13" s="29">
        <f t="shared" si="6"/>
        <v>0</v>
      </c>
      <c r="M13" s="30">
        <f t="shared" si="7"/>
        <v>0</v>
      </c>
      <c r="N13" s="39">
        <v>6.1223229398487504</v>
      </c>
      <c r="O13" s="29">
        <f t="shared" si="8"/>
        <v>4.2856260578941256E-2</v>
      </c>
      <c r="P13" s="29">
        <f t="shared" si="9"/>
        <v>2.895858750548459</v>
      </c>
      <c r="Q13" s="29">
        <f t="shared" si="10"/>
        <v>0.97344934743595135</v>
      </c>
      <c r="R13" s="29">
        <f t="shared" si="11"/>
        <v>1.7448620378568938</v>
      </c>
      <c r="S13" s="30">
        <f t="shared" si="12"/>
        <v>0.46529654342850502</v>
      </c>
    </row>
    <row r="14" spans="1:19" ht="15">
      <c r="A14" s="5" t="s">
        <v>29</v>
      </c>
      <c r="B14" s="43">
        <v>6.2023870781553102E-2</v>
      </c>
      <c r="C14" s="29">
        <f t="shared" si="13"/>
        <v>4.3416709547087172E-4</v>
      </c>
      <c r="D14" s="29">
        <f t="shared" si="0"/>
        <v>2.9337290879674616E-2</v>
      </c>
      <c r="E14" s="26">
        <f t="shared" si="1"/>
        <v>9.8617954542669431E-3</v>
      </c>
      <c r="F14" s="29">
        <f t="shared" si="2"/>
        <v>1.7676803172742634E-2</v>
      </c>
      <c r="G14" s="30">
        <f t="shared" si="3"/>
        <v>4.7138141793980357E-3</v>
      </c>
      <c r="H14" s="39">
        <v>0.124047741563106</v>
      </c>
      <c r="I14" s="29">
        <f t="shared" si="14"/>
        <v>8.6833419094174203E-4</v>
      </c>
      <c r="J14" s="29">
        <f t="shared" si="4"/>
        <v>5.8674581759349136E-2</v>
      </c>
      <c r="K14" s="26">
        <f t="shared" si="5"/>
        <v>1.9723590908533855E-2</v>
      </c>
      <c r="L14" s="29">
        <f t="shared" si="6"/>
        <v>3.5353606345485206E-2</v>
      </c>
      <c r="M14" s="30">
        <f t="shared" si="7"/>
        <v>9.4276283587960558E-3</v>
      </c>
      <c r="N14" s="39">
        <v>0.28815813806046803</v>
      </c>
      <c r="O14" s="29">
        <f t="shared" si="8"/>
        <v>2.0171069664232763E-3</v>
      </c>
      <c r="P14" s="29">
        <f t="shared" si="9"/>
        <v>0.13629879930260136</v>
      </c>
      <c r="Q14" s="29">
        <f t="shared" si="10"/>
        <v>4.5817143951614417E-2</v>
      </c>
      <c r="R14" s="29">
        <f t="shared" si="11"/>
        <v>8.2125069347233376E-2</v>
      </c>
      <c r="S14" s="30">
        <f t="shared" si="12"/>
        <v>2.1900018492595569E-2</v>
      </c>
    </row>
    <row r="15" spans="1:19" ht="15">
      <c r="A15" s="5" t="s">
        <v>32</v>
      </c>
      <c r="B15" s="43">
        <v>0</v>
      </c>
      <c r="C15" s="29">
        <f t="shared" si="13"/>
        <v>0</v>
      </c>
      <c r="D15" s="29">
        <f t="shared" si="0"/>
        <v>0</v>
      </c>
      <c r="E15" s="26">
        <f t="shared" si="1"/>
        <v>0</v>
      </c>
      <c r="F15" s="29">
        <f t="shared" si="2"/>
        <v>0</v>
      </c>
      <c r="G15" s="30">
        <f t="shared" si="3"/>
        <v>0</v>
      </c>
      <c r="H15" s="39">
        <v>0</v>
      </c>
      <c r="I15" s="29">
        <f t="shared" si="14"/>
        <v>0</v>
      </c>
      <c r="J15" s="29">
        <f t="shared" si="4"/>
        <v>0</v>
      </c>
      <c r="K15" s="26">
        <f t="shared" si="5"/>
        <v>0</v>
      </c>
      <c r="L15" s="29">
        <f t="shared" si="6"/>
        <v>0</v>
      </c>
      <c r="M15" s="30">
        <f t="shared" si="7"/>
        <v>0</v>
      </c>
      <c r="N15" s="39">
        <v>0</v>
      </c>
      <c r="O15" s="29">
        <f t="shared" si="8"/>
        <v>0</v>
      </c>
      <c r="P15" s="29">
        <f t="shared" si="9"/>
        <v>0</v>
      </c>
      <c r="Q15" s="29">
        <f t="shared" si="10"/>
        <v>0</v>
      </c>
      <c r="R15" s="29">
        <f t="shared" si="11"/>
        <v>0</v>
      </c>
      <c r="S15" s="30">
        <f t="shared" si="12"/>
        <v>0</v>
      </c>
    </row>
    <row r="16" spans="1:19" ht="15">
      <c r="A16" s="5" t="s">
        <v>36</v>
      </c>
      <c r="B16" s="43">
        <v>48.909109168792803</v>
      </c>
      <c r="C16" s="29">
        <f t="shared" si="13"/>
        <v>0.34236376418154962</v>
      </c>
      <c r="D16" s="29">
        <f t="shared" si="0"/>
        <v>23.134008636838995</v>
      </c>
      <c r="E16" s="26">
        <f t="shared" si="1"/>
        <v>7.7765483578380561</v>
      </c>
      <c r="F16" s="29">
        <f t="shared" si="2"/>
        <v>13.939096113105947</v>
      </c>
      <c r="G16" s="30">
        <f t="shared" si="3"/>
        <v>3.7170922968282527</v>
      </c>
      <c r="H16" s="39">
        <v>97.818218337585606</v>
      </c>
      <c r="I16" s="29">
        <f t="shared" si="14"/>
        <v>0.68472752836309925</v>
      </c>
      <c r="J16" s="29">
        <f t="shared" si="4"/>
        <v>46.268017273677991</v>
      </c>
      <c r="K16" s="26">
        <f t="shared" si="5"/>
        <v>15.553096715676112</v>
      </c>
      <c r="L16" s="29">
        <f t="shared" si="6"/>
        <v>27.878192226211894</v>
      </c>
      <c r="M16" s="30">
        <f t="shared" si="7"/>
        <v>7.4341845936565054</v>
      </c>
      <c r="N16" s="39">
        <v>123.607980493581</v>
      </c>
      <c r="O16" s="29">
        <f t="shared" si="8"/>
        <v>0.865255863455067</v>
      </c>
      <c r="P16" s="29">
        <f t="shared" si="9"/>
        <v>58.466574773463812</v>
      </c>
      <c r="Q16" s="29">
        <f t="shared" si="10"/>
        <v>19.653668898479378</v>
      </c>
      <c r="R16" s="29">
        <f t="shared" si="11"/>
        <v>35.228274440670582</v>
      </c>
      <c r="S16" s="30">
        <f t="shared" si="12"/>
        <v>9.3942065175121563</v>
      </c>
    </row>
    <row r="17" spans="1:19" ht="15">
      <c r="A17" s="5" t="s">
        <v>40</v>
      </c>
      <c r="B17" s="43">
        <v>2.80182014900653</v>
      </c>
      <c r="C17" s="29">
        <f t="shared" si="13"/>
        <v>1.9612741043045709E-2</v>
      </c>
      <c r="D17" s="29">
        <f t="shared" si="0"/>
        <v>1.3252609304800886</v>
      </c>
      <c r="E17" s="26">
        <f t="shared" si="1"/>
        <v>0.44548940369203827</v>
      </c>
      <c r="F17" s="29">
        <f t="shared" si="2"/>
        <v>0.79851874246686094</v>
      </c>
      <c r="G17" s="30">
        <f t="shared" si="3"/>
        <v>0.21293833132449627</v>
      </c>
      <c r="H17" s="39">
        <v>5.60364029801306</v>
      </c>
      <c r="I17" s="29">
        <f t="shared" si="14"/>
        <v>3.9225482086091418E-2</v>
      </c>
      <c r="J17" s="29">
        <f t="shared" si="4"/>
        <v>2.6505218609601773</v>
      </c>
      <c r="K17" s="26">
        <f t="shared" si="5"/>
        <v>0.89097880738407653</v>
      </c>
      <c r="L17" s="29">
        <f t="shared" si="6"/>
        <v>1.5970374849337219</v>
      </c>
      <c r="M17" s="30">
        <f t="shared" si="7"/>
        <v>0.42587666264899254</v>
      </c>
      <c r="N17" s="39">
        <v>8.0400056449752597</v>
      </c>
      <c r="O17" s="29">
        <f t="shared" si="8"/>
        <v>5.6280039514826817E-2</v>
      </c>
      <c r="P17" s="29">
        <f t="shared" si="9"/>
        <v>3.8029226700732979</v>
      </c>
      <c r="Q17" s="29">
        <f t="shared" si="10"/>
        <v>1.2783608975510663</v>
      </c>
      <c r="R17" s="29">
        <f t="shared" si="11"/>
        <v>2.291401608817949</v>
      </c>
      <c r="S17" s="30">
        <f t="shared" si="12"/>
        <v>0.61104042901811972</v>
      </c>
    </row>
    <row r="18" spans="1:19" ht="15">
      <c r="A18" s="5" t="s">
        <v>43</v>
      </c>
      <c r="B18" s="43">
        <v>0</v>
      </c>
      <c r="C18" s="29">
        <f t="shared" si="13"/>
        <v>0</v>
      </c>
      <c r="D18" s="29">
        <f t="shared" si="0"/>
        <v>0</v>
      </c>
      <c r="E18" s="26">
        <f t="shared" si="1"/>
        <v>0</v>
      </c>
      <c r="F18" s="29">
        <f t="shared" si="2"/>
        <v>0</v>
      </c>
      <c r="G18" s="30">
        <f t="shared" si="3"/>
        <v>0</v>
      </c>
      <c r="H18" s="39">
        <v>0</v>
      </c>
      <c r="I18" s="29">
        <f t="shared" si="14"/>
        <v>0</v>
      </c>
      <c r="J18" s="29">
        <f t="shared" si="4"/>
        <v>0</v>
      </c>
      <c r="K18" s="26">
        <f t="shared" si="5"/>
        <v>0</v>
      </c>
      <c r="L18" s="29">
        <f t="shared" si="6"/>
        <v>0</v>
      </c>
      <c r="M18" s="30">
        <f t="shared" si="7"/>
        <v>0</v>
      </c>
      <c r="N18" s="39">
        <v>8.4902453513842202E-7</v>
      </c>
      <c r="O18" s="29">
        <f t="shared" si="8"/>
        <v>5.9431717459689545E-9</v>
      </c>
      <c r="P18" s="29">
        <f t="shared" si="9"/>
        <v>4.0158860512047361E-7</v>
      </c>
      <c r="Q18" s="29">
        <f t="shared" si="10"/>
        <v>1.3499490108700911E-7</v>
      </c>
      <c r="R18" s="29">
        <f t="shared" si="11"/>
        <v>2.4197199251445024E-7</v>
      </c>
      <c r="S18" s="30">
        <f t="shared" si="12"/>
        <v>6.452586467052007E-8</v>
      </c>
    </row>
    <row r="19" spans="1:19" ht="15">
      <c r="A19" s="5" t="s">
        <v>44</v>
      </c>
      <c r="B19" s="43">
        <v>0</v>
      </c>
      <c r="C19" s="29">
        <f t="shared" si="13"/>
        <v>0</v>
      </c>
      <c r="D19" s="29">
        <f t="shared" si="0"/>
        <v>0</v>
      </c>
      <c r="E19" s="26">
        <f t="shared" si="1"/>
        <v>0</v>
      </c>
      <c r="F19" s="29">
        <f t="shared" si="2"/>
        <v>0</v>
      </c>
      <c r="G19" s="30">
        <f t="shared" si="3"/>
        <v>0</v>
      </c>
      <c r="H19" s="39">
        <v>0</v>
      </c>
      <c r="I19" s="29">
        <f t="shared" si="14"/>
        <v>0</v>
      </c>
      <c r="J19" s="29">
        <f t="shared" si="4"/>
        <v>0</v>
      </c>
      <c r="K19" s="26">
        <f t="shared" si="5"/>
        <v>0</v>
      </c>
      <c r="L19" s="29">
        <f t="shared" si="6"/>
        <v>0</v>
      </c>
      <c r="M19" s="30">
        <f t="shared" si="7"/>
        <v>0</v>
      </c>
      <c r="N19" s="39">
        <v>0</v>
      </c>
      <c r="O19" s="29">
        <f t="shared" si="8"/>
        <v>0</v>
      </c>
      <c r="P19" s="29">
        <f t="shared" si="9"/>
        <v>0</v>
      </c>
      <c r="Q19" s="29">
        <f t="shared" si="10"/>
        <v>0</v>
      </c>
      <c r="R19" s="29">
        <f t="shared" si="11"/>
        <v>0</v>
      </c>
      <c r="S19" s="30">
        <f t="shared" si="12"/>
        <v>0</v>
      </c>
    </row>
    <row r="20" spans="1:19" ht="15">
      <c r="A20" s="5" t="s">
        <v>46</v>
      </c>
      <c r="B20" s="43">
        <v>2.08269211646186E-5</v>
      </c>
      <c r="C20" s="29">
        <f t="shared" si="13"/>
        <v>1.4578844815233021E-7</v>
      </c>
      <c r="D20" s="29">
        <f t="shared" si="0"/>
        <v>9.851133710864598E-6</v>
      </c>
      <c r="E20" s="26">
        <f t="shared" si="1"/>
        <v>3.3114804651743572E-6</v>
      </c>
      <c r="F20" s="29">
        <f t="shared" si="2"/>
        <v>5.9356725319163001E-6</v>
      </c>
      <c r="G20" s="30">
        <f t="shared" si="3"/>
        <v>1.5828460085110136E-6</v>
      </c>
      <c r="H20" s="39">
        <v>4.1653842329237199E-5</v>
      </c>
      <c r="I20" s="29">
        <f t="shared" si="14"/>
        <v>2.9157689630466042E-7</v>
      </c>
      <c r="J20" s="29">
        <f t="shared" si="4"/>
        <v>1.9702267421729196E-5</v>
      </c>
      <c r="K20" s="26">
        <f t="shared" si="5"/>
        <v>6.6229609303487145E-6</v>
      </c>
      <c r="L20" s="29">
        <f t="shared" si="6"/>
        <v>1.18713450638326E-5</v>
      </c>
      <c r="M20" s="30">
        <f t="shared" si="7"/>
        <v>3.1656920170220273E-6</v>
      </c>
      <c r="N20" s="39">
        <v>6.9619134226241096E-5</v>
      </c>
      <c r="O20" s="29">
        <f t="shared" si="8"/>
        <v>4.8733393958368771E-7</v>
      </c>
      <c r="P20" s="29">
        <f t="shared" si="9"/>
        <v>3.2929850489012037E-5</v>
      </c>
      <c r="Q20" s="29">
        <f t="shared" si="10"/>
        <v>1.1069442341972335E-5</v>
      </c>
      <c r="R20" s="29">
        <f t="shared" si="11"/>
        <v>1.9841453254478711E-5</v>
      </c>
      <c r="S20" s="30">
        <f t="shared" si="12"/>
        <v>5.2910542011943232E-6</v>
      </c>
    </row>
    <row r="21" spans="1:19" ht="15">
      <c r="A21" s="5" t="s">
        <v>48</v>
      </c>
      <c r="B21" s="43">
        <v>0</v>
      </c>
      <c r="C21" s="29">
        <f t="shared" si="13"/>
        <v>0</v>
      </c>
      <c r="D21" s="29">
        <f t="shared" si="0"/>
        <v>0</v>
      </c>
      <c r="E21" s="26">
        <f t="shared" si="1"/>
        <v>0</v>
      </c>
      <c r="F21" s="29">
        <f t="shared" si="2"/>
        <v>0</v>
      </c>
      <c r="G21" s="30">
        <f t="shared" si="3"/>
        <v>0</v>
      </c>
      <c r="H21" s="39">
        <v>0</v>
      </c>
      <c r="I21" s="29">
        <f t="shared" si="14"/>
        <v>0</v>
      </c>
      <c r="J21" s="29">
        <f t="shared" si="4"/>
        <v>0</v>
      </c>
      <c r="K21" s="26">
        <f t="shared" si="5"/>
        <v>0</v>
      </c>
      <c r="L21" s="29">
        <f t="shared" si="6"/>
        <v>0</v>
      </c>
      <c r="M21" s="30">
        <f t="shared" si="7"/>
        <v>0</v>
      </c>
      <c r="N21" s="39">
        <v>0</v>
      </c>
      <c r="O21" s="29">
        <f t="shared" si="8"/>
        <v>0</v>
      </c>
      <c r="P21" s="29">
        <f t="shared" si="9"/>
        <v>0</v>
      </c>
      <c r="Q21" s="29">
        <f t="shared" si="10"/>
        <v>0</v>
      </c>
      <c r="R21" s="29">
        <f t="shared" si="11"/>
        <v>0</v>
      </c>
      <c r="S21" s="30">
        <f t="shared" si="12"/>
        <v>0</v>
      </c>
    </row>
    <row r="22" spans="1:19" ht="15">
      <c r="A22" s="5" t="s">
        <v>49</v>
      </c>
      <c r="B22" s="43">
        <v>7.9453841586238498</v>
      </c>
      <c r="C22" s="29">
        <f t="shared" si="13"/>
        <v>5.561768911036695E-2</v>
      </c>
      <c r="D22" s="29">
        <f t="shared" si="0"/>
        <v>3.7581667070290807</v>
      </c>
      <c r="E22" s="26">
        <f t="shared" si="1"/>
        <v>1.2633160812211921</v>
      </c>
      <c r="F22" s="29">
        <f t="shared" si="2"/>
        <v>2.2644344852077971</v>
      </c>
      <c r="G22" s="30">
        <f t="shared" si="3"/>
        <v>0.60384919605541254</v>
      </c>
      <c r="H22" s="39">
        <v>15.8907683172477</v>
      </c>
      <c r="I22" s="29">
        <f t="shared" si="14"/>
        <v>0.1112353782207339</v>
      </c>
      <c r="J22" s="29">
        <f t="shared" si="4"/>
        <v>7.5163334140581615</v>
      </c>
      <c r="K22" s="26">
        <f t="shared" si="5"/>
        <v>2.5266321624423842</v>
      </c>
      <c r="L22" s="29">
        <f t="shared" si="6"/>
        <v>4.5288689704155942</v>
      </c>
      <c r="M22" s="30">
        <f t="shared" si="7"/>
        <v>1.2076983921108251</v>
      </c>
      <c r="N22" s="39">
        <v>36.913644319101898</v>
      </c>
      <c r="O22" s="29">
        <f t="shared" si="8"/>
        <v>0.25839551023371332</v>
      </c>
      <c r="P22" s="29">
        <f t="shared" si="9"/>
        <v>17.460153762935196</v>
      </c>
      <c r="Q22" s="29">
        <f t="shared" si="10"/>
        <v>5.869269446737202</v>
      </c>
      <c r="R22" s="29">
        <f t="shared" si="11"/>
        <v>10.520388630944041</v>
      </c>
      <c r="S22" s="30">
        <f t="shared" si="12"/>
        <v>2.8054369682517444</v>
      </c>
    </row>
    <row r="23" spans="1:19" ht="15">
      <c r="A23" s="5" t="s">
        <v>50</v>
      </c>
      <c r="B23" s="43">
        <v>0</v>
      </c>
      <c r="C23" s="29">
        <f t="shared" si="13"/>
        <v>0</v>
      </c>
      <c r="D23" s="29">
        <f t="shared" si="0"/>
        <v>0</v>
      </c>
      <c r="E23" s="26">
        <f t="shared" si="1"/>
        <v>0</v>
      </c>
      <c r="F23" s="29">
        <f t="shared" si="2"/>
        <v>0</v>
      </c>
      <c r="G23" s="30">
        <f t="shared" si="3"/>
        <v>0</v>
      </c>
      <c r="H23" s="39">
        <v>0</v>
      </c>
      <c r="I23" s="29">
        <f t="shared" si="14"/>
        <v>0</v>
      </c>
      <c r="J23" s="29">
        <f t="shared" si="4"/>
        <v>0</v>
      </c>
      <c r="K23" s="26">
        <f t="shared" si="5"/>
        <v>0</v>
      </c>
      <c r="L23" s="29">
        <f t="shared" si="6"/>
        <v>0</v>
      </c>
      <c r="M23" s="30">
        <f t="shared" si="7"/>
        <v>0</v>
      </c>
      <c r="N23" s="39">
        <v>0</v>
      </c>
      <c r="O23" s="29">
        <f t="shared" si="8"/>
        <v>0</v>
      </c>
      <c r="P23" s="29">
        <f t="shared" si="9"/>
        <v>0</v>
      </c>
      <c r="Q23" s="29">
        <f t="shared" si="10"/>
        <v>0</v>
      </c>
      <c r="R23" s="29">
        <f t="shared" si="11"/>
        <v>0</v>
      </c>
      <c r="S23" s="30">
        <f t="shared" si="12"/>
        <v>0</v>
      </c>
    </row>
    <row r="24" spans="1:19" ht="15">
      <c r="A24" s="5" t="s">
        <v>54</v>
      </c>
      <c r="B24" s="43">
        <v>6.3179218699676897E-3</v>
      </c>
      <c r="C24" s="29">
        <f t="shared" si="13"/>
        <v>4.4225453089773827E-5</v>
      </c>
      <c r="D24" s="29">
        <f t="shared" si="0"/>
        <v>2.9883770444947169E-3</v>
      </c>
      <c r="E24" s="26">
        <f t="shared" si="1"/>
        <v>1.0045495773248626E-3</v>
      </c>
      <c r="F24" s="29">
        <f t="shared" si="2"/>
        <v>1.8006077329407915E-3</v>
      </c>
      <c r="G24" s="30">
        <f t="shared" si="3"/>
        <v>4.8016206211754441E-4</v>
      </c>
      <c r="H24" s="39">
        <v>1.26358437399354E-2</v>
      </c>
      <c r="I24" s="29">
        <f t="shared" si="14"/>
        <v>8.8450906179547803E-5</v>
      </c>
      <c r="J24" s="29">
        <f t="shared" si="4"/>
        <v>5.9767540889894442E-3</v>
      </c>
      <c r="K24" s="26">
        <f t="shared" si="5"/>
        <v>2.0090991546497287E-3</v>
      </c>
      <c r="L24" s="29">
        <f t="shared" si="6"/>
        <v>3.6012154658815886E-3</v>
      </c>
      <c r="M24" s="30">
        <f t="shared" si="7"/>
        <v>9.6032412423509034E-4</v>
      </c>
      <c r="N24" s="39">
        <v>1.54206402019896E-2</v>
      </c>
      <c r="O24" s="29">
        <f t="shared" si="8"/>
        <v>1.079444814139272E-4</v>
      </c>
      <c r="P24" s="29">
        <f t="shared" si="9"/>
        <v>7.2939628155410802E-3</v>
      </c>
      <c r="Q24" s="29">
        <f t="shared" si="10"/>
        <v>2.4518817921163464E-3</v>
      </c>
      <c r="R24" s="29">
        <f t="shared" si="11"/>
        <v>4.3948824575670356E-3</v>
      </c>
      <c r="S24" s="30">
        <f t="shared" si="12"/>
        <v>1.1719686553512095E-3</v>
      </c>
    </row>
    <row r="25" spans="1:19" ht="15">
      <c r="A25" s="5" t="s">
        <v>58</v>
      </c>
      <c r="B25" s="43">
        <v>12.149330451460999</v>
      </c>
      <c r="C25" s="29">
        <f t="shared" si="13"/>
        <v>8.5045313160226996E-2</v>
      </c>
      <c r="D25" s="29">
        <f t="shared" si="0"/>
        <v>5.746633303541052</v>
      </c>
      <c r="E25" s="26">
        <f t="shared" si="1"/>
        <v>1.931743541782299</v>
      </c>
      <c r="F25" s="29">
        <f t="shared" si="2"/>
        <v>3.4625591786663845</v>
      </c>
      <c r="G25" s="30">
        <f t="shared" si="3"/>
        <v>0.92334911431103595</v>
      </c>
      <c r="H25" s="39">
        <v>24.298660902921998</v>
      </c>
      <c r="I25" s="29">
        <f t="shared" si="14"/>
        <v>0.17009062632045399</v>
      </c>
      <c r="J25" s="29">
        <f t="shared" si="4"/>
        <v>11.493266607082104</v>
      </c>
      <c r="K25" s="26">
        <f t="shared" si="5"/>
        <v>3.863487083564598</v>
      </c>
      <c r="L25" s="29">
        <f t="shared" si="6"/>
        <v>6.925118357332769</v>
      </c>
      <c r="M25" s="30">
        <f t="shared" si="7"/>
        <v>1.8466982286220719</v>
      </c>
      <c r="N25" s="39">
        <v>40.063318002160699</v>
      </c>
      <c r="O25" s="29">
        <f t="shared" si="8"/>
        <v>0.28044322601512489</v>
      </c>
      <c r="P25" s="29">
        <f t="shared" si="9"/>
        <v>18.949949415022008</v>
      </c>
      <c r="Q25" s="29">
        <f t="shared" si="10"/>
        <v>6.370067562343551</v>
      </c>
      <c r="R25" s="29">
        <f t="shared" si="11"/>
        <v>11.418045630615799</v>
      </c>
      <c r="S25" s="30">
        <f t="shared" si="12"/>
        <v>3.0448121681642131</v>
      </c>
    </row>
    <row r="26" spans="1:19" ht="15">
      <c r="A26" s="5" t="s">
        <v>61</v>
      </c>
      <c r="B26" s="43">
        <v>40.115878907340601</v>
      </c>
      <c r="C26" s="29">
        <f t="shared" si="13"/>
        <v>0.28081115235138421</v>
      </c>
      <c r="D26" s="29">
        <f t="shared" si="0"/>
        <v>18.974810723172105</v>
      </c>
      <c r="E26" s="26">
        <f t="shared" si="1"/>
        <v>6.3784247462671555</v>
      </c>
      <c r="F26" s="29">
        <f t="shared" si="2"/>
        <v>11.433025488592071</v>
      </c>
      <c r="G26" s="30">
        <f t="shared" si="3"/>
        <v>3.0488067969578858</v>
      </c>
      <c r="H26" s="39">
        <v>80.231757814681202</v>
      </c>
      <c r="I26" s="29">
        <f t="shared" si="14"/>
        <v>0.56162230470276842</v>
      </c>
      <c r="J26" s="29">
        <f t="shared" si="4"/>
        <v>37.94962144634421</v>
      </c>
      <c r="K26" s="26">
        <f t="shared" si="5"/>
        <v>12.756849492534311</v>
      </c>
      <c r="L26" s="29">
        <f t="shared" si="6"/>
        <v>22.866050977184141</v>
      </c>
      <c r="M26" s="30">
        <f t="shared" si="7"/>
        <v>6.0976135939157716</v>
      </c>
      <c r="N26" s="39">
        <v>136.02382460792199</v>
      </c>
      <c r="O26" s="29">
        <f t="shared" si="8"/>
        <v>0.95216677225545399</v>
      </c>
      <c r="P26" s="29">
        <f t="shared" si="9"/>
        <v>64.339269039547105</v>
      </c>
      <c r="Q26" s="29">
        <f t="shared" si="10"/>
        <v>21.627788112659598</v>
      </c>
      <c r="R26" s="29">
        <f t="shared" si="11"/>
        <v>38.766790013257769</v>
      </c>
      <c r="S26" s="30">
        <f t="shared" si="12"/>
        <v>10.337810670202071</v>
      </c>
    </row>
    <row r="27" spans="1:19" ht="15">
      <c r="A27" s="5" t="s">
        <v>64</v>
      </c>
      <c r="B27" s="43">
        <v>117.851235661514</v>
      </c>
      <c r="C27" s="29">
        <f t="shared" si="13"/>
        <v>0.82495864963059795</v>
      </c>
      <c r="D27" s="29">
        <f t="shared" si="0"/>
        <v>55.743634467896115</v>
      </c>
      <c r="E27" s="26">
        <f t="shared" si="1"/>
        <v>18.738346470180726</v>
      </c>
      <c r="F27" s="29">
        <f t="shared" si="2"/>
        <v>33.587602163531486</v>
      </c>
      <c r="G27" s="30">
        <f t="shared" si="3"/>
        <v>8.9566939102750638</v>
      </c>
      <c r="H27" s="39">
        <v>235.70247132302899</v>
      </c>
      <c r="I27" s="29">
        <f t="shared" si="14"/>
        <v>1.649917299261203</v>
      </c>
      <c r="J27" s="29">
        <f t="shared" si="4"/>
        <v>111.4872689357927</v>
      </c>
      <c r="K27" s="26">
        <f t="shared" si="5"/>
        <v>37.476692940361609</v>
      </c>
      <c r="L27" s="29">
        <f t="shared" si="6"/>
        <v>67.175204327063256</v>
      </c>
      <c r="M27" s="30">
        <f t="shared" si="7"/>
        <v>17.913387820550202</v>
      </c>
      <c r="N27" s="39">
        <v>388.62318792942699</v>
      </c>
      <c r="O27" s="29">
        <f t="shared" si="8"/>
        <v>2.7203623155059891</v>
      </c>
      <c r="P27" s="29">
        <f t="shared" si="9"/>
        <v>183.81876789061894</v>
      </c>
      <c r="Q27" s="29">
        <f t="shared" si="10"/>
        <v>61.791086880778892</v>
      </c>
      <c r="R27" s="29">
        <f t="shared" si="11"/>
        <v>110.75760855988668</v>
      </c>
      <c r="S27" s="30">
        <f t="shared" si="12"/>
        <v>29.535362282636452</v>
      </c>
    </row>
    <row r="28" spans="1:19" ht="15">
      <c r="A28" s="5" t="s">
        <v>66</v>
      </c>
      <c r="B28" s="43">
        <v>0.31819008767835</v>
      </c>
      <c r="C28" s="29">
        <f t="shared" si="13"/>
        <v>2.2273306137484501E-3</v>
      </c>
      <c r="D28" s="29">
        <f t="shared" si="0"/>
        <v>0.15050391147185954</v>
      </c>
      <c r="E28" s="26">
        <f t="shared" si="1"/>
        <v>5.0592223940857647E-2</v>
      </c>
      <c r="F28" s="29">
        <f t="shared" si="2"/>
        <v>9.0684174988329744E-2</v>
      </c>
      <c r="G28" s="30">
        <f t="shared" si="3"/>
        <v>2.41824466635546E-2</v>
      </c>
      <c r="H28" s="39">
        <v>0.6363801753567</v>
      </c>
      <c r="I28" s="29">
        <f t="shared" si="14"/>
        <v>4.4546612274969002E-3</v>
      </c>
      <c r="J28" s="29">
        <f t="shared" si="4"/>
        <v>0.30100782294371908</v>
      </c>
      <c r="K28" s="26">
        <f t="shared" si="5"/>
        <v>0.10118444788171529</v>
      </c>
      <c r="L28" s="29">
        <f t="shared" si="6"/>
        <v>0.18136834997665949</v>
      </c>
      <c r="M28" s="30">
        <f t="shared" si="7"/>
        <v>4.83648933271092E-2</v>
      </c>
      <c r="N28" s="39">
        <v>1.06362905243869</v>
      </c>
      <c r="O28" s="29">
        <f t="shared" si="8"/>
        <v>7.4454033670708301E-3</v>
      </c>
      <c r="P28" s="29">
        <f t="shared" si="9"/>
        <v>0.50309654180350039</v>
      </c>
      <c r="Q28" s="29">
        <f t="shared" si="10"/>
        <v>0.16911701933775172</v>
      </c>
      <c r="R28" s="29">
        <f t="shared" si="11"/>
        <v>0.30313427994502662</v>
      </c>
      <c r="S28" s="30">
        <f t="shared" si="12"/>
        <v>8.0835807985340444E-2</v>
      </c>
    </row>
    <row r="29" spans="1:19" ht="15">
      <c r="A29" s="5" t="s">
        <v>67</v>
      </c>
      <c r="B29" s="43">
        <v>0</v>
      </c>
      <c r="C29" s="29">
        <f t="shared" si="13"/>
        <v>0</v>
      </c>
      <c r="D29" s="29">
        <f t="shared" si="0"/>
        <v>0</v>
      </c>
      <c r="E29" s="26">
        <f t="shared" si="1"/>
        <v>0</v>
      </c>
      <c r="F29" s="29">
        <f t="shared" si="2"/>
        <v>0</v>
      </c>
      <c r="G29" s="30">
        <f t="shared" si="3"/>
        <v>0</v>
      </c>
      <c r="H29" s="39">
        <v>0</v>
      </c>
      <c r="I29" s="29">
        <f t="shared" si="14"/>
        <v>0</v>
      </c>
      <c r="J29" s="29">
        <f t="shared" si="4"/>
        <v>0</v>
      </c>
      <c r="K29" s="26">
        <f t="shared" si="5"/>
        <v>0</v>
      </c>
      <c r="L29" s="29">
        <f t="shared" si="6"/>
        <v>0</v>
      </c>
      <c r="M29" s="30">
        <f t="shared" si="7"/>
        <v>0</v>
      </c>
      <c r="N29" s="39">
        <v>3.2047555147525302E-4</v>
      </c>
      <c r="O29" s="29">
        <f t="shared" si="8"/>
        <v>2.2433288603267712E-6</v>
      </c>
      <c r="P29" s="29">
        <f t="shared" si="9"/>
        <v>1.5158493584779468E-4</v>
      </c>
      <c r="Q29" s="29">
        <f t="shared" si="10"/>
        <v>5.0955612684565228E-5</v>
      </c>
      <c r="R29" s="29">
        <f t="shared" si="11"/>
        <v>9.1335532170447106E-5</v>
      </c>
      <c r="S29" s="30">
        <f t="shared" si="12"/>
        <v>2.4356141912119228E-5</v>
      </c>
    </row>
    <row r="30" spans="1:19" ht="15">
      <c r="A30" s="5" t="s">
        <v>68</v>
      </c>
      <c r="B30" s="43">
        <v>1.46288793350025</v>
      </c>
      <c r="C30" s="29">
        <f t="shared" si="13"/>
        <v>1.0240215534501751E-2</v>
      </c>
      <c r="D30" s="29">
        <f t="shared" si="0"/>
        <v>0.69194599254561828</v>
      </c>
      <c r="E30" s="26">
        <f t="shared" si="1"/>
        <v>0.23259918142653976</v>
      </c>
      <c r="F30" s="29">
        <f t="shared" si="2"/>
        <v>0.41692306104757121</v>
      </c>
      <c r="G30" s="30">
        <f t="shared" si="3"/>
        <v>0.111179482946019</v>
      </c>
      <c r="H30" s="39">
        <v>2.9257758670005001</v>
      </c>
      <c r="I30" s="29">
        <f t="shared" si="14"/>
        <v>2.0480431069003501E-2</v>
      </c>
      <c r="J30" s="29">
        <f t="shared" si="4"/>
        <v>1.3838919850912366</v>
      </c>
      <c r="K30" s="26">
        <f t="shared" si="5"/>
        <v>0.46519836285307953</v>
      </c>
      <c r="L30" s="29">
        <f t="shared" si="6"/>
        <v>0.83384612209514242</v>
      </c>
      <c r="M30" s="30">
        <f t="shared" si="7"/>
        <v>0.22235896589203799</v>
      </c>
      <c r="N30" s="39">
        <v>4.1978523309137596</v>
      </c>
      <c r="O30" s="29">
        <f t="shared" si="8"/>
        <v>2.9384966316396317E-2</v>
      </c>
      <c r="P30" s="29">
        <f t="shared" si="9"/>
        <v>1.9855841525222082</v>
      </c>
      <c r="Q30" s="29">
        <f t="shared" si="10"/>
        <v>0.66745852061528776</v>
      </c>
      <c r="R30" s="29">
        <f t="shared" si="11"/>
        <v>1.1963879143104215</v>
      </c>
      <c r="S30" s="30">
        <f t="shared" si="12"/>
        <v>0.31903677714944573</v>
      </c>
    </row>
    <row r="31" spans="1:19" ht="15">
      <c r="A31" s="5" t="s">
        <v>71</v>
      </c>
      <c r="B31" s="43">
        <v>0</v>
      </c>
      <c r="C31" s="29">
        <f t="shared" si="13"/>
        <v>0</v>
      </c>
      <c r="D31" s="29">
        <f t="shared" si="0"/>
        <v>0</v>
      </c>
      <c r="E31" s="26">
        <f t="shared" si="1"/>
        <v>0</v>
      </c>
      <c r="F31" s="29">
        <f t="shared" si="2"/>
        <v>0</v>
      </c>
      <c r="G31" s="30">
        <f t="shared" si="3"/>
        <v>0</v>
      </c>
      <c r="H31" s="39">
        <v>0</v>
      </c>
      <c r="I31" s="29">
        <f t="shared" si="14"/>
        <v>0</v>
      </c>
      <c r="J31" s="29">
        <f t="shared" si="4"/>
        <v>0</v>
      </c>
      <c r="K31" s="26">
        <f t="shared" si="5"/>
        <v>0</v>
      </c>
      <c r="L31" s="29">
        <f t="shared" si="6"/>
        <v>0</v>
      </c>
      <c r="M31" s="30">
        <f t="shared" si="7"/>
        <v>0</v>
      </c>
      <c r="N31" s="39">
        <v>3.5785989318811202</v>
      </c>
      <c r="O31" s="29">
        <f t="shared" si="8"/>
        <v>2.5050192523167841E-2</v>
      </c>
      <c r="P31" s="29">
        <f t="shared" si="9"/>
        <v>1.6926772947797697</v>
      </c>
      <c r="Q31" s="29">
        <f t="shared" si="10"/>
        <v>0.56899723016909809</v>
      </c>
      <c r="R31" s="29">
        <f t="shared" si="11"/>
        <v>1.0199006955861192</v>
      </c>
      <c r="S31" s="30">
        <f t="shared" si="12"/>
        <v>0.27197351882296511</v>
      </c>
    </row>
    <row r="32" spans="1:19" ht="15">
      <c r="A32" s="5" t="s">
        <v>72</v>
      </c>
      <c r="B32" s="43">
        <v>0</v>
      </c>
      <c r="C32" s="29">
        <f t="shared" si="13"/>
        <v>0</v>
      </c>
      <c r="D32" s="29">
        <f t="shared" si="0"/>
        <v>0</v>
      </c>
      <c r="E32" s="26">
        <f t="shared" si="1"/>
        <v>0</v>
      </c>
      <c r="F32" s="29">
        <f t="shared" si="2"/>
        <v>0</v>
      </c>
      <c r="G32" s="30">
        <f t="shared" si="3"/>
        <v>0</v>
      </c>
      <c r="H32" s="39">
        <v>0</v>
      </c>
      <c r="I32" s="29">
        <f t="shared" si="14"/>
        <v>0</v>
      </c>
      <c r="J32" s="29">
        <f t="shared" si="4"/>
        <v>0</v>
      </c>
      <c r="K32" s="26">
        <f t="shared" si="5"/>
        <v>0</v>
      </c>
      <c r="L32" s="29">
        <f t="shared" si="6"/>
        <v>0</v>
      </c>
      <c r="M32" s="30">
        <f t="shared" si="7"/>
        <v>0</v>
      </c>
      <c r="N32" s="39">
        <v>3.7525755202820899E-4</v>
      </c>
      <c r="O32" s="29">
        <f t="shared" si="8"/>
        <v>2.6268028641974631E-6</v>
      </c>
      <c r="P32" s="29">
        <f t="shared" si="9"/>
        <v>1.7749682210934284E-4</v>
      </c>
      <c r="Q32" s="29">
        <f t="shared" si="10"/>
        <v>5.9665950772485229E-5</v>
      </c>
      <c r="R32" s="29">
        <f t="shared" si="11"/>
        <v>1.0694840232803956E-4</v>
      </c>
      <c r="S32" s="30">
        <f t="shared" si="12"/>
        <v>2.8519573954143882E-5</v>
      </c>
    </row>
    <row r="33" spans="1:19" ht="15">
      <c r="A33" s="5" t="s">
        <v>73</v>
      </c>
      <c r="B33" s="43">
        <v>1.19545949542742E-2</v>
      </c>
      <c r="C33" s="29">
        <f t="shared" si="13"/>
        <v>8.3682164679919403E-5</v>
      </c>
      <c r="D33" s="29">
        <f t="shared" si="0"/>
        <v>5.6545234133716961E-3</v>
      </c>
      <c r="E33" s="26">
        <f t="shared" si="1"/>
        <v>1.9007805977295979E-3</v>
      </c>
      <c r="F33" s="29">
        <f t="shared" si="2"/>
        <v>3.407059561968147E-3</v>
      </c>
      <c r="G33" s="30">
        <f t="shared" si="3"/>
        <v>9.0854921652483921E-4</v>
      </c>
      <c r="H33" s="39">
        <v>2.3909189908548401E-2</v>
      </c>
      <c r="I33" s="29">
        <f t="shared" si="14"/>
        <v>1.6736432935983881E-4</v>
      </c>
      <c r="J33" s="29">
        <f t="shared" si="4"/>
        <v>1.1309046826743392E-2</v>
      </c>
      <c r="K33" s="26">
        <f t="shared" si="5"/>
        <v>3.8015611954591959E-3</v>
      </c>
      <c r="L33" s="29">
        <f t="shared" si="6"/>
        <v>6.8141191239362939E-3</v>
      </c>
      <c r="M33" s="30">
        <f t="shared" si="7"/>
        <v>1.8170984330496784E-3</v>
      </c>
      <c r="N33" s="39">
        <v>2.7531794440146602E-2</v>
      </c>
      <c r="O33" s="29">
        <f t="shared" si="8"/>
        <v>1.9272256108102622E-4</v>
      </c>
      <c r="P33" s="29">
        <f t="shared" si="9"/>
        <v>1.3022538770189341E-2</v>
      </c>
      <c r="Q33" s="29">
        <f t="shared" si="10"/>
        <v>4.3775553159833098E-3</v>
      </c>
      <c r="R33" s="29">
        <f t="shared" si="11"/>
        <v>7.8465614154417801E-3</v>
      </c>
      <c r="S33" s="30">
        <f t="shared" si="12"/>
        <v>2.0924163774511417E-3</v>
      </c>
    </row>
    <row r="34" spans="1:19" ht="15">
      <c r="A34" s="5" t="s">
        <v>74</v>
      </c>
      <c r="B34" s="43">
        <v>0.29332989564510398</v>
      </c>
      <c r="C34" s="29">
        <f t="shared" si="13"/>
        <v>2.053309269515728E-3</v>
      </c>
      <c r="D34" s="29">
        <f t="shared" si="0"/>
        <v>0.13874504064013418</v>
      </c>
      <c r="E34" s="26">
        <f t="shared" si="1"/>
        <v>4.6639453407571536E-2</v>
      </c>
      <c r="F34" s="29">
        <f t="shared" si="2"/>
        <v>8.3599020258854628E-2</v>
      </c>
      <c r="G34" s="30">
        <f t="shared" si="3"/>
        <v>2.2293072069027902E-2</v>
      </c>
      <c r="H34" s="39">
        <v>0.58665979129020795</v>
      </c>
      <c r="I34" s="29">
        <f t="shared" si="14"/>
        <v>4.106618539031456E-3</v>
      </c>
      <c r="J34" s="29">
        <f t="shared" si="4"/>
        <v>0.27749008128026836</v>
      </c>
      <c r="K34" s="26">
        <f t="shared" si="5"/>
        <v>9.3278906815143073E-2</v>
      </c>
      <c r="L34" s="29">
        <f t="shared" si="6"/>
        <v>0.16719804051770926</v>
      </c>
      <c r="M34" s="30">
        <f t="shared" si="7"/>
        <v>4.4586144138055804E-2</v>
      </c>
      <c r="N34" s="39">
        <v>0.97317276121318996</v>
      </c>
      <c r="O34" s="29">
        <f t="shared" si="8"/>
        <v>6.8122093284923302E-3</v>
      </c>
      <c r="P34" s="29">
        <f t="shared" si="9"/>
        <v>0.46031071605383883</v>
      </c>
      <c r="Q34" s="29">
        <f t="shared" si="10"/>
        <v>0.1547344690328972</v>
      </c>
      <c r="R34" s="29">
        <f t="shared" si="11"/>
        <v>0.27735423694575911</v>
      </c>
      <c r="S34" s="30">
        <f t="shared" si="12"/>
        <v>7.3961129852202434E-2</v>
      </c>
    </row>
    <row r="35" spans="1:19" ht="15">
      <c r="A35" s="5" t="s">
        <v>76</v>
      </c>
      <c r="B35" s="43">
        <v>8.3496401521623905E-3</v>
      </c>
      <c r="C35" s="29">
        <f t="shared" si="13"/>
        <v>5.8447481065136732E-5</v>
      </c>
      <c r="D35" s="29">
        <f t="shared" si="0"/>
        <v>3.9493797919728105E-3</v>
      </c>
      <c r="E35" s="26">
        <f t="shared" si="1"/>
        <v>1.3275927841938202E-3</v>
      </c>
      <c r="F35" s="29">
        <f t="shared" si="2"/>
        <v>2.3796474433662811E-3</v>
      </c>
      <c r="G35" s="30">
        <f t="shared" si="3"/>
        <v>6.3457265156434167E-4</v>
      </c>
      <c r="H35" s="39">
        <v>1.6699280304324798E-2</v>
      </c>
      <c r="I35" s="29">
        <f t="shared" si="14"/>
        <v>1.1689496213027359E-4</v>
      </c>
      <c r="J35" s="29">
        <f t="shared" si="4"/>
        <v>7.8987595839456297E-3</v>
      </c>
      <c r="K35" s="26">
        <f t="shared" si="5"/>
        <v>2.655185568387643E-3</v>
      </c>
      <c r="L35" s="29">
        <f t="shared" si="6"/>
        <v>4.7592948867325674E-3</v>
      </c>
      <c r="M35" s="30">
        <f t="shared" si="7"/>
        <v>1.2691453031286846E-3</v>
      </c>
      <c r="N35" s="39">
        <v>5.0202477794799201E-2</v>
      </c>
      <c r="O35" s="29">
        <f t="shared" si="8"/>
        <v>3.5141734456359443E-4</v>
      </c>
      <c r="P35" s="29">
        <f t="shared" si="9"/>
        <v>2.3745771996940022E-2</v>
      </c>
      <c r="Q35" s="29">
        <f t="shared" si="10"/>
        <v>7.9821939693730734E-3</v>
      </c>
      <c r="R35" s="29">
        <f t="shared" si="11"/>
        <v>1.430770617151777E-2</v>
      </c>
      <c r="S35" s="30">
        <f t="shared" si="12"/>
        <v>3.8153883124047391E-3</v>
      </c>
    </row>
    <row r="36" spans="1:19" ht="15">
      <c r="A36" s="5" t="s">
        <v>78</v>
      </c>
      <c r="B36" s="43">
        <v>0</v>
      </c>
      <c r="C36" s="29">
        <f t="shared" si="13"/>
        <v>0</v>
      </c>
      <c r="D36" s="29">
        <f t="shared" si="0"/>
        <v>0</v>
      </c>
      <c r="E36" s="26">
        <f t="shared" si="1"/>
        <v>0</v>
      </c>
      <c r="F36" s="29">
        <f t="shared" si="2"/>
        <v>0</v>
      </c>
      <c r="G36" s="30">
        <f t="shared" si="3"/>
        <v>0</v>
      </c>
      <c r="H36" s="39">
        <v>0</v>
      </c>
      <c r="I36" s="29">
        <f t="shared" si="14"/>
        <v>0</v>
      </c>
      <c r="J36" s="29">
        <f t="shared" si="4"/>
        <v>0</v>
      </c>
      <c r="K36" s="26">
        <f t="shared" si="5"/>
        <v>0</v>
      </c>
      <c r="L36" s="29">
        <f t="shared" si="6"/>
        <v>0</v>
      </c>
      <c r="M36" s="30">
        <f t="shared" si="7"/>
        <v>0</v>
      </c>
      <c r="N36" s="39">
        <v>2.3158478160912401</v>
      </c>
      <c r="O36" s="29">
        <f t="shared" si="8"/>
        <v>1.621093471263868E-2</v>
      </c>
      <c r="P36" s="29">
        <f t="shared" si="9"/>
        <v>1.0953960170111565</v>
      </c>
      <c r="Q36" s="29">
        <f t="shared" si="10"/>
        <v>0.36821980275850719</v>
      </c>
      <c r="R36" s="29">
        <f t="shared" si="11"/>
        <v>0.66001662758600343</v>
      </c>
      <c r="S36" s="30">
        <f t="shared" si="12"/>
        <v>0.17600443402293425</v>
      </c>
    </row>
    <row r="37" spans="1:19" ht="15">
      <c r="A37" s="5" t="s">
        <v>79</v>
      </c>
      <c r="B37" s="43">
        <v>5.2283225233722099</v>
      </c>
      <c r="C37" s="29">
        <f t="shared" si="13"/>
        <v>3.6598257663605471E-2</v>
      </c>
      <c r="D37" s="29">
        <f t="shared" si="0"/>
        <v>2.4729965535550553</v>
      </c>
      <c r="E37" s="26">
        <f t="shared" si="1"/>
        <v>0.83130328121618136</v>
      </c>
      <c r="F37" s="29">
        <f t="shared" si="2"/>
        <v>1.4900719191610796</v>
      </c>
      <c r="G37" s="30">
        <f t="shared" si="3"/>
        <v>0.39735251177628794</v>
      </c>
      <c r="H37" s="39">
        <v>10.4566450467444</v>
      </c>
      <c r="I37" s="29">
        <f t="shared" si="14"/>
        <v>7.3196515327210804E-2</v>
      </c>
      <c r="J37" s="29">
        <f t="shared" si="4"/>
        <v>4.9459931071101009</v>
      </c>
      <c r="K37" s="26">
        <f t="shared" si="5"/>
        <v>1.6626065624323596</v>
      </c>
      <c r="L37" s="29">
        <f t="shared" si="6"/>
        <v>2.9801438383221539</v>
      </c>
      <c r="M37" s="30">
        <f t="shared" si="7"/>
        <v>0.79470502355257444</v>
      </c>
      <c r="N37" s="39">
        <v>15.0030124583724</v>
      </c>
      <c r="O37" s="29">
        <f t="shared" si="8"/>
        <v>0.1050210872086068</v>
      </c>
      <c r="P37" s="29">
        <f t="shared" si="9"/>
        <v>7.0964248928101448</v>
      </c>
      <c r="Q37" s="29">
        <f t="shared" si="10"/>
        <v>2.3854789808812114</v>
      </c>
      <c r="R37" s="29">
        <f t="shared" si="11"/>
        <v>4.2758585506361335</v>
      </c>
      <c r="S37" s="30">
        <f t="shared" si="12"/>
        <v>1.1402289468363023</v>
      </c>
    </row>
    <row r="38" spans="1:19" ht="15">
      <c r="A38" s="5" t="s">
        <v>80</v>
      </c>
      <c r="B38" s="43">
        <v>4.2708215001641701E-2</v>
      </c>
      <c r="C38" s="29">
        <f t="shared" si="13"/>
        <v>2.9895750501149191E-4</v>
      </c>
      <c r="D38" s="29">
        <f t="shared" si="0"/>
        <v>2.0200985695776524E-2</v>
      </c>
      <c r="E38" s="26">
        <f t="shared" si="1"/>
        <v>6.7906061852610307E-3</v>
      </c>
      <c r="F38" s="29">
        <f t="shared" si="2"/>
        <v>1.2171841275467884E-2</v>
      </c>
      <c r="G38" s="30">
        <f t="shared" si="3"/>
        <v>3.2458243401247691E-3</v>
      </c>
      <c r="H38" s="39">
        <v>8.5416430003283306E-2</v>
      </c>
      <c r="I38" s="29">
        <f t="shared" si="14"/>
        <v>5.9791501002298317E-4</v>
      </c>
      <c r="J38" s="29">
        <f t="shared" si="4"/>
        <v>4.0401971391553E-2</v>
      </c>
      <c r="K38" s="26">
        <f t="shared" si="5"/>
        <v>1.3581212370522046E-2</v>
      </c>
      <c r="L38" s="29">
        <f t="shared" si="6"/>
        <v>2.434368255093574E-2</v>
      </c>
      <c r="M38" s="30">
        <f t="shared" si="7"/>
        <v>6.4916486802495312E-3</v>
      </c>
      <c r="N38" s="39">
        <v>9.8358313337114103E-2</v>
      </c>
      <c r="O38" s="29">
        <f t="shared" si="8"/>
        <v>6.8850819335979877E-4</v>
      </c>
      <c r="P38" s="29">
        <f t="shared" si="9"/>
        <v>4.6523482208454967E-2</v>
      </c>
      <c r="Q38" s="29">
        <f t="shared" si="10"/>
        <v>1.5638971820601144E-2</v>
      </c>
      <c r="R38" s="29">
        <f t="shared" si="11"/>
        <v>2.8032119301077518E-2</v>
      </c>
      <c r="S38" s="30">
        <f t="shared" si="12"/>
        <v>7.4752318136206714E-3</v>
      </c>
    </row>
    <row r="39" spans="1:19" ht="15">
      <c r="A39" s="5" t="s">
        <v>81</v>
      </c>
      <c r="B39" s="43">
        <v>1.3785519855124301E-2</v>
      </c>
      <c r="C39" s="29">
        <f t="shared" si="13"/>
        <v>9.6498638985870113E-5</v>
      </c>
      <c r="D39" s="29">
        <f t="shared" si="0"/>
        <v>6.520550891473794E-3</v>
      </c>
      <c r="E39" s="26">
        <f t="shared" si="1"/>
        <v>2.1918976569647638E-3</v>
      </c>
      <c r="F39" s="29">
        <f t="shared" si="2"/>
        <v>3.9288731587104253E-3</v>
      </c>
      <c r="G39" s="30">
        <f t="shared" si="3"/>
        <v>1.0476995089894468E-3</v>
      </c>
      <c r="H39" s="39">
        <v>2.7571039710248602E-2</v>
      </c>
      <c r="I39" s="29">
        <f t="shared" si="14"/>
        <v>1.9299727797174023E-4</v>
      </c>
      <c r="J39" s="29">
        <f t="shared" si="4"/>
        <v>1.3041101782947588E-2</v>
      </c>
      <c r="K39" s="26">
        <f t="shared" si="5"/>
        <v>4.3837953139295276E-3</v>
      </c>
      <c r="L39" s="29">
        <f t="shared" si="6"/>
        <v>7.8577463174208505E-3</v>
      </c>
      <c r="M39" s="30">
        <f t="shared" si="7"/>
        <v>2.0953990179788935E-3</v>
      </c>
      <c r="N39" s="39">
        <v>3.1748469969377101E-2</v>
      </c>
      <c r="O39" s="29">
        <f t="shared" si="8"/>
        <v>2.2223928978563971E-4</v>
      </c>
      <c r="P39" s="29">
        <f t="shared" si="9"/>
        <v>1.5017026295515368E-2</v>
      </c>
      <c r="Q39" s="29">
        <f t="shared" si="10"/>
        <v>5.0480067251309595E-3</v>
      </c>
      <c r="R39" s="29">
        <f t="shared" si="11"/>
        <v>9.0483139412724737E-3</v>
      </c>
      <c r="S39" s="30">
        <f t="shared" si="12"/>
        <v>2.4128837176726598E-3</v>
      </c>
    </row>
    <row r="40" spans="1:19" ht="15">
      <c r="A40" s="5" t="s">
        <v>83</v>
      </c>
      <c r="B40" s="43">
        <v>23.190711600115002</v>
      </c>
      <c r="C40" s="29">
        <f t="shared" si="13"/>
        <v>0.162334981200805</v>
      </c>
      <c r="D40" s="29">
        <f t="shared" si="0"/>
        <v>10.969206586854396</v>
      </c>
      <c r="E40" s="26">
        <f t="shared" si="1"/>
        <v>3.6873231444182855</v>
      </c>
      <c r="F40" s="29">
        <f t="shared" si="2"/>
        <v>6.6093528060327751</v>
      </c>
      <c r="G40" s="30">
        <f t="shared" si="3"/>
        <v>1.76249408160874</v>
      </c>
      <c r="H40" s="39">
        <v>46.381423200229897</v>
      </c>
      <c r="I40" s="29">
        <f t="shared" si="14"/>
        <v>0.32466996240160928</v>
      </c>
      <c r="J40" s="29">
        <f t="shared" si="4"/>
        <v>21.938413173708739</v>
      </c>
      <c r="K40" s="26">
        <f t="shared" si="5"/>
        <v>7.374646288836554</v>
      </c>
      <c r="L40" s="29">
        <f t="shared" si="6"/>
        <v>13.21870561206552</v>
      </c>
      <c r="M40" s="30">
        <f t="shared" si="7"/>
        <v>3.524988163217472</v>
      </c>
      <c r="N40" s="39">
        <v>120.86676392333101</v>
      </c>
      <c r="O40" s="29">
        <f t="shared" si="8"/>
        <v>0.84606734746331702</v>
      </c>
      <c r="P40" s="29">
        <f t="shared" si="9"/>
        <v>57.169979335735562</v>
      </c>
      <c r="Q40" s="29">
        <f t="shared" si="10"/>
        <v>19.217815463809629</v>
      </c>
      <c r="R40" s="29">
        <f t="shared" si="11"/>
        <v>34.447027718149336</v>
      </c>
      <c r="S40" s="30">
        <f t="shared" si="12"/>
        <v>9.1858740581731571</v>
      </c>
    </row>
    <row r="41" spans="1:19" ht="15">
      <c r="A41" s="5" t="s">
        <v>86</v>
      </c>
      <c r="B41" s="43">
        <v>0.820976088989401</v>
      </c>
      <c r="C41" s="29">
        <f t="shared" si="13"/>
        <v>5.7468326229258068E-3</v>
      </c>
      <c r="D41" s="29">
        <f t="shared" si="0"/>
        <v>0.38832169009198664</v>
      </c>
      <c r="E41" s="26">
        <f t="shared" si="1"/>
        <v>0.13053519814931477</v>
      </c>
      <c r="F41" s="29">
        <f t="shared" si="2"/>
        <v>0.23397818536197926</v>
      </c>
      <c r="G41" s="30">
        <f t="shared" si="3"/>
        <v>6.2394182763194472E-2</v>
      </c>
      <c r="H41" s="39">
        <v>1.6419521779788</v>
      </c>
      <c r="I41" s="29">
        <f t="shared" si="14"/>
        <v>1.14936652458516E-2</v>
      </c>
      <c r="J41" s="29">
        <f t="shared" si="4"/>
        <v>0.77664338018397239</v>
      </c>
      <c r="K41" s="26">
        <f t="shared" si="5"/>
        <v>0.26107039629862921</v>
      </c>
      <c r="L41" s="29">
        <f t="shared" si="6"/>
        <v>0.46795637072395796</v>
      </c>
      <c r="M41" s="30">
        <f t="shared" si="7"/>
        <v>0.12478836552638879</v>
      </c>
      <c r="N41" s="39">
        <v>1.8907328110058901</v>
      </c>
      <c r="O41" s="29">
        <f t="shared" si="8"/>
        <v>1.323512967704123E-2</v>
      </c>
      <c r="P41" s="29">
        <f t="shared" si="9"/>
        <v>0.89431661960578601</v>
      </c>
      <c r="Q41" s="29">
        <f t="shared" si="10"/>
        <v>0.30062651694993653</v>
      </c>
      <c r="R41" s="29">
        <f t="shared" si="11"/>
        <v>0.53885885113667864</v>
      </c>
      <c r="S41" s="30">
        <f t="shared" si="12"/>
        <v>0.14369569363644763</v>
      </c>
    </row>
    <row r="42" spans="1:19" ht="15">
      <c r="A42" s="5" t="s">
        <v>88</v>
      </c>
      <c r="B42" s="43">
        <v>0.45709070582746703</v>
      </c>
      <c r="C42" s="29">
        <f t="shared" si="13"/>
        <v>3.1996349407922694E-3</v>
      </c>
      <c r="D42" s="29">
        <f t="shared" si="0"/>
        <v>0.2162039038563919</v>
      </c>
      <c r="E42" s="26">
        <f t="shared" si="1"/>
        <v>7.2677422226567256E-2</v>
      </c>
      <c r="F42" s="29">
        <f t="shared" si="2"/>
        <v>0.13027085116082809</v>
      </c>
      <c r="G42" s="30">
        <f t="shared" si="3"/>
        <v>3.4738893642887493E-2</v>
      </c>
      <c r="H42" s="39">
        <v>0.91418141165493305</v>
      </c>
      <c r="I42" s="29">
        <f t="shared" si="14"/>
        <v>6.3992698815845319E-3</v>
      </c>
      <c r="J42" s="29">
        <f t="shared" si="4"/>
        <v>0.43240780771278331</v>
      </c>
      <c r="K42" s="26">
        <f t="shared" si="5"/>
        <v>0.14535484445313435</v>
      </c>
      <c r="L42" s="29">
        <f t="shared" si="6"/>
        <v>0.26054170232165591</v>
      </c>
      <c r="M42" s="30">
        <f t="shared" si="7"/>
        <v>6.9477787285774917E-2</v>
      </c>
      <c r="N42" s="39">
        <v>2.50039292138139</v>
      </c>
      <c r="O42" s="29">
        <f t="shared" si="8"/>
        <v>1.7502750449669729E-2</v>
      </c>
      <c r="P42" s="29">
        <f t="shared" si="9"/>
        <v>1.1826858518133974</v>
      </c>
      <c r="Q42" s="29">
        <f t="shared" si="10"/>
        <v>0.39756247449964099</v>
      </c>
      <c r="R42" s="29">
        <f t="shared" si="11"/>
        <v>0.71261198259369607</v>
      </c>
      <c r="S42" s="30">
        <f t="shared" si="12"/>
        <v>0.19002986202498565</v>
      </c>
    </row>
    <row r="43" spans="1:19" ht="15">
      <c r="A43" s="5" t="s">
        <v>89</v>
      </c>
      <c r="B43" s="43">
        <v>7.7837414105634301E-2</v>
      </c>
      <c r="C43" s="29">
        <f t="shared" si="13"/>
        <v>5.4486189873944007E-4</v>
      </c>
      <c r="D43" s="29">
        <f t="shared" si="0"/>
        <v>3.6817096871965022E-2</v>
      </c>
      <c r="E43" s="26">
        <f t="shared" si="1"/>
        <v>1.2376148842795854E-2</v>
      </c>
      <c r="F43" s="29">
        <f t="shared" si="2"/>
        <v>2.2183663020105774E-2</v>
      </c>
      <c r="G43" s="30">
        <f t="shared" si="3"/>
        <v>5.9156434720282064E-3</v>
      </c>
      <c r="H43" s="39">
        <v>0.15567482821126899</v>
      </c>
      <c r="I43" s="29">
        <f t="shared" si="14"/>
        <v>1.089723797478883E-3</v>
      </c>
      <c r="J43" s="29">
        <f t="shared" si="4"/>
        <v>7.3634193743930224E-2</v>
      </c>
      <c r="K43" s="26">
        <f t="shared" si="5"/>
        <v>2.475229768559177E-2</v>
      </c>
      <c r="L43" s="29">
        <f t="shared" si="6"/>
        <v>4.4367326040211659E-2</v>
      </c>
      <c r="M43" s="30">
        <f t="shared" si="7"/>
        <v>1.1831286944056442E-2</v>
      </c>
      <c r="N43" s="39">
        <v>0.260190804853556</v>
      </c>
      <c r="O43" s="29">
        <f t="shared" si="8"/>
        <v>1.821335633974892E-3</v>
      </c>
      <c r="P43" s="29">
        <f t="shared" si="9"/>
        <v>0.12307025069573198</v>
      </c>
      <c r="Q43" s="29">
        <f t="shared" si="10"/>
        <v>4.1370337971715403E-2</v>
      </c>
      <c r="R43" s="29">
        <f t="shared" si="11"/>
        <v>7.4154379383263455E-2</v>
      </c>
      <c r="S43" s="30">
        <f t="shared" si="12"/>
        <v>1.9774501168870254E-2</v>
      </c>
    </row>
    <row r="44" spans="1:19" ht="15">
      <c r="A44" s="5" t="s">
        <v>90</v>
      </c>
      <c r="B44" s="43">
        <v>0</v>
      </c>
      <c r="C44" s="29">
        <f t="shared" si="13"/>
        <v>0</v>
      </c>
      <c r="D44" s="29">
        <f t="shared" si="0"/>
        <v>0</v>
      </c>
      <c r="E44" s="26">
        <f t="shared" si="1"/>
        <v>0</v>
      </c>
      <c r="F44" s="29">
        <f t="shared" si="2"/>
        <v>0</v>
      </c>
      <c r="G44" s="30">
        <f t="shared" si="3"/>
        <v>0</v>
      </c>
      <c r="H44" s="39">
        <v>0</v>
      </c>
      <c r="I44" s="29">
        <f t="shared" si="14"/>
        <v>0</v>
      </c>
      <c r="J44" s="29">
        <f t="shared" si="4"/>
        <v>0</v>
      </c>
      <c r="K44" s="26">
        <f t="shared" si="5"/>
        <v>0</v>
      </c>
      <c r="L44" s="29">
        <f t="shared" si="6"/>
        <v>0</v>
      </c>
      <c r="M44" s="30">
        <f t="shared" si="7"/>
        <v>0</v>
      </c>
      <c r="N44" s="39">
        <v>1.9890829466979E-5</v>
      </c>
      <c r="O44" s="29">
        <f t="shared" si="8"/>
        <v>1.39235806268853E-7</v>
      </c>
      <c r="P44" s="29">
        <f t="shared" si="9"/>
        <v>9.4083623378810672E-6</v>
      </c>
      <c r="Q44" s="29">
        <f t="shared" si="10"/>
        <v>3.1626418852496611E-6</v>
      </c>
      <c r="R44" s="29">
        <f t="shared" si="11"/>
        <v>5.6688863980890147E-6</v>
      </c>
      <c r="S44" s="30">
        <f t="shared" si="12"/>
        <v>1.5117030394904039E-6</v>
      </c>
    </row>
    <row r="45" spans="1:19" ht="15">
      <c r="A45" s="5" t="s">
        <v>92</v>
      </c>
      <c r="B45" s="43">
        <v>0</v>
      </c>
      <c r="C45" s="29">
        <f t="shared" si="13"/>
        <v>0</v>
      </c>
      <c r="D45" s="29">
        <f t="shared" si="0"/>
        <v>0</v>
      </c>
      <c r="E45" s="26">
        <f t="shared" si="1"/>
        <v>0</v>
      </c>
      <c r="F45" s="29">
        <f t="shared" si="2"/>
        <v>0</v>
      </c>
      <c r="G45" s="30">
        <f t="shared" si="3"/>
        <v>0</v>
      </c>
      <c r="H45" s="39">
        <v>0</v>
      </c>
      <c r="I45" s="29">
        <f t="shared" si="14"/>
        <v>0</v>
      </c>
      <c r="J45" s="29">
        <f t="shared" si="4"/>
        <v>0</v>
      </c>
      <c r="K45" s="26">
        <f t="shared" si="5"/>
        <v>0</v>
      </c>
      <c r="L45" s="29">
        <f t="shared" si="6"/>
        <v>0</v>
      </c>
      <c r="M45" s="30">
        <f t="shared" si="7"/>
        <v>0</v>
      </c>
      <c r="N45" s="39">
        <v>2.7663935382871298E-4</v>
      </c>
      <c r="O45" s="29">
        <f t="shared" si="8"/>
        <v>1.9364754768009908E-6</v>
      </c>
      <c r="P45" s="29">
        <f t="shared" si="9"/>
        <v>1.3085041436098125E-4</v>
      </c>
      <c r="Q45" s="29">
        <f t="shared" si="10"/>
        <v>4.3985657258765364E-5</v>
      </c>
      <c r="R45" s="29">
        <f t="shared" si="11"/>
        <v>7.8842215841183199E-5</v>
      </c>
      <c r="S45" s="30">
        <f t="shared" si="12"/>
        <v>2.1024590890982185E-5</v>
      </c>
    </row>
    <row r="46" spans="1:19" ht="15">
      <c r="A46" s="5" t="s">
        <v>95</v>
      </c>
      <c r="B46" s="43">
        <v>0</v>
      </c>
      <c r="C46" s="29">
        <f t="shared" si="13"/>
        <v>0</v>
      </c>
      <c r="D46" s="29">
        <f t="shared" si="0"/>
        <v>0</v>
      </c>
      <c r="E46" s="26">
        <f t="shared" si="1"/>
        <v>0</v>
      </c>
      <c r="F46" s="29">
        <f t="shared" si="2"/>
        <v>0</v>
      </c>
      <c r="G46" s="30">
        <f t="shared" si="3"/>
        <v>0</v>
      </c>
      <c r="H46" s="39">
        <v>0</v>
      </c>
      <c r="I46" s="29">
        <f t="shared" si="14"/>
        <v>0</v>
      </c>
      <c r="J46" s="29">
        <f t="shared" si="4"/>
        <v>0</v>
      </c>
      <c r="K46" s="26">
        <f t="shared" si="5"/>
        <v>0</v>
      </c>
      <c r="L46" s="29">
        <f t="shared" si="6"/>
        <v>0</v>
      </c>
      <c r="M46" s="30">
        <f t="shared" si="7"/>
        <v>0</v>
      </c>
      <c r="N46" s="39">
        <v>3.0598749351913601E-4</v>
      </c>
      <c r="O46" s="29">
        <f t="shared" si="8"/>
        <v>2.1419124546339519E-6</v>
      </c>
      <c r="P46" s="29">
        <f t="shared" si="9"/>
        <v>1.4473208443455132E-4</v>
      </c>
      <c r="Q46" s="29">
        <f t="shared" si="10"/>
        <v>4.8652011469542629E-5</v>
      </c>
      <c r="R46" s="29">
        <f t="shared" si="11"/>
        <v>8.7206435652953753E-5</v>
      </c>
      <c r="S46" s="30">
        <f t="shared" si="12"/>
        <v>2.3255049507454336E-5</v>
      </c>
    </row>
    <row r="47" spans="1:19" ht="15">
      <c r="A47" s="5" t="s">
        <v>97</v>
      </c>
      <c r="B47" s="43">
        <v>0.15091631468431599</v>
      </c>
      <c r="C47" s="29">
        <f t="shared" si="13"/>
        <v>1.056414202790212E-3</v>
      </c>
      <c r="D47" s="29">
        <f t="shared" si="0"/>
        <v>7.1383416845681461E-2</v>
      </c>
      <c r="E47" s="26">
        <f t="shared" si="1"/>
        <v>2.3995694034806243E-2</v>
      </c>
      <c r="F47" s="29">
        <f t="shared" si="2"/>
        <v>4.3011149685030052E-2</v>
      </c>
      <c r="G47" s="30">
        <f t="shared" si="3"/>
        <v>1.1469639916008014E-2</v>
      </c>
      <c r="H47" s="39">
        <v>0.30183262936863098</v>
      </c>
      <c r="I47" s="29">
        <f t="shared" si="14"/>
        <v>2.1128284055804171E-3</v>
      </c>
      <c r="J47" s="29">
        <f t="shared" si="4"/>
        <v>0.14276683369136245</v>
      </c>
      <c r="K47" s="26">
        <f t="shared" si="5"/>
        <v>4.7991388069612326E-2</v>
      </c>
      <c r="L47" s="29">
        <f t="shared" si="6"/>
        <v>8.6022299370059827E-2</v>
      </c>
      <c r="M47" s="30">
        <f t="shared" si="7"/>
        <v>2.2939279832015953E-2</v>
      </c>
      <c r="N47" s="39">
        <v>0.63123691478628996</v>
      </c>
      <c r="O47" s="29">
        <f t="shared" si="8"/>
        <v>4.4186584035040295E-3</v>
      </c>
      <c r="P47" s="29">
        <f t="shared" si="9"/>
        <v>0.29857506069391515</v>
      </c>
      <c r="Q47" s="29">
        <f t="shared" si="10"/>
        <v>0.1003666694510201</v>
      </c>
      <c r="R47" s="29">
        <f t="shared" si="11"/>
        <v>0.17990252071409263</v>
      </c>
      <c r="S47" s="30">
        <f t="shared" si="12"/>
        <v>4.7974005523758037E-2</v>
      </c>
    </row>
    <row r="48" spans="1:19" ht="15">
      <c r="A48" s="11" t="s">
        <v>99</v>
      </c>
      <c r="B48" s="44">
        <v>6.57975062859673</v>
      </c>
      <c r="C48" s="29">
        <f t="shared" si="13"/>
        <v>4.6058254400177114E-2</v>
      </c>
      <c r="D48" s="29">
        <f t="shared" si="0"/>
        <v>3.1122220473262532</v>
      </c>
      <c r="E48" s="26">
        <f t="shared" si="1"/>
        <v>1.04618034994688</v>
      </c>
      <c r="F48" s="29">
        <f t="shared" si="2"/>
        <v>1.8752289291500679</v>
      </c>
      <c r="G48" s="30">
        <f t="shared" si="3"/>
        <v>0.50006104777335147</v>
      </c>
      <c r="H48" s="39">
        <v>13.159501257193501</v>
      </c>
      <c r="I48" s="29">
        <f t="shared" si="14"/>
        <v>9.2116508800354505E-2</v>
      </c>
      <c r="J48" s="29">
        <f t="shared" si="4"/>
        <v>6.2244440946525259</v>
      </c>
      <c r="K48" s="26">
        <f t="shared" si="5"/>
        <v>2.0923606998937667</v>
      </c>
      <c r="L48" s="29">
        <f t="shared" si="6"/>
        <v>3.7504578583001473</v>
      </c>
      <c r="M48" s="30">
        <f t="shared" si="7"/>
        <v>1.0001220955467061</v>
      </c>
      <c r="N48" s="39">
        <v>21.994443564979001</v>
      </c>
      <c r="O48" s="29">
        <f t="shared" si="8"/>
        <v>0.15396110495485302</v>
      </c>
      <c r="P48" s="29">
        <f t="shared" si="9"/>
        <v>10.403371806235066</v>
      </c>
      <c r="Q48" s="29">
        <f t="shared" si="10"/>
        <v>3.4971165268316611</v>
      </c>
      <c r="R48" s="29">
        <f t="shared" si="11"/>
        <v>6.268416416019015</v>
      </c>
      <c r="S48" s="30">
        <f t="shared" si="12"/>
        <v>1.671577710938404</v>
      </c>
    </row>
    <row r="49" spans="1:19" ht="15">
      <c r="A49" s="5" t="s">
        <v>100</v>
      </c>
      <c r="B49" s="43">
        <v>0</v>
      </c>
      <c r="C49" s="29">
        <f t="shared" si="13"/>
        <v>0</v>
      </c>
      <c r="D49" s="29">
        <f t="shared" si="0"/>
        <v>0</v>
      </c>
      <c r="E49" s="26">
        <f t="shared" si="1"/>
        <v>0</v>
      </c>
      <c r="F49" s="29">
        <f t="shared" si="2"/>
        <v>0</v>
      </c>
      <c r="G49" s="30">
        <f t="shared" si="3"/>
        <v>0</v>
      </c>
      <c r="H49" s="39">
        <v>0</v>
      </c>
      <c r="I49" s="29">
        <f t="shared" si="14"/>
        <v>0</v>
      </c>
      <c r="J49" s="29">
        <f t="shared" si="4"/>
        <v>0</v>
      </c>
      <c r="K49" s="26">
        <f t="shared" si="5"/>
        <v>0</v>
      </c>
      <c r="L49" s="29">
        <f t="shared" si="6"/>
        <v>0</v>
      </c>
      <c r="M49" s="30">
        <f t="shared" si="7"/>
        <v>0</v>
      </c>
      <c r="N49" s="39">
        <v>2.2527389802792701</v>
      </c>
      <c r="O49" s="29">
        <f t="shared" si="8"/>
        <v>1.5769172861954891E-2</v>
      </c>
      <c r="P49" s="29">
        <f t="shared" si="9"/>
        <v>1.0655455376720948</v>
      </c>
      <c r="Q49" s="29">
        <f t="shared" si="10"/>
        <v>0.35818549786440396</v>
      </c>
      <c r="R49" s="29">
        <f t="shared" si="11"/>
        <v>0.64203060937959189</v>
      </c>
      <c r="S49" s="30">
        <f t="shared" si="12"/>
        <v>0.17120816250122453</v>
      </c>
    </row>
    <row r="50" spans="1:19" ht="15">
      <c r="A50" s="5" t="s">
        <v>101</v>
      </c>
      <c r="B50" s="43">
        <v>2.01844575411201</v>
      </c>
      <c r="C50" s="29">
        <f t="shared" si="13"/>
        <v>1.4129120278784071E-2</v>
      </c>
      <c r="D50" s="29">
        <f t="shared" si="0"/>
        <v>0.95472484169498073</v>
      </c>
      <c r="E50" s="26">
        <f t="shared" si="1"/>
        <v>0.32093287490380962</v>
      </c>
      <c r="F50" s="29">
        <f t="shared" si="2"/>
        <v>0.57525703992192279</v>
      </c>
      <c r="G50" s="30">
        <f t="shared" si="3"/>
        <v>0.15340187731251276</v>
      </c>
      <c r="H50" s="39">
        <v>4.03689150822402</v>
      </c>
      <c r="I50" s="29">
        <f t="shared" si="14"/>
        <v>2.8258240557568141E-2</v>
      </c>
      <c r="J50" s="29">
        <f t="shared" si="4"/>
        <v>1.9094496833899615</v>
      </c>
      <c r="K50" s="26">
        <f t="shared" si="5"/>
        <v>0.64186574980761923</v>
      </c>
      <c r="L50" s="29">
        <f t="shared" si="6"/>
        <v>1.1505140798438456</v>
      </c>
      <c r="M50" s="30">
        <f t="shared" si="7"/>
        <v>0.30680375462502552</v>
      </c>
      <c r="N50" s="39">
        <v>30.4112746076752</v>
      </c>
      <c r="O50" s="29">
        <f t="shared" si="8"/>
        <v>0.2128789222537264</v>
      </c>
      <c r="P50" s="29">
        <f t="shared" si="9"/>
        <v>14.384532889430369</v>
      </c>
      <c r="Q50" s="29">
        <f t="shared" si="10"/>
        <v>4.8353926626203565</v>
      </c>
      <c r="R50" s="29">
        <f t="shared" si="11"/>
        <v>8.6672132631874312</v>
      </c>
      <c r="S50" s="30">
        <f t="shared" si="12"/>
        <v>2.3112568701833149</v>
      </c>
    </row>
    <row r="51" spans="1:19" ht="15">
      <c r="A51" s="5" t="s">
        <v>103</v>
      </c>
      <c r="B51" s="43">
        <v>0</v>
      </c>
      <c r="C51" s="29">
        <f t="shared" si="13"/>
        <v>0</v>
      </c>
      <c r="D51" s="29">
        <f t="shared" si="0"/>
        <v>0</v>
      </c>
      <c r="E51" s="26">
        <f t="shared" si="1"/>
        <v>0</v>
      </c>
      <c r="F51" s="29">
        <f t="shared" si="2"/>
        <v>0</v>
      </c>
      <c r="G51" s="30">
        <f t="shared" si="3"/>
        <v>0</v>
      </c>
      <c r="H51" s="39">
        <v>0</v>
      </c>
      <c r="I51" s="29">
        <f t="shared" si="14"/>
        <v>0</v>
      </c>
      <c r="J51" s="29">
        <f t="shared" si="4"/>
        <v>0</v>
      </c>
      <c r="K51" s="26">
        <f t="shared" si="5"/>
        <v>0</v>
      </c>
      <c r="L51" s="29">
        <f t="shared" si="6"/>
        <v>0</v>
      </c>
      <c r="M51" s="30">
        <f t="shared" si="7"/>
        <v>0</v>
      </c>
      <c r="N51" s="39">
        <v>16.141507405032701</v>
      </c>
      <c r="O51" s="29">
        <f t="shared" si="8"/>
        <v>0.11299055183522891</v>
      </c>
      <c r="P51" s="29">
        <f t="shared" si="9"/>
        <v>7.6349330025804676</v>
      </c>
      <c r="Q51" s="29">
        <f t="shared" si="10"/>
        <v>2.5664996774001994</v>
      </c>
      <c r="R51" s="29">
        <f t="shared" si="11"/>
        <v>4.6003296104343194</v>
      </c>
      <c r="S51" s="30">
        <f t="shared" si="12"/>
        <v>1.2267545627824852</v>
      </c>
    </row>
    <row r="52" spans="1:19" ht="15">
      <c r="A52" s="5" t="s">
        <v>104</v>
      </c>
      <c r="B52" s="43">
        <v>0</v>
      </c>
      <c r="C52" s="29">
        <f t="shared" si="13"/>
        <v>0</v>
      </c>
      <c r="D52" s="29">
        <f t="shared" si="0"/>
        <v>0</v>
      </c>
      <c r="E52" s="26">
        <f t="shared" si="1"/>
        <v>0</v>
      </c>
      <c r="F52" s="29">
        <f t="shared" si="2"/>
        <v>0</v>
      </c>
      <c r="G52" s="30">
        <f t="shared" si="3"/>
        <v>0</v>
      </c>
      <c r="H52" s="39">
        <v>0</v>
      </c>
      <c r="I52" s="29">
        <f t="shared" si="14"/>
        <v>0</v>
      </c>
      <c r="J52" s="29">
        <f t="shared" si="4"/>
        <v>0</v>
      </c>
      <c r="K52" s="26">
        <f t="shared" si="5"/>
        <v>0</v>
      </c>
      <c r="L52" s="29">
        <f t="shared" si="6"/>
        <v>0</v>
      </c>
      <c r="M52" s="30">
        <f t="shared" si="7"/>
        <v>0</v>
      </c>
      <c r="N52" s="39">
        <v>0</v>
      </c>
      <c r="O52" s="29">
        <f t="shared" si="8"/>
        <v>0</v>
      </c>
      <c r="P52" s="29">
        <f t="shared" si="9"/>
        <v>0</v>
      </c>
      <c r="Q52" s="29">
        <f t="shared" si="10"/>
        <v>0</v>
      </c>
      <c r="R52" s="29">
        <f t="shared" si="11"/>
        <v>0</v>
      </c>
      <c r="S52" s="30">
        <f t="shared" si="12"/>
        <v>0</v>
      </c>
    </row>
    <row r="53" spans="1:19" ht="15">
      <c r="A53" s="5" t="s">
        <v>107</v>
      </c>
      <c r="B53" s="43">
        <v>0</v>
      </c>
      <c r="C53" s="29">
        <f t="shared" si="13"/>
        <v>0</v>
      </c>
      <c r="D53" s="29">
        <f t="shared" si="0"/>
        <v>0</v>
      </c>
      <c r="E53" s="26">
        <f t="shared" si="1"/>
        <v>0</v>
      </c>
      <c r="F53" s="29">
        <f t="shared" si="2"/>
        <v>0</v>
      </c>
      <c r="G53" s="30">
        <f t="shared" si="3"/>
        <v>0</v>
      </c>
      <c r="H53" s="39">
        <v>0</v>
      </c>
      <c r="I53" s="29">
        <f t="shared" si="14"/>
        <v>0</v>
      </c>
      <c r="J53" s="29">
        <f t="shared" si="4"/>
        <v>0</v>
      </c>
      <c r="K53" s="26">
        <f t="shared" si="5"/>
        <v>0</v>
      </c>
      <c r="L53" s="29">
        <f t="shared" si="6"/>
        <v>0</v>
      </c>
      <c r="M53" s="30">
        <f t="shared" si="7"/>
        <v>0</v>
      </c>
      <c r="N53" s="39">
        <v>0</v>
      </c>
      <c r="O53" s="29">
        <f t="shared" si="8"/>
        <v>0</v>
      </c>
      <c r="P53" s="29">
        <f t="shared" si="9"/>
        <v>0</v>
      </c>
      <c r="Q53" s="29">
        <f t="shared" si="10"/>
        <v>0</v>
      </c>
      <c r="R53" s="29">
        <f t="shared" si="11"/>
        <v>0</v>
      </c>
      <c r="S53" s="30">
        <f t="shared" si="12"/>
        <v>0</v>
      </c>
    </row>
    <row r="54" spans="1:19" ht="15">
      <c r="A54" s="5" t="s">
        <v>109</v>
      </c>
      <c r="B54" s="43">
        <v>3.0411186831798599E-2</v>
      </c>
      <c r="C54" s="29">
        <f t="shared" si="13"/>
        <v>2.128783078225902E-4</v>
      </c>
      <c r="D54" s="29">
        <f t="shared" si="0"/>
        <v>1.4384491371440737E-2</v>
      </c>
      <c r="E54" s="26">
        <f t="shared" si="1"/>
        <v>4.8353787062559769E-3</v>
      </c>
      <c r="F54" s="29">
        <f t="shared" si="2"/>
        <v>8.6671882470626006E-3</v>
      </c>
      <c r="G54" s="30">
        <f t="shared" si="3"/>
        <v>2.3112501992166934E-3</v>
      </c>
      <c r="H54" s="39">
        <v>6.0822373663597197E-2</v>
      </c>
      <c r="I54" s="29">
        <f t="shared" si="14"/>
        <v>4.257566156451804E-4</v>
      </c>
      <c r="J54" s="29">
        <f t="shared" si="4"/>
        <v>2.8768982742881474E-2</v>
      </c>
      <c r="K54" s="26">
        <f t="shared" si="5"/>
        <v>9.6707574125119537E-3</v>
      </c>
      <c r="L54" s="29">
        <f t="shared" si="6"/>
        <v>1.7334376494125201E-2</v>
      </c>
      <c r="M54" s="30">
        <f t="shared" si="7"/>
        <v>4.6225003984333869E-3</v>
      </c>
      <c r="N54" s="39">
        <v>0.45819559530051202</v>
      </c>
      <c r="O54" s="29">
        <f t="shared" si="8"/>
        <v>3.2073691671035843E-3</v>
      </c>
      <c r="P54" s="29">
        <f t="shared" si="9"/>
        <v>0.21672651657714218</v>
      </c>
      <c r="Q54" s="29">
        <f t="shared" si="10"/>
        <v>7.2853099652781417E-2</v>
      </c>
      <c r="R54" s="29">
        <f t="shared" si="11"/>
        <v>0.1305857446606459</v>
      </c>
      <c r="S54" s="30">
        <f t="shared" si="12"/>
        <v>3.482286524283891E-2</v>
      </c>
    </row>
    <row r="55" spans="1:19" ht="15">
      <c r="A55" s="5" t="s">
        <v>111</v>
      </c>
      <c r="B55" s="43">
        <v>13.079330414900101</v>
      </c>
      <c r="C55" s="29">
        <f t="shared" si="13"/>
        <v>9.1555312904300704E-2</v>
      </c>
      <c r="D55" s="29">
        <f t="shared" si="0"/>
        <v>6.1865232862477475</v>
      </c>
      <c r="E55" s="26">
        <f t="shared" si="1"/>
        <v>2.0796135359691159</v>
      </c>
      <c r="F55" s="29">
        <f t="shared" si="2"/>
        <v>3.7276091682465284</v>
      </c>
      <c r="G55" s="30">
        <f t="shared" si="3"/>
        <v>0.99402911153240758</v>
      </c>
      <c r="H55" s="39">
        <v>26.158660829800102</v>
      </c>
      <c r="I55" s="29">
        <f t="shared" si="14"/>
        <v>0.18311062580860071</v>
      </c>
      <c r="J55" s="29">
        <f t="shared" si="4"/>
        <v>12.373046572495447</v>
      </c>
      <c r="K55" s="26">
        <f t="shared" si="5"/>
        <v>4.1592270719382158</v>
      </c>
      <c r="L55" s="29">
        <f t="shared" si="6"/>
        <v>7.4552183364930285</v>
      </c>
      <c r="M55" s="30">
        <f t="shared" si="7"/>
        <v>1.9880582230648076</v>
      </c>
      <c r="N55" s="39">
        <v>32.9525861550865</v>
      </c>
      <c r="O55" s="29">
        <f t="shared" si="8"/>
        <v>0.23066810308560551</v>
      </c>
      <c r="P55" s="29">
        <f t="shared" si="9"/>
        <v>15.586573251355913</v>
      </c>
      <c r="Q55" s="29">
        <f t="shared" si="10"/>
        <v>5.2394611986587538</v>
      </c>
      <c r="R55" s="29">
        <f t="shared" si="11"/>
        <v>9.3914870541996525</v>
      </c>
      <c r="S55" s="30">
        <f t="shared" si="12"/>
        <v>2.5043965477865742</v>
      </c>
    </row>
    <row r="56" spans="1:19" ht="15">
      <c r="A56" s="5" t="s">
        <v>113</v>
      </c>
      <c r="B56" s="43">
        <v>0</v>
      </c>
      <c r="C56" s="29">
        <f t="shared" si="13"/>
        <v>0</v>
      </c>
      <c r="D56" s="29">
        <f t="shared" si="0"/>
        <v>0</v>
      </c>
      <c r="E56" s="26">
        <f t="shared" si="1"/>
        <v>0</v>
      </c>
      <c r="F56" s="29">
        <f t="shared" si="2"/>
        <v>0</v>
      </c>
      <c r="G56" s="30">
        <f t="shared" si="3"/>
        <v>0</v>
      </c>
      <c r="H56" s="39">
        <v>0</v>
      </c>
      <c r="I56" s="29">
        <f t="shared" si="14"/>
        <v>0</v>
      </c>
      <c r="J56" s="29">
        <f t="shared" si="4"/>
        <v>0</v>
      </c>
      <c r="K56" s="26">
        <f t="shared" si="5"/>
        <v>0</v>
      </c>
      <c r="L56" s="29">
        <f t="shared" si="6"/>
        <v>0</v>
      </c>
      <c r="M56" s="30">
        <f t="shared" si="7"/>
        <v>0</v>
      </c>
      <c r="N56" s="39">
        <v>3.2303239176356802</v>
      </c>
      <c r="O56" s="29">
        <f t="shared" si="8"/>
        <v>2.2612267423449763E-2</v>
      </c>
      <c r="P56" s="29">
        <f t="shared" si="9"/>
        <v>1.5279432130416766</v>
      </c>
      <c r="Q56" s="29">
        <f t="shared" si="10"/>
        <v>0.51362150290407316</v>
      </c>
      <c r="R56" s="29">
        <f t="shared" si="11"/>
        <v>0.92064231652616879</v>
      </c>
      <c r="S56" s="30">
        <f t="shared" si="12"/>
        <v>0.24550461774031168</v>
      </c>
    </row>
    <row r="57" spans="1:19" ht="15">
      <c r="A57" s="5" t="s">
        <v>114</v>
      </c>
      <c r="B57" s="43">
        <v>8.28784258496433E-6</v>
      </c>
      <c r="C57" s="29">
        <f t="shared" si="13"/>
        <v>5.8014898094750311E-8</v>
      </c>
      <c r="D57" s="29">
        <f t="shared" si="0"/>
        <v>3.9201495426881282E-6</v>
      </c>
      <c r="E57" s="26">
        <f t="shared" si="1"/>
        <v>1.3177669710093284E-6</v>
      </c>
      <c r="F57" s="29">
        <f t="shared" si="2"/>
        <v>2.362035136714834E-6</v>
      </c>
      <c r="G57" s="30">
        <f t="shared" si="3"/>
        <v>6.2987603645728905E-7</v>
      </c>
      <c r="H57" s="39">
        <v>1.6575685169928701E-5</v>
      </c>
      <c r="I57" s="29">
        <f t="shared" si="14"/>
        <v>1.1602979618950091E-7</v>
      </c>
      <c r="J57" s="29">
        <f t="shared" si="4"/>
        <v>7.840299085376275E-6</v>
      </c>
      <c r="K57" s="26">
        <f t="shared" si="5"/>
        <v>2.6355339420186636E-6</v>
      </c>
      <c r="L57" s="29">
        <f t="shared" si="6"/>
        <v>4.7240702734296789E-6</v>
      </c>
      <c r="M57" s="30">
        <f t="shared" si="7"/>
        <v>1.2597520729145813E-6</v>
      </c>
      <c r="N57" s="39">
        <v>2.3782504809028099E-5</v>
      </c>
      <c r="O57" s="29">
        <f t="shared" si="8"/>
        <v>1.6647753366319669E-7</v>
      </c>
      <c r="P57" s="29">
        <f t="shared" si="9"/>
        <v>1.124912477467029E-5</v>
      </c>
      <c r="Q57" s="29">
        <f t="shared" si="10"/>
        <v>3.7814182646354679E-6</v>
      </c>
      <c r="R57" s="29">
        <f t="shared" si="11"/>
        <v>6.7780138705730075E-6</v>
      </c>
      <c r="S57" s="30">
        <f t="shared" si="12"/>
        <v>1.8074703654861355E-6</v>
      </c>
    </row>
    <row r="58" spans="1:19" ht="15">
      <c r="A58" s="5" t="s">
        <v>117</v>
      </c>
      <c r="B58" s="43">
        <v>0</v>
      </c>
      <c r="C58" s="29">
        <f t="shared" si="13"/>
        <v>0</v>
      </c>
      <c r="D58" s="29">
        <f t="shared" si="0"/>
        <v>0</v>
      </c>
      <c r="E58" s="26">
        <f t="shared" si="1"/>
        <v>0</v>
      </c>
      <c r="F58" s="29">
        <f t="shared" si="2"/>
        <v>0</v>
      </c>
      <c r="G58" s="30">
        <f t="shared" si="3"/>
        <v>0</v>
      </c>
      <c r="H58" s="39">
        <v>0</v>
      </c>
      <c r="I58" s="29">
        <f t="shared" si="14"/>
        <v>0</v>
      </c>
      <c r="J58" s="29">
        <f t="shared" si="4"/>
        <v>0</v>
      </c>
      <c r="K58" s="26">
        <f t="shared" si="5"/>
        <v>0</v>
      </c>
      <c r="L58" s="29">
        <f t="shared" si="6"/>
        <v>0</v>
      </c>
      <c r="M58" s="30">
        <f t="shared" si="7"/>
        <v>0</v>
      </c>
      <c r="N58" s="39">
        <v>0</v>
      </c>
      <c r="O58" s="29">
        <f t="shared" si="8"/>
        <v>0</v>
      </c>
      <c r="P58" s="29">
        <f t="shared" si="9"/>
        <v>0</v>
      </c>
      <c r="Q58" s="29">
        <f t="shared" si="10"/>
        <v>0</v>
      </c>
      <c r="R58" s="29">
        <f t="shared" si="11"/>
        <v>0</v>
      </c>
      <c r="S58" s="30">
        <f t="shared" si="12"/>
        <v>0</v>
      </c>
    </row>
    <row r="59" spans="1:19" ht="15">
      <c r="A59" s="5" t="s">
        <v>118</v>
      </c>
      <c r="B59" s="43">
        <v>0</v>
      </c>
      <c r="C59" s="29">
        <f t="shared" si="13"/>
        <v>0</v>
      </c>
      <c r="D59" s="29">
        <f t="shared" si="0"/>
        <v>0</v>
      </c>
      <c r="E59" s="26">
        <f t="shared" si="1"/>
        <v>0</v>
      </c>
      <c r="F59" s="29">
        <f t="shared" si="2"/>
        <v>0</v>
      </c>
      <c r="G59" s="30">
        <f t="shared" si="3"/>
        <v>0</v>
      </c>
      <c r="H59" s="39">
        <v>0</v>
      </c>
      <c r="I59" s="29">
        <f t="shared" si="14"/>
        <v>0</v>
      </c>
      <c r="J59" s="29">
        <f t="shared" si="4"/>
        <v>0</v>
      </c>
      <c r="K59" s="26">
        <f t="shared" si="5"/>
        <v>0</v>
      </c>
      <c r="L59" s="29">
        <f t="shared" si="6"/>
        <v>0</v>
      </c>
      <c r="M59" s="30">
        <f t="shared" si="7"/>
        <v>0</v>
      </c>
      <c r="N59" s="39">
        <v>1.9639633721883701E-7</v>
      </c>
      <c r="O59" s="29">
        <f t="shared" si="8"/>
        <v>1.3747743605318591E-9</v>
      </c>
      <c r="P59" s="29">
        <f t="shared" si="9"/>
        <v>9.2895467504509895E-8</v>
      </c>
      <c r="Q59" s="29">
        <f t="shared" si="10"/>
        <v>3.1227017617795088E-8</v>
      </c>
      <c r="R59" s="29">
        <f t="shared" si="11"/>
        <v>5.597295610736854E-8</v>
      </c>
      <c r="S59" s="30">
        <f t="shared" si="12"/>
        <v>1.4926121628631613E-8</v>
      </c>
    </row>
    <row r="60" spans="1:19" ht="15">
      <c r="A60" s="5" t="s">
        <v>119</v>
      </c>
      <c r="B60" s="43">
        <v>0.80810539440625295</v>
      </c>
      <c r="C60" s="29">
        <f t="shared" si="13"/>
        <v>5.656737760843771E-3</v>
      </c>
      <c r="D60" s="29">
        <f t="shared" si="0"/>
        <v>0.38223385155415762</v>
      </c>
      <c r="E60" s="26">
        <f t="shared" si="1"/>
        <v>0.12848875771059423</v>
      </c>
      <c r="F60" s="29">
        <f t="shared" si="2"/>
        <v>0.23031003740578207</v>
      </c>
      <c r="G60" s="30">
        <f t="shared" si="3"/>
        <v>6.1416009974875223E-2</v>
      </c>
      <c r="H60" s="39">
        <v>1.6162107888125099</v>
      </c>
      <c r="I60" s="29">
        <f t="shared" si="14"/>
        <v>1.131347552168757E-2</v>
      </c>
      <c r="J60" s="29">
        <f t="shared" si="4"/>
        <v>0.76446770310831713</v>
      </c>
      <c r="K60" s="26">
        <f t="shared" si="5"/>
        <v>0.25697751542118907</v>
      </c>
      <c r="L60" s="29">
        <f t="shared" si="6"/>
        <v>0.46062007481156531</v>
      </c>
      <c r="M60" s="30">
        <f t="shared" si="7"/>
        <v>0.12283201994975075</v>
      </c>
      <c r="N60" s="39">
        <v>1.94028297554717</v>
      </c>
      <c r="O60" s="29">
        <f t="shared" si="8"/>
        <v>1.3581980828830191E-2</v>
      </c>
      <c r="P60" s="29">
        <f t="shared" si="9"/>
        <v>0.91775384743381139</v>
      </c>
      <c r="Q60" s="29">
        <f t="shared" si="10"/>
        <v>0.30850499311200003</v>
      </c>
      <c r="R60" s="29">
        <f t="shared" si="11"/>
        <v>0.55298064803094338</v>
      </c>
      <c r="S60" s="30">
        <f t="shared" si="12"/>
        <v>0.1474615061415849</v>
      </c>
    </row>
    <row r="61" spans="1:19" ht="15">
      <c r="A61" s="5" t="s">
        <v>121</v>
      </c>
      <c r="B61" s="43">
        <v>6.0291156648018896E-4</v>
      </c>
      <c r="C61" s="29">
        <f t="shared" si="13"/>
        <v>4.2203809653613228E-6</v>
      </c>
      <c r="D61" s="29">
        <f t="shared" si="0"/>
        <v>2.8517717094512937E-4</v>
      </c>
      <c r="E61" s="26">
        <f t="shared" si="1"/>
        <v>9.5862939070350044E-5</v>
      </c>
      <c r="F61" s="29">
        <f t="shared" si="2"/>
        <v>1.7182979644685383E-4</v>
      </c>
      <c r="G61" s="30">
        <f t="shared" si="3"/>
        <v>4.5821279052494363E-5</v>
      </c>
      <c r="H61" s="39">
        <v>1.2058231329603801E-3</v>
      </c>
      <c r="I61" s="29">
        <f t="shared" si="14"/>
        <v>8.4407619307226609E-6</v>
      </c>
      <c r="J61" s="29">
        <f t="shared" si="4"/>
        <v>5.7035434189025972E-4</v>
      </c>
      <c r="K61" s="26">
        <f t="shared" si="5"/>
        <v>1.9172587814070044E-4</v>
      </c>
      <c r="L61" s="29">
        <f t="shared" si="6"/>
        <v>3.4365959289370832E-4</v>
      </c>
      <c r="M61" s="30">
        <f t="shared" si="7"/>
        <v>9.1642558104988888E-5</v>
      </c>
      <c r="N61" s="39">
        <v>1.3885236076513401E-3</v>
      </c>
      <c r="O61" s="29">
        <f t="shared" si="8"/>
        <v>9.7196652535593809E-6</v>
      </c>
      <c r="P61" s="29">
        <f t="shared" si="9"/>
        <v>6.5677166641908377E-4</v>
      </c>
      <c r="Q61" s="29">
        <f t="shared" si="10"/>
        <v>2.2077525361656307E-4</v>
      </c>
      <c r="R61" s="29">
        <f t="shared" si="11"/>
        <v>3.9572922818063188E-4</v>
      </c>
      <c r="S61" s="30">
        <f t="shared" si="12"/>
        <v>1.0552779418150185E-4</v>
      </c>
    </row>
    <row r="62" spans="1:19" ht="15">
      <c r="A62" s="5" t="s">
        <v>123</v>
      </c>
      <c r="B62" s="43">
        <v>1.1071922902722799</v>
      </c>
      <c r="C62" s="29">
        <f t="shared" si="13"/>
        <v>7.7503460319059596E-3</v>
      </c>
      <c r="D62" s="29">
        <f t="shared" si="0"/>
        <v>0.52370195329878844</v>
      </c>
      <c r="E62" s="26">
        <f t="shared" si="1"/>
        <v>0.17604357415329253</v>
      </c>
      <c r="F62" s="29">
        <f t="shared" si="2"/>
        <v>0.31554980272759975</v>
      </c>
      <c r="G62" s="30">
        <f t="shared" si="3"/>
        <v>8.4146614060693278E-2</v>
      </c>
      <c r="H62" s="39">
        <v>2.2143845805445599</v>
      </c>
      <c r="I62" s="29">
        <f t="shared" si="14"/>
        <v>1.5500692063811919E-2</v>
      </c>
      <c r="J62" s="29">
        <f t="shared" si="4"/>
        <v>1.0474039065975769</v>
      </c>
      <c r="K62" s="26">
        <f t="shared" si="5"/>
        <v>0.35208714830658505</v>
      </c>
      <c r="L62" s="29">
        <f t="shared" si="6"/>
        <v>0.6310996054551995</v>
      </c>
      <c r="M62" s="30">
        <f t="shared" si="7"/>
        <v>0.16829322812138656</v>
      </c>
      <c r="N62" s="39">
        <v>3.3058688440309498</v>
      </c>
      <c r="O62" s="29">
        <f t="shared" si="8"/>
        <v>2.3141081908216649E-2</v>
      </c>
      <c r="P62" s="29">
        <f t="shared" si="9"/>
        <v>1.5636759632266393</v>
      </c>
      <c r="Q62" s="29">
        <f t="shared" si="10"/>
        <v>0.52563314620092105</v>
      </c>
      <c r="R62" s="29">
        <f t="shared" si="11"/>
        <v>0.94217262054882067</v>
      </c>
      <c r="S62" s="30">
        <f t="shared" si="12"/>
        <v>0.25124603214635216</v>
      </c>
    </row>
    <row r="63" spans="1:19" ht="15">
      <c r="A63" s="5" t="s">
        <v>125</v>
      </c>
      <c r="B63" s="43">
        <v>4.1689726536773497E-2</v>
      </c>
      <c r="C63" s="29">
        <f t="shared" si="13"/>
        <v>2.9182808575741446E-4</v>
      </c>
      <c r="D63" s="29">
        <f t="shared" si="0"/>
        <v>1.9719240651893864E-2</v>
      </c>
      <c r="E63" s="26">
        <f t="shared" si="1"/>
        <v>6.6286665193469865E-3</v>
      </c>
      <c r="F63" s="29">
        <f t="shared" si="2"/>
        <v>1.1881572062980445E-2</v>
      </c>
      <c r="G63" s="30">
        <f t="shared" si="3"/>
        <v>3.1684192167947857E-3</v>
      </c>
      <c r="H63" s="39">
        <v>8.3379453073546897E-2</v>
      </c>
      <c r="I63" s="29">
        <f t="shared" si="14"/>
        <v>5.8365617151482827E-4</v>
      </c>
      <c r="J63" s="29">
        <f t="shared" si="4"/>
        <v>3.943848130378768E-2</v>
      </c>
      <c r="K63" s="26">
        <f t="shared" si="5"/>
        <v>1.3257333038693957E-2</v>
      </c>
      <c r="L63" s="29">
        <f t="shared" si="6"/>
        <v>2.3763144125960863E-2</v>
      </c>
      <c r="M63" s="30">
        <f t="shared" si="7"/>
        <v>6.3368384335895636E-3</v>
      </c>
      <c r="N63" s="39">
        <v>0.108707928441172</v>
      </c>
      <c r="O63" s="29">
        <f t="shared" si="8"/>
        <v>7.6095549908820404E-4</v>
      </c>
      <c r="P63" s="29">
        <f t="shared" si="9"/>
        <v>5.1418850152674354E-2</v>
      </c>
      <c r="Q63" s="29">
        <f t="shared" si="10"/>
        <v>1.7284560622146349E-2</v>
      </c>
      <c r="R63" s="29">
        <f t="shared" si="11"/>
        <v>3.0981759605734016E-2</v>
      </c>
      <c r="S63" s="30">
        <f t="shared" si="12"/>
        <v>8.2618025615290719E-3</v>
      </c>
    </row>
    <row r="64" spans="1:19" ht="15">
      <c r="A64" s="5" t="s">
        <v>126</v>
      </c>
      <c r="B64" s="43">
        <v>9.8911348521413298E-2</v>
      </c>
      <c r="C64" s="29">
        <f t="shared" si="13"/>
        <v>6.9237943964989312E-4</v>
      </c>
      <c r="D64" s="29">
        <f t="shared" si="0"/>
        <v>4.6785067850628484E-2</v>
      </c>
      <c r="E64" s="26">
        <f t="shared" si="1"/>
        <v>1.5726904414904715E-2</v>
      </c>
      <c r="F64" s="29">
        <f t="shared" si="2"/>
        <v>2.8189734328602788E-2</v>
      </c>
      <c r="G64" s="30">
        <f t="shared" si="3"/>
        <v>7.5172624876274101E-3</v>
      </c>
      <c r="H64" s="39">
        <v>0.19782269704282701</v>
      </c>
      <c r="I64" s="29">
        <f t="shared" si="14"/>
        <v>1.3847588792997891E-3</v>
      </c>
      <c r="J64" s="29">
        <f t="shared" si="4"/>
        <v>9.3570135701257176E-2</v>
      </c>
      <c r="K64" s="26">
        <f t="shared" si="5"/>
        <v>3.1453808829809499E-2</v>
      </c>
      <c r="L64" s="29">
        <f t="shared" si="6"/>
        <v>5.6379468657205695E-2</v>
      </c>
      <c r="M64" s="30">
        <f t="shared" si="7"/>
        <v>1.5034524975254853E-2</v>
      </c>
      <c r="N64" s="39">
        <v>0.264692459889111</v>
      </c>
      <c r="O64" s="29">
        <f t="shared" si="8"/>
        <v>1.8528472192237771E-3</v>
      </c>
      <c r="P64" s="29">
        <f t="shared" si="9"/>
        <v>0.12519953352754951</v>
      </c>
      <c r="Q64" s="29">
        <f t="shared" si="10"/>
        <v>4.2086101122368651E-2</v>
      </c>
      <c r="R64" s="29">
        <f t="shared" si="11"/>
        <v>7.5437351068396621E-2</v>
      </c>
      <c r="S64" s="30">
        <f t="shared" si="12"/>
        <v>2.0116626951572434E-2</v>
      </c>
    </row>
    <row r="65" spans="1:19" ht="15">
      <c r="A65" s="5" t="s">
        <v>128</v>
      </c>
      <c r="B65" s="43">
        <v>7.9171586275442796E-2</v>
      </c>
      <c r="C65" s="29">
        <f t="shared" si="13"/>
        <v>5.5420110392809957E-4</v>
      </c>
      <c r="D65" s="29">
        <f t="shared" si="0"/>
        <v>3.7448160308284441E-2</v>
      </c>
      <c r="E65" s="26">
        <f t="shared" si="1"/>
        <v>1.2588282217795404E-2</v>
      </c>
      <c r="F65" s="29">
        <f t="shared" si="2"/>
        <v>2.2563902088501196E-2</v>
      </c>
      <c r="G65" s="30">
        <f t="shared" si="3"/>
        <v>6.0170405569336524E-3</v>
      </c>
      <c r="H65" s="39">
        <v>0.15834317255088601</v>
      </c>
      <c r="I65" s="29">
        <f t="shared" si="14"/>
        <v>1.1084022078562022E-3</v>
      </c>
      <c r="J65" s="29">
        <f t="shared" si="4"/>
        <v>7.4896320616569076E-2</v>
      </c>
      <c r="K65" s="26">
        <f t="shared" si="5"/>
        <v>2.5176564435590874E-2</v>
      </c>
      <c r="L65" s="29">
        <f t="shared" si="6"/>
        <v>4.512780417700251E-2</v>
      </c>
      <c r="M65" s="30">
        <f t="shared" si="7"/>
        <v>1.2034081113867336E-2</v>
      </c>
      <c r="N65" s="39">
        <v>0.190413786691078</v>
      </c>
      <c r="O65" s="29">
        <f t="shared" si="8"/>
        <v>1.332896506837546E-3</v>
      </c>
      <c r="P65" s="29">
        <f t="shared" si="9"/>
        <v>9.0065721104879884E-2</v>
      </c>
      <c r="Q65" s="29">
        <f t="shared" si="10"/>
        <v>3.0275792083881401E-2</v>
      </c>
      <c r="R65" s="29">
        <f t="shared" si="11"/>
        <v>5.4267929206957229E-2</v>
      </c>
      <c r="S65" s="30">
        <f t="shared" si="12"/>
        <v>1.4471447788521928E-2</v>
      </c>
    </row>
    <row r="66" spans="1:19" ht="15">
      <c r="A66" s="5" t="s">
        <v>129</v>
      </c>
      <c r="B66" s="43">
        <v>9.1357116998696405E-2</v>
      </c>
      <c r="C66" s="29">
        <f t="shared" si="13"/>
        <v>6.3949981899087487E-4</v>
      </c>
      <c r="D66" s="29">
        <f t="shared" si="0"/>
        <v>4.3211916340383398E-2</v>
      </c>
      <c r="E66" s="26">
        <f t="shared" si="1"/>
        <v>1.4525781602792729E-2</v>
      </c>
      <c r="F66" s="29">
        <f t="shared" si="2"/>
        <v>2.6036778344628472E-2</v>
      </c>
      <c r="G66" s="30">
        <f t="shared" si="3"/>
        <v>6.9431408919009268E-3</v>
      </c>
      <c r="H66" s="39">
        <v>0.18271423399739301</v>
      </c>
      <c r="I66" s="29">
        <f t="shared" si="14"/>
        <v>1.278999637981751E-3</v>
      </c>
      <c r="J66" s="29">
        <f t="shared" si="4"/>
        <v>8.6423832680766893E-2</v>
      </c>
      <c r="K66" s="26">
        <f t="shared" si="5"/>
        <v>2.9051563205585489E-2</v>
      </c>
      <c r="L66" s="29">
        <f t="shared" si="6"/>
        <v>5.2073556689256999E-2</v>
      </c>
      <c r="M66" s="30">
        <f t="shared" si="7"/>
        <v>1.3886281783801867E-2</v>
      </c>
      <c r="N66" s="39">
        <v>0.26215520530060699</v>
      </c>
      <c r="O66" s="29">
        <f t="shared" si="8"/>
        <v>1.8350864371042489E-3</v>
      </c>
      <c r="P66" s="29">
        <f t="shared" si="9"/>
        <v>0.1239994121071871</v>
      </c>
      <c r="Q66" s="29">
        <f t="shared" si="10"/>
        <v>4.1682677642796512E-2</v>
      </c>
      <c r="R66" s="29">
        <f t="shared" si="11"/>
        <v>7.4714233510672981E-2</v>
      </c>
      <c r="S66" s="30">
        <f t="shared" si="12"/>
        <v>1.9923795602846132E-2</v>
      </c>
    </row>
    <row r="67" spans="1:19" ht="15">
      <c r="A67" s="5" t="s">
        <v>133</v>
      </c>
      <c r="B67" s="43">
        <v>1.3844275148195299E-2</v>
      </c>
      <c r="C67" s="29">
        <f t="shared" si="13"/>
        <v>9.6909926037367099E-5</v>
      </c>
      <c r="D67" s="29">
        <f t="shared" si="0"/>
        <v>6.5483421450963763E-3</v>
      </c>
      <c r="E67" s="26">
        <f t="shared" si="1"/>
        <v>2.2012397485630525E-3</v>
      </c>
      <c r="F67" s="29">
        <f t="shared" si="2"/>
        <v>3.9456184172356598E-3</v>
      </c>
      <c r="G67" s="30">
        <f t="shared" si="3"/>
        <v>1.0521649112628427E-3</v>
      </c>
      <c r="H67" s="39">
        <v>2.7688550296390699E-2</v>
      </c>
      <c r="I67" s="29">
        <f t="shared" si="14"/>
        <v>1.938198520747349E-4</v>
      </c>
      <c r="J67" s="29">
        <f t="shared" si="4"/>
        <v>1.3096684290192799E-2</v>
      </c>
      <c r="K67" s="26">
        <f t="shared" si="5"/>
        <v>4.4024794971261215E-3</v>
      </c>
      <c r="L67" s="29">
        <f t="shared" si="6"/>
        <v>7.891236834471349E-3</v>
      </c>
      <c r="M67" s="30">
        <f t="shared" si="7"/>
        <v>2.1043298225256932E-3</v>
      </c>
      <c r="N67" s="39">
        <v>9.1864844164172496E-2</v>
      </c>
      <c r="O67" s="29">
        <f t="shared" si="8"/>
        <v>6.4305390914920751E-4</v>
      </c>
      <c r="P67" s="29">
        <f t="shared" si="9"/>
        <v>4.3452071289653588E-2</v>
      </c>
      <c r="Q67" s="29">
        <f t="shared" si="10"/>
        <v>1.4606510222103427E-2</v>
      </c>
      <c r="R67" s="29">
        <f t="shared" si="11"/>
        <v>2.6181480586789159E-2</v>
      </c>
      <c r="S67" s="30">
        <f t="shared" si="12"/>
        <v>6.9817281564771095E-3</v>
      </c>
    </row>
    <row r="68" spans="1:19" ht="15">
      <c r="A68" s="5" t="s">
        <v>136</v>
      </c>
      <c r="B68" s="43">
        <v>0</v>
      </c>
      <c r="C68" s="29">
        <f t="shared" si="13"/>
        <v>0</v>
      </c>
      <c r="D68" s="29">
        <f t="shared" si="0"/>
        <v>0</v>
      </c>
      <c r="E68" s="26">
        <f t="shared" si="1"/>
        <v>0</v>
      </c>
      <c r="F68" s="29">
        <f t="shared" si="2"/>
        <v>0</v>
      </c>
      <c r="G68" s="30">
        <f t="shared" si="3"/>
        <v>0</v>
      </c>
      <c r="H68" s="39">
        <v>0</v>
      </c>
      <c r="I68" s="29">
        <f t="shared" si="14"/>
        <v>0</v>
      </c>
      <c r="J68" s="29">
        <f t="shared" si="4"/>
        <v>0</v>
      </c>
      <c r="K68" s="26">
        <f t="shared" si="5"/>
        <v>0</v>
      </c>
      <c r="L68" s="29">
        <f t="shared" si="6"/>
        <v>0</v>
      </c>
      <c r="M68" s="30">
        <f t="shared" si="7"/>
        <v>0</v>
      </c>
      <c r="N68" s="39">
        <v>1.5777292869644999E-4</v>
      </c>
      <c r="O68" s="29">
        <f t="shared" si="8"/>
        <v>1.1044105008751499E-6</v>
      </c>
      <c r="P68" s="29">
        <f t="shared" si="9"/>
        <v>7.4626595273420847E-5</v>
      </c>
      <c r="Q68" s="29">
        <f t="shared" si="10"/>
        <v>2.5085895662735549E-5</v>
      </c>
      <c r="R68" s="29">
        <f t="shared" si="11"/>
        <v>4.4965284678488242E-5</v>
      </c>
      <c r="S68" s="30">
        <f t="shared" si="12"/>
        <v>1.1990742580930198E-5</v>
      </c>
    </row>
    <row r="69" spans="1:19" ht="15">
      <c r="A69" s="5" t="s">
        <v>138</v>
      </c>
      <c r="B69" s="43">
        <v>3.48416190935695</v>
      </c>
      <c r="C69" s="29">
        <f t="shared" ref="C69:C132" si="15">B69*0.007</f>
        <v>2.4389133365498649E-2</v>
      </c>
      <c r="D69" s="29">
        <f t="shared" ref="D69:D132" si="16">B69*0.473</f>
        <v>1.6480085831258373</v>
      </c>
      <c r="E69" s="26">
        <f t="shared" ref="E69:E132" si="17">B69*0.159</f>
        <v>0.55398174358775509</v>
      </c>
      <c r="F69" s="29">
        <f t="shared" ref="F69:F132" si="18">B69*0.285</f>
        <v>0.9929861441667307</v>
      </c>
      <c r="G69" s="30">
        <f t="shared" ref="G69:G132" si="19">B69*0.076</f>
        <v>0.26479630511112817</v>
      </c>
      <c r="H69" s="39">
        <v>6.9683238187139098</v>
      </c>
      <c r="I69" s="29">
        <f t="shared" ref="I69:I132" si="20">H69*0.007</f>
        <v>4.8778266730997367E-2</v>
      </c>
      <c r="J69" s="29">
        <f t="shared" ref="J69:J132" si="21">H69*0.473</f>
        <v>3.2960171662516791</v>
      </c>
      <c r="K69" s="26">
        <f t="shared" ref="K69:K132" si="22">H69*0.159</f>
        <v>1.1079634871755117</v>
      </c>
      <c r="L69" s="29">
        <f t="shared" ref="L69:L132" si="23">H69*0.285</f>
        <v>1.9859722883334641</v>
      </c>
      <c r="M69" s="30">
        <f t="shared" ref="M69:M132" si="24">H69*0.076</f>
        <v>0.52959261022225712</v>
      </c>
      <c r="N69" s="39">
        <v>9.9980298268503898</v>
      </c>
      <c r="O69" s="29">
        <f t="shared" ref="O69:O132" si="25">N69*0.007</f>
        <v>6.9986208787952725E-2</v>
      </c>
      <c r="P69" s="29">
        <f t="shared" ref="P69:P132" si="26">N69*0.473</f>
        <v>4.7290681081002344</v>
      </c>
      <c r="Q69" s="29">
        <f t="shared" ref="Q69:Q132" si="27">N69*0.159</f>
        <v>1.589686742469212</v>
      </c>
      <c r="R69" s="29">
        <f t="shared" ref="R69:R132" si="28">N69*0.285</f>
        <v>2.849438500652361</v>
      </c>
      <c r="S69" s="30">
        <f t="shared" ref="S69:S132" si="29">N69*0.076</f>
        <v>0.75985026684062962</v>
      </c>
    </row>
    <row r="70" spans="1:19" ht="15">
      <c r="A70" s="5" t="s">
        <v>139</v>
      </c>
      <c r="B70" s="43">
        <v>487.84073069797603</v>
      </c>
      <c r="C70" s="29">
        <f t="shared" si="15"/>
        <v>3.4148851148858324</v>
      </c>
      <c r="D70" s="29">
        <f t="shared" si="16"/>
        <v>230.74866562014265</v>
      </c>
      <c r="E70" s="26">
        <f t="shared" si="17"/>
        <v>77.566676180978192</v>
      </c>
      <c r="F70" s="29">
        <f t="shared" si="18"/>
        <v>139.03460824892315</v>
      </c>
      <c r="G70" s="30">
        <f t="shared" si="19"/>
        <v>37.075895533046179</v>
      </c>
      <c r="H70" s="39">
        <v>975.68146139595297</v>
      </c>
      <c r="I70" s="29">
        <f t="shared" si="20"/>
        <v>6.8297702297716709</v>
      </c>
      <c r="J70" s="29">
        <f t="shared" si="21"/>
        <v>461.49733124028575</v>
      </c>
      <c r="K70" s="26">
        <f t="shared" si="22"/>
        <v>155.13335236195653</v>
      </c>
      <c r="L70" s="29">
        <f t="shared" si="23"/>
        <v>278.06921649784658</v>
      </c>
      <c r="M70" s="30">
        <f t="shared" si="24"/>
        <v>74.151791066092429</v>
      </c>
      <c r="N70" s="39">
        <v>3254.2179722363298</v>
      </c>
      <c r="O70" s="29">
        <f t="shared" si="25"/>
        <v>22.779525805654309</v>
      </c>
      <c r="P70" s="29">
        <f t="shared" si="26"/>
        <v>1539.245100867784</v>
      </c>
      <c r="Q70" s="29">
        <f t="shared" si="27"/>
        <v>517.42065758557646</v>
      </c>
      <c r="R70" s="29">
        <f t="shared" si="28"/>
        <v>927.45212208735393</v>
      </c>
      <c r="S70" s="30">
        <f t="shared" si="29"/>
        <v>247.32056588996107</v>
      </c>
    </row>
    <row r="71" spans="1:19" ht="15">
      <c r="A71" s="5" t="s">
        <v>142</v>
      </c>
      <c r="B71" s="43">
        <v>2.3223050320013598</v>
      </c>
      <c r="C71" s="29">
        <f t="shared" si="15"/>
        <v>1.6256135224009521E-2</v>
      </c>
      <c r="D71" s="29">
        <f t="shared" si="16"/>
        <v>1.0984502801366431</v>
      </c>
      <c r="E71" s="26">
        <f t="shared" si="17"/>
        <v>0.36924650008821625</v>
      </c>
      <c r="F71" s="29">
        <f t="shared" si="18"/>
        <v>0.66185693412038749</v>
      </c>
      <c r="G71" s="30">
        <f t="shared" si="19"/>
        <v>0.17649518243210335</v>
      </c>
      <c r="H71" s="39">
        <v>4.6446100640027099</v>
      </c>
      <c r="I71" s="29">
        <f t="shared" si="20"/>
        <v>3.2512270448018972E-2</v>
      </c>
      <c r="J71" s="29">
        <f t="shared" si="21"/>
        <v>2.1969005602732818</v>
      </c>
      <c r="K71" s="26">
        <f t="shared" si="22"/>
        <v>0.73849300017643094</v>
      </c>
      <c r="L71" s="29">
        <f t="shared" si="23"/>
        <v>1.3237138682407723</v>
      </c>
      <c r="M71" s="30">
        <f t="shared" si="24"/>
        <v>0.35299036486420593</v>
      </c>
      <c r="N71" s="39">
        <v>7.1834532534502404</v>
      </c>
      <c r="O71" s="29">
        <f t="shared" si="25"/>
        <v>5.0284172774151682E-2</v>
      </c>
      <c r="P71" s="29">
        <f t="shared" si="26"/>
        <v>3.3977733888819635</v>
      </c>
      <c r="Q71" s="29">
        <f t="shared" si="27"/>
        <v>1.1421690672985882</v>
      </c>
      <c r="R71" s="29">
        <f t="shared" si="28"/>
        <v>2.0472841772333186</v>
      </c>
      <c r="S71" s="30">
        <f t="shared" si="29"/>
        <v>0.5459424472622183</v>
      </c>
    </row>
    <row r="72" spans="1:19" ht="15">
      <c r="A72" s="5" t="s">
        <v>146</v>
      </c>
      <c r="B72" s="43">
        <v>24.158131041936301</v>
      </c>
      <c r="C72" s="29">
        <f t="shared" si="15"/>
        <v>0.16910691729355412</v>
      </c>
      <c r="D72" s="29">
        <f t="shared" si="16"/>
        <v>11.42679598283587</v>
      </c>
      <c r="E72" s="26">
        <f t="shared" si="17"/>
        <v>3.8411428356678718</v>
      </c>
      <c r="F72" s="29">
        <f t="shared" si="18"/>
        <v>6.8850673469518453</v>
      </c>
      <c r="G72" s="30">
        <f t="shared" si="19"/>
        <v>1.8360179591871588</v>
      </c>
      <c r="H72" s="39">
        <v>48.316262083872502</v>
      </c>
      <c r="I72" s="29">
        <f t="shared" si="20"/>
        <v>0.33821383458710752</v>
      </c>
      <c r="J72" s="29">
        <f t="shared" si="21"/>
        <v>22.853591965671693</v>
      </c>
      <c r="K72" s="26">
        <f t="shared" si="22"/>
        <v>7.6822856713357277</v>
      </c>
      <c r="L72" s="29">
        <f t="shared" si="23"/>
        <v>13.770134693903662</v>
      </c>
      <c r="M72" s="30">
        <f t="shared" si="24"/>
        <v>3.6720359183743101</v>
      </c>
      <c r="N72" s="39">
        <v>83.943956832997202</v>
      </c>
      <c r="O72" s="29">
        <f t="shared" si="25"/>
        <v>0.58760769783098044</v>
      </c>
      <c r="P72" s="29">
        <f t="shared" si="26"/>
        <v>39.705491582007674</v>
      </c>
      <c r="Q72" s="29">
        <f t="shared" si="27"/>
        <v>13.347089136446556</v>
      </c>
      <c r="R72" s="29">
        <f t="shared" si="28"/>
        <v>23.924027697404199</v>
      </c>
      <c r="S72" s="30">
        <f t="shared" si="29"/>
        <v>6.3797407193077875</v>
      </c>
    </row>
    <row r="73" spans="1:19" ht="15">
      <c r="A73" s="5" t="s">
        <v>148</v>
      </c>
      <c r="B73" s="43">
        <v>0</v>
      </c>
      <c r="C73" s="29">
        <f t="shared" si="15"/>
        <v>0</v>
      </c>
      <c r="D73" s="29">
        <f t="shared" si="16"/>
        <v>0</v>
      </c>
      <c r="E73" s="26">
        <f t="shared" si="17"/>
        <v>0</v>
      </c>
      <c r="F73" s="29">
        <f t="shared" si="18"/>
        <v>0</v>
      </c>
      <c r="G73" s="30">
        <f t="shared" si="19"/>
        <v>0</v>
      </c>
      <c r="H73" s="39">
        <v>0</v>
      </c>
      <c r="I73" s="29">
        <f t="shared" si="20"/>
        <v>0</v>
      </c>
      <c r="J73" s="29">
        <f t="shared" si="21"/>
        <v>0</v>
      </c>
      <c r="K73" s="26">
        <f t="shared" si="22"/>
        <v>0</v>
      </c>
      <c r="L73" s="29">
        <f t="shared" si="23"/>
        <v>0</v>
      </c>
      <c r="M73" s="30">
        <f t="shared" si="24"/>
        <v>0</v>
      </c>
      <c r="N73" s="39">
        <v>8.2318343521037808E-6</v>
      </c>
      <c r="O73" s="29">
        <f t="shared" si="25"/>
        <v>5.7622840464726467E-8</v>
      </c>
      <c r="P73" s="29">
        <f t="shared" si="26"/>
        <v>3.8936576485450879E-6</v>
      </c>
      <c r="Q73" s="29">
        <f t="shared" si="27"/>
        <v>1.3088616619845011E-6</v>
      </c>
      <c r="R73" s="29">
        <f t="shared" si="28"/>
        <v>2.3460727903495773E-6</v>
      </c>
      <c r="S73" s="30">
        <f t="shared" si="29"/>
        <v>6.2561941075988733E-7</v>
      </c>
    </row>
    <row r="74" spans="1:19" ht="15">
      <c r="A74" s="5" t="s">
        <v>149</v>
      </c>
      <c r="B74" s="43">
        <v>0</v>
      </c>
      <c r="C74" s="29">
        <f t="shared" si="15"/>
        <v>0</v>
      </c>
      <c r="D74" s="29">
        <f t="shared" si="16"/>
        <v>0</v>
      </c>
      <c r="E74" s="26">
        <f t="shared" si="17"/>
        <v>0</v>
      </c>
      <c r="F74" s="29">
        <f t="shared" si="18"/>
        <v>0</v>
      </c>
      <c r="G74" s="30">
        <f t="shared" si="19"/>
        <v>0</v>
      </c>
      <c r="H74" s="39">
        <v>0</v>
      </c>
      <c r="I74" s="29">
        <f t="shared" si="20"/>
        <v>0</v>
      </c>
      <c r="J74" s="29">
        <f t="shared" si="21"/>
        <v>0</v>
      </c>
      <c r="K74" s="26">
        <f t="shared" si="22"/>
        <v>0</v>
      </c>
      <c r="L74" s="29">
        <f t="shared" si="23"/>
        <v>0</v>
      </c>
      <c r="M74" s="30">
        <f t="shared" si="24"/>
        <v>0</v>
      </c>
      <c r="N74" s="39">
        <v>17.055361393902501</v>
      </c>
      <c r="O74" s="29">
        <f t="shared" si="25"/>
        <v>0.11938752975731751</v>
      </c>
      <c r="P74" s="29">
        <f t="shared" si="26"/>
        <v>8.0671859393158822</v>
      </c>
      <c r="Q74" s="29">
        <f t="shared" si="27"/>
        <v>2.7118024616304979</v>
      </c>
      <c r="R74" s="29">
        <f t="shared" si="28"/>
        <v>4.860777997262212</v>
      </c>
      <c r="S74" s="30">
        <f t="shared" si="29"/>
        <v>1.2962074659365901</v>
      </c>
    </row>
    <row r="75" spans="1:19" ht="15">
      <c r="A75" s="5" t="s">
        <v>150</v>
      </c>
      <c r="B75" s="43">
        <v>108.523254494711</v>
      </c>
      <c r="C75" s="29">
        <f t="shared" si="15"/>
        <v>0.75966278146297694</v>
      </c>
      <c r="D75" s="29">
        <f t="shared" si="16"/>
        <v>51.331499375998298</v>
      </c>
      <c r="E75" s="26">
        <f t="shared" si="17"/>
        <v>17.255197464659048</v>
      </c>
      <c r="F75" s="29">
        <f t="shared" si="18"/>
        <v>30.929127530992631</v>
      </c>
      <c r="G75" s="30">
        <f t="shared" si="19"/>
        <v>8.2477673415980348</v>
      </c>
      <c r="H75" s="39">
        <v>217.046508989421</v>
      </c>
      <c r="I75" s="29">
        <f t="shared" si="20"/>
        <v>1.519325562925947</v>
      </c>
      <c r="J75" s="29">
        <f t="shared" si="21"/>
        <v>102.66299875199613</v>
      </c>
      <c r="K75" s="26">
        <f t="shared" si="22"/>
        <v>34.51039492931794</v>
      </c>
      <c r="L75" s="29">
        <f t="shared" si="23"/>
        <v>61.858255061984977</v>
      </c>
      <c r="M75" s="30">
        <f t="shared" si="24"/>
        <v>16.495534683195995</v>
      </c>
      <c r="N75" s="39">
        <v>389.53470652515801</v>
      </c>
      <c r="O75" s="29">
        <f t="shared" si="25"/>
        <v>2.7267429456761061</v>
      </c>
      <c r="P75" s="29">
        <f t="shared" si="26"/>
        <v>184.24991618639973</v>
      </c>
      <c r="Q75" s="29">
        <f t="shared" si="27"/>
        <v>61.936018337500123</v>
      </c>
      <c r="R75" s="29">
        <f t="shared" si="28"/>
        <v>111.01739135967003</v>
      </c>
      <c r="S75" s="30">
        <f t="shared" si="29"/>
        <v>29.604637695912007</v>
      </c>
    </row>
    <row r="76" spans="1:19" ht="15">
      <c r="A76" s="5" t="s">
        <v>151</v>
      </c>
      <c r="B76" s="43">
        <v>13.4329368051933</v>
      </c>
      <c r="C76" s="29">
        <f t="shared" si="15"/>
        <v>9.403055763635311E-2</v>
      </c>
      <c r="D76" s="29">
        <f t="shared" si="16"/>
        <v>6.3537791088564308</v>
      </c>
      <c r="E76" s="26">
        <f t="shared" si="17"/>
        <v>2.135836952025735</v>
      </c>
      <c r="F76" s="29">
        <f t="shared" si="18"/>
        <v>3.8283869894800904</v>
      </c>
      <c r="G76" s="30">
        <f t="shared" si="19"/>
        <v>1.0209031971946907</v>
      </c>
      <c r="H76" s="39">
        <v>26.8658736103866</v>
      </c>
      <c r="I76" s="29">
        <f t="shared" si="20"/>
        <v>0.18806111527270622</v>
      </c>
      <c r="J76" s="29">
        <f t="shared" si="21"/>
        <v>12.707558217712862</v>
      </c>
      <c r="K76" s="26">
        <f t="shared" si="22"/>
        <v>4.27167390405147</v>
      </c>
      <c r="L76" s="29">
        <f t="shared" si="23"/>
        <v>7.6567739789601807</v>
      </c>
      <c r="M76" s="30">
        <f t="shared" si="24"/>
        <v>2.0418063943893814</v>
      </c>
      <c r="N76" s="39">
        <v>83.764102827783105</v>
      </c>
      <c r="O76" s="29">
        <f t="shared" si="25"/>
        <v>0.58634871979448178</v>
      </c>
      <c r="P76" s="29">
        <f t="shared" si="26"/>
        <v>39.620420637541407</v>
      </c>
      <c r="Q76" s="29">
        <f t="shared" si="27"/>
        <v>13.318492349617514</v>
      </c>
      <c r="R76" s="29">
        <f t="shared" si="28"/>
        <v>23.872769305918183</v>
      </c>
      <c r="S76" s="30">
        <f t="shared" si="29"/>
        <v>6.3660718149115159</v>
      </c>
    </row>
    <row r="77" spans="1:19" ht="15">
      <c r="A77" s="5" t="s">
        <v>152</v>
      </c>
      <c r="B77" s="43">
        <v>19.358666746466302</v>
      </c>
      <c r="C77" s="29">
        <f t="shared" si="15"/>
        <v>0.13551066722526411</v>
      </c>
      <c r="D77" s="29">
        <f t="shared" si="16"/>
        <v>9.1566493710785597</v>
      </c>
      <c r="E77" s="26">
        <f t="shared" si="17"/>
        <v>3.0780280126881419</v>
      </c>
      <c r="F77" s="29">
        <f t="shared" si="18"/>
        <v>5.5172200227428956</v>
      </c>
      <c r="G77" s="30">
        <f t="shared" si="19"/>
        <v>1.471258672731439</v>
      </c>
      <c r="H77" s="39">
        <v>38.717333492932703</v>
      </c>
      <c r="I77" s="29">
        <f t="shared" si="20"/>
        <v>0.27102133445052895</v>
      </c>
      <c r="J77" s="29">
        <f t="shared" si="21"/>
        <v>18.313298742157169</v>
      </c>
      <c r="K77" s="26">
        <f t="shared" si="22"/>
        <v>6.1560560253762997</v>
      </c>
      <c r="L77" s="29">
        <f t="shared" si="23"/>
        <v>11.03444004548582</v>
      </c>
      <c r="M77" s="30">
        <f t="shared" si="24"/>
        <v>2.9425173454628855</v>
      </c>
      <c r="N77" s="39">
        <v>55.551791553350803</v>
      </c>
      <c r="O77" s="29">
        <f t="shared" si="25"/>
        <v>0.38886254087345562</v>
      </c>
      <c r="P77" s="29">
        <f t="shared" si="26"/>
        <v>26.27599740473493</v>
      </c>
      <c r="Q77" s="29">
        <f t="shared" si="27"/>
        <v>8.8327348569827784</v>
      </c>
      <c r="R77" s="29">
        <f t="shared" si="28"/>
        <v>15.832260592704978</v>
      </c>
      <c r="S77" s="30">
        <f t="shared" si="29"/>
        <v>4.2219361580546613</v>
      </c>
    </row>
    <row r="78" spans="1:19" ht="15">
      <c r="A78" s="5" t="s">
        <v>153</v>
      </c>
      <c r="B78" s="43">
        <v>5.1169467924534198</v>
      </c>
      <c r="C78" s="29">
        <f t="shared" si="15"/>
        <v>3.5818627547173937E-2</v>
      </c>
      <c r="D78" s="29">
        <f t="shared" si="16"/>
        <v>2.4203158328304673</v>
      </c>
      <c r="E78" s="26">
        <f t="shared" si="17"/>
        <v>0.81359454000009379</v>
      </c>
      <c r="F78" s="29">
        <f t="shared" si="18"/>
        <v>1.4583298358492245</v>
      </c>
      <c r="G78" s="30">
        <f t="shared" si="19"/>
        <v>0.38888795622645989</v>
      </c>
      <c r="H78" s="39">
        <v>10.2338935849068</v>
      </c>
      <c r="I78" s="29">
        <f t="shared" si="20"/>
        <v>7.163725509434761E-2</v>
      </c>
      <c r="J78" s="29">
        <f t="shared" si="21"/>
        <v>4.8406316656609167</v>
      </c>
      <c r="K78" s="26">
        <f t="shared" si="22"/>
        <v>1.6271890800001814</v>
      </c>
      <c r="L78" s="29">
        <f t="shared" si="23"/>
        <v>2.9166596716984379</v>
      </c>
      <c r="M78" s="30">
        <f t="shared" si="24"/>
        <v>0.77777591245291677</v>
      </c>
      <c r="N78" s="39">
        <v>18.680938834243999</v>
      </c>
      <c r="O78" s="29">
        <f t="shared" si="25"/>
        <v>0.130766571839708</v>
      </c>
      <c r="P78" s="29">
        <f t="shared" si="26"/>
        <v>8.8360840685974118</v>
      </c>
      <c r="Q78" s="29">
        <f t="shared" si="27"/>
        <v>2.9702692746447958</v>
      </c>
      <c r="R78" s="29">
        <f t="shared" si="28"/>
        <v>5.3240675677595393</v>
      </c>
      <c r="S78" s="30">
        <f t="shared" si="29"/>
        <v>1.4197513514025439</v>
      </c>
    </row>
    <row r="79" spans="1:19" ht="15">
      <c r="A79" s="5" t="s">
        <v>155</v>
      </c>
      <c r="B79" s="43">
        <v>1.8381177916990299</v>
      </c>
      <c r="C79" s="29">
        <f t="shared" si="15"/>
        <v>1.286682454189321E-2</v>
      </c>
      <c r="D79" s="29">
        <f t="shared" si="16"/>
        <v>0.86942971547364112</v>
      </c>
      <c r="E79" s="26">
        <f t="shared" si="17"/>
        <v>0.29226072888014576</v>
      </c>
      <c r="F79" s="29">
        <f t="shared" si="18"/>
        <v>0.52386357063422351</v>
      </c>
      <c r="G79" s="30">
        <f t="shared" si="19"/>
        <v>0.13969695216912628</v>
      </c>
      <c r="H79" s="39">
        <v>3.67623558339807</v>
      </c>
      <c r="I79" s="29">
        <f t="shared" si="20"/>
        <v>2.5733649083786489E-2</v>
      </c>
      <c r="J79" s="29">
        <f t="shared" si="21"/>
        <v>1.7388594309472871</v>
      </c>
      <c r="K79" s="26">
        <f t="shared" si="22"/>
        <v>0.58452145776029318</v>
      </c>
      <c r="L79" s="29">
        <f t="shared" si="23"/>
        <v>1.0477271412684499</v>
      </c>
      <c r="M79" s="30">
        <f t="shared" si="24"/>
        <v>0.27939390433825328</v>
      </c>
      <c r="N79" s="39">
        <v>4.7758519277084597</v>
      </c>
      <c r="O79" s="29">
        <f t="shared" si="25"/>
        <v>3.3430963493959222E-2</v>
      </c>
      <c r="P79" s="29">
        <f t="shared" si="26"/>
        <v>2.2589779618061012</v>
      </c>
      <c r="Q79" s="29">
        <f t="shared" si="27"/>
        <v>0.7593604565056451</v>
      </c>
      <c r="R79" s="29">
        <f t="shared" si="28"/>
        <v>1.3611177993969108</v>
      </c>
      <c r="S79" s="30">
        <f t="shared" si="29"/>
        <v>0.36296474650584293</v>
      </c>
    </row>
    <row r="80" spans="1:19" ht="15">
      <c r="A80" s="5" t="s">
        <v>157</v>
      </c>
      <c r="B80" s="43">
        <v>8.33283274513478E-2</v>
      </c>
      <c r="C80" s="29">
        <f t="shared" si="15"/>
        <v>5.8329829215943466E-4</v>
      </c>
      <c r="D80" s="29">
        <f t="shared" si="16"/>
        <v>3.9414298884487504E-2</v>
      </c>
      <c r="E80" s="26">
        <f t="shared" si="17"/>
        <v>1.32492040647643E-2</v>
      </c>
      <c r="F80" s="29">
        <f t="shared" si="18"/>
        <v>2.3748573323634121E-2</v>
      </c>
      <c r="G80" s="30">
        <f t="shared" si="19"/>
        <v>6.3329528863024327E-3</v>
      </c>
      <c r="H80" s="39">
        <v>0.16665665490269599</v>
      </c>
      <c r="I80" s="29">
        <f t="shared" si="20"/>
        <v>1.1665965843188719E-3</v>
      </c>
      <c r="J80" s="29">
        <f t="shared" si="21"/>
        <v>7.8828597768975203E-2</v>
      </c>
      <c r="K80" s="26">
        <f t="shared" si="22"/>
        <v>2.6498408129528663E-2</v>
      </c>
      <c r="L80" s="29">
        <f t="shared" si="23"/>
        <v>4.7497146647268354E-2</v>
      </c>
      <c r="M80" s="30">
        <f t="shared" si="24"/>
        <v>1.2665905772604895E-2</v>
      </c>
      <c r="N80" s="39">
        <v>0.23911607007778099</v>
      </c>
      <c r="O80" s="29">
        <f t="shared" si="25"/>
        <v>1.673812490544467E-3</v>
      </c>
      <c r="P80" s="29">
        <f t="shared" si="26"/>
        <v>0.1131019011467904</v>
      </c>
      <c r="Q80" s="29">
        <f t="shared" si="27"/>
        <v>3.8019455142367181E-2</v>
      </c>
      <c r="R80" s="29">
        <f t="shared" si="28"/>
        <v>6.8148079972167583E-2</v>
      </c>
      <c r="S80" s="30">
        <f t="shared" si="29"/>
        <v>1.8172821325911356E-2</v>
      </c>
    </row>
    <row r="81" spans="1:19" ht="15">
      <c r="A81" s="5" t="s">
        <v>160</v>
      </c>
      <c r="B81" s="43">
        <v>1.6759053378486199</v>
      </c>
      <c r="C81" s="29">
        <f t="shared" si="15"/>
        <v>1.173133736494034E-2</v>
      </c>
      <c r="D81" s="29">
        <f t="shared" si="16"/>
        <v>0.79270322480239719</v>
      </c>
      <c r="E81" s="26">
        <f t="shared" si="17"/>
        <v>0.26646894871793059</v>
      </c>
      <c r="F81" s="29">
        <f t="shared" si="18"/>
        <v>0.47763302128685664</v>
      </c>
      <c r="G81" s="30">
        <f t="shared" si="19"/>
        <v>0.12736880567649511</v>
      </c>
      <c r="H81" s="39">
        <v>3.3518106756972399</v>
      </c>
      <c r="I81" s="29">
        <f t="shared" si="20"/>
        <v>2.346267472988068E-2</v>
      </c>
      <c r="J81" s="29">
        <f t="shared" si="21"/>
        <v>1.5854064496047944</v>
      </c>
      <c r="K81" s="26">
        <f t="shared" si="22"/>
        <v>0.53293789743586117</v>
      </c>
      <c r="L81" s="29">
        <f t="shared" si="23"/>
        <v>0.95526604257371328</v>
      </c>
      <c r="M81" s="30">
        <f t="shared" si="24"/>
        <v>0.25473761135299022</v>
      </c>
      <c r="N81" s="39">
        <v>6.2375570108862499</v>
      </c>
      <c r="O81" s="29">
        <f t="shared" si="25"/>
        <v>4.366289907620375E-2</v>
      </c>
      <c r="P81" s="29">
        <f t="shared" si="26"/>
        <v>2.9503644661491961</v>
      </c>
      <c r="Q81" s="29">
        <f t="shared" si="27"/>
        <v>0.99177156473091377</v>
      </c>
      <c r="R81" s="29">
        <f t="shared" si="28"/>
        <v>1.777703748102581</v>
      </c>
      <c r="S81" s="30">
        <f t="shared" si="29"/>
        <v>0.47405433282735499</v>
      </c>
    </row>
    <row r="82" spans="1:19" ht="15">
      <c r="A82" s="5" t="s">
        <v>161</v>
      </c>
      <c r="B82" s="43">
        <v>0</v>
      </c>
      <c r="C82" s="29">
        <f t="shared" si="15"/>
        <v>0</v>
      </c>
      <c r="D82" s="29">
        <f t="shared" si="16"/>
        <v>0</v>
      </c>
      <c r="E82" s="26">
        <f t="shared" si="17"/>
        <v>0</v>
      </c>
      <c r="F82" s="29">
        <f t="shared" si="18"/>
        <v>0</v>
      </c>
      <c r="G82" s="30">
        <f t="shared" si="19"/>
        <v>0</v>
      </c>
      <c r="H82" s="39">
        <v>0</v>
      </c>
      <c r="I82" s="29">
        <f t="shared" si="20"/>
        <v>0</v>
      </c>
      <c r="J82" s="29">
        <f t="shared" si="21"/>
        <v>0</v>
      </c>
      <c r="K82" s="26">
        <f t="shared" si="22"/>
        <v>0</v>
      </c>
      <c r="L82" s="29">
        <f t="shared" si="23"/>
        <v>0</v>
      </c>
      <c r="M82" s="30">
        <f t="shared" si="24"/>
        <v>0</v>
      </c>
      <c r="N82" s="39">
        <v>1.10952319825794E-7</v>
      </c>
      <c r="O82" s="29">
        <f t="shared" si="25"/>
        <v>7.76666238780558E-10</v>
      </c>
      <c r="P82" s="29">
        <f t="shared" si="26"/>
        <v>5.2480447277600561E-8</v>
      </c>
      <c r="Q82" s="29">
        <f t="shared" si="27"/>
        <v>1.7641418852301247E-8</v>
      </c>
      <c r="R82" s="29">
        <f t="shared" si="28"/>
        <v>3.1621411150351284E-8</v>
      </c>
      <c r="S82" s="30">
        <f t="shared" si="29"/>
        <v>8.4323763067603435E-9</v>
      </c>
    </row>
    <row r="83" spans="1:19" ht="15">
      <c r="A83" s="5" t="s">
        <v>162</v>
      </c>
      <c r="B83" s="43">
        <v>5.9693809527379099E-2</v>
      </c>
      <c r="C83" s="29">
        <f t="shared" si="15"/>
        <v>4.1785666669165368E-4</v>
      </c>
      <c r="D83" s="29">
        <f t="shared" si="16"/>
        <v>2.8235171906450314E-2</v>
      </c>
      <c r="E83" s="26">
        <f t="shared" si="17"/>
        <v>9.4913157148532774E-3</v>
      </c>
      <c r="F83" s="29">
        <f t="shared" si="18"/>
        <v>1.701273571530304E-2</v>
      </c>
      <c r="G83" s="30">
        <f t="shared" si="19"/>
        <v>4.5367295240808115E-3</v>
      </c>
      <c r="H83" s="39">
        <v>0.119387619054758</v>
      </c>
      <c r="I83" s="29">
        <f t="shared" si="20"/>
        <v>8.3571333338330607E-4</v>
      </c>
      <c r="J83" s="29">
        <f t="shared" si="21"/>
        <v>5.6470343812900531E-2</v>
      </c>
      <c r="K83" s="26">
        <f t="shared" si="22"/>
        <v>1.8982631429706524E-2</v>
      </c>
      <c r="L83" s="29">
        <f t="shared" si="23"/>
        <v>3.4025471430606032E-2</v>
      </c>
      <c r="M83" s="30">
        <f t="shared" si="24"/>
        <v>9.0734590481616074E-3</v>
      </c>
      <c r="N83" s="39">
        <v>3.2152799760358501</v>
      </c>
      <c r="O83" s="29">
        <f t="shared" si="25"/>
        <v>2.2506959832250952E-2</v>
      </c>
      <c r="P83" s="29">
        <f t="shared" si="26"/>
        <v>1.520827428664957</v>
      </c>
      <c r="Q83" s="29">
        <f t="shared" si="27"/>
        <v>0.51122951618970014</v>
      </c>
      <c r="R83" s="29">
        <f t="shared" si="28"/>
        <v>0.91635479317021717</v>
      </c>
      <c r="S83" s="30">
        <f t="shared" si="29"/>
        <v>0.24436127817872461</v>
      </c>
    </row>
    <row r="84" spans="1:19" ht="15">
      <c r="A84" s="5" t="s">
        <v>163</v>
      </c>
      <c r="B84" s="43">
        <v>0</v>
      </c>
      <c r="C84" s="29">
        <f t="shared" si="15"/>
        <v>0</v>
      </c>
      <c r="D84" s="29">
        <f t="shared" si="16"/>
        <v>0</v>
      </c>
      <c r="E84" s="26">
        <f t="shared" si="17"/>
        <v>0</v>
      </c>
      <c r="F84" s="29">
        <f t="shared" si="18"/>
        <v>0</v>
      </c>
      <c r="G84" s="30">
        <f t="shared" si="19"/>
        <v>0</v>
      </c>
      <c r="H84" s="39">
        <v>0</v>
      </c>
      <c r="I84" s="29">
        <f t="shared" si="20"/>
        <v>0</v>
      </c>
      <c r="J84" s="29">
        <f t="shared" si="21"/>
        <v>0</v>
      </c>
      <c r="K84" s="26">
        <f t="shared" si="22"/>
        <v>0</v>
      </c>
      <c r="L84" s="29">
        <f t="shared" si="23"/>
        <v>0</v>
      </c>
      <c r="M84" s="30">
        <f t="shared" si="24"/>
        <v>0</v>
      </c>
      <c r="N84" s="39">
        <v>1.2767306406158301E-2</v>
      </c>
      <c r="O84" s="29">
        <f t="shared" si="25"/>
        <v>8.9371144843108111E-5</v>
      </c>
      <c r="P84" s="29">
        <f t="shared" si="26"/>
        <v>6.0389359301128761E-3</v>
      </c>
      <c r="Q84" s="29">
        <f t="shared" si="27"/>
        <v>2.0300017185791697E-3</v>
      </c>
      <c r="R84" s="29">
        <f t="shared" si="28"/>
        <v>3.6386823257551154E-3</v>
      </c>
      <c r="S84" s="30">
        <f t="shared" si="29"/>
        <v>9.7031528686803076E-4</v>
      </c>
    </row>
    <row r="85" spans="1:19" ht="15">
      <c r="A85" s="5" t="s">
        <v>164</v>
      </c>
      <c r="B85" s="43">
        <v>5.8051865167230803</v>
      </c>
      <c r="C85" s="29">
        <f t="shared" si="15"/>
        <v>4.0636305617061566E-2</v>
      </c>
      <c r="D85" s="29">
        <f t="shared" si="16"/>
        <v>2.7458532224100169</v>
      </c>
      <c r="E85" s="26">
        <f t="shared" si="17"/>
        <v>0.92302465615896978</v>
      </c>
      <c r="F85" s="29">
        <f t="shared" si="18"/>
        <v>1.6544781572660778</v>
      </c>
      <c r="G85" s="30">
        <f t="shared" si="19"/>
        <v>0.44119417527095411</v>
      </c>
      <c r="H85" s="39">
        <v>11.6103730334462</v>
      </c>
      <c r="I85" s="29">
        <f t="shared" si="20"/>
        <v>8.1272611234123396E-2</v>
      </c>
      <c r="J85" s="29">
        <f t="shared" si="21"/>
        <v>5.4917064448200525</v>
      </c>
      <c r="K85" s="26">
        <f t="shared" si="22"/>
        <v>1.8460493123179458</v>
      </c>
      <c r="L85" s="29">
        <f t="shared" si="23"/>
        <v>3.3089563145321668</v>
      </c>
      <c r="M85" s="30">
        <f t="shared" si="24"/>
        <v>0.88238835054191112</v>
      </c>
      <c r="N85" s="39">
        <v>79.445120969268302</v>
      </c>
      <c r="O85" s="29">
        <f t="shared" si="25"/>
        <v>0.55611584678487813</v>
      </c>
      <c r="P85" s="29">
        <f t="shared" si="26"/>
        <v>37.577542218463904</v>
      </c>
      <c r="Q85" s="29">
        <f t="shared" si="27"/>
        <v>12.63177423411366</v>
      </c>
      <c r="R85" s="29">
        <f t="shared" si="28"/>
        <v>22.641859476241464</v>
      </c>
      <c r="S85" s="30">
        <f t="shared" si="29"/>
        <v>6.0378291936643906</v>
      </c>
    </row>
    <row r="86" spans="1:19" ht="15">
      <c r="A86" s="5" t="s">
        <v>165</v>
      </c>
      <c r="B86" s="43">
        <v>0</v>
      </c>
      <c r="C86" s="29">
        <f t="shared" si="15"/>
        <v>0</v>
      </c>
      <c r="D86" s="29">
        <f t="shared" si="16"/>
        <v>0</v>
      </c>
      <c r="E86" s="26">
        <f t="shared" si="17"/>
        <v>0</v>
      </c>
      <c r="F86" s="29">
        <f t="shared" si="18"/>
        <v>0</v>
      </c>
      <c r="G86" s="30">
        <f t="shared" si="19"/>
        <v>0</v>
      </c>
      <c r="H86" s="39">
        <v>0</v>
      </c>
      <c r="I86" s="29">
        <f t="shared" si="20"/>
        <v>0</v>
      </c>
      <c r="J86" s="29">
        <f t="shared" si="21"/>
        <v>0</v>
      </c>
      <c r="K86" s="26">
        <f t="shared" si="22"/>
        <v>0</v>
      </c>
      <c r="L86" s="29">
        <f t="shared" si="23"/>
        <v>0</v>
      </c>
      <c r="M86" s="30">
        <f t="shared" si="24"/>
        <v>0</v>
      </c>
      <c r="N86" s="39">
        <v>0</v>
      </c>
      <c r="O86" s="29">
        <f t="shared" si="25"/>
        <v>0</v>
      </c>
      <c r="P86" s="29">
        <f t="shared" si="26"/>
        <v>0</v>
      </c>
      <c r="Q86" s="29">
        <f t="shared" si="27"/>
        <v>0</v>
      </c>
      <c r="R86" s="29">
        <f t="shared" si="28"/>
        <v>0</v>
      </c>
      <c r="S86" s="30">
        <f t="shared" si="29"/>
        <v>0</v>
      </c>
    </row>
    <row r="87" spans="1:19" ht="15">
      <c r="A87" s="5" t="s">
        <v>166</v>
      </c>
      <c r="B87" s="43">
        <v>0.93111957691099501</v>
      </c>
      <c r="C87" s="29">
        <f t="shared" si="15"/>
        <v>6.5178370383769651E-3</v>
      </c>
      <c r="D87" s="29">
        <f t="shared" si="16"/>
        <v>0.44041955987890063</v>
      </c>
      <c r="E87" s="26">
        <f t="shared" si="17"/>
        <v>0.14804801272884821</v>
      </c>
      <c r="F87" s="29">
        <f t="shared" si="18"/>
        <v>0.26536907941963356</v>
      </c>
      <c r="G87" s="30">
        <f t="shared" si="19"/>
        <v>7.0765087845235622E-2</v>
      </c>
      <c r="H87" s="39">
        <v>1.86223915382199</v>
      </c>
      <c r="I87" s="29">
        <f t="shared" si="20"/>
        <v>1.303567407675393E-2</v>
      </c>
      <c r="J87" s="29">
        <f t="shared" si="21"/>
        <v>0.88083911975780127</v>
      </c>
      <c r="K87" s="26">
        <f t="shared" si="22"/>
        <v>0.29609602545769642</v>
      </c>
      <c r="L87" s="29">
        <f t="shared" si="23"/>
        <v>0.53073815883926712</v>
      </c>
      <c r="M87" s="30">
        <f t="shared" si="24"/>
        <v>0.14153017569047124</v>
      </c>
      <c r="N87" s="39">
        <v>2.6719083511359001</v>
      </c>
      <c r="O87" s="29">
        <f t="shared" si="25"/>
        <v>1.8703358457951302E-2</v>
      </c>
      <c r="P87" s="29">
        <f t="shared" si="26"/>
        <v>1.2638126500872806</v>
      </c>
      <c r="Q87" s="29">
        <f t="shared" si="27"/>
        <v>0.42483342783060812</v>
      </c>
      <c r="R87" s="29">
        <f t="shared" si="28"/>
        <v>0.76149388007373142</v>
      </c>
      <c r="S87" s="30">
        <f t="shared" si="29"/>
        <v>0.20306503468632839</v>
      </c>
    </row>
    <row r="88" spans="1:19" ht="15">
      <c r="A88" s="5" t="s">
        <v>168</v>
      </c>
      <c r="B88" s="43">
        <v>0</v>
      </c>
      <c r="C88" s="29">
        <f t="shared" si="15"/>
        <v>0</v>
      </c>
      <c r="D88" s="29">
        <f t="shared" si="16"/>
        <v>0</v>
      </c>
      <c r="E88" s="26">
        <f t="shared" si="17"/>
        <v>0</v>
      </c>
      <c r="F88" s="29">
        <f t="shared" si="18"/>
        <v>0</v>
      </c>
      <c r="G88" s="30">
        <f t="shared" si="19"/>
        <v>0</v>
      </c>
      <c r="H88" s="39">
        <v>0</v>
      </c>
      <c r="I88" s="29">
        <f t="shared" si="20"/>
        <v>0</v>
      </c>
      <c r="J88" s="29">
        <f t="shared" si="21"/>
        <v>0</v>
      </c>
      <c r="K88" s="26">
        <f t="shared" si="22"/>
        <v>0</v>
      </c>
      <c r="L88" s="29">
        <f t="shared" si="23"/>
        <v>0</v>
      </c>
      <c r="M88" s="30">
        <f t="shared" si="24"/>
        <v>0</v>
      </c>
      <c r="N88" s="39">
        <v>4.0354999041202298E-3</v>
      </c>
      <c r="O88" s="29">
        <f t="shared" si="25"/>
        <v>2.8248499328841608E-5</v>
      </c>
      <c r="P88" s="29">
        <f t="shared" si="26"/>
        <v>1.9087914546488686E-3</v>
      </c>
      <c r="Q88" s="29">
        <f t="shared" si="27"/>
        <v>6.416444847551165E-4</v>
      </c>
      <c r="R88" s="29">
        <f t="shared" si="28"/>
        <v>1.1501174726742654E-3</v>
      </c>
      <c r="S88" s="30">
        <f t="shared" si="29"/>
        <v>3.0669799271313748E-4</v>
      </c>
    </row>
    <row r="89" spans="1:19" ht="15">
      <c r="A89" s="5" t="s">
        <v>169</v>
      </c>
      <c r="B89" s="43">
        <v>0</v>
      </c>
      <c r="C89" s="29">
        <f t="shared" si="15"/>
        <v>0</v>
      </c>
      <c r="D89" s="29">
        <f t="shared" si="16"/>
        <v>0</v>
      </c>
      <c r="E89" s="26">
        <f t="shared" si="17"/>
        <v>0</v>
      </c>
      <c r="F89" s="29">
        <f t="shared" si="18"/>
        <v>0</v>
      </c>
      <c r="G89" s="30">
        <f t="shared" si="19"/>
        <v>0</v>
      </c>
      <c r="H89" s="39">
        <v>0</v>
      </c>
      <c r="I89" s="29">
        <f t="shared" si="20"/>
        <v>0</v>
      </c>
      <c r="J89" s="29">
        <f t="shared" si="21"/>
        <v>0</v>
      </c>
      <c r="K89" s="26">
        <f t="shared" si="22"/>
        <v>0</v>
      </c>
      <c r="L89" s="29">
        <f t="shared" si="23"/>
        <v>0</v>
      </c>
      <c r="M89" s="30">
        <f t="shared" si="24"/>
        <v>0</v>
      </c>
      <c r="N89" s="39">
        <v>0</v>
      </c>
      <c r="O89" s="29">
        <f t="shared" si="25"/>
        <v>0</v>
      </c>
      <c r="P89" s="29">
        <f t="shared" si="26"/>
        <v>0</v>
      </c>
      <c r="Q89" s="29">
        <f t="shared" si="27"/>
        <v>0</v>
      </c>
      <c r="R89" s="29">
        <f t="shared" si="28"/>
        <v>0</v>
      </c>
      <c r="S89" s="30">
        <f t="shared" si="29"/>
        <v>0</v>
      </c>
    </row>
    <row r="90" spans="1:19" ht="15">
      <c r="A90" s="5" t="s">
        <v>172</v>
      </c>
      <c r="B90" s="43">
        <v>1.3342465352964199</v>
      </c>
      <c r="C90" s="29">
        <f t="shared" si="15"/>
        <v>9.3397257470749402E-3</v>
      </c>
      <c r="D90" s="29">
        <f t="shared" si="16"/>
        <v>0.6310986111952066</v>
      </c>
      <c r="E90" s="26">
        <f t="shared" si="17"/>
        <v>0.21214519911213076</v>
      </c>
      <c r="F90" s="29">
        <f t="shared" si="18"/>
        <v>0.38026026255947964</v>
      </c>
      <c r="G90" s="30">
        <f t="shared" si="19"/>
        <v>0.10140273668252792</v>
      </c>
      <c r="H90" s="39">
        <v>2.6684930705928398</v>
      </c>
      <c r="I90" s="29">
        <f t="shared" si="20"/>
        <v>1.867945149414988E-2</v>
      </c>
      <c r="J90" s="29">
        <f t="shared" si="21"/>
        <v>1.2621972223904132</v>
      </c>
      <c r="K90" s="26">
        <f t="shared" si="22"/>
        <v>0.42429039822426151</v>
      </c>
      <c r="L90" s="29">
        <f t="shared" si="23"/>
        <v>0.76052052511895929</v>
      </c>
      <c r="M90" s="30">
        <f t="shared" si="24"/>
        <v>0.20280547336505583</v>
      </c>
      <c r="N90" s="39">
        <v>4.4667682670340101</v>
      </c>
      <c r="O90" s="29">
        <f t="shared" si="25"/>
        <v>3.1267377869238069E-2</v>
      </c>
      <c r="P90" s="29">
        <f t="shared" si="26"/>
        <v>2.1127813903070867</v>
      </c>
      <c r="Q90" s="29">
        <f t="shared" si="27"/>
        <v>0.71021615445840758</v>
      </c>
      <c r="R90" s="29">
        <f t="shared" si="28"/>
        <v>1.2730289561046928</v>
      </c>
      <c r="S90" s="30">
        <f t="shared" si="29"/>
        <v>0.33947438829458476</v>
      </c>
    </row>
    <row r="91" spans="1:19" ht="15">
      <c r="A91" s="5" t="s">
        <v>175</v>
      </c>
      <c r="B91" s="43">
        <v>0</v>
      </c>
      <c r="C91" s="29">
        <f t="shared" si="15"/>
        <v>0</v>
      </c>
      <c r="D91" s="29">
        <f t="shared" si="16"/>
        <v>0</v>
      </c>
      <c r="E91" s="26">
        <f t="shared" si="17"/>
        <v>0</v>
      </c>
      <c r="F91" s="29">
        <f t="shared" si="18"/>
        <v>0</v>
      </c>
      <c r="G91" s="30">
        <f t="shared" si="19"/>
        <v>0</v>
      </c>
      <c r="H91" s="39">
        <v>0</v>
      </c>
      <c r="I91" s="29">
        <f t="shared" si="20"/>
        <v>0</v>
      </c>
      <c r="J91" s="29">
        <f t="shared" si="21"/>
        <v>0</v>
      </c>
      <c r="K91" s="26">
        <f t="shared" si="22"/>
        <v>0</v>
      </c>
      <c r="L91" s="29">
        <f t="shared" si="23"/>
        <v>0</v>
      </c>
      <c r="M91" s="30">
        <f t="shared" si="24"/>
        <v>0</v>
      </c>
      <c r="N91" s="39">
        <v>3.5615279621774802E-6</v>
      </c>
      <c r="O91" s="29">
        <f t="shared" si="25"/>
        <v>2.4930695735242362E-8</v>
      </c>
      <c r="P91" s="29">
        <f t="shared" si="26"/>
        <v>1.6846027261099481E-6</v>
      </c>
      <c r="Q91" s="29">
        <f t="shared" si="27"/>
        <v>5.6628294598621936E-7</v>
      </c>
      <c r="R91" s="29">
        <f t="shared" si="28"/>
        <v>1.0150354692205818E-6</v>
      </c>
      <c r="S91" s="30">
        <f t="shared" si="29"/>
        <v>2.7067612512548847E-7</v>
      </c>
    </row>
    <row r="92" spans="1:19" ht="15">
      <c r="A92" s="5" t="s">
        <v>176</v>
      </c>
      <c r="B92" s="43">
        <v>0</v>
      </c>
      <c r="C92" s="29">
        <f t="shared" si="15"/>
        <v>0</v>
      </c>
      <c r="D92" s="29">
        <f t="shared" si="16"/>
        <v>0</v>
      </c>
      <c r="E92" s="26">
        <f t="shared" si="17"/>
        <v>0</v>
      </c>
      <c r="F92" s="29">
        <f t="shared" si="18"/>
        <v>0</v>
      </c>
      <c r="G92" s="30">
        <f t="shared" si="19"/>
        <v>0</v>
      </c>
      <c r="H92" s="39">
        <v>0</v>
      </c>
      <c r="I92" s="29">
        <f t="shared" si="20"/>
        <v>0</v>
      </c>
      <c r="J92" s="29">
        <f t="shared" si="21"/>
        <v>0</v>
      </c>
      <c r="K92" s="26">
        <f t="shared" si="22"/>
        <v>0</v>
      </c>
      <c r="L92" s="29">
        <f t="shared" si="23"/>
        <v>0</v>
      </c>
      <c r="M92" s="30">
        <f t="shared" si="24"/>
        <v>0</v>
      </c>
      <c r="N92" s="39">
        <v>0.19851606116635201</v>
      </c>
      <c r="O92" s="29">
        <f t="shared" si="25"/>
        <v>1.3896124281644641E-3</v>
      </c>
      <c r="P92" s="29">
        <f t="shared" si="26"/>
        <v>9.3898096931684494E-2</v>
      </c>
      <c r="Q92" s="29">
        <f t="shared" si="27"/>
        <v>3.1564053725449973E-2</v>
      </c>
      <c r="R92" s="29">
        <f t="shared" si="28"/>
        <v>5.6577077432410319E-2</v>
      </c>
      <c r="S92" s="30">
        <f t="shared" si="29"/>
        <v>1.5087220648642753E-2</v>
      </c>
    </row>
    <row r="93" spans="1:19" ht="15">
      <c r="A93" s="5" t="s">
        <v>177</v>
      </c>
      <c r="B93" s="43">
        <v>3.8382188006703503E-2</v>
      </c>
      <c r="C93" s="29">
        <f t="shared" si="15"/>
        <v>2.6867531604692454E-4</v>
      </c>
      <c r="D93" s="29">
        <f t="shared" si="16"/>
        <v>1.8154774927170755E-2</v>
      </c>
      <c r="E93" s="26">
        <f t="shared" si="17"/>
        <v>6.1027678930658568E-3</v>
      </c>
      <c r="F93" s="29">
        <f t="shared" si="18"/>
        <v>1.0938923581910497E-2</v>
      </c>
      <c r="G93" s="30">
        <f t="shared" si="19"/>
        <v>2.9170462885094663E-3</v>
      </c>
      <c r="H93" s="39">
        <v>7.6764376013406896E-2</v>
      </c>
      <c r="I93" s="29">
        <f t="shared" si="20"/>
        <v>5.3735063209384832E-4</v>
      </c>
      <c r="J93" s="29">
        <f t="shared" si="21"/>
        <v>3.6309549854341462E-2</v>
      </c>
      <c r="K93" s="26">
        <f t="shared" si="22"/>
        <v>1.2205535786131696E-2</v>
      </c>
      <c r="L93" s="29">
        <f t="shared" si="23"/>
        <v>2.1877847163820963E-2</v>
      </c>
      <c r="M93" s="30">
        <f t="shared" si="24"/>
        <v>5.8340925770189239E-3</v>
      </c>
      <c r="N93" s="39">
        <v>0.17832069639207301</v>
      </c>
      <c r="O93" s="29">
        <f t="shared" si="25"/>
        <v>1.2482448747445111E-3</v>
      </c>
      <c r="P93" s="29">
        <f t="shared" si="26"/>
        <v>8.4345689393450538E-2</v>
      </c>
      <c r="Q93" s="29">
        <f t="shared" si="27"/>
        <v>2.8352990726339608E-2</v>
      </c>
      <c r="R93" s="29">
        <f t="shared" si="28"/>
        <v>5.0821398471740803E-2</v>
      </c>
      <c r="S93" s="30">
        <f t="shared" si="29"/>
        <v>1.3552372925797548E-2</v>
      </c>
    </row>
    <row r="94" spans="1:19" ht="15">
      <c r="A94" s="5" t="s">
        <v>178</v>
      </c>
      <c r="B94" s="43">
        <v>6.7347829572030393E-2</v>
      </c>
      <c r="C94" s="29">
        <f t="shared" si="15"/>
        <v>4.7143480700421276E-4</v>
      </c>
      <c r="D94" s="29">
        <f t="shared" si="16"/>
        <v>3.1855523387570375E-2</v>
      </c>
      <c r="E94" s="26">
        <f t="shared" si="17"/>
        <v>1.0708304901952832E-2</v>
      </c>
      <c r="F94" s="29">
        <f t="shared" si="18"/>
        <v>1.9194131428028661E-2</v>
      </c>
      <c r="G94" s="30">
        <f t="shared" si="19"/>
        <v>5.1184350474743094E-3</v>
      </c>
      <c r="H94" s="39">
        <v>0.13469565914406101</v>
      </c>
      <c r="I94" s="29">
        <f t="shared" si="20"/>
        <v>9.4286961400842704E-4</v>
      </c>
      <c r="J94" s="29">
        <f t="shared" si="21"/>
        <v>6.3711046775140848E-2</v>
      </c>
      <c r="K94" s="26">
        <f t="shared" si="22"/>
        <v>2.1416609803905702E-2</v>
      </c>
      <c r="L94" s="29">
        <f t="shared" si="23"/>
        <v>3.8388262856057384E-2</v>
      </c>
      <c r="M94" s="30">
        <f t="shared" si="24"/>
        <v>1.0236870094948636E-2</v>
      </c>
      <c r="N94" s="39">
        <v>0.16017082623393</v>
      </c>
      <c r="O94" s="29">
        <f t="shared" si="25"/>
        <v>1.1211957836375101E-3</v>
      </c>
      <c r="P94" s="29">
        <f t="shared" si="26"/>
        <v>7.5760800808648887E-2</v>
      </c>
      <c r="Q94" s="29">
        <f t="shared" si="27"/>
        <v>2.5467161371194872E-2</v>
      </c>
      <c r="R94" s="29">
        <f t="shared" si="28"/>
        <v>4.5648685476670045E-2</v>
      </c>
      <c r="S94" s="30">
        <f t="shared" si="29"/>
        <v>1.2172982793778681E-2</v>
      </c>
    </row>
    <row r="95" spans="1:19" ht="15">
      <c r="A95" s="5" t="s">
        <v>181</v>
      </c>
      <c r="B95" s="43">
        <v>7.2160029442526897E-4</v>
      </c>
      <c r="C95" s="29">
        <f t="shared" si="15"/>
        <v>5.0512020609768825E-6</v>
      </c>
      <c r="D95" s="29">
        <f t="shared" si="16"/>
        <v>3.4131693926315221E-4</v>
      </c>
      <c r="E95" s="26">
        <f t="shared" si="17"/>
        <v>1.1473444681361776E-4</v>
      </c>
      <c r="F95" s="29">
        <f t="shared" si="18"/>
        <v>2.0565608391120163E-4</v>
      </c>
      <c r="G95" s="30">
        <f t="shared" si="19"/>
        <v>5.4841622376320442E-5</v>
      </c>
      <c r="H95" s="39">
        <v>1.4432005888505399E-3</v>
      </c>
      <c r="I95" s="29">
        <f t="shared" si="20"/>
        <v>1.0102404121953779E-5</v>
      </c>
      <c r="J95" s="29">
        <f t="shared" si="21"/>
        <v>6.8263387852630529E-4</v>
      </c>
      <c r="K95" s="26">
        <f t="shared" si="22"/>
        <v>2.2946889362723585E-4</v>
      </c>
      <c r="L95" s="29">
        <f t="shared" si="23"/>
        <v>4.1131216782240381E-4</v>
      </c>
      <c r="M95" s="30">
        <f t="shared" si="24"/>
        <v>1.0968324475264103E-4</v>
      </c>
      <c r="N95" s="39">
        <v>2.4121274267188599E-3</v>
      </c>
      <c r="O95" s="29">
        <f t="shared" si="25"/>
        <v>1.688489198703202E-5</v>
      </c>
      <c r="P95" s="29">
        <f t="shared" si="26"/>
        <v>1.1409362728380208E-3</v>
      </c>
      <c r="Q95" s="29">
        <f t="shared" si="27"/>
        <v>3.8352826084829875E-4</v>
      </c>
      <c r="R95" s="29">
        <f t="shared" si="28"/>
        <v>6.8745631661487497E-4</v>
      </c>
      <c r="S95" s="30">
        <f t="shared" si="29"/>
        <v>1.8332168443063336E-4</v>
      </c>
    </row>
    <row r="96" spans="1:19" ht="15">
      <c r="A96" s="5" t="s">
        <v>183</v>
      </c>
      <c r="B96" s="43">
        <v>0.57267339141441698</v>
      </c>
      <c r="C96" s="29">
        <f t="shared" si="15"/>
        <v>4.0087137399009189E-3</v>
      </c>
      <c r="D96" s="29">
        <f t="shared" si="16"/>
        <v>0.2708745141390192</v>
      </c>
      <c r="E96" s="26">
        <f t="shared" si="17"/>
        <v>9.1055069234892302E-2</v>
      </c>
      <c r="F96" s="29">
        <f t="shared" si="18"/>
        <v>0.16321191655310882</v>
      </c>
      <c r="G96" s="30">
        <f t="shared" si="19"/>
        <v>4.3523177747495687E-2</v>
      </c>
      <c r="H96" s="39">
        <v>1.14534678282883</v>
      </c>
      <c r="I96" s="29">
        <f t="shared" si="20"/>
        <v>8.01742747980181E-3</v>
      </c>
      <c r="J96" s="29">
        <f t="shared" si="21"/>
        <v>0.5417490282780365</v>
      </c>
      <c r="K96" s="26">
        <f t="shared" si="22"/>
        <v>0.18211013846978397</v>
      </c>
      <c r="L96" s="29">
        <f t="shared" si="23"/>
        <v>0.32642383310621653</v>
      </c>
      <c r="M96" s="30">
        <f t="shared" si="24"/>
        <v>8.7046355494991068E-2</v>
      </c>
      <c r="N96" s="39">
        <v>1.31888417416654</v>
      </c>
      <c r="O96" s="29">
        <f t="shared" si="25"/>
        <v>9.232189219165781E-3</v>
      </c>
      <c r="P96" s="29">
        <f t="shared" si="26"/>
        <v>0.62383221438077341</v>
      </c>
      <c r="Q96" s="29">
        <f t="shared" si="27"/>
        <v>0.20970258369247988</v>
      </c>
      <c r="R96" s="29">
        <f t="shared" si="28"/>
        <v>0.37588198963746389</v>
      </c>
      <c r="S96" s="30">
        <f t="shared" si="29"/>
        <v>0.10023519723665704</v>
      </c>
    </row>
    <row r="97" spans="1:19" ht="15">
      <c r="A97" s="5" t="s">
        <v>184</v>
      </c>
      <c r="B97" s="43">
        <v>952.19290790439402</v>
      </c>
      <c r="C97" s="29">
        <f t="shared" si="15"/>
        <v>6.6653503553307587</v>
      </c>
      <c r="D97" s="29">
        <f t="shared" si="16"/>
        <v>450.38724543877834</v>
      </c>
      <c r="E97" s="26">
        <f t="shared" si="17"/>
        <v>151.39867235679864</v>
      </c>
      <c r="F97" s="29">
        <f t="shared" si="18"/>
        <v>271.37497875275227</v>
      </c>
      <c r="G97" s="30">
        <f t="shared" si="19"/>
        <v>72.366661000733941</v>
      </c>
      <c r="H97" s="39">
        <v>1904.3858158087901</v>
      </c>
      <c r="I97" s="29">
        <f t="shared" si="20"/>
        <v>13.330700710661532</v>
      </c>
      <c r="J97" s="29">
        <f t="shared" si="21"/>
        <v>900.7744908775577</v>
      </c>
      <c r="K97" s="26">
        <f t="shared" si="22"/>
        <v>302.79734471359762</v>
      </c>
      <c r="L97" s="29">
        <f t="shared" si="23"/>
        <v>542.74995750550511</v>
      </c>
      <c r="M97" s="30">
        <f t="shared" si="24"/>
        <v>144.73332200146805</v>
      </c>
      <c r="N97" s="39">
        <v>2832.4582683213398</v>
      </c>
      <c r="O97" s="29">
        <f t="shared" si="25"/>
        <v>19.827207878249379</v>
      </c>
      <c r="P97" s="29">
        <f t="shared" si="26"/>
        <v>1339.7527609159936</v>
      </c>
      <c r="Q97" s="29">
        <f t="shared" si="27"/>
        <v>450.36086466309303</v>
      </c>
      <c r="R97" s="29">
        <f t="shared" si="28"/>
        <v>807.25060647158182</v>
      </c>
      <c r="S97" s="30">
        <f t="shared" si="29"/>
        <v>215.26682839242181</v>
      </c>
    </row>
    <row r="98" spans="1:19" ht="15">
      <c r="A98" s="5" t="s">
        <v>185</v>
      </c>
      <c r="B98" s="43">
        <v>5.84943557183654E-2</v>
      </c>
      <c r="C98" s="29">
        <f t="shared" si="15"/>
        <v>4.0946049002855782E-4</v>
      </c>
      <c r="D98" s="29">
        <f t="shared" si="16"/>
        <v>2.7667830254786831E-2</v>
      </c>
      <c r="E98" s="26">
        <f t="shared" si="17"/>
        <v>9.3006025592200989E-3</v>
      </c>
      <c r="F98" s="29">
        <f t="shared" si="18"/>
        <v>1.6670891379734137E-2</v>
      </c>
      <c r="G98" s="30">
        <f t="shared" si="19"/>
        <v>4.4455710345957704E-3</v>
      </c>
      <c r="H98" s="39">
        <v>0.11698871143673099</v>
      </c>
      <c r="I98" s="29">
        <f t="shared" si="20"/>
        <v>8.1892098005711695E-4</v>
      </c>
      <c r="J98" s="29">
        <f t="shared" si="21"/>
        <v>5.533566050957376E-2</v>
      </c>
      <c r="K98" s="26">
        <f t="shared" si="22"/>
        <v>1.8601205118440229E-2</v>
      </c>
      <c r="L98" s="29">
        <f t="shared" si="23"/>
        <v>3.3341782759468329E-2</v>
      </c>
      <c r="M98" s="30">
        <f t="shared" si="24"/>
        <v>8.8911420691915547E-3</v>
      </c>
      <c r="N98" s="39">
        <v>3.1506739499698999</v>
      </c>
      <c r="O98" s="29">
        <f t="shared" si="25"/>
        <v>2.20547176497893E-2</v>
      </c>
      <c r="P98" s="29">
        <f t="shared" si="26"/>
        <v>1.4902687783357627</v>
      </c>
      <c r="Q98" s="29">
        <f t="shared" si="27"/>
        <v>0.50095715804521412</v>
      </c>
      <c r="R98" s="29">
        <f t="shared" si="28"/>
        <v>0.89794207574142137</v>
      </c>
      <c r="S98" s="30">
        <f t="shared" si="29"/>
        <v>0.23945122019771239</v>
      </c>
    </row>
    <row r="99" spans="1:19" ht="15">
      <c r="A99" s="5" t="s">
        <v>186</v>
      </c>
      <c r="B99" s="43">
        <v>0</v>
      </c>
      <c r="C99" s="29">
        <f t="shared" si="15"/>
        <v>0</v>
      </c>
      <c r="D99" s="29">
        <f t="shared" si="16"/>
        <v>0</v>
      </c>
      <c r="E99" s="26">
        <f t="shared" si="17"/>
        <v>0</v>
      </c>
      <c r="F99" s="29">
        <f t="shared" si="18"/>
        <v>0</v>
      </c>
      <c r="G99" s="30">
        <f t="shared" si="19"/>
        <v>0</v>
      </c>
      <c r="H99" s="39">
        <v>0</v>
      </c>
      <c r="I99" s="29">
        <f t="shared" si="20"/>
        <v>0</v>
      </c>
      <c r="J99" s="29">
        <f t="shared" si="21"/>
        <v>0</v>
      </c>
      <c r="K99" s="26">
        <f t="shared" si="22"/>
        <v>0</v>
      </c>
      <c r="L99" s="29">
        <f t="shared" si="23"/>
        <v>0</v>
      </c>
      <c r="M99" s="30">
        <f t="shared" si="24"/>
        <v>0</v>
      </c>
      <c r="N99" s="39">
        <v>0</v>
      </c>
      <c r="O99" s="29">
        <f t="shared" si="25"/>
        <v>0</v>
      </c>
      <c r="P99" s="29">
        <f t="shared" si="26"/>
        <v>0</v>
      </c>
      <c r="Q99" s="29">
        <f t="shared" si="27"/>
        <v>0</v>
      </c>
      <c r="R99" s="29">
        <f t="shared" si="28"/>
        <v>0</v>
      </c>
      <c r="S99" s="30">
        <f t="shared" si="29"/>
        <v>0</v>
      </c>
    </row>
    <row r="100" spans="1:19" ht="15">
      <c r="A100" s="5" t="s">
        <v>187</v>
      </c>
      <c r="B100" s="43">
        <v>6.2057353094500903E-2</v>
      </c>
      <c r="C100" s="29">
        <f t="shared" si="15"/>
        <v>4.3440147166150635E-4</v>
      </c>
      <c r="D100" s="29">
        <f t="shared" si="16"/>
        <v>2.9353128013698927E-2</v>
      </c>
      <c r="E100" s="26">
        <f t="shared" si="17"/>
        <v>9.8671191420256436E-3</v>
      </c>
      <c r="F100" s="29">
        <f t="shared" si="18"/>
        <v>1.7686345631932755E-2</v>
      </c>
      <c r="G100" s="30">
        <f t="shared" si="19"/>
        <v>4.7163588351820688E-3</v>
      </c>
      <c r="H100" s="39">
        <v>0.124114706189002</v>
      </c>
      <c r="I100" s="29">
        <f t="shared" si="20"/>
        <v>8.68802943323014E-4</v>
      </c>
      <c r="J100" s="29">
        <f t="shared" si="21"/>
        <v>5.8706256027397943E-2</v>
      </c>
      <c r="K100" s="26">
        <f t="shared" si="22"/>
        <v>1.9734238284051318E-2</v>
      </c>
      <c r="L100" s="29">
        <f t="shared" si="23"/>
        <v>3.5372691263865566E-2</v>
      </c>
      <c r="M100" s="30">
        <f t="shared" si="24"/>
        <v>9.4327176703641515E-3</v>
      </c>
      <c r="N100" s="39">
        <v>0.142919964702487</v>
      </c>
      <c r="O100" s="29">
        <f t="shared" si="25"/>
        <v>1.0004397529174091E-3</v>
      </c>
      <c r="P100" s="29">
        <f t="shared" si="26"/>
        <v>6.7601143304276343E-2</v>
      </c>
      <c r="Q100" s="29">
        <f t="shared" si="27"/>
        <v>2.2724274387695434E-2</v>
      </c>
      <c r="R100" s="29">
        <f t="shared" si="28"/>
        <v>4.0732189940208788E-2</v>
      </c>
      <c r="S100" s="30">
        <f t="shared" si="29"/>
        <v>1.0861917317389011E-2</v>
      </c>
    </row>
    <row r="101" spans="1:19" ht="15">
      <c r="A101" s="5" t="s">
        <v>189</v>
      </c>
      <c r="B101" s="43">
        <v>0</v>
      </c>
      <c r="C101" s="29">
        <f t="shared" si="15"/>
        <v>0</v>
      </c>
      <c r="D101" s="29">
        <f t="shared" si="16"/>
        <v>0</v>
      </c>
      <c r="E101" s="26">
        <f t="shared" si="17"/>
        <v>0</v>
      </c>
      <c r="F101" s="29">
        <f t="shared" si="18"/>
        <v>0</v>
      </c>
      <c r="G101" s="30">
        <f t="shared" si="19"/>
        <v>0</v>
      </c>
      <c r="H101" s="39">
        <v>0</v>
      </c>
      <c r="I101" s="29">
        <f t="shared" si="20"/>
        <v>0</v>
      </c>
      <c r="J101" s="29">
        <f t="shared" si="21"/>
        <v>0</v>
      </c>
      <c r="K101" s="26">
        <f t="shared" si="22"/>
        <v>0</v>
      </c>
      <c r="L101" s="29">
        <f t="shared" si="23"/>
        <v>0</v>
      </c>
      <c r="M101" s="30">
        <f t="shared" si="24"/>
        <v>0</v>
      </c>
      <c r="N101" s="39">
        <v>0</v>
      </c>
      <c r="O101" s="29">
        <f t="shared" si="25"/>
        <v>0</v>
      </c>
      <c r="P101" s="29">
        <f t="shared" si="26"/>
        <v>0</v>
      </c>
      <c r="Q101" s="29">
        <f t="shared" si="27"/>
        <v>0</v>
      </c>
      <c r="R101" s="29">
        <f t="shared" si="28"/>
        <v>0</v>
      </c>
      <c r="S101" s="30">
        <f t="shared" si="29"/>
        <v>0</v>
      </c>
    </row>
    <row r="102" spans="1:19" ht="15">
      <c r="A102" s="5" t="s">
        <v>190</v>
      </c>
      <c r="B102" s="43">
        <v>0</v>
      </c>
      <c r="C102" s="29">
        <f t="shared" si="15"/>
        <v>0</v>
      </c>
      <c r="D102" s="29">
        <f t="shared" si="16"/>
        <v>0</v>
      </c>
      <c r="E102" s="26">
        <f t="shared" si="17"/>
        <v>0</v>
      </c>
      <c r="F102" s="29">
        <f t="shared" si="18"/>
        <v>0</v>
      </c>
      <c r="G102" s="30">
        <f t="shared" si="19"/>
        <v>0</v>
      </c>
      <c r="H102" s="39">
        <v>0</v>
      </c>
      <c r="I102" s="29">
        <f t="shared" si="20"/>
        <v>0</v>
      </c>
      <c r="J102" s="29">
        <f t="shared" si="21"/>
        <v>0</v>
      </c>
      <c r="K102" s="26">
        <f t="shared" si="22"/>
        <v>0</v>
      </c>
      <c r="L102" s="29">
        <f t="shared" si="23"/>
        <v>0</v>
      </c>
      <c r="M102" s="30">
        <f t="shared" si="24"/>
        <v>0</v>
      </c>
      <c r="N102" s="39">
        <v>0</v>
      </c>
      <c r="O102" s="29">
        <f t="shared" si="25"/>
        <v>0</v>
      </c>
      <c r="P102" s="29">
        <f t="shared" si="26"/>
        <v>0</v>
      </c>
      <c r="Q102" s="29">
        <f t="shared" si="27"/>
        <v>0</v>
      </c>
      <c r="R102" s="29">
        <f t="shared" si="28"/>
        <v>0</v>
      </c>
      <c r="S102" s="30">
        <f t="shared" si="29"/>
        <v>0</v>
      </c>
    </row>
    <row r="103" spans="1:19" ht="15">
      <c r="A103" s="5" t="s">
        <v>192</v>
      </c>
      <c r="B103" s="43">
        <v>4.1642001790356096</v>
      </c>
      <c r="C103" s="29">
        <f t="shared" si="15"/>
        <v>2.9149401253249267E-2</v>
      </c>
      <c r="D103" s="29">
        <f t="shared" si="16"/>
        <v>1.9696666846838433</v>
      </c>
      <c r="E103" s="26">
        <f t="shared" si="17"/>
        <v>0.66210782846666194</v>
      </c>
      <c r="F103" s="29">
        <f t="shared" si="18"/>
        <v>1.1867970510251487</v>
      </c>
      <c r="G103" s="30">
        <f t="shared" si="19"/>
        <v>0.31647921360670633</v>
      </c>
      <c r="H103" s="39">
        <v>8.3284003580712191</v>
      </c>
      <c r="I103" s="29">
        <f t="shared" si="20"/>
        <v>5.8298802506498534E-2</v>
      </c>
      <c r="J103" s="29">
        <f t="shared" si="21"/>
        <v>3.9393333693676866</v>
      </c>
      <c r="K103" s="26">
        <f t="shared" si="22"/>
        <v>1.3242156569333239</v>
      </c>
      <c r="L103" s="29">
        <f t="shared" si="23"/>
        <v>2.3735941020502973</v>
      </c>
      <c r="M103" s="30">
        <f t="shared" si="24"/>
        <v>0.63295842721341267</v>
      </c>
      <c r="N103" s="39">
        <v>11.949443992015199</v>
      </c>
      <c r="O103" s="29">
        <f t="shared" si="25"/>
        <v>8.3646107944106401E-2</v>
      </c>
      <c r="P103" s="29">
        <f t="shared" si="26"/>
        <v>5.6520870082231891</v>
      </c>
      <c r="Q103" s="29">
        <f t="shared" si="27"/>
        <v>1.8999615947304167</v>
      </c>
      <c r="R103" s="29">
        <f t="shared" si="28"/>
        <v>3.4055915377243315</v>
      </c>
      <c r="S103" s="30">
        <f t="shared" si="29"/>
        <v>0.90815774339315514</v>
      </c>
    </row>
    <row r="104" spans="1:19" ht="15">
      <c r="A104" s="5" t="s">
        <v>193</v>
      </c>
      <c r="B104" s="43">
        <v>16.308659719294099</v>
      </c>
      <c r="C104" s="29">
        <f t="shared" si="15"/>
        <v>0.1141606180350587</v>
      </c>
      <c r="D104" s="29">
        <f t="shared" si="16"/>
        <v>7.7139960472261082</v>
      </c>
      <c r="E104" s="26">
        <f t="shared" si="17"/>
        <v>2.5930768953677616</v>
      </c>
      <c r="F104" s="29">
        <f t="shared" si="18"/>
        <v>4.6479680199988174</v>
      </c>
      <c r="G104" s="30">
        <f t="shared" si="19"/>
        <v>1.2394581386663515</v>
      </c>
      <c r="H104" s="39">
        <v>32.617319438588098</v>
      </c>
      <c r="I104" s="29">
        <f t="shared" si="20"/>
        <v>0.2283212360701167</v>
      </c>
      <c r="J104" s="29">
        <f t="shared" si="21"/>
        <v>15.42799209445217</v>
      </c>
      <c r="K104" s="26">
        <f t="shared" si="22"/>
        <v>5.1861537907355073</v>
      </c>
      <c r="L104" s="29">
        <f t="shared" si="23"/>
        <v>9.2959360399976063</v>
      </c>
      <c r="M104" s="30">
        <f t="shared" si="24"/>
        <v>2.4789162773326954</v>
      </c>
      <c r="N104" s="39">
        <v>46.798762672756901</v>
      </c>
      <c r="O104" s="29">
        <f t="shared" si="25"/>
        <v>0.3275913387092983</v>
      </c>
      <c r="P104" s="29">
        <f t="shared" si="26"/>
        <v>22.135814744214013</v>
      </c>
      <c r="Q104" s="29">
        <f t="shared" si="27"/>
        <v>7.4410032649683471</v>
      </c>
      <c r="R104" s="29">
        <f t="shared" si="28"/>
        <v>13.337647361735716</v>
      </c>
      <c r="S104" s="30">
        <f t="shared" si="29"/>
        <v>3.5567059631295246</v>
      </c>
    </row>
    <row r="105" spans="1:19" ht="15">
      <c r="A105" s="5" t="s">
        <v>194</v>
      </c>
      <c r="B105" s="43">
        <v>7.8939381056115296E-3</v>
      </c>
      <c r="C105" s="29">
        <f t="shared" si="15"/>
        <v>5.5257566739280705E-5</v>
      </c>
      <c r="D105" s="29">
        <f t="shared" si="16"/>
        <v>3.7338327239542532E-3</v>
      </c>
      <c r="E105" s="26">
        <f t="shared" si="17"/>
        <v>1.2551361587922333E-3</v>
      </c>
      <c r="F105" s="29">
        <f t="shared" si="18"/>
        <v>2.2497723600992856E-3</v>
      </c>
      <c r="G105" s="30">
        <f t="shared" si="19"/>
        <v>5.9993929602647619E-4</v>
      </c>
      <c r="H105" s="39">
        <v>1.5787876211223101E-2</v>
      </c>
      <c r="I105" s="29">
        <f t="shared" si="20"/>
        <v>1.1051513347856171E-4</v>
      </c>
      <c r="J105" s="29">
        <f t="shared" si="21"/>
        <v>7.4676654479085263E-3</v>
      </c>
      <c r="K105" s="26">
        <f t="shared" si="22"/>
        <v>2.5102723175844731E-3</v>
      </c>
      <c r="L105" s="29">
        <f t="shared" si="23"/>
        <v>4.4995447201985833E-3</v>
      </c>
      <c r="M105" s="30">
        <f t="shared" si="24"/>
        <v>1.1998785920529556E-3</v>
      </c>
      <c r="N105" s="39">
        <v>2.2652170216102701E-2</v>
      </c>
      <c r="O105" s="29">
        <f t="shared" si="25"/>
        <v>1.585651915127189E-4</v>
      </c>
      <c r="P105" s="29">
        <f t="shared" si="26"/>
        <v>1.0714476512216577E-2</v>
      </c>
      <c r="Q105" s="29">
        <f t="shared" si="27"/>
        <v>3.6016950643603294E-3</v>
      </c>
      <c r="R105" s="29">
        <f t="shared" si="28"/>
        <v>6.4558685115892692E-3</v>
      </c>
      <c r="S105" s="30">
        <f t="shared" si="29"/>
        <v>1.7215649364238053E-3</v>
      </c>
    </row>
    <row r="106" spans="1:19" ht="15">
      <c r="A106" s="5" t="s">
        <v>195</v>
      </c>
      <c r="B106" s="43">
        <v>0</v>
      </c>
      <c r="C106" s="29">
        <f t="shared" si="15"/>
        <v>0</v>
      </c>
      <c r="D106" s="29">
        <f t="shared" si="16"/>
        <v>0</v>
      </c>
      <c r="E106" s="26">
        <f t="shared" si="17"/>
        <v>0</v>
      </c>
      <c r="F106" s="29">
        <f t="shared" si="18"/>
        <v>0</v>
      </c>
      <c r="G106" s="30">
        <f t="shared" si="19"/>
        <v>0</v>
      </c>
      <c r="H106" s="39">
        <v>0</v>
      </c>
      <c r="I106" s="29">
        <f t="shared" si="20"/>
        <v>0</v>
      </c>
      <c r="J106" s="29">
        <f t="shared" si="21"/>
        <v>0</v>
      </c>
      <c r="K106" s="26">
        <f t="shared" si="22"/>
        <v>0</v>
      </c>
      <c r="L106" s="29">
        <f t="shared" si="23"/>
        <v>0</v>
      </c>
      <c r="M106" s="30">
        <f t="shared" si="24"/>
        <v>0</v>
      </c>
      <c r="N106" s="39">
        <v>1.2777614523309199E-7</v>
      </c>
      <c r="O106" s="29">
        <f t="shared" si="25"/>
        <v>8.9443301663164402E-10</v>
      </c>
      <c r="P106" s="29">
        <f t="shared" si="26"/>
        <v>6.0438116695252517E-8</v>
      </c>
      <c r="Q106" s="29">
        <f t="shared" si="27"/>
        <v>2.0316407092061628E-8</v>
      </c>
      <c r="R106" s="29">
        <f t="shared" si="28"/>
        <v>3.6416201391431217E-8</v>
      </c>
      <c r="S106" s="30">
        <f t="shared" si="29"/>
        <v>9.7109870377149916E-9</v>
      </c>
    </row>
    <row r="107" spans="1:19" ht="15">
      <c r="A107" s="5" t="s">
        <v>196</v>
      </c>
      <c r="B107" s="43">
        <v>0</v>
      </c>
      <c r="C107" s="29">
        <f t="shared" si="15"/>
        <v>0</v>
      </c>
      <c r="D107" s="29">
        <f t="shared" si="16"/>
        <v>0</v>
      </c>
      <c r="E107" s="26">
        <f t="shared" si="17"/>
        <v>0</v>
      </c>
      <c r="F107" s="29">
        <f t="shared" si="18"/>
        <v>0</v>
      </c>
      <c r="G107" s="30">
        <f t="shared" si="19"/>
        <v>0</v>
      </c>
      <c r="H107" s="39">
        <v>0</v>
      </c>
      <c r="I107" s="29">
        <f t="shared" si="20"/>
        <v>0</v>
      </c>
      <c r="J107" s="29">
        <f t="shared" si="21"/>
        <v>0</v>
      </c>
      <c r="K107" s="26">
        <f t="shared" si="22"/>
        <v>0</v>
      </c>
      <c r="L107" s="29">
        <f t="shared" si="23"/>
        <v>0</v>
      </c>
      <c r="M107" s="30">
        <f t="shared" si="24"/>
        <v>0</v>
      </c>
      <c r="N107" s="39">
        <v>2.18470189392174E-7</v>
      </c>
      <c r="O107" s="29">
        <f t="shared" si="25"/>
        <v>1.529291325745218E-9</v>
      </c>
      <c r="P107" s="29">
        <f t="shared" si="26"/>
        <v>1.033363995824983E-7</v>
      </c>
      <c r="Q107" s="29">
        <f t="shared" si="27"/>
        <v>3.4736760113355665E-8</v>
      </c>
      <c r="R107" s="29">
        <f t="shared" si="28"/>
        <v>6.2264003976769588E-8</v>
      </c>
      <c r="S107" s="30">
        <f t="shared" si="29"/>
        <v>1.6603734393805224E-8</v>
      </c>
    </row>
    <row r="108" spans="1:19" ht="15">
      <c r="A108" s="5" t="s">
        <v>197</v>
      </c>
      <c r="B108" s="43">
        <v>5.2699989041416298E-4</v>
      </c>
      <c r="C108" s="29">
        <f t="shared" si="15"/>
        <v>3.6889992328991411E-6</v>
      </c>
      <c r="D108" s="29">
        <f t="shared" si="16"/>
        <v>2.492709481658991E-4</v>
      </c>
      <c r="E108" s="26">
        <f t="shared" si="17"/>
        <v>8.3792982575851913E-5</v>
      </c>
      <c r="F108" s="29">
        <f t="shared" si="18"/>
        <v>1.5019496876803645E-4</v>
      </c>
      <c r="G108" s="30">
        <f t="shared" si="19"/>
        <v>4.0051991671476388E-5</v>
      </c>
      <c r="H108" s="39">
        <v>1.0539997808283301E-3</v>
      </c>
      <c r="I108" s="29">
        <f t="shared" si="20"/>
        <v>7.3779984657983109E-6</v>
      </c>
      <c r="J108" s="29">
        <f t="shared" si="21"/>
        <v>4.9854189633180015E-4</v>
      </c>
      <c r="K108" s="26">
        <f t="shared" si="22"/>
        <v>1.6758596515170448E-4</v>
      </c>
      <c r="L108" s="29">
        <f t="shared" si="23"/>
        <v>3.0038993753607403E-4</v>
      </c>
      <c r="M108" s="30">
        <f t="shared" si="24"/>
        <v>8.0103983342953087E-5</v>
      </c>
      <c r="N108" s="39">
        <v>1.2199016207239399E-3</v>
      </c>
      <c r="O108" s="29">
        <f t="shared" si="25"/>
        <v>8.5393113450675802E-6</v>
      </c>
      <c r="P108" s="29">
        <f t="shared" si="26"/>
        <v>5.7701346660242361E-4</v>
      </c>
      <c r="Q108" s="29">
        <f t="shared" si="27"/>
        <v>1.9396435769510645E-4</v>
      </c>
      <c r="R108" s="29">
        <f t="shared" si="28"/>
        <v>3.4767196190632285E-4</v>
      </c>
      <c r="S108" s="30">
        <f t="shared" si="29"/>
        <v>9.2712523175019436E-5</v>
      </c>
    </row>
    <row r="109" spans="1:19" ht="15">
      <c r="A109" s="5" t="s">
        <v>199</v>
      </c>
      <c r="B109" s="43">
        <v>37.235573038437302</v>
      </c>
      <c r="C109" s="29">
        <f t="shared" si="15"/>
        <v>0.26064901126906109</v>
      </c>
      <c r="D109" s="29">
        <f t="shared" si="16"/>
        <v>17.612426047180843</v>
      </c>
      <c r="E109" s="26">
        <f t="shared" si="17"/>
        <v>5.9204561131115314</v>
      </c>
      <c r="F109" s="29">
        <f t="shared" si="18"/>
        <v>10.612138315954629</v>
      </c>
      <c r="G109" s="30">
        <f t="shared" si="19"/>
        <v>2.8299035509212347</v>
      </c>
      <c r="H109" s="39">
        <v>74.471146076874604</v>
      </c>
      <c r="I109" s="29">
        <f t="shared" si="20"/>
        <v>0.52129802253812219</v>
      </c>
      <c r="J109" s="29">
        <f t="shared" si="21"/>
        <v>35.224852094361687</v>
      </c>
      <c r="K109" s="26">
        <f t="shared" si="22"/>
        <v>11.840912226223063</v>
      </c>
      <c r="L109" s="29">
        <f t="shared" si="23"/>
        <v>21.224276631909259</v>
      </c>
      <c r="M109" s="30">
        <f t="shared" si="24"/>
        <v>5.6598071018424694</v>
      </c>
      <c r="N109" s="39">
        <v>167.54994069741699</v>
      </c>
      <c r="O109" s="29">
        <f t="shared" si="25"/>
        <v>1.1728495848819189</v>
      </c>
      <c r="P109" s="29">
        <f t="shared" si="26"/>
        <v>79.251121949878225</v>
      </c>
      <c r="Q109" s="29">
        <f t="shared" si="27"/>
        <v>26.6404405708893</v>
      </c>
      <c r="R109" s="29">
        <f t="shared" si="28"/>
        <v>47.751733098763836</v>
      </c>
      <c r="S109" s="30">
        <f t="shared" si="29"/>
        <v>12.73379549300369</v>
      </c>
    </row>
    <row r="110" spans="1:19" ht="15">
      <c r="A110" s="5" t="s">
        <v>200</v>
      </c>
      <c r="B110" s="43">
        <v>0.98134737791125703</v>
      </c>
      <c r="C110" s="29">
        <f t="shared" si="15"/>
        <v>6.8694316453787995E-3</v>
      </c>
      <c r="D110" s="29">
        <f t="shared" si="16"/>
        <v>0.46417730975202454</v>
      </c>
      <c r="E110" s="26">
        <f t="shared" si="17"/>
        <v>0.15603423308788988</v>
      </c>
      <c r="F110" s="29">
        <f t="shared" si="18"/>
        <v>0.27968400270470822</v>
      </c>
      <c r="G110" s="30">
        <f t="shared" si="19"/>
        <v>7.4582400721255535E-2</v>
      </c>
      <c r="H110" s="39">
        <v>1.9626947558225101</v>
      </c>
      <c r="I110" s="29">
        <f t="shared" si="20"/>
        <v>1.3738863290757571E-2</v>
      </c>
      <c r="J110" s="29">
        <f t="shared" si="21"/>
        <v>0.92835461950404718</v>
      </c>
      <c r="K110" s="26">
        <f t="shared" si="22"/>
        <v>0.3120684661757791</v>
      </c>
      <c r="L110" s="29">
        <f t="shared" si="23"/>
        <v>0.55936800540941534</v>
      </c>
      <c r="M110" s="30">
        <f t="shared" si="24"/>
        <v>0.14916480144251076</v>
      </c>
      <c r="N110" s="39">
        <v>7.4027869649070004</v>
      </c>
      <c r="O110" s="29">
        <f t="shared" si="25"/>
        <v>5.1819508754349007E-2</v>
      </c>
      <c r="P110" s="29">
        <f t="shared" si="26"/>
        <v>3.501518234401011</v>
      </c>
      <c r="Q110" s="29">
        <f t="shared" si="27"/>
        <v>1.1770431274202131</v>
      </c>
      <c r="R110" s="29">
        <f t="shared" si="28"/>
        <v>2.109794284998495</v>
      </c>
      <c r="S110" s="30">
        <f t="shared" si="29"/>
        <v>0.56261180933293198</v>
      </c>
    </row>
    <row r="111" spans="1:19" ht="15">
      <c r="A111" s="5" t="s">
        <v>203</v>
      </c>
      <c r="B111" s="43">
        <v>0</v>
      </c>
      <c r="C111" s="29">
        <f t="shared" si="15"/>
        <v>0</v>
      </c>
      <c r="D111" s="29">
        <f t="shared" si="16"/>
        <v>0</v>
      </c>
      <c r="E111" s="26">
        <f t="shared" si="17"/>
        <v>0</v>
      </c>
      <c r="F111" s="29">
        <f t="shared" si="18"/>
        <v>0</v>
      </c>
      <c r="G111" s="30">
        <f t="shared" si="19"/>
        <v>0</v>
      </c>
      <c r="H111" s="39">
        <v>0</v>
      </c>
      <c r="I111" s="29">
        <f t="shared" si="20"/>
        <v>0</v>
      </c>
      <c r="J111" s="29">
        <f t="shared" si="21"/>
        <v>0</v>
      </c>
      <c r="K111" s="26">
        <f t="shared" si="22"/>
        <v>0</v>
      </c>
      <c r="L111" s="29">
        <f t="shared" si="23"/>
        <v>0</v>
      </c>
      <c r="M111" s="30">
        <f t="shared" si="24"/>
        <v>0</v>
      </c>
      <c r="N111" s="39">
        <v>4.8584067491867797</v>
      </c>
      <c r="O111" s="29">
        <f t="shared" si="25"/>
        <v>3.4008847244307458E-2</v>
      </c>
      <c r="P111" s="29">
        <f t="shared" si="26"/>
        <v>2.2980263923653466</v>
      </c>
      <c r="Q111" s="29">
        <f t="shared" si="27"/>
        <v>0.77248667312069796</v>
      </c>
      <c r="R111" s="29">
        <f t="shared" si="28"/>
        <v>1.384645923518232</v>
      </c>
      <c r="S111" s="30">
        <f t="shared" si="29"/>
        <v>0.36923891293819527</v>
      </c>
    </row>
    <row r="112" spans="1:19" ht="15">
      <c r="A112" s="5" t="s">
        <v>204</v>
      </c>
      <c r="B112" s="43">
        <v>1.49614033843696</v>
      </c>
      <c r="C112" s="29">
        <f t="shared" si="15"/>
        <v>1.047298236905872E-2</v>
      </c>
      <c r="D112" s="29">
        <f t="shared" si="16"/>
        <v>0.70767438008068206</v>
      </c>
      <c r="E112" s="26">
        <f t="shared" si="17"/>
        <v>0.23788631381147665</v>
      </c>
      <c r="F112" s="29">
        <f t="shared" si="18"/>
        <v>0.42639999645453358</v>
      </c>
      <c r="G112" s="30">
        <f t="shared" si="19"/>
        <v>0.11370666572120897</v>
      </c>
      <c r="H112" s="39">
        <v>2.9922806768739099</v>
      </c>
      <c r="I112" s="29">
        <f t="shared" si="20"/>
        <v>2.094596473811737E-2</v>
      </c>
      <c r="J112" s="29">
        <f t="shared" si="21"/>
        <v>1.4153487601613592</v>
      </c>
      <c r="K112" s="26">
        <f t="shared" si="22"/>
        <v>0.47577262762295169</v>
      </c>
      <c r="L112" s="29">
        <f t="shared" si="23"/>
        <v>0.85279999290906428</v>
      </c>
      <c r="M112" s="30">
        <f t="shared" si="24"/>
        <v>0.22741333144241715</v>
      </c>
      <c r="N112" s="39">
        <v>5.4621060729038797</v>
      </c>
      <c r="O112" s="29">
        <f t="shared" si="25"/>
        <v>3.8234742510327158E-2</v>
      </c>
      <c r="P112" s="29">
        <f t="shared" si="26"/>
        <v>2.5835761724835349</v>
      </c>
      <c r="Q112" s="29">
        <f t="shared" si="27"/>
        <v>0.86847486559171694</v>
      </c>
      <c r="R112" s="29">
        <f t="shared" si="28"/>
        <v>1.5567002307776057</v>
      </c>
      <c r="S112" s="30">
        <f t="shared" si="29"/>
        <v>0.41512006154069486</v>
      </c>
    </row>
    <row r="113" spans="1:19" ht="15">
      <c r="A113" s="5" t="s">
        <v>205</v>
      </c>
      <c r="B113" s="43">
        <v>3.9343064013978202</v>
      </c>
      <c r="C113" s="29">
        <f t="shared" si="15"/>
        <v>2.7540144809784742E-2</v>
      </c>
      <c r="D113" s="29">
        <f t="shared" si="16"/>
        <v>1.8609269278611689</v>
      </c>
      <c r="E113" s="26">
        <f t="shared" si="17"/>
        <v>0.62555471782225347</v>
      </c>
      <c r="F113" s="29">
        <f t="shared" si="18"/>
        <v>1.1212773243983787</v>
      </c>
      <c r="G113" s="30">
        <f t="shared" si="19"/>
        <v>0.29900728650623432</v>
      </c>
      <c r="H113" s="39">
        <v>7.8686128027956297</v>
      </c>
      <c r="I113" s="29">
        <f t="shared" si="20"/>
        <v>5.5080289619569407E-2</v>
      </c>
      <c r="J113" s="29">
        <f t="shared" si="21"/>
        <v>3.7218538557223328</v>
      </c>
      <c r="K113" s="26">
        <f t="shared" si="22"/>
        <v>1.2511094356445052</v>
      </c>
      <c r="L113" s="29">
        <f t="shared" si="23"/>
        <v>2.2425546487967543</v>
      </c>
      <c r="M113" s="30">
        <f t="shared" si="24"/>
        <v>0.59801457301246785</v>
      </c>
      <c r="N113" s="39">
        <v>11.289748804011101</v>
      </c>
      <c r="O113" s="29">
        <f t="shared" si="25"/>
        <v>7.90282416280777E-2</v>
      </c>
      <c r="P113" s="29">
        <f t="shared" si="26"/>
        <v>5.3400511842972502</v>
      </c>
      <c r="Q113" s="29">
        <f t="shared" si="27"/>
        <v>1.7950700598377651</v>
      </c>
      <c r="R113" s="29">
        <f t="shared" si="28"/>
        <v>3.2175784091431634</v>
      </c>
      <c r="S113" s="30">
        <f t="shared" si="29"/>
        <v>0.85802090910484363</v>
      </c>
    </row>
    <row r="114" spans="1:19" ht="15">
      <c r="A114" s="5" t="s">
        <v>206</v>
      </c>
      <c r="B114" s="43">
        <v>2.5845450675213599E-2</v>
      </c>
      <c r="C114" s="29">
        <f t="shared" si="15"/>
        <v>1.809181547264952E-4</v>
      </c>
      <c r="D114" s="29">
        <f t="shared" si="16"/>
        <v>1.2224898169376032E-2</v>
      </c>
      <c r="E114" s="26">
        <f t="shared" si="17"/>
        <v>4.1094266573589626E-3</v>
      </c>
      <c r="F114" s="29">
        <f t="shared" si="18"/>
        <v>7.365953442435875E-3</v>
      </c>
      <c r="G114" s="30">
        <f t="shared" si="19"/>
        <v>1.9642542513162334E-3</v>
      </c>
      <c r="H114" s="39">
        <v>5.1690901350427199E-2</v>
      </c>
      <c r="I114" s="29">
        <f t="shared" si="20"/>
        <v>3.618363094529904E-4</v>
      </c>
      <c r="J114" s="29">
        <f t="shared" si="21"/>
        <v>2.4449796338752064E-2</v>
      </c>
      <c r="K114" s="26">
        <f t="shared" si="22"/>
        <v>8.2188533147179253E-3</v>
      </c>
      <c r="L114" s="29">
        <f t="shared" si="23"/>
        <v>1.473190688487175E-2</v>
      </c>
      <c r="M114" s="30">
        <f t="shared" si="24"/>
        <v>3.9285085026324667E-3</v>
      </c>
      <c r="N114" s="39">
        <v>0.171499646837112</v>
      </c>
      <c r="O114" s="29">
        <f t="shared" si="25"/>
        <v>1.2004975278597839E-3</v>
      </c>
      <c r="P114" s="29">
        <f t="shared" si="26"/>
        <v>8.1119332953953974E-2</v>
      </c>
      <c r="Q114" s="29">
        <f t="shared" si="27"/>
        <v>2.7268443847100809E-2</v>
      </c>
      <c r="R114" s="29">
        <f t="shared" si="28"/>
        <v>4.8877399348576912E-2</v>
      </c>
      <c r="S114" s="30">
        <f t="shared" si="29"/>
        <v>1.3033973159620512E-2</v>
      </c>
    </row>
    <row r="115" spans="1:19" ht="15">
      <c r="A115" s="5" t="s">
        <v>208</v>
      </c>
      <c r="B115" s="43">
        <v>0</v>
      </c>
      <c r="C115" s="29">
        <f t="shared" si="15"/>
        <v>0</v>
      </c>
      <c r="D115" s="29">
        <f t="shared" si="16"/>
        <v>0</v>
      </c>
      <c r="E115" s="26">
        <f t="shared" si="17"/>
        <v>0</v>
      </c>
      <c r="F115" s="29">
        <f t="shared" si="18"/>
        <v>0</v>
      </c>
      <c r="G115" s="30">
        <f t="shared" si="19"/>
        <v>0</v>
      </c>
      <c r="H115" s="39">
        <v>0</v>
      </c>
      <c r="I115" s="29">
        <f t="shared" si="20"/>
        <v>0</v>
      </c>
      <c r="J115" s="29">
        <f t="shared" si="21"/>
        <v>0</v>
      </c>
      <c r="K115" s="26">
        <f t="shared" si="22"/>
        <v>0</v>
      </c>
      <c r="L115" s="29">
        <f t="shared" si="23"/>
        <v>0</v>
      </c>
      <c r="M115" s="30">
        <f t="shared" si="24"/>
        <v>0</v>
      </c>
      <c r="N115" s="39">
        <v>2.9914669596155099E-5</v>
      </c>
      <c r="O115" s="29">
        <f t="shared" si="25"/>
        <v>2.0940268717308569E-7</v>
      </c>
      <c r="P115" s="29">
        <f t="shared" si="26"/>
        <v>1.4149638718981361E-5</v>
      </c>
      <c r="Q115" s="29">
        <f t="shared" si="27"/>
        <v>4.7564324657886608E-6</v>
      </c>
      <c r="R115" s="29">
        <f t="shared" si="28"/>
        <v>8.5256808349042018E-6</v>
      </c>
      <c r="S115" s="30">
        <f t="shared" si="29"/>
        <v>2.2735148893077872E-6</v>
      </c>
    </row>
    <row r="116" spans="1:19" ht="15">
      <c r="A116" s="5" t="s">
        <v>209</v>
      </c>
      <c r="B116" s="43">
        <v>0</v>
      </c>
      <c r="C116" s="29">
        <f t="shared" si="15"/>
        <v>0</v>
      </c>
      <c r="D116" s="29">
        <f t="shared" si="16"/>
        <v>0</v>
      </c>
      <c r="E116" s="26">
        <f t="shared" si="17"/>
        <v>0</v>
      </c>
      <c r="F116" s="29">
        <f t="shared" si="18"/>
        <v>0</v>
      </c>
      <c r="G116" s="30">
        <f t="shared" si="19"/>
        <v>0</v>
      </c>
      <c r="H116" s="39">
        <v>0</v>
      </c>
      <c r="I116" s="29">
        <f t="shared" si="20"/>
        <v>0</v>
      </c>
      <c r="J116" s="29">
        <f t="shared" si="21"/>
        <v>0</v>
      </c>
      <c r="K116" s="26">
        <f t="shared" si="22"/>
        <v>0</v>
      </c>
      <c r="L116" s="29">
        <f t="shared" si="23"/>
        <v>0</v>
      </c>
      <c r="M116" s="30">
        <f t="shared" si="24"/>
        <v>0</v>
      </c>
      <c r="N116" s="39">
        <v>0</v>
      </c>
      <c r="O116" s="29">
        <f t="shared" si="25"/>
        <v>0</v>
      </c>
      <c r="P116" s="29">
        <f t="shared" si="26"/>
        <v>0</v>
      </c>
      <c r="Q116" s="29">
        <f t="shared" si="27"/>
        <v>0</v>
      </c>
      <c r="R116" s="29">
        <f t="shared" si="28"/>
        <v>0</v>
      </c>
      <c r="S116" s="30">
        <f t="shared" si="29"/>
        <v>0</v>
      </c>
    </row>
    <row r="117" spans="1:19" ht="15">
      <c r="A117" s="5" t="s">
        <v>210</v>
      </c>
      <c r="B117" s="43">
        <v>4.7549801709651902</v>
      </c>
      <c r="C117" s="29">
        <f t="shared" si="15"/>
        <v>3.3284861196756332E-2</v>
      </c>
      <c r="D117" s="29">
        <f t="shared" si="16"/>
        <v>2.2491056208665348</v>
      </c>
      <c r="E117" s="26">
        <f t="shared" si="17"/>
        <v>0.75604184718346523</v>
      </c>
      <c r="F117" s="29">
        <f t="shared" si="18"/>
        <v>1.3551693487250791</v>
      </c>
      <c r="G117" s="30">
        <f t="shared" si="19"/>
        <v>0.36137849299335445</v>
      </c>
      <c r="H117" s="39">
        <v>9.5099603419303804</v>
      </c>
      <c r="I117" s="29">
        <f t="shared" si="20"/>
        <v>6.6569722393512665E-2</v>
      </c>
      <c r="J117" s="29">
        <f t="shared" si="21"/>
        <v>4.4982112417330695</v>
      </c>
      <c r="K117" s="26">
        <f t="shared" si="22"/>
        <v>1.5120836943669305</v>
      </c>
      <c r="L117" s="29">
        <f t="shared" si="23"/>
        <v>2.7103386974501582</v>
      </c>
      <c r="M117" s="30">
        <f t="shared" si="24"/>
        <v>0.7227569859867089</v>
      </c>
      <c r="N117" s="39">
        <v>16.123056665004601</v>
      </c>
      <c r="O117" s="29">
        <f t="shared" si="25"/>
        <v>0.11286139665503221</v>
      </c>
      <c r="P117" s="29">
        <f t="shared" si="26"/>
        <v>7.6262058025471759</v>
      </c>
      <c r="Q117" s="29">
        <f t="shared" si="27"/>
        <v>2.5635660097357316</v>
      </c>
      <c r="R117" s="29">
        <f t="shared" si="28"/>
        <v>4.5950711495263112</v>
      </c>
      <c r="S117" s="30">
        <f t="shared" si="29"/>
        <v>1.2253523065403495</v>
      </c>
    </row>
    <row r="118" spans="1:19" ht="15">
      <c r="A118" s="5" t="s">
        <v>211</v>
      </c>
      <c r="B118" s="43">
        <v>0</v>
      </c>
      <c r="C118" s="29">
        <f t="shared" si="15"/>
        <v>0</v>
      </c>
      <c r="D118" s="29">
        <f t="shared" si="16"/>
        <v>0</v>
      </c>
      <c r="E118" s="26">
        <f t="shared" si="17"/>
        <v>0</v>
      </c>
      <c r="F118" s="29">
        <f t="shared" si="18"/>
        <v>0</v>
      </c>
      <c r="G118" s="30">
        <f t="shared" si="19"/>
        <v>0</v>
      </c>
      <c r="H118" s="39">
        <v>0</v>
      </c>
      <c r="I118" s="29">
        <f t="shared" si="20"/>
        <v>0</v>
      </c>
      <c r="J118" s="29">
        <f t="shared" si="21"/>
        <v>0</v>
      </c>
      <c r="K118" s="26">
        <f t="shared" si="22"/>
        <v>0</v>
      </c>
      <c r="L118" s="29">
        <f t="shared" si="23"/>
        <v>0</v>
      </c>
      <c r="M118" s="30">
        <f t="shared" si="24"/>
        <v>0</v>
      </c>
      <c r="N118" s="39">
        <v>1.1493626215159699E-9</v>
      </c>
      <c r="O118" s="29">
        <f t="shared" si="25"/>
        <v>8.0455383506117892E-12</v>
      </c>
      <c r="P118" s="29">
        <f t="shared" si="26"/>
        <v>5.436485199770537E-10</v>
      </c>
      <c r="Q118" s="29">
        <f t="shared" si="27"/>
        <v>1.8274865682103922E-10</v>
      </c>
      <c r="R118" s="29">
        <f t="shared" si="28"/>
        <v>3.2756834713205142E-10</v>
      </c>
      <c r="S118" s="30">
        <f t="shared" si="29"/>
        <v>8.7351559235213708E-11</v>
      </c>
    </row>
    <row r="119" spans="1:19" ht="15">
      <c r="A119" s="5" t="s">
        <v>213</v>
      </c>
      <c r="B119" s="43">
        <v>0</v>
      </c>
      <c r="C119" s="29">
        <f t="shared" si="15"/>
        <v>0</v>
      </c>
      <c r="D119" s="29">
        <f t="shared" si="16"/>
        <v>0</v>
      </c>
      <c r="E119" s="26">
        <f t="shared" si="17"/>
        <v>0</v>
      </c>
      <c r="F119" s="29">
        <f t="shared" si="18"/>
        <v>0</v>
      </c>
      <c r="G119" s="30">
        <f t="shared" si="19"/>
        <v>0</v>
      </c>
      <c r="H119" s="39">
        <v>0</v>
      </c>
      <c r="I119" s="29">
        <f t="shared" si="20"/>
        <v>0</v>
      </c>
      <c r="J119" s="29">
        <f t="shared" si="21"/>
        <v>0</v>
      </c>
      <c r="K119" s="26">
        <f t="shared" si="22"/>
        <v>0</v>
      </c>
      <c r="L119" s="29">
        <f t="shared" si="23"/>
        <v>0</v>
      </c>
      <c r="M119" s="30">
        <f t="shared" si="24"/>
        <v>0</v>
      </c>
      <c r="N119" s="39">
        <v>0</v>
      </c>
      <c r="O119" s="29">
        <f t="shared" si="25"/>
        <v>0</v>
      </c>
      <c r="P119" s="29">
        <f t="shared" si="26"/>
        <v>0</v>
      </c>
      <c r="Q119" s="29">
        <f t="shared" si="27"/>
        <v>0</v>
      </c>
      <c r="R119" s="29">
        <f t="shared" si="28"/>
        <v>0</v>
      </c>
      <c r="S119" s="30">
        <f t="shared" si="29"/>
        <v>0</v>
      </c>
    </row>
    <row r="120" spans="1:19" ht="15">
      <c r="A120" s="5" t="s">
        <v>215</v>
      </c>
      <c r="B120" s="43">
        <v>1.8089000684193699</v>
      </c>
      <c r="C120" s="29">
        <f t="shared" si="15"/>
        <v>1.2662300478935589E-2</v>
      </c>
      <c r="D120" s="29">
        <f t="shared" si="16"/>
        <v>0.85560973236236193</v>
      </c>
      <c r="E120" s="26">
        <f t="shared" si="17"/>
        <v>0.2876151108786798</v>
      </c>
      <c r="F120" s="29">
        <f t="shared" si="18"/>
        <v>0.5155365194995204</v>
      </c>
      <c r="G120" s="30">
        <f t="shared" si="19"/>
        <v>0.13747640519987211</v>
      </c>
      <c r="H120" s="39">
        <v>3.6178001368387398</v>
      </c>
      <c r="I120" s="29">
        <f t="shared" si="20"/>
        <v>2.5324600957871177E-2</v>
      </c>
      <c r="J120" s="29">
        <f t="shared" si="21"/>
        <v>1.7112194647247239</v>
      </c>
      <c r="K120" s="26">
        <f t="shared" si="22"/>
        <v>0.57523022175735961</v>
      </c>
      <c r="L120" s="29">
        <f t="shared" si="23"/>
        <v>1.0310730389990408</v>
      </c>
      <c r="M120" s="30">
        <f t="shared" si="24"/>
        <v>0.27495281039974423</v>
      </c>
      <c r="N120" s="39">
        <v>12.0031075022059</v>
      </c>
      <c r="O120" s="29">
        <f t="shared" si="25"/>
        <v>8.4021752515441306E-2</v>
      </c>
      <c r="P120" s="29">
        <f t="shared" si="26"/>
        <v>5.6774698485433905</v>
      </c>
      <c r="Q120" s="29">
        <f t="shared" si="27"/>
        <v>1.9084940928507381</v>
      </c>
      <c r="R120" s="29">
        <f t="shared" si="28"/>
        <v>3.4208856381286812</v>
      </c>
      <c r="S120" s="30">
        <f t="shared" si="29"/>
        <v>0.91223617016764835</v>
      </c>
    </row>
    <row r="121" spans="1:19" ht="15">
      <c r="A121" s="5" t="s">
        <v>216</v>
      </c>
      <c r="B121" s="43">
        <v>1.2556274411877799E-3</v>
      </c>
      <c r="C121" s="29">
        <f t="shared" si="15"/>
        <v>8.7893920883144595E-6</v>
      </c>
      <c r="D121" s="29">
        <f t="shared" si="16"/>
        <v>5.9391177968181989E-4</v>
      </c>
      <c r="E121" s="26">
        <f t="shared" si="17"/>
        <v>1.99644763148857E-4</v>
      </c>
      <c r="F121" s="29">
        <f t="shared" si="18"/>
        <v>3.5785382073851723E-4</v>
      </c>
      <c r="G121" s="30">
        <f t="shared" si="19"/>
        <v>9.5427685530271268E-5</v>
      </c>
      <c r="H121" s="39">
        <v>2.5112548823755599E-3</v>
      </c>
      <c r="I121" s="29">
        <f t="shared" si="20"/>
        <v>1.7578784176628919E-5</v>
      </c>
      <c r="J121" s="29">
        <f t="shared" si="21"/>
        <v>1.1878235593636398E-3</v>
      </c>
      <c r="K121" s="26">
        <f t="shared" si="22"/>
        <v>3.9928952629771401E-4</v>
      </c>
      <c r="L121" s="29">
        <f t="shared" si="23"/>
        <v>7.1570764147703447E-4</v>
      </c>
      <c r="M121" s="30">
        <f t="shared" si="24"/>
        <v>1.9085537106054254E-4</v>
      </c>
      <c r="N121" s="39">
        <v>4.1972452229141E-3</v>
      </c>
      <c r="O121" s="29">
        <f t="shared" si="25"/>
        <v>2.9380716560398701E-5</v>
      </c>
      <c r="P121" s="29">
        <f t="shared" si="26"/>
        <v>1.985296990438369E-3</v>
      </c>
      <c r="Q121" s="29">
        <f t="shared" si="27"/>
        <v>6.6736199044334192E-4</v>
      </c>
      <c r="R121" s="29">
        <f t="shared" si="28"/>
        <v>1.1962148885305184E-3</v>
      </c>
      <c r="S121" s="30">
        <f t="shared" si="29"/>
        <v>3.1899063694147158E-4</v>
      </c>
    </row>
    <row r="122" spans="1:19" ht="15">
      <c r="A122" s="5" t="s">
        <v>217</v>
      </c>
      <c r="B122" s="43">
        <v>0</v>
      </c>
      <c r="C122" s="29">
        <f t="shared" si="15"/>
        <v>0</v>
      </c>
      <c r="D122" s="29">
        <f t="shared" si="16"/>
        <v>0</v>
      </c>
      <c r="E122" s="26">
        <f t="shared" si="17"/>
        <v>0</v>
      </c>
      <c r="F122" s="29">
        <f t="shared" si="18"/>
        <v>0</v>
      </c>
      <c r="G122" s="30">
        <f t="shared" si="19"/>
        <v>0</v>
      </c>
      <c r="H122" s="39">
        <v>0</v>
      </c>
      <c r="I122" s="29">
        <f t="shared" si="20"/>
        <v>0</v>
      </c>
      <c r="J122" s="29">
        <f t="shared" si="21"/>
        <v>0</v>
      </c>
      <c r="K122" s="26">
        <f t="shared" si="22"/>
        <v>0</v>
      </c>
      <c r="L122" s="29">
        <f t="shared" si="23"/>
        <v>0</v>
      </c>
      <c r="M122" s="30">
        <f t="shared" si="24"/>
        <v>0</v>
      </c>
      <c r="N122" s="39">
        <v>7.6790817572157204</v>
      </c>
      <c r="O122" s="29">
        <f t="shared" si="25"/>
        <v>5.3753572300510047E-2</v>
      </c>
      <c r="P122" s="29">
        <f t="shared" si="26"/>
        <v>3.6322056711630357</v>
      </c>
      <c r="Q122" s="29">
        <f t="shared" si="27"/>
        <v>1.2209739993972997</v>
      </c>
      <c r="R122" s="29">
        <f t="shared" si="28"/>
        <v>2.18853830080648</v>
      </c>
      <c r="S122" s="30">
        <f t="shared" si="29"/>
        <v>0.58361021354839471</v>
      </c>
    </row>
    <row r="123" spans="1:19" ht="15">
      <c r="A123" s="5" t="s">
        <v>218</v>
      </c>
      <c r="B123" s="43">
        <v>2.8986839582304598E-4</v>
      </c>
      <c r="C123" s="29">
        <f t="shared" si="15"/>
        <v>2.0290787707613217E-6</v>
      </c>
      <c r="D123" s="29">
        <f t="shared" si="16"/>
        <v>1.3710775122430073E-4</v>
      </c>
      <c r="E123" s="26">
        <f t="shared" si="17"/>
        <v>4.6089074935864309E-5</v>
      </c>
      <c r="F123" s="29">
        <f t="shared" si="18"/>
        <v>8.2612492809568098E-5</v>
      </c>
      <c r="G123" s="30">
        <f t="shared" si="19"/>
        <v>2.2029998082551494E-5</v>
      </c>
      <c r="H123" s="39">
        <v>5.7973679164609099E-4</v>
      </c>
      <c r="I123" s="29">
        <f t="shared" si="20"/>
        <v>4.0581575415226367E-6</v>
      </c>
      <c r="J123" s="29">
        <f t="shared" si="21"/>
        <v>2.7421550244860103E-4</v>
      </c>
      <c r="K123" s="26">
        <f t="shared" si="22"/>
        <v>9.2178149871728469E-5</v>
      </c>
      <c r="L123" s="29">
        <f t="shared" si="23"/>
        <v>1.6522498561913592E-4</v>
      </c>
      <c r="M123" s="30">
        <f t="shared" si="24"/>
        <v>4.4059996165102914E-5</v>
      </c>
      <c r="N123" s="39">
        <v>2.01956611424489E-3</v>
      </c>
      <c r="O123" s="29">
        <f t="shared" si="25"/>
        <v>1.4136962799714231E-5</v>
      </c>
      <c r="P123" s="29">
        <f t="shared" si="26"/>
        <v>9.5525477203783297E-4</v>
      </c>
      <c r="Q123" s="29">
        <f t="shared" si="27"/>
        <v>3.2111101216493752E-4</v>
      </c>
      <c r="R123" s="29">
        <f t="shared" si="28"/>
        <v>5.7557634255979363E-4</v>
      </c>
      <c r="S123" s="30">
        <f t="shared" si="29"/>
        <v>1.5348702468261164E-4</v>
      </c>
    </row>
    <row r="124" spans="1:19" ht="15">
      <c r="A124" s="5" t="s">
        <v>221</v>
      </c>
      <c r="B124" s="43">
        <v>3.3830945119356999</v>
      </c>
      <c r="C124" s="29">
        <f t="shared" si="15"/>
        <v>2.3681661583549899E-2</v>
      </c>
      <c r="D124" s="29">
        <f t="shared" si="16"/>
        <v>1.6002037041455859</v>
      </c>
      <c r="E124" s="26">
        <f t="shared" si="17"/>
        <v>0.53791202739777633</v>
      </c>
      <c r="F124" s="29">
        <f t="shared" si="18"/>
        <v>0.96418193590167434</v>
      </c>
      <c r="G124" s="30">
        <f t="shared" si="19"/>
        <v>0.25711518290711316</v>
      </c>
      <c r="H124" s="39">
        <v>6.7661890238713998</v>
      </c>
      <c r="I124" s="29">
        <f t="shared" si="20"/>
        <v>4.7363323167099798E-2</v>
      </c>
      <c r="J124" s="29">
        <f t="shared" si="21"/>
        <v>3.2004074082911718</v>
      </c>
      <c r="K124" s="26">
        <f t="shared" si="22"/>
        <v>1.0758240547955527</v>
      </c>
      <c r="L124" s="29">
        <f t="shared" si="23"/>
        <v>1.9283638718033487</v>
      </c>
      <c r="M124" s="30">
        <f t="shared" si="24"/>
        <v>0.51423036581422632</v>
      </c>
      <c r="N124" s="39">
        <v>24.717446606097798</v>
      </c>
      <c r="O124" s="29">
        <f t="shared" si="25"/>
        <v>0.17302212624268459</v>
      </c>
      <c r="P124" s="29">
        <f t="shared" si="26"/>
        <v>11.691352244684259</v>
      </c>
      <c r="Q124" s="29">
        <f t="shared" si="27"/>
        <v>3.93007401036955</v>
      </c>
      <c r="R124" s="29">
        <f t="shared" si="28"/>
        <v>7.0444722827378721</v>
      </c>
      <c r="S124" s="30">
        <f t="shared" si="29"/>
        <v>1.8785259420634326</v>
      </c>
    </row>
    <row r="125" spans="1:19" ht="15">
      <c r="A125" s="5" t="s">
        <v>223</v>
      </c>
      <c r="B125" s="43">
        <v>0</v>
      </c>
      <c r="C125" s="29">
        <f t="shared" si="15"/>
        <v>0</v>
      </c>
      <c r="D125" s="29">
        <f t="shared" si="16"/>
        <v>0</v>
      </c>
      <c r="E125" s="26">
        <f t="shared" si="17"/>
        <v>0</v>
      </c>
      <c r="F125" s="29">
        <f t="shared" si="18"/>
        <v>0</v>
      </c>
      <c r="G125" s="30">
        <f t="shared" si="19"/>
        <v>0</v>
      </c>
      <c r="H125" s="39">
        <v>0</v>
      </c>
      <c r="I125" s="29">
        <f t="shared" si="20"/>
        <v>0</v>
      </c>
      <c r="J125" s="29">
        <f t="shared" si="21"/>
        <v>0</v>
      </c>
      <c r="K125" s="26">
        <f t="shared" si="22"/>
        <v>0</v>
      </c>
      <c r="L125" s="29">
        <f t="shared" si="23"/>
        <v>0</v>
      </c>
      <c r="M125" s="30">
        <f t="shared" si="24"/>
        <v>0</v>
      </c>
      <c r="N125" s="39">
        <v>0</v>
      </c>
      <c r="O125" s="29">
        <f t="shared" si="25"/>
        <v>0</v>
      </c>
      <c r="P125" s="29">
        <f t="shared" si="26"/>
        <v>0</v>
      </c>
      <c r="Q125" s="29">
        <f t="shared" si="27"/>
        <v>0</v>
      </c>
      <c r="R125" s="29">
        <f t="shared" si="28"/>
        <v>0</v>
      </c>
      <c r="S125" s="30">
        <f t="shared" si="29"/>
        <v>0</v>
      </c>
    </row>
    <row r="126" spans="1:19" ht="15">
      <c r="A126" s="5" t="s">
        <v>224</v>
      </c>
      <c r="B126" s="43">
        <v>1718.61985834086</v>
      </c>
      <c r="C126" s="29">
        <f t="shared" si="15"/>
        <v>12.03033900838602</v>
      </c>
      <c r="D126" s="29">
        <f t="shared" si="16"/>
        <v>812.90719299522675</v>
      </c>
      <c r="E126" s="26">
        <f t="shared" si="17"/>
        <v>273.26055747619677</v>
      </c>
      <c r="F126" s="29">
        <f t="shared" si="18"/>
        <v>489.80665962714505</v>
      </c>
      <c r="G126" s="30">
        <f t="shared" si="19"/>
        <v>130.61510923390534</v>
      </c>
      <c r="H126" s="39">
        <v>3437.23971668171</v>
      </c>
      <c r="I126" s="29">
        <f t="shared" si="20"/>
        <v>24.06067801677197</v>
      </c>
      <c r="J126" s="29">
        <f t="shared" si="21"/>
        <v>1625.8143859904487</v>
      </c>
      <c r="K126" s="26">
        <f t="shared" si="22"/>
        <v>546.52111495239194</v>
      </c>
      <c r="L126" s="29">
        <f t="shared" si="23"/>
        <v>979.61331925428726</v>
      </c>
      <c r="M126" s="30">
        <f t="shared" si="24"/>
        <v>261.23021846780995</v>
      </c>
      <c r="N126" s="39">
        <v>4812.8487250200797</v>
      </c>
      <c r="O126" s="29">
        <f t="shared" si="25"/>
        <v>33.68994107514056</v>
      </c>
      <c r="P126" s="29">
        <f t="shared" si="26"/>
        <v>2276.4774469344975</v>
      </c>
      <c r="Q126" s="29">
        <f t="shared" si="27"/>
        <v>765.24294727819267</v>
      </c>
      <c r="R126" s="29">
        <f t="shared" si="28"/>
        <v>1371.6618866307226</v>
      </c>
      <c r="S126" s="30">
        <f t="shared" si="29"/>
        <v>365.77650310152603</v>
      </c>
    </row>
    <row r="127" spans="1:19" ht="15">
      <c r="A127" s="5" t="s">
        <v>226</v>
      </c>
      <c r="B127" s="43">
        <v>80.169472572338606</v>
      </c>
      <c r="C127" s="29">
        <f t="shared" si="15"/>
        <v>0.56118630800637026</v>
      </c>
      <c r="D127" s="29">
        <f t="shared" si="16"/>
        <v>37.92016052671616</v>
      </c>
      <c r="E127" s="26">
        <f t="shared" si="17"/>
        <v>12.746946139001839</v>
      </c>
      <c r="F127" s="29">
        <f t="shared" si="18"/>
        <v>22.848299683116501</v>
      </c>
      <c r="G127" s="30">
        <f t="shared" si="19"/>
        <v>6.0928799154977336</v>
      </c>
      <c r="H127" s="39">
        <v>160.33894514467701</v>
      </c>
      <c r="I127" s="29">
        <f t="shared" si="20"/>
        <v>1.1223726160127392</v>
      </c>
      <c r="J127" s="29">
        <f t="shared" si="21"/>
        <v>75.84032105343222</v>
      </c>
      <c r="K127" s="26">
        <f t="shared" si="22"/>
        <v>25.493892278003646</v>
      </c>
      <c r="L127" s="29">
        <f t="shared" si="23"/>
        <v>45.696599366232945</v>
      </c>
      <c r="M127" s="30">
        <f t="shared" si="24"/>
        <v>12.185759830995453</v>
      </c>
      <c r="N127" s="39">
        <v>231.226589492686</v>
      </c>
      <c r="O127" s="29">
        <f t="shared" si="25"/>
        <v>1.618586126448802</v>
      </c>
      <c r="P127" s="29">
        <f t="shared" si="26"/>
        <v>109.37017683004048</v>
      </c>
      <c r="Q127" s="29">
        <f t="shared" si="27"/>
        <v>36.765027729337078</v>
      </c>
      <c r="R127" s="29">
        <f t="shared" si="28"/>
        <v>65.899578005415506</v>
      </c>
      <c r="S127" s="30">
        <f t="shared" si="29"/>
        <v>17.573220801444137</v>
      </c>
    </row>
    <row r="128" spans="1:19" ht="15">
      <c r="A128" s="5" t="s">
        <v>227</v>
      </c>
      <c r="B128" s="43">
        <v>0</v>
      </c>
      <c r="C128" s="29">
        <f t="shared" si="15"/>
        <v>0</v>
      </c>
      <c r="D128" s="29">
        <f t="shared" si="16"/>
        <v>0</v>
      </c>
      <c r="E128" s="26">
        <f t="shared" si="17"/>
        <v>0</v>
      </c>
      <c r="F128" s="29">
        <f t="shared" si="18"/>
        <v>0</v>
      </c>
      <c r="G128" s="30">
        <f t="shared" si="19"/>
        <v>0</v>
      </c>
      <c r="H128" s="39">
        <v>0</v>
      </c>
      <c r="I128" s="29">
        <f t="shared" si="20"/>
        <v>0</v>
      </c>
      <c r="J128" s="29">
        <f t="shared" si="21"/>
        <v>0</v>
      </c>
      <c r="K128" s="26">
        <f t="shared" si="22"/>
        <v>0</v>
      </c>
      <c r="L128" s="29">
        <f t="shared" si="23"/>
        <v>0</v>
      </c>
      <c r="M128" s="30">
        <f t="shared" si="24"/>
        <v>0</v>
      </c>
      <c r="N128" s="39">
        <v>3.3814511413419499</v>
      </c>
      <c r="O128" s="29">
        <f t="shared" si="25"/>
        <v>2.3670157989393651E-2</v>
      </c>
      <c r="P128" s="29">
        <f t="shared" si="26"/>
        <v>1.5994263898547423</v>
      </c>
      <c r="Q128" s="29">
        <f t="shared" si="27"/>
        <v>0.53765073147337006</v>
      </c>
      <c r="R128" s="29">
        <f t="shared" si="28"/>
        <v>0.9637135752824556</v>
      </c>
      <c r="S128" s="30">
        <f t="shared" si="29"/>
        <v>0.25699028674198821</v>
      </c>
    </row>
    <row r="129" spans="1:19" ht="15">
      <c r="A129" s="5" t="s">
        <v>230</v>
      </c>
      <c r="B129" s="43">
        <v>0</v>
      </c>
      <c r="C129" s="29">
        <f t="shared" si="15"/>
        <v>0</v>
      </c>
      <c r="D129" s="29">
        <f t="shared" si="16"/>
        <v>0</v>
      </c>
      <c r="E129" s="26">
        <f t="shared" si="17"/>
        <v>0</v>
      </c>
      <c r="F129" s="29">
        <f t="shared" si="18"/>
        <v>0</v>
      </c>
      <c r="G129" s="30">
        <f t="shared" si="19"/>
        <v>0</v>
      </c>
      <c r="H129" s="39">
        <v>0</v>
      </c>
      <c r="I129" s="29">
        <f t="shared" si="20"/>
        <v>0</v>
      </c>
      <c r="J129" s="29">
        <f t="shared" si="21"/>
        <v>0</v>
      </c>
      <c r="K129" s="26">
        <f t="shared" si="22"/>
        <v>0</v>
      </c>
      <c r="L129" s="29">
        <f t="shared" si="23"/>
        <v>0</v>
      </c>
      <c r="M129" s="30">
        <f t="shared" si="24"/>
        <v>0</v>
      </c>
      <c r="N129" s="39">
        <v>0.89581620994479105</v>
      </c>
      <c r="O129" s="29">
        <f t="shared" si="25"/>
        <v>6.2707134696135371E-3</v>
      </c>
      <c r="P129" s="29">
        <f t="shared" si="26"/>
        <v>0.42372106730388615</v>
      </c>
      <c r="Q129" s="29">
        <f t="shared" si="27"/>
        <v>0.14243477738122179</v>
      </c>
      <c r="R129" s="29">
        <f t="shared" si="28"/>
        <v>0.25530761983426542</v>
      </c>
      <c r="S129" s="30">
        <f t="shared" si="29"/>
        <v>6.8082031955804118E-2</v>
      </c>
    </row>
    <row r="130" spans="1:19" ht="15">
      <c r="A130" s="5" t="s">
        <v>232</v>
      </c>
      <c r="B130" s="43">
        <v>0.39283462634531702</v>
      </c>
      <c r="C130" s="29">
        <f t="shared" si="15"/>
        <v>2.7498423844172191E-3</v>
      </c>
      <c r="D130" s="29">
        <f t="shared" si="16"/>
        <v>0.18581077826133494</v>
      </c>
      <c r="E130" s="26">
        <f t="shared" si="17"/>
        <v>6.2460705588905409E-2</v>
      </c>
      <c r="F130" s="29">
        <f t="shared" si="18"/>
        <v>0.11195786850841534</v>
      </c>
      <c r="G130" s="30">
        <f t="shared" si="19"/>
        <v>2.9855431602244093E-2</v>
      </c>
      <c r="H130" s="39">
        <v>0.78566925269063403</v>
      </c>
      <c r="I130" s="29">
        <f t="shared" si="20"/>
        <v>5.4996847688344383E-3</v>
      </c>
      <c r="J130" s="29">
        <f t="shared" si="21"/>
        <v>0.37162155652266987</v>
      </c>
      <c r="K130" s="26">
        <f t="shared" si="22"/>
        <v>0.12492141117781082</v>
      </c>
      <c r="L130" s="29">
        <f t="shared" si="23"/>
        <v>0.22391573701683068</v>
      </c>
      <c r="M130" s="30">
        <f t="shared" si="24"/>
        <v>5.9710863204488186E-2</v>
      </c>
      <c r="N130" s="39">
        <v>0.93390873433037702</v>
      </c>
      <c r="O130" s="29">
        <f t="shared" si="25"/>
        <v>6.5373611403126393E-3</v>
      </c>
      <c r="P130" s="29">
        <f t="shared" si="26"/>
        <v>0.4417388313382683</v>
      </c>
      <c r="Q130" s="29">
        <f t="shared" si="27"/>
        <v>0.14849148875852994</v>
      </c>
      <c r="R130" s="29">
        <f t="shared" si="28"/>
        <v>0.26616398928415741</v>
      </c>
      <c r="S130" s="30">
        <f t="shared" si="29"/>
        <v>7.0977063809108648E-2</v>
      </c>
    </row>
    <row r="131" spans="1:19" ht="15">
      <c r="A131" s="5" t="s">
        <v>233</v>
      </c>
      <c r="B131" s="43">
        <v>0</v>
      </c>
      <c r="C131" s="29">
        <f t="shared" si="15"/>
        <v>0</v>
      </c>
      <c r="D131" s="29">
        <f t="shared" si="16"/>
        <v>0</v>
      </c>
      <c r="E131" s="26">
        <f t="shared" si="17"/>
        <v>0</v>
      </c>
      <c r="F131" s="29">
        <f t="shared" si="18"/>
        <v>0</v>
      </c>
      <c r="G131" s="30">
        <f t="shared" si="19"/>
        <v>0</v>
      </c>
      <c r="H131" s="39">
        <v>0</v>
      </c>
      <c r="I131" s="29">
        <f t="shared" si="20"/>
        <v>0</v>
      </c>
      <c r="J131" s="29">
        <f t="shared" si="21"/>
        <v>0</v>
      </c>
      <c r="K131" s="26">
        <f t="shared" si="22"/>
        <v>0</v>
      </c>
      <c r="L131" s="29">
        <f t="shared" si="23"/>
        <v>0</v>
      </c>
      <c r="M131" s="30">
        <f t="shared" si="24"/>
        <v>0</v>
      </c>
      <c r="N131" s="39">
        <v>0</v>
      </c>
      <c r="O131" s="29">
        <f t="shared" si="25"/>
        <v>0</v>
      </c>
      <c r="P131" s="29">
        <f t="shared" si="26"/>
        <v>0</v>
      </c>
      <c r="Q131" s="29">
        <f t="shared" si="27"/>
        <v>0</v>
      </c>
      <c r="R131" s="29">
        <f t="shared" si="28"/>
        <v>0</v>
      </c>
      <c r="S131" s="30">
        <f t="shared" si="29"/>
        <v>0</v>
      </c>
    </row>
    <row r="132" spans="1:19" ht="15">
      <c r="A132" s="5" t="s">
        <v>235</v>
      </c>
      <c r="B132" s="43">
        <v>0.13259579254888501</v>
      </c>
      <c r="C132" s="29">
        <f t="shared" si="15"/>
        <v>9.2817054784219508E-4</v>
      </c>
      <c r="D132" s="29">
        <f t="shared" si="16"/>
        <v>6.2717809875622602E-2</v>
      </c>
      <c r="E132" s="26">
        <f t="shared" si="17"/>
        <v>2.1082731015272718E-2</v>
      </c>
      <c r="F132" s="29">
        <f t="shared" si="18"/>
        <v>3.7789800876432224E-2</v>
      </c>
      <c r="G132" s="30">
        <f t="shared" si="19"/>
        <v>1.007728023371526E-2</v>
      </c>
      <c r="H132" s="39">
        <v>0.26519158509777002</v>
      </c>
      <c r="I132" s="29">
        <f t="shared" si="20"/>
        <v>1.8563410956843902E-3</v>
      </c>
      <c r="J132" s="29">
        <f t="shared" si="21"/>
        <v>0.1254356197512452</v>
      </c>
      <c r="K132" s="26">
        <f t="shared" si="22"/>
        <v>4.2165462030545435E-2</v>
      </c>
      <c r="L132" s="29">
        <f t="shared" si="23"/>
        <v>7.5579601752864448E-2</v>
      </c>
      <c r="M132" s="30">
        <f t="shared" si="24"/>
        <v>2.015456046743052E-2</v>
      </c>
      <c r="N132" s="39">
        <v>0.381690504114722</v>
      </c>
      <c r="O132" s="29">
        <f t="shared" si="25"/>
        <v>2.6718335288030541E-3</v>
      </c>
      <c r="P132" s="29">
        <f t="shared" si="26"/>
        <v>0.18053960844626349</v>
      </c>
      <c r="Q132" s="29">
        <f t="shared" si="27"/>
        <v>6.06887901542408E-2</v>
      </c>
      <c r="R132" s="29">
        <f t="shared" si="28"/>
        <v>0.10878179367269576</v>
      </c>
      <c r="S132" s="30">
        <f t="shared" si="29"/>
        <v>2.9008478312718872E-2</v>
      </c>
    </row>
    <row r="133" spans="1:19" ht="15">
      <c r="A133" s="5" t="s">
        <v>237</v>
      </c>
      <c r="B133" s="43">
        <v>7.0748786498509996E-4</v>
      </c>
      <c r="C133" s="29">
        <f t="shared" ref="C133:C196" si="30">B133*0.007</f>
        <v>4.9524150548957001E-6</v>
      </c>
      <c r="D133" s="29">
        <f t="shared" ref="D133:D196" si="31">B133*0.473</f>
        <v>3.3464176013795225E-4</v>
      </c>
      <c r="E133" s="26">
        <f t="shared" ref="E133:E196" si="32">B133*0.159</f>
        <v>1.1249057053263089E-4</v>
      </c>
      <c r="F133" s="29">
        <f t="shared" ref="F133:F196" si="33">B133*0.285</f>
        <v>2.0163404152075346E-4</v>
      </c>
      <c r="G133" s="30">
        <f t="shared" ref="G133:G196" si="34">B133*0.076</f>
        <v>5.3769077738867596E-5</v>
      </c>
      <c r="H133" s="39">
        <v>1.4149757299701999E-3</v>
      </c>
      <c r="I133" s="29">
        <f t="shared" ref="I133:I196" si="35">H133*0.007</f>
        <v>9.9048301097914001E-6</v>
      </c>
      <c r="J133" s="29">
        <f t="shared" ref="J133:J196" si="36">H133*0.473</f>
        <v>6.6928352027590451E-4</v>
      </c>
      <c r="K133" s="26">
        <f t="shared" ref="K133:K196" si="37">H133*0.159</f>
        <v>2.2498114106526179E-4</v>
      </c>
      <c r="L133" s="29">
        <f t="shared" ref="L133:L196" si="38">H133*0.285</f>
        <v>4.0326808304150691E-4</v>
      </c>
      <c r="M133" s="30">
        <f t="shared" ref="M133:M196" si="39">H133*0.076</f>
        <v>1.0753815547773519E-4</v>
      </c>
      <c r="N133" s="39">
        <v>2.0301825690876799E-3</v>
      </c>
      <c r="O133" s="29">
        <f t="shared" ref="O133:O196" si="40">N133*0.007</f>
        <v>1.421127798361376E-5</v>
      </c>
      <c r="P133" s="29">
        <f t="shared" ref="P133:P196" si="41">N133*0.473</f>
        <v>9.602763551784726E-4</v>
      </c>
      <c r="Q133" s="29">
        <f t="shared" ref="Q133:Q196" si="42">N133*0.159</f>
        <v>3.227990284849411E-4</v>
      </c>
      <c r="R133" s="29">
        <f t="shared" ref="R133:R196" si="43">N133*0.285</f>
        <v>5.7860203218998874E-4</v>
      </c>
      <c r="S133" s="30">
        <f t="shared" ref="S133:S196" si="44">N133*0.076</f>
        <v>1.5429387525066367E-4</v>
      </c>
    </row>
    <row r="134" spans="1:19" ht="15">
      <c r="A134" s="5" t="s">
        <v>239</v>
      </c>
      <c r="B134" s="43">
        <v>0</v>
      </c>
      <c r="C134" s="29">
        <f t="shared" si="30"/>
        <v>0</v>
      </c>
      <c r="D134" s="29">
        <f t="shared" si="31"/>
        <v>0</v>
      </c>
      <c r="E134" s="26">
        <f t="shared" si="32"/>
        <v>0</v>
      </c>
      <c r="F134" s="29">
        <f t="shared" si="33"/>
        <v>0</v>
      </c>
      <c r="G134" s="30">
        <f t="shared" si="34"/>
        <v>0</v>
      </c>
      <c r="H134" s="39">
        <v>0</v>
      </c>
      <c r="I134" s="29">
        <f t="shared" si="35"/>
        <v>0</v>
      </c>
      <c r="J134" s="29">
        <f t="shared" si="36"/>
        <v>0</v>
      </c>
      <c r="K134" s="26">
        <f t="shared" si="37"/>
        <v>0</v>
      </c>
      <c r="L134" s="29">
        <f t="shared" si="38"/>
        <v>0</v>
      </c>
      <c r="M134" s="30">
        <f t="shared" si="39"/>
        <v>0</v>
      </c>
      <c r="N134" s="39">
        <v>0</v>
      </c>
      <c r="O134" s="29">
        <f t="shared" si="40"/>
        <v>0</v>
      </c>
      <c r="P134" s="29">
        <f t="shared" si="41"/>
        <v>0</v>
      </c>
      <c r="Q134" s="29">
        <f t="shared" si="42"/>
        <v>0</v>
      </c>
      <c r="R134" s="29">
        <f t="shared" si="43"/>
        <v>0</v>
      </c>
      <c r="S134" s="30">
        <f t="shared" si="44"/>
        <v>0</v>
      </c>
    </row>
    <row r="135" spans="1:19" ht="15">
      <c r="A135" s="5" t="s">
        <v>240</v>
      </c>
      <c r="B135" s="43">
        <v>9.2175304554204391</v>
      </c>
      <c r="C135" s="29">
        <f t="shared" si="30"/>
        <v>6.4522713187943073E-2</v>
      </c>
      <c r="D135" s="29">
        <f t="shared" si="31"/>
        <v>4.3598919054138676</v>
      </c>
      <c r="E135" s="26">
        <f t="shared" si="32"/>
        <v>1.4655873424118497</v>
      </c>
      <c r="F135" s="29">
        <f t="shared" si="33"/>
        <v>2.6269961797948249</v>
      </c>
      <c r="G135" s="30">
        <f t="shared" si="34"/>
        <v>0.70053231461195331</v>
      </c>
      <c r="H135" s="39">
        <v>18.4350609108409</v>
      </c>
      <c r="I135" s="29">
        <f t="shared" si="35"/>
        <v>0.12904542637588631</v>
      </c>
      <c r="J135" s="29">
        <f t="shared" si="36"/>
        <v>8.7197838108277459</v>
      </c>
      <c r="K135" s="26">
        <f t="shared" si="37"/>
        <v>2.931174684823703</v>
      </c>
      <c r="L135" s="29">
        <f t="shared" si="38"/>
        <v>5.253992359589656</v>
      </c>
      <c r="M135" s="30">
        <f t="shared" si="39"/>
        <v>1.4010646292239084</v>
      </c>
      <c r="N135" s="39">
        <v>29.635915423461199</v>
      </c>
      <c r="O135" s="29">
        <f t="shared" si="40"/>
        <v>0.2074514079642284</v>
      </c>
      <c r="P135" s="29">
        <f t="shared" si="41"/>
        <v>14.017787995297146</v>
      </c>
      <c r="Q135" s="29">
        <f t="shared" si="42"/>
        <v>4.7121105523303308</v>
      </c>
      <c r="R135" s="29">
        <f t="shared" si="43"/>
        <v>8.4462358956864403</v>
      </c>
      <c r="S135" s="30">
        <f t="shared" si="44"/>
        <v>2.2523295721830512</v>
      </c>
    </row>
    <row r="136" spans="1:19" ht="15">
      <c r="A136" s="5" t="s">
        <v>242</v>
      </c>
      <c r="B136" s="43">
        <v>3.2833197705460001E-3</v>
      </c>
      <c r="C136" s="29">
        <f t="shared" si="30"/>
        <v>2.2983238393822E-5</v>
      </c>
      <c r="D136" s="29">
        <f t="shared" si="31"/>
        <v>1.553010251468258E-3</v>
      </c>
      <c r="E136" s="26">
        <f t="shared" si="32"/>
        <v>5.22047843516814E-4</v>
      </c>
      <c r="F136" s="29">
        <f t="shared" si="33"/>
        <v>9.3574613460560997E-4</v>
      </c>
      <c r="G136" s="30">
        <f t="shared" si="34"/>
        <v>2.4953230256149599E-4</v>
      </c>
      <c r="H136" s="39">
        <v>6.5666395410920002E-3</v>
      </c>
      <c r="I136" s="29">
        <f t="shared" si="35"/>
        <v>4.5966476787644E-5</v>
      </c>
      <c r="J136" s="29">
        <f t="shared" si="36"/>
        <v>3.1060205029365159E-3</v>
      </c>
      <c r="K136" s="26">
        <f t="shared" si="37"/>
        <v>1.044095687033628E-3</v>
      </c>
      <c r="L136" s="29">
        <f t="shared" si="38"/>
        <v>1.8714922692112199E-3</v>
      </c>
      <c r="M136" s="30">
        <f t="shared" si="39"/>
        <v>4.9906460512299199E-4</v>
      </c>
      <c r="N136" s="39">
        <v>1.9842154623776299E-2</v>
      </c>
      <c r="O136" s="29">
        <f t="shared" si="40"/>
        <v>1.3889508236643408E-4</v>
      </c>
      <c r="P136" s="29">
        <f t="shared" si="41"/>
        <v>9.3853391370461881E-3</v>
      </c>
      <c r="Q136" s="29">
        <f t="shared" si="42"/>
        <v>3.1549025851804317E-3</v>
      </c>
      <c r="R136" s="29">
        <f t="shared" si="43"/>
        <v>5.6550140677762446E-3</v>
      </c>
      <c r="S136" s="30">
        <f t="shared" si="44"/>
        <v>1.5080037514069986E-3</v>
      </c>
    </row>
    <row r="137" spans="1:19" ht="15">
      <c r="A137" s="5" t="s">
        <v>244</v>
      </c>
      <c r="B137" s="43">
        <v>3.29419123890798E-2</v>
      </c>
      <c r="C137" s="29">
        <f t="shared" si="30"/>
        <v>2.3059338672355861E-4</v>
      </c>
      <c r="D137" s="29">
        <f t="shared" si="31"/>
        <v>1.5581524560034745E-2</v>
      </c>
      <c r="E137" s="26">
        <f t="shared" si="32"/>
        <v>5.2377640698636884E-3</v>
      </c>
      <c r="F137" s="29">
        <f t="shared" si="33"/>
        <v>9.3884450308877425E-3</v>
      </c>
      <c r="G137" s="30">
        <f t="shared" si="34"/>
        <v>2.5035853415700648E-3</v>
      </c>
      <c r="H137" s="39">
        <v>6.58838247781596E-2</v>
      </c>
      <c r="I137" s="29">
        <f t="shared" si="35"/>
        <v>4.6118677344711721E-4</v>
      </c>
      <c r="J137" s="29">
        <f t="shared" si="36"/>
        <v>3.1163049120069491E-2</v>
      </c>
      <c r="K137" s="26">
        <f t="shared" si="37"/>
        <v>1.0475528139727377E-2</v>
      </c>
      <c r="L137" s="29">
        <f t="shared" si="38"/>
        <v>1.8776890061775485E-2</v>
      </c>
      <c r="M137" s="30">
        <f t="shared" si="39"/>
        <v>5.0071706831401296E-3</v>
      </c>
      <c r="N137" s="39">
        <v>0.10350853699684</v>
      </c>
      <c r="O137" s="29">
        <f t="shared" si="40"/>
        <v>7.2455975897787995E-4</v>
      </c>
      <c r="P137" s="29">
        <f t="shared" si="41"/>
        <v>4.8959537999505316E-2</v>
      </c>
      <c r="Q137" s="29">
        <f t="shared" si="42"/>
        <v>1.6457857382497561E-2</v>
      </c>
      <c r="R137" s="29">
        <f t="shared" si="43"/>
        <v>2.9499933044099397E-2</v>
      </c>
      <c r="S137" s="30">
        <f t="shared" si="44"/>
        <v>7.8666488117598403E-3</v>
      </c>
    </row>
    <row r="138" spans="1:19" ht="15">
      <c r="A138" s="5" t="s">
        <v>246</v>
      </c>
      <c r="B138" s="43">
        <v>0</v>
      </c>
      <c r="C138" s="29">
        <f t="shared" si="30"/>
        <v>0</v>
      </c>
      <c r="D138" s="29">
        <f t="shared" si="31"/>
        <v>0</v>
      </c>
      <c r="E138" s="26">
        <f t="shared" si="32"/>
        <v>0</v>
      </c>
      <c r="F138" s="29">
        <f t="shared" si="33"/>
        <v>0</v>
      </c>
      <c r="G138" s="30">
        <f t="shared" si="34"/>
        <v>0</v>
      </c>
      <c r="H138" s="39">
        <v>0</v>
      </c>
      <c r="I138" s="29">
        <f t="shared" si="35"/>
        <v>0</v>
      </c>
      <c r="J138" s="29">
        <f t="shared" si="36"/>
        <v>0</v>
      </c>
      <c r="K138" s="26">
        <f t="shared" si="37"/>
        <v>0</v>
      </c>
      <c r="L138" s="29">
        <f t="shared" si="38"/>
        <v>0</v>
      </c>
      <c r="M138" s="30">
        <f t="shared" si="39"/>
        <v>0</v>
      </c>
      <c r="N138" s="39">
        <v>0</v>
      </c>
      <c r="O138" s="29">
        <f t="shared" si="40"/>
        <v>0</v>
      </c>
      <c r="P138" s="29">
        <f t="shared" si="41"/>
        <v>0</v>
      </c>
      <c r="Q138" s="29">
        <f t="shared" si="42"/>
        <v>0</v>
      </c>
      <c r="R138" s="29">
        <f t="shared" si="43"/>
        <v>0</v>
      </c>
      <c r="S138" s="30">
        <f t="shared" si="44"/>
        <v>0</v>
      </c>
    </row>
    <row r="139" spans="1:19" ht="15">
      <c r="A139" s="5" t="s">
        <v>247</v>
      </c>
      <c r="B139" s="43">
        <v>3.5263031386447601</v>
      </c>
      <c r="C139" s="29">
        <f t="shared" si="30"/>
        <v>2.4684121970513322E-2</v>
      </c>
      <c r="D139" s="29">
        <f t="shared" si="31"/>
        <v>1.6679413845789715</v>
      </c>
      <c r="E139" s="26">
        <f t="shared" si="32"/>
        <v>0.56068219904451688</v>
      </c>
      <c r="F139" s="29">
        <f t="shared" si="33"/>
        <v>1.0049963945137566</v>
      </c>
      <c r="G139" s="30">
        <f t="shared" si="34"/>
        <v>0.26799903853700174</v>
      </c>
      <c r="H139" s="39">
        <v>7.0526062772895202</v>
      </c>
      <c r="I139" s="29">
        <f t="shared" si="35"/>
        <v>4.9368243941026645E-2</v>
      </c>
      <c r="J139" s="29">
        <f t="shared" si="36"/>
        <v>3.3358827691579429</v>
      </c>
      <c r="K139" s="26">
        <f t="shared" si="37"/>
        <v>1.1213643980890338</v>
      </c>
      <c r="L139" s="29">
        <f t="shared" si="38"/>
        <v>2.0099927890275131</v>
      </c>
      <c r="M139" s="30">
        <f t="shared" si="39"/>
        <v>0.53599807707400349</v>
      </c>
      <c r="N139" s="39">
        <v>11.2019468912045</v>
      </c>
      <c r="O139" s="29">
        <f t="shared" si="40"/>
        <v>7.8413628238431496E-2</v>
      </c>
      <c r="P139" s="29">
        <f t="shared" si="41"/>
        <v>5.2985208795397281</v>
      </c>
      <c r="Q139" s="29">
        <f t="shared" si="42"/>
        <v>1.7811095557015155</v>
      </c>
      <c r="R139" s="29">
        <f t="shared" si="43"/>
        <v>3.1925548639932821</v>
      </c>
      <c r="S139" s="30">
        <f t="shared" si="44"/>
        <v>0.85134796373154198</v>
      </c>
    </row>
    <row r="140" spans="1:19" ht="15">
      <c r="A140" s="5" t="s">
        <v>248</v>
      </c>
      <c r="B140" s="43">
        <v>0</v>
      </c>
      <c r="C140" s="29">
        <f t="shared" si="30"/>
        <v>0</v>
      </c>
      <c r="D140" s="29">
        <f t="shared" si="31"/>
        <v>0</v>
      </c>
      <c r="E140" s="26">
        <f t="shared" si="32"/>
        <v>0</v>
      </c>
      <c r="F140" s="29">
        <f t="shared" si="33"/>
        <v>0</v>
      </c>
      <c r="G140" s="30">
        <f t="shared" si="34"/>
        <v>0</v>
      </c>
      <c r="H140" s="39">
        <v>0</v>
      </c>
      <c r="I140" s="29">
        <f t="shared" si="35"/>
        <v>0</v>
      </c>
      <c r="J140" s="29">
        <f t="shared" si="36"/>
        <v>0</v>
      </c>
      <c r="K140" s="26">
        <f t="shared" si="37"/>
        <v>0</v>
      </c>
      <c r="L140" s="29">
        <f t="shared" si="38"/>
        <v>0</v>
      </c>
      <c r="M140" s="30">
        <f t="shared" si="39"/>
        <v>0</v>
      </c>
      <c r="N140" s="39">
        <v>2.1759998035204902</v>
      </c>
      <c r="O140" s="29">
        <f t="shared" si="40"/>
        <v>1.5231998624643431E-2</v>
      </c>
      <c r="P140" s="29">
        <f t="shared" si="41"/>
        <v>1.0292479070651919</v>
      </c>
      <c r="Q140" s="29">
        <f t="shared" si="42"/>
        <v>0.34598396875975795</v>
      </c>
      <c r="R140" s="29">
        <f t="shared" si="43"/>
        <v>0.62015994400333962</v>
      </c>
      <c r="S140" s="30">
        <f t="shared" si="44"/>
        <v>0.16537598506755724</v>
      </c>
    </row>
    <row r="141" spans="1:19" ht="15">
      <c r="A141" s="5" t="s">
        <v>249</v>
      </c>
      <c r="B141" s="43">
        <v>0</v>
      </c>
      <c r="C141" s="29">
        <f t="shared" si="30"/>
        <v>0</v>
      </c>
      <c r="D141" s="29">
        <f t="shared" si="31"/>
        <v>0</v>
      </c>
      <c r="E141" s="26">
        <f t="shared" si="32"/>
        <v>0</v>
      </c>
      <c r="F141" s="29">
        <f t="shared" si="33"/>
        <v>0</v>
      </c>
      <c r="G141" s="30">
        <f t="shared" si="34"/>
        <v>0</v>
      </c>
      <c r="H141" s="39">
        <v>0</v>
      </c>
      <c r="I141" s="29">
        <f t="shared" si="35"/>
        <v>0</v>
      </c>
      <c r="J141" s="29">
        <f t="shared" si="36"/>
        <v>0</v>
      </c>
      <c r="K141" s="26">
        <f t="shared" si="37"/>
        <v>0</v>
      </c>
      <c r="L141" s="29">
        <f t="shared" si="38"/>
        <v>0</v>
      </c>
      <c r="M141" s="30">
        <f t="shared" si="39"/>
        <v>0</v>
      </c>
      <c r="N141" s="39">
        <v>1.03650293194118</v>
      </c>
      <c r="O141" s="29">
        <f t="shared" si="40"/>
        <v>7.2555205235882601E-3</v>
      </c>
      <c r="P141" s="29">
        <f t="shared" si="41"/>
        <v>0.49026588680817812</v>
      </c>
      <c r="Q141" s="29">
        <f t="shared" si="42"/>
        <v>0.16480396617864762</v>
      </c>
      <c r="R141" s="29">
        <f t="shared" si="43"/>
        <v>0.29540333560323628</v>
      </c>
      <c r="S141" s="30">
        <f t="shared" si="44"/>
        <v>7.8774222827529675E-2</v>
      </c>
    </row>
    <row r="142" spans="1:19" ht="15">
      <c r="A142" s="14" t="s">
        <v>251</v>
      </c>
      <c r="B142" s="45">
        <v>4.0202760474493804</v>
      </c>
      <c r="C142" s="29">
        <f t="shared" si="30"/>
        <v>2.8141932332145663E-2</v>
      </c>
      <c r="D142" s="29">
        <f t="shared" si="31"/>
        <v>1.9015905704435567</v>
      </c>
      <c r="E142" s="26">
        <f t="shared" si="32"/>
        <v>0.63922389154445147</v>
      </c>
      <c r="F142" s="29">
        <f t="shared" si="33"/>
        <v>1.1457786735230733</v>
      </c>
      <c r="G142" s="30">
        <f t="shared" si="34"/>
        <v>0.3055409796061529</v>
      </c>
      <c r="H142" s="39">
        <v>8.0405520948987608</v>
      </c>
      <c r="I142" s="29">
        <f t="shared" si="35"/>
        <v>5.6283864664291326E-2</v>
      </c>
      <c r="J142" s="29">
        <f t="shared" si="36"/>
        <v>3.8031811408871135</v>
      </c>
      <c r="K142" s="26">
        <f t="shared" si="37"/>
        <v>1.2784477830889029</v>
      </c>
      <c r="L142" s="29">
        <f t="shared" si="38"/>
        <v>2.2915573470461466</v>
      </c>
      <c r="M142" s="30">
        <f t="shared" si="39"/>
        <v>0.61108195921230579</v>
      </c>
      <c r="N142" s="39">
        <v>11.536444310072101</v>
      </c>
      <c r="O142" s="29">
        <f t="shared" si="40"/>
        <v>8.0755110170504713E-2</v>
      </c>
      <c r="P142" s="29">
        <f t="shared" si="41"/>
        <v>5.4567381586641037</v>
      </c>
      <c r="Q142" s="29">
        <f t="shared" si="42"/>
        <v>1.8342946453014641</v>
      </c>
      <c r="R142" s="29">
        <f t="shared" si="43"/>
        <v>3.2878866283705483</v>
      </c>
      <c r="S142" s="30">
        <f t="shared" si="44"/>
        <v>0.87676976756547964</v>
      </c>
    </row>
    <row r="143" spans="1:19" ht="15">
      <c r="A143" s="5" t="s">
        <v>253</v>
      </c>
      <c r="B143" s="43">
        <v>0</v>
      </c>
      <c r="C143" s="29">
        <f t="shared" si="30"/>
        <v>0</v>
      </c>
      <c r="D143" s="29">
        <f t="shared" si="31"/>
        <v>0</v>
      </c>
      <c r="E143" s="26">
        <f t="shared" si="32"/>
        <v>0</v>
      </c>
      <c r="F143" s="29">
        <f t="shared" si="33"/>
        <v>0</v>
      </c>
      <c r="G143" s="30">
        <f t="shared" si="34"/>
        <v>0</v>
      </c>
      <c r="H143" s="39">
        <v>0</v>
      </c>
      <c r="I143" s="29">
        <f t="shared" si="35"/>
        <v>0</v>
      </c>
      <c r="J143" s="29">
        <f t="shared" si="36"/>
        <v>0</v>
      </c>
      <c r="K143" s="26">
        <f t="shared" si="37"/>
        <v>0</v>
      </c>
      <c r="L143" s="29">
        <f t="shared" si="38"/>
        <v>0</v>
      </c>
      <c r="M143" s="30">
        <f t="shared" si="39"/>
        <v>0</v>
      </c>
      <c r="N143" s="39">
        <v>3.8580759901561797E-2</v>
      </c>
      <c r="O143" s="29">
        <f t="shared" si="40"/>
        <v>2.7006531931093256E-4</v>
      </c>
      <c r="P143" s="29">
        <f t="shared" si="41"/>
        <v>1.824869943343873E-2</v>
      </c>
      <c r="Q143" s="29">
        <f t="shared" si="42"/>
        <v>6.134340824348326E-3</v>
      </c>
      <c r="R143" s="29">
        <f t="shared" si="43"/>
        <v>1.0995516571945111E-2</v>
      </c>
      <c r="S143" s="30">
        <f t="shared" si="44"/>
        <v>2.9321377525186967E-3</v>
      </c>
    </row>
    <row r="144" spans="1:19" ht="15">
      <c r="A144" s="5" t="s">
        <v>254</v>
      </c>
      <c r="B144" s="43">
        <v>0</v>
      </c>
      <c r="C144" s="29">
        <f t="shared" si="30"/>
        <v>0</v>
      </c>
      <c r="D144" s="29">
        <f t="shared" si="31"/>
        <v>0</v>
      </c>
      <c r="E144" s="26">
        <f t="shared" si="32"/>
        <v>0</v>
      </c>
      <c r="F144" s="29">
        <f t="shared" si="33"/>
        <v>0</v>
      </c>
      <c r="G144" s="30">
        <f t="shared" si="34"/>
        <v>0</v>
      </c>
      <c r="H144" s="39">
        <v>0</v>
      </c>
      <c r="I144" s="29">
        <f t="shared" si="35"/>
        <v>0</v>
      </c>
      <c r="J144" s="29">
        <f t="shared" si="36"/>
        <v>0</v>
      </c>
      <c r="K144" s="26">
        <f t="shared" si="37"/>
        <v>0</v>
      </c>
      <c r="L144" s="29">
        <f t="shared" si="38"/>
        <v>0</v>
      </c>
      <c r="M144" s="30">
        <f t="shared" si="39"/>
        <v>0</v>
      </c>
      <c r="N144" s="39">
        <v>0</v>
      </c>
      <c r="O144" s="29">
        <f t="shared" si="40"/>
        <v>0</v>
      </c>
      <c r="P144" s="29">
        <f t="shared" si="41"/>
        <v>0</v>
      </c>
      <c r="Q144" s="29">
        <f t="shared" si="42"/>
        <v>0</v>
      </c>
      <c r="R144" s="29">
        <f t="shared" si="43"/>
        <v>0</v>
      </c>
      <c r="S144" s="30">
        <f t="shared" si="44"/>
        <v>0</v>
      </c>
    </row>
    <row r="145" spans="1:19" ht="15">
      <c r="A145" s="5" t="s">
        <v>256</v>
      </c>
      <c r="B145" s="43">
        <v>3.3688791780071399E-2</v>
      </c>
      <c r="C145" s="29">
        <f t="shared" si="30"/>
        <v>2.358215424604998E-4</v>
      </c>
      <c r="D145" s="29">
        <f t="shared" si="31"/>
        <v>1.5934798511973772E-2</v>
      </c>
      <c r="E145" s="26">
        <f t="shared" si="32"/>
        <v>5.3565178930313527E-3</v>
      </c>
      <c r="F145" s="29">
        <f t="shared" si="33"/>
        <v>9.6013056573203484E-3</v>
      </c>
      <c r="G145" s="30">
        <f t="shared" si="34"/>
        <v>2.5603481752854264E-3</v>
      </c>
      <c r="H145" s="39">
        <v>6.7377583560142798E-2</v>
      </c>
      <c r="I145" s="29">
        <f t="shared" si="35"/>
        <v>4.7164308492099959E-4</v>
      </c>
      <c r="J145" s="29">
        <f t="shared" si="36"/>
        <v>3.1869597023947545E-2</v>
      </c>
      <c r="K145" s="26">
        <f t="shared" si="37"/>
        <v>1.0713035786062705E-2</v>
      </c>
      <c r="L145" s="29">
        <f t="shared" si="38"/>
        <v>1.9202611314640697E-2</v>
      </c>
      <c r="M145" s="30">
        <f t="shared" si="39"/>
        <v>5.1206963505708528E-3</v>
      </c>
      <c r="N145" s="39">
        <v>0.23471597210762499</v>
      </c>
      <c r="O145" s="29">
        <f t="shared" si="40"/>
        <v>1.643011804753375E-3</v>
      </c>
      <c r="P145" s="29">
        <f t="shared" si="41"/>
        <v>0.11102065480690661</v>
      </c>
      <c r="Q145" s="29">
        <f t="shared" si="42"/>
        <v>3.7319839565112374E-2</v>
      </c>
      <c r="R145" s="29">
        <f t="shared" si="43"/>
        <v>6.6894052050673114E-2</v>
      </c>
      <c r="S145" s="30">
        <f t="shared" si="44"/>
        <v>1.78384138801795E-2</v>
      </c>
    </row>
    <row r="146" spans="1:19" ht="15">
      <c r="A146" s="5" t="s">
        <v>258</v>
      </c>
      <c r="B146" s="43">
        <v>0</v>
      </c>
      <c r="C146" s="29">
        <f t="shared" si="30"/>
        <v>0</v>
      </c>
      <c r="D146" s="29">
        <f t="shared" si="31"/>
        <v>0</v>
      </c>
      <c r="E146" s="26">
        <f t="shared" si="32"/>
        <v>0</v>
      </c>
      <c r="F146" s="29">
        <f t="shared" si="33"/>
        <v>0</v>
      </c>
      <c r="G146" s="30">
        <f t="shared" si="34"/>
        <v>0</v>
      </c>
      <c r="H146" s="39">
        <v>0</v>
      </c>
      <c r="I146" s="29">
        <f t="shared" si="35"/>
        <v>0</v>
      </c>
      <c r="J146" s="29">
        <f t="shared" si="36"/>
        <v>0</v>
      </c>
      <c r="K146" s="26">
        <f t="shared" si="37"/>
        <v>0</v>
      </c>
      <c r="L146" s="29">
        <f t="shared" si="38"/>
        <v>0</v>
      </c>
      <c r="M146" s="30">
        <f t="shared" si="39"/>
        <v>0</v>
      </c>
      <c r="N146" s="39">
        <v>0</v>
      </c>
      <c r="O146" s="29">
        <f t="shared" si="40"/>
        <v>0</v>
      </c>
      <c r="P146" s="29">
        <f t="shared" si="41"/>
        <v>0</v>
      </c>
      <c r="Q146" s="29">
        <f t="shared" si="42"/>
        <v>0</v>
      </c>
      <c r="R146" s="29">
        <f t="shared" si="43"/>
        <v>0</v>
      </c>
      <c r="S146" s="30">
        <f t="shared" si="44"/>
        <v>0</v>
      </c>
    </row>
    <row r="147" spans="1:19" ht="15">
      <c r="A147" s="5" t="s">
        <v>259</v>
      </c>
      <c r="B147" s="43">
        <v>1.24036193670933E-2</v>
      </c>
      <c r="C147" s="29">
        <f t="shared" si="30"/>
        <v>8.6825335569653102E-5</v>
      </c>
      <c r="D147" s="29">
        <f t="shared" si="31"/>
        <v>5.8669119606351303E-3</v>
      </c>
      <c r="E147" s="26">
        <f t="shared" si="32"/>
        <v>1.9721754793678345E-3</v>
      </c>
      <c r="F147" s="29">
        <f t="shared" si="33"/>
        <v>3.5350315196215902E-3</v>
      </c>
      <c r="G147" s="30">
        <f t="shared" si="34"/>
        <v>9.4267507189909076E-4</v>
      </c>
      <c r="H147" s="39">
        <v>2.4807238734186599E-2</v>
      </c>
      <c r="I147" s="29">
        <f t="shared" si="35"/>
        <v>1.736506711393062E-4</v>
      </c>
      <c r="J147" s="29">
        <f t="shared" si="36"/>
        <v>1.1733823921270261E-2</v>
      </c>
      <c r="K147" s="26">
        <f t="shared" si="37"/>
        <v>3.9443509587356691E-3</v>
      </c>
      <c r="L147" s="29">
        <f t="shared" si="38"/>
        <v>7.0700630392431804E-3</v>
      </c>
      <c r="M147" s="30">
        <f t="shared" si="39"/>
        <v>1.8853501437981815E-3</v>
      </c>
      <c r="N147" s="39">
        <v>2.8565911269669401E-2</v>
      </c>
      <c r="O147" s="29">
        <f t="shared" si="40"/>
        <v>1.9996137888768581E-4</v>
      </c>
      <c r="P147" s="29">
        <f t="shared" si="41"/>
        <v>1.3511676030553626E-2</v>
      </c>
      <c r="Q147" s="29">
        <f t="shared" si="42"/>
        <v>4.5419798918774346E-3</v>
      </c>
      <c r="R147" s="29">
        <f t="shared" si="43"/>
        <v>8.1412847118557778E-3</v>
      </c>
      <c r="S147" s="30">
        <f t="shared" si="44"/>
        <v>2.1710092564948746E-3</v>
      </c>
    </row>
    <row r="148" spans="1:19" ht="15">
      <c r="A148" s="5" t="s">
        <v>260</v>
      </c>
      <c r="B148" s="43">
        <v>3.1954680182553498E-4</v>
      </c>
      <c r="C148" s="29">
        <f t="shared" si="30"/>
        <v>2.2368276127787449E-6</v>
      </c>
      <c r="D148" s="29">
        <f t="shared" si="31"/>
        <v>1.5114563726347803E-4</v>
      </c>
      <c r="E148" s="26">
        <f t="shared" si="32"/>
        <v>5.0807941490260065E-5</v>
      </c>
      <c r="F148" s="29">
        <f t="shared" si="33"/>
        <v>9.1070838520277458E-5</v>
      </c>
      <c r="G148" s="30">
        <f t="shared" si="34"/>
        <v>2.4285556938740659E-5</v>
      </c>
      <c r="H148" s="39">
        <v>6.3909360365107105E-4</v>
      </c>
      <c r="I148" s="29">
        <f t="shared" si="35"/>
        <v>4.4736552255574973E-6</v>
      </c>
      <c r="J148" s="29">
        <f t="shared" si="36"/>
        <v>3.0229127452695661E-4</v>
      </c>
      <c r="K148" s="26">
        <f t="shared" si="37"/>
        <v>1.0161588298052029E-4</v>
      </c>
      <c r="L148" s="29">
        <f t="shared" si="38"/>
        <v>1.8214167704055524E-4</v>
      </c>
      <c r="M148" s="30">
        <f t="shared" si="39"/>
        <v>4.8571113877481399E-5</v>
      </c>
      <c r="N148" s="39">
        <v>9.1696038784718902E-4</v>
      </c>
      <c r="O148" s="29">
        <f t="shared" si="40"/>
        <v>6.4187227149303235E-6</v>
      </c>
      <c r="P148" s="29">
        <f t="shared" si="41"/>
        <v>4.3372226345172039E-4</v>
      </c>
      <c r="Q148" s="29">
        <f t="shared" si="42"/>
        <v>1.4579670166770306E-4</v>
      </c>
      <c r="R148" s="29">
        <f t="shared" si="43"/>
        <v>2.6133371053644884E-4</v>
      </c>
      <c r="S148" s="30">
        <f t="shared" si="44"/>
        <v>6.9688989476386366E-5</v>
      </c>
    </row>
    <row r="149" spans="1:19" ht="15">
      <c r="A149" s="5" t="s">
        <v>262</v>
      </c>
      <c r="B149" s="43">
        <v>20.835828325553301</v>
      </c>
      <c r="C149" s="29">
        <f t="shared" si="30"/>
        <v>0.14585079827887312</v>
      </c>
      <c r="D149" s="29">
        <f t="shared" si="31"/>
        <v>9.8553467979867104</v>
      </c>
      <c r="E149" s="26">
        <f t="shared" si="32"/>
        <v>3.3128967037629748</v>
      </c>
      <c r="F149" s="29">
        <f t="shared" si="33"/>
        <v>5.93821107278269</v>
      </c>
      <c r="G149" s="30">
        <f t="shared" si="34"/>
        <v>1.5835229527420509</v>
      </c>
      <c r="H149" s="39">
        <v>41.671656651106602</v>
      </c>
      <c r="I149" s="29">
        <f t="shared" si="35"/>
        <v>0.29170159655774625</v>
      </c>
      <c r="J149" s="29">
        <f t="shared" si="36"/>
        <v>19.710693595973421</v>
      </c>
      <c r="K149" s="26">
        <f t="shared" si="37"/>
        <v>6.6257934075259497</v>
      </c>
      <c r="L149" s="29">
        <f t="shared" si="38"/>
        <v>11.87642214556538</v>
      </c>
      <c r="M149" s="30">
        <f t="shared" si="39"/>
        <v>3.1670459054841018</v>
      </c>
      <c r="N149" s="39">
        <v>59.789768238544298</v>
      </c>
      <c r="O149" s="29">
        <f t="shared" si="40"/>
        <v>0.4185283776698101</v>
      </c>
      <c r="P149" s="29">
        <f t="shared" si="41"/>
        <v>28.280560376831453</v>
      </c>
      <c r="Q149" s="29">
        <f t="shared" si="42"/>
        <v>9.5065731499285437</v>
      </c>
      <c r="R149" s="29">
        <f t="shared" si="43"/>
        <v>17.040083947985124</v>
      </c>
      <c r="S149" s="30">
        <f t="shared" si="44"/>
        <v>4.5440223861293667</v>
      </c>
    </row>
    <row r="150" spans="1:19" ht="15">
      <c r="A150" s="5" t="s">
        <v>263</v>
      </c>
      <c r="B150" s="43">
        <v>19.358121753536398</v>
      </c>
      <c r="C150" s="29">
        <f t="shared" si="30"/>
        <v>0.13550685227475479</v>
      </c>
      <c r="D150" s="29">
        <f t="shared" si="31"/>
        <v>9.1563915894227161</v>
      </c>
      <c r="E150" s="26">
        <f t="shared" si="32"/>
        <v>3.0779413588122875</v>
      </c>
      <c r="F150" s="29">
        <f t="shared" si="33"/>
        <v>5.5170646997578734</v>
      </c>
      <c r="G150" s="30">
        <f t="shared" si="34"/>
        <v>1.4712172532687662</v>
      </c>
      <c r="H150" s="39">
        <v>38.716243507072797</v>
      </c>
      <c r="I150" s="29">
        <f t="shared" si="35"/>
        <v>0.27101370454950957</v>
      </c>
      <c r="J150" s="29">
        <f t="shared" si="36"/>
        <v>18.312783178845432</v>
      </c>
      <c r="K150" s="26">
        <f t="shared" si="37"/>
        <v>6.155882717624575</v>
      </c>
      <c r="L150" s="29">
        <f t="shared" si="38"/>
        <v>11.034129399515747</v>
      </c>
      <c r="M150" s="30">
        <f t="shared" si="39"/>
        <v>2.9424345065375324</v>
      </c>
      <c r="N150" s="39">
        <v>87.116435062902795</v>
      </c>
      <c r="O150" s="29">
        <f t="shared" si="40"/>
        <v>0.60981504544031961</v>
      </c>
      <c r="P150" s="29">
        <f t="shared" si="41"/>
        <v>41.206073784753023</v>
      </c>
      <c r="Q150" s="29">
        <f t="shared" si="42"/>
        <v>13.851513175001545</v>
      </c>
      <c r="R150" s="29">
        <f t="shared" si="43"/>
        <v>24.828183992927293</v>
      </c>
      <c r="S150" s="30">
        <f t="shared" si="44"/>
        <v>6.6208490647806126</v>
      </c>
    </row>
    <row r="151" spans="1:19" ht="15">
      <c r="A151" s="5" t="s">
        <v>264</v>
      </c>
      <c r="B151" s="43">
        <v>0</v>
      </c>
      <c r="C151" s="29">
        <f t="shared" si="30"/>
        <v>0</v>
      </c>
      <c r="D151" s="29">
        <f t="shared" si="31"/>
        <v>0</v>
      </c>
      <c r="E151" s="26">
        <f t="shared" si="32"/>
        <v>0</v>
      </c>
      <c r="F151" s="29">
        <f t="shared" si="33"/>
        <v>0</v>
      </c>
      <c r="G151" s="30">
        <f t="shared" si="34"/>
        <v>0</v>
      </c>
      <c r="H151" s="39">
        <v>0</v>
      </c>
      <c r="I151" s="29">
        <f t="shared" si="35"/>
        <v>0</v>
      </c>
      <c r="J151" s="29">
        <f t="shared" si="36"/>
        <v>0</v>
      </c>
      <c r="K151" s="26">
        <f t="shared" si="37"/>
        <v>0</v>
      </c>
      <c r="L151" s="29">
        <f t="shared" si="38"/>
        <v>0</v>
      </c>
      <c r="M151" s="30">
        <f t="shared" si="39"/>
        <v>0</v>
      </c>
      <c r="N151" s="39">
        <v>6.7005203698034302E-4</v>
      </c>
      <c r="O151" s="29">
        <f t="shared" si="40"/>
        <v>4.6903642588624013E-6</v>
      </c>
      <c r="P151" s="29">
        <f t="shared" si="41"/>
        <v>3.1693461349170221E-4</v>
      </c>
      <c r="Q151" s="29">
        <f t="shared" si="42"/>
        <v>1.0653827387987454E-4</v>
      </c>
      <c r="R151" s="29">
        <f t="shared" si="43"/>
        <v>1.9096483053939774E-4</v>
      </c>
      <c r="S151" s="30">
        <f t="shared" si="44"/>
        <v>5.0923954810506071E-5</v>
      </c>
    </row>
    <row r="152" spans="1:19" ht="15">
      <c r="A152" s="5" t="s">
        <v>265</v>
      </c>
      <c r="B152" s="43">
        <v>1.7309659871754202E-2</v>
      </c>
      <c r="C152" s="29">
        <f t="shared" si="30"/>
        <v>1.2116761910227941E-4</v>
      </c>
      <c r="D152" s="29">
        <f t="shared" si="31"/>
        <v>8.187469119339737E-3</v>
      </c>
      <c r="E152" s="26">
        <f t="shared" si="32"/>
        <v>2.7522359196089181E-3</v>
      </c>
      <c r="F152" s="29">
        <f t="shared" si="33"/>
        <v>4.933253063449947E-3</v>
      </c>
      <c r="G152" s="30">
        <f t="shared" si="34"/>
        <v>1.3155341502533193E-3</v>
      </c>
      <c r="H152" s="39">
        <v>3.46193197435085E-2</v>
      </c>
      <c r="I152" s="29">
        <f t="shared" si="35"/>
        <v>2.423352382045595E-4</v>
      </c>
      <c r="J152" s="29">
        <f t="shared" si="36"/>
        <v>1.6374938238679519E-2</v>
      </c>
      <c r="K152" s="26">
        <f t="shared" si="37"/>
        <v>5.5044718392178518E-3</v>
      </c>
      <c r="L152" s="29">
        <f t="shared" si="38"/>
        <v>9.8665061268999217E-3</v>
      </c>
      <c r="M152" s="30">
        <f t="shared" si="39"/>
        <v>2.6310683005066459E-3</v>
      </c>
      <c r="N152" s="39">
        <v>0.12059956528493</v>
      </c>
      <c r="O152" s="29">
        <f t="shared" si="40"/>
        <v>8.4419695699451008E-4</v>
      </c>
      <c r="P152" s="29">
        <f t="shared" si="41"/>
        <v>5.7043594379771891E-2</v>
      </c>
      <c r="Q152" s="29">
        <f t="shared" si="42"/>
        <v>1.9175330880303872E-2</v>
      </c>
      <c r="R152" s="29">
        <f t="shared" si="43"/>
        <v>3.4370876106205046E-2</v>
      </c>
      <c r="S152" s="30">
        <f t="shared" si="44"/>
        <v>9.1655669616546795E-3</v>
      </c>
    </row>
    <row r="153" spans="1:19" ht="15">
      <c r="A153" s="5" t="s">
        <v>267</v>
      </c>
      <c r="B153" s="43">
        <v>2.6280793467797999E-3</v>
      </c>
      <c r="C153" s="29">
        <f t="shared" si="30"/>
        <v>1.8396555427458598E-5</v>
      </c>
      <c r="D153" s="29">
        <f t="shared" si="31"/>
        <v>1.2430815310268454E-3</v>
      </c>
      <c r="E153" s="26">
        <f t="shared" si="32"/>
        <v>4.1786461613798817E-4</v>
      </c>
      <c r="F153" s="29">
        <f t="shared" si="33"/>
        <v>7.4900261383224287E-4</v>
      </c>
      <c r="G153" s="30">
        <f t="shared" si="34"/>
        <v>1.9973403035526479E-4</v>
      </c>
      <c r="H153" s="39">
        <v>5.2561586935595903E-3</v>
      </c>
      <c r="I153" s="29">
        <f t="shared" si="35"/>
        <v>3.6793110854917136E-5</v>
      </c>
      <c r="J153" s="29">
        <f t="shared" si="36"/>
        <v>2.486163062053686E-3</v>
      </c>
      <c r="K153" s="26">
        <f t="shared" si="37"/>
        <v>8.3572923227597483E-4</v>
      </c>
      <c r="L153" s="29">
        <f t="shared" si="38"/>
        <v>1.4980052276644831E-3</v>
      </c>
      <c r="M153" s="30">
        <f t="shared" si="39"/>
        <v>3.9946806071052888E-4</v>
      </c>
      <c r="N153" s="39">
        <v>7.5414450820637698E-3</v>
      </c>
      <c r="O153" s="29">
        <f t="shared" si="40"/>
        <v>5.279011557444639E-5</v>
      </c>
      <c r="P153" s="29">
        <f t="shared" si="41"/>
        <v>3.567103523816163E-3</v>
      </c>
      <c r="Q153" s="29">
        <f t="shared" si="42"/>
        <v>1.1990897680481394E-3</v>
      </c>
      <c r="R153" s="29">
        <f t="shared" si="43"/>
        <v>2.1493118483881741E-3</v>
      </c>
      <c r="S153" s="30">
        <f t="shared" si="44"/>
        <v>5.7314982623684653E-4</v>
      </c>
    </row>
    <row r="154" spans="1:19" ht="15">
      <c r="A154" s="5" t="s">
        <v>268</v>
      </c>
      <c r="B154" s="43">
        <v>0</v>
      </c>
      <c r="C154" s="29">
        <f t="shared" si="30"/>
        <v>0</v>
      </c>
      <c r="D154" s="29">
        <f t="shared" si="31"/>
        <v>0</v>
      </c>
      <c r="E154" s="26">
        <f t="shared" si="32"/>
        <v>0</v>
      </c>
      <c r="F154" s="29">
        <f t="shared" si="33"/>
        <v>0</v>
      </c>
      <c r="G154" s="30">
        <f t="shared" si="34"/>
        <v>0</v>
      </c>
      <c r="H154" s="39">
        <v>0</v>
      </c>
      <c r="I154" s="29">
        <f t="shared" si="35"/>
        <v>0</v>
      </c>
      <c r="J154" s="29">
        <f t="shared" si="36"/>
        <v>0</v>
      </c>
      <c r="K154" s="26">
        <f t="shared" si="37"/>
        <v>0</v>
      </c>
      <c r="L154" s="29">
        <f t="shared" si="38"/>
        <v>0</v>
      </c>
      <c r="M154" s="30">
        <f t="shared" si="39"/>
        <v>0</v>
      </c>
      <c r="N154" s="39">
        <v>0</v>
      </c>
      <c r="O154" s="29">
        <f t="shared" si="40"/>
        <v>0</v>
      </c>
      <c r="P154" s="29">
        <f t="shared" si="41"/>
        <v>0</v>
      </c>
      <c r="Q154" s="29">
        <f t="shared" si="42"/>
        <v>0</v>
      </c>
      <c r="R154" s="29">
        <f t="shared" si="43"/>
        <v>0</v>
      </c>
      <c r="S154" s="30">
        <f t="shared" si="44"/>
        <v>0</v>
      </c>
    </row>
    <row r="155" spans="1:19" ht="15">
      <c r="A155" s="5" t="s">
        <v>271</v>
      </c>
      <c r="B155" s="43">
        <v>0</v>
      </c>
      <c r="C155" s="29">
        <f t="shared" si="30"/>
        <v>0</v>
      </c>
      <c r="D155" s="29">
        <f t="shared" si="31"/>
        <v>0</v>
      </c>
      <c r="E155" s="26">
        <f t="shared" si="32"/>
        <v>0</v>
      </c>
      <c r="F155" s="29">
        <f t="shared" si="33"/>
        <v>0</v>
      </c>
      <c r="G155" s="30">
        <f t="shared" si="34"/>
        <v>0</v>
      </c>
      <c r="H155" s="39">
        <v>0</v>
      </c>
      <c r="I155" s="29">
        <f t="shared" si="35"/>
        <v>0</v>
      </c>
      <c r="J155" s="29">
        <f t="shared" si="36"/>
        <v>0</v>
      </c>
      <c r="K155" s="26">
        <f t="shared" si="37"/>
        <v>0</v>
      </c>
      <c r="L155" s="29">
        <f t="shared" si="38"/>
        <v>0</v>
      </c>
      <c r="M155" s="30">
        <f t="shared" si="39"/>
        <v>0</v>
      </c>
      <c r="N155" s="39">
        <v>0</v>
      </c>
      <c r="O155" s="29">
        <f t="shared" si="40"/>
        <v>0</v>
      </c>
      <c r="P155" s="29">
        <f t="shared" si="41"/>
        <v>0</v>
      </c>
      <c r="Q155" s="29">
        <f t="shared" si="42"/>
        <v>0</v>
      </c>
      <c r="R155" s="29">
        <f t="shared" si="43"/>
        <v>0</v>
      </c>
      <c r="S155" s="30">
        <f t="shared" si="44"/>
        <v>0</v>
      </c>
    </row>
    <row r="156" spans="1:19" ht="15">
      <c r="A156" s="5" t="s">
        <v>273</v>
      </c>
      <c r="B156" s="43">
        <v>3.7865912548265999</v>
      </c>
      <c r="C156" s="29">
        <f t="shared" si="30"/>
        <v>2.6506138783786201E-2</v>
      </c>
      <c r="D156" s="29">
        <f t="shared" si="31"/>
        <v>1.7910576635329816</v>
      </c>
      <c r="E156" s="26">
        <f t="shared" si="32"/>
        <v>0.60206800951742934</v>
      </c>
      <c r="F156" s="29">
        <f t="shared" si="33"/>
        <v>1.0791785076255809</v>
      </c>
      <c r="G156" s="30">
        <f t="shared" si="34"/>
        <v>0.28778093536682159</v>
      </c>
      <c r="H156" s="39">
        <v>7.5731825096531997</v>
      </c>
      <c r="I156" s="29">
        <f t="shared" si="35"/>
        <v>5.3012277567572402E-2</v>
      </c>
      <c r="J156" s="29">
        <f t="shared" si="36"/>
        <v>3.5821153270659631</v>
      </c>
      <c r="K156" s="26">
        <f t="shared" si="37"/>
        <v>1.2041360190348587</v>
      </c>
      <c r="L156" s="29">
        <f t="shared" si="38"/>
        <v>2.1583570152511617</v>
      </c>
      <c r="M156" s="30">
        <f t="shared" si="39"/>
        <v>0.57556187073364318</v>
      </c>
      <c r="N156" s="39">
        <v>16.247161971984401</v>
      </c>
      <c r="O156" s="29">
        <f t="shared" si="40"/>
        <v>0.11373013380389081</v>
      </c>
      <c r="P156" s="29">
        <f t="shared" si="41"/>
        <v>7.6849076127486216</v>
      </c>
      <c r="Q156" s="29">
        <f t="shared" si="42"/>
        <v>2.5832987535455199</v>
      </c>
      <c r="R156" s="29">
        <f t="shared" si="43"/>
        <v>4.6304411620155541</v>
      </c>
      <c r="S156" s="30">
        <f t="shared" si="44"/>
        <v>1.2347843098708144</v>
      </c>
    </row>
    <row r="157" spans="1:19" ht="15">
      <c r="A157" s="5" t="s">
        <v>274</v>
      </c>
      <c r="B157" s="43">
        <v>0</v>
      </c>
      <c r="C157" s="29">
        <f t="shared" si="30"/>
        <v>0</v>
      </c>
      <c r="D157" s="29">
        <f t="shared" si="31"/>
        <v>0</v>
      </c>
      <c r="E157" s="26">
        <f t="shared" si="32"/>
        <v>0</v>
      </c>
      <c r="F157" s="29">
        <f t="shared" si="33"/>
        <v>0</v>
      </c>
      <c r="G157" s="30">
        <f t="shared" si="34"/>
        <v>0</v>
      </c>
      <c r="H157" s="39">
        <v>0</v>
      </c>
      <c r="I157" s="29">
        <f t="shared" si="35"/>
        <v>0</v>
      </c>
      <c r="J157" s="29">
        <f t="shared" si="36"/>
        <v>0</v>
      </c>
      <c r="K157" s="26">
        <f t="shared" si="37"/>
        <v>0</v>
      </c>
      <c r="L157" s="29">
        <f t="shared" si="38"/>
        <v>0</v>
      </c>
      <c r="M157" s="30">
        <f t="shared" si="39"/>
        <v>0</v>
      </c>
      <c r="N157" s="39">
        <v>0</v>
      </c>
      <c r="O157" s="29">
        <f t="shared" si="40"/>
        <v>0</v>
      </c>
      <c r="P157" s="29">
        <f t="shared" si="41"/>
        <v>0</v>
      </c>
      <c r="Q157" s="29">
        <f t="shared" si="42"/>
        <v>0</v>
      </c>
      <c r="R157" s="29">
        <f t="shared" si="43"/>
        <v>0</v>
      </c>
      <c r="S157" s="30">
        <f t="shared" si="44"/>
        <v>0</v>
      </c>
    </row>
    <row r="158" spans="1:19" ht="15">
      <c r="A158" s="5" t="s">
        <v>275</v>
      </c>
      <c r="B158" s="43">
        <v>7.16197608521245E-2</v>
      </c>
      <c r="C158" s="29">
        <f t="shared" si="30"/>
        <v>5.0133832596487157E-4</v>
      </c>
      <c r="D158" s="29">
        <f t="shared" si="31"/>
        <v>3.3876146883054889E-2</v>
      </c>
      <c r="E158" s="26">
        <f t="shared" si="32"/>
        <v>1.1387541975487796E-2</v>
      </c>
      <c r="F158" s="29">
        <f t="shared" si="33"/>
        <v>2.0411631842855479E-2</v>
      </c>
      <c r="G158" s="30">
        <f t="shared" si="34"/>
        <v>5.4431018247614619E-3</v>
      </c>
      <c r="H158" s="39">
        <v>0.143239521704249</v>
      </c>
      <c r="I158" s="29">
        <f t="shared" si="35"/>
        <v>1.0026766519297431E-3</v>
      </c>
      <c r="J158" s="29">
        <f t="shared" si="36"/>
        <v>6.7752293766109778E-2</v>
      </c>
      <c r="K158" s="26">
        <f t="shared" si="37"/>
        <v>2.2775083950975591E-2</v>
      </c>
      <c r="L158" s="29">
        <f t="shared" si="38"/>
        <v>4.0823263685710959E-2</v>
      </c>
      <c r="M158" s="30">
        <f t="shared" si="39"/>
        <v>1.0886203649522924E-2</v>
      </c>
      <c r="N158" s="39">
        <v>0.47523890556403497</v>
      </c>
      <c r="O158" s="29">
        <f t="shared" si="40"/>
        <v>3.326672338948245E-3</v>
      </c>
      <c r="P158" s="29">
        <f t="shared" si="41"/>
        <v>0.22478800233178853</v>
      </c>
      <c r="Q158" s="29">
        <f t="shared" si="42"/>
        <v>7.5562985984681558E-2</v>
      </c>
      <c r="R158" s="29">
        <f t="shared" si="43"/>
        <v>0.13544308808574995</v>
      </c>
      <c r="S158" s="30">
        <f t="shared" si="44"/>
        <v>3.6118156822866655E-2</v>
      </c>
    </row>
    <row r="159" spans="1:19" ht="15">
      <c r="A159" s="5" t="s">
        <v>276</v>
      </c>
      <c r="B159" s="43">
        <v>3.00139171980978E-2</v>
      </c>
      <c r="C159" s="29">
        <f t="shared" si="30"/>
        <v>2.100974203866846E-4</v>
      </c>
      <c r="D159" s="29">
        <f t="shared" si="31"/>
        <v>1.4196582834700258E-2</v>
      </c>
      <c r="E159" s="26">
        <f t="shared" si="32"/>
        <v>4.7722128344975506E-3</v>
      </c>
      <c r="F159" s="29">
        <f t="shared" si="33"/>
        <v>8.5539664014578718E-3</v>
      </c>
      <c r="G159" s="30">
        <f t="shared" si="34"/>
        <v>2.2810577070554328E-3</v>
      </c>
      <c r="H159" s="39">
        <v>6.0027834396195599E-2</v>
      </c>
      <c r="I159" s="29">
        <f t="shared" si="35"/>
        <v>4.201948407733692E-4</v>
      </c>
      <c r="J159" s="29">
        <f t="shared" si="36"/>
        <v>2.8393165669400516E-2</v>
      </c>
      <c r="K159" s="26">
        <f t="shared" si="37"/>
        <v>9.5444256689951011E-3</v>
      </c>
      <c r="L159" s="29">
        <f t="shared" si="38"/>
        <v>1.7107932802915744E-2</v>
      </c>
      <c r="M159" s="30">
        <f t="shared" si="39"/>
        <v>4.5621154141108657E-3</v>
      </c>
      <c r="N159" s="39">
        <v>0.100328940295767</v>
      </c>
      <c r="O159" s="29">
        <f t="shared" si="40"/>
        <v>7.0230258207036904E-4</v>
      </c>
      <c r="P159" s="29">
        <f t="shared" si="41"/>
        <v>4.745558875989779E-2</v>
      </c>
      <c r="Q159" s="29">
        <f t="shared" si="42"/>
        <v>1.5952301507026954E-2</v>
      </c>
      <c r="R159" s="29">
        <f t="shared" si="43"/>
        <v>2.8593747984293594E-2</v>
      </c>
      <c r="S159" s="30">
        <f t="shared" si="44"/>
        <v>7.6249994624782921E-3</v>
      </c>
    </row>
    <row r="160" spans="1:19" ht="15">
      <c r="A160" s="5" t="s">
        <v>277</v>
      </c>
      <c r="B160" s="43">
        <v>86.409985592981499</v>
      </c>
      <c r="C160" s="29">
        <f t="shared" si="30"/>
        <v>0.60486989915087053</v>
      </c>
      <c r="D160" s="29">
        <f t="shared" si="31"/>
        <v>40.871923185480249</v>
      </c>
      <c r="E160" s="26">
        <f t="shared" si="32"/>
        <v>13.739187709284058</v>
      </c>
      <c r="F160" s="29">
        <f t="shared" si="33"/>
        <v>24.626845893999725</v>
      </c>
      <c r="G160" s="30">
        <f t="shared" si="34"/>
        <v>6.5671589050665942</v>
      </c>
      <c r="H160" s="39">
        <v>172.819971185963</v>
      </c>
      <c r="I160" s="29">
        <f t="shared" si="35"/>
        <v>1.2097397983017411</v>
      </c>
      <c r="J160" s="29">
        <f t="shared" si="36"/>
        <v>81.743846370960497</v>
      </c>
      <c r="K160" s="26">
        <f t="shared" si="37"/>
        <v>27.478375418568117</v>
      </c>
      <c r="L160" s="29">
        <f t="shared" si="38"/>
        <v>49.25369178799945</v>
      </c>
      <c r="M160" s="30">
        <f t="shared" si="39"/>
        <v>13.134317810133188</v>
      </c>
      <c r="N160" s="39">
        <v>631.32560961359104</v>
      </c>
      <c r="O160" s="29">
        <f t="shared" si="40"/>
        <v>4.4192792672951375</v>
      </c>
      <c r="P160" s="29">
        <f t="shared" si="41"/>
        <v>298.61701334722852</v>
      </c>
      <c r="Q160" s="29">
        <f t="shared" si="42"/>
        <v>100.38077192856097</v>
      </c>
      <c r="R160" s="29">
        <f t="shared" si="43"/>
        <v>179.92779873987342</v>
      </c>
      <c r="S160" s="30">
        <f t="shared" si="44"/>
        <v>47.980746330632918</v>
      </c>
    </row>
    <row r="161" spans="1:19" ht="15">
      <c r="A161" s="5" t="s">
        <v>278</v>
      </c>
      <c r="B161" s="43">
        <v>0</v>
      </c>
      <c r="C161" s="29">
        <f t="shared" si="30"/>
        <v>0</v>
      </c>
      <c r="D161" s="29">
        <f t="shared" si="31"/>
        <v>0</v>
      </c>
      <c r="E161" s="26">
        <f t="shared" si="32"/>
        <v>0</v>
      </c>
      <c r="F161" s="29">
        <f t="shared" si="33"/>
        <v>0</v>
      </c>
      <c r="G161" s="30">
        <f t="shared" si="34"/>
        <v>0</v>
      </c>
      <c r="H161" s="39">
        <v>0</v>
      </c>
      <c r="I161" s="29">
        <f t="shared" si="35"/>
        <v>0</v>
      </c>
      <c r="J161" s="29">
        <f t="shared" si="36"/>
        <v>0</v>
      </c>
      <c r="K161" s="26">
        <f t="shared" si="37"/>
        <v>0</v>
      </c>
      <c r="L161" s="29">
        <f t="shared" si="38"/>
        <v>0</v>
      </c>
      <c r="M161" s="30">
        <f t="shared" si="39"/>
        <v>0</v>
      </c>
      <c r="N161" s="39">
        <v>0</v>
      </c>
      <c r="O161" s="29">
        <f t="shared" si="40"/>
        <v>0</v>
      </c>
      <c r="P161" s="29">
        <f t="shared" si="41"/>
        <v>0</v>
      </c>
      <c r="Q161" s="29">
        <f t="shared" si="42"/>
        <v>0</v>
      </c>
      <c r="R161" s="29">
        <f t="shared" si="43"/>
        <v>0</v>
      </c>
      <c r="S161" s="30">
        <f t="shared" si="44"/>
        <v>0</v>
      </c>
    </row>
    <row r="162" spans="1:19" ht="15">
      <c r="A162" s="5" t="s">
        <v>280</v>
      </c>
      <c r="B162" s="43">
        <v>1.4245969711157199E-3</v>
      </c>
      <c r="C162" s="29">
        <f t="shared" si="30"/>
        <v>9.9721787978100405E-6</v>
      </c>
      <c r="D162" s="29">
        <f t="shared" si="31"/>
        <v>6.7383436733773553E-4</v>
      </c>
      <c r="E162" s="26">
        <f t="shared" si="32"/>
        <v>2.2651091840739947E-4</v>
      </c>
      <c r="F162" s="29">
        <f t="shared" si="33"/>
        <v>4.0601013676798013E-4</v>
      </c>
      <c r="G162" s="30">
        <f t="shared" si="34"/>
        <v>1.0826936980479471E-4</v>
      </c>
      <c r="H162" s="39">
        <v>2.8491939422314299E-3</v>
      </c>
      <c r="I162" s="29">
        <f t="shared" si="35"/>
        <v>1.994435759562001E-5</v>
      </c>
      <c r="J162" s="29">
        <f t="shared" si="36"/>
        <v>1.3476687346754663E-3</v>
      </c>
      <c r="K162" s="26">
        <f t="shared" si="37"/>
        <v>4.5302183681479737E-4</v>
      </c>
      <c r="L162" s="29">
        <f t="shared" si="38"/>
        <v>8.1202027353595744E-4</v>
      </c>
      <c r="M162" s="30">
        <f t="shared" si="39"/>
        <v>2.1653873960958867E-4</v>
      </c>
      <c r="N162" s="39">
        <v>3.2976632169253498E-3</v>
      </c>
      <c r="O162" s="29">
        <f t="shared" si="40"/>
        <v>2.3083642518477448E-5</v>
      </c>
      <c r="P162" s="29">
        <f t="shared" si="41"/>
        <v>1.5597947016056904E-3</v>
      </c>
      <c r="Q162" s="29">
        <f t="shared" si="42"/>
        <v>5.2432845149113063E-4</v>
      </c>
      <c r="R162" s="29">
        <f t="shared" si="43"/>
        <v>9.3983401682372467E-4</v>
      </c>
      <c r="S162" s="30">
        <f t="shared" si="44"/>
        <v>2.5062240448632658E-4</v>
      </c>
    </row>
    <row r="163" spans="1:19" ht="15">
      <c r="A163" s="5" t="s">
        <v>281</v>
      </c>
      <c r="B163" s="43">
        <v>3.2078388211113501E-2</v>
      </c>
      <c r="C163" s="29">
        <f t="shared" si="30"/>
        <v>2.2454871747779452E-4</v>
      </c>
      <c r="D163" s="29">
        <f t="shared" si="31"/>
        <v>1.5173077623856685E-2</v>
      </c>
      <c r="E163" s="26">
        <f t="shared" si="32"/>
        <v>5.1004637255670469E-3</v>
      </c>
      <c r="F163" s="29">
        <f t="shared" si="33"/>
        <v>9.1423406401673468E-3</v>
      </c>
      <c r="G163" s="30">
        <f t="shared" si="34"/>
        <v>2.4379575040446261E-3</v>
      </c>
      <c r="H163" s="39">
        <v>6.4156776422227002E-2</v>
      </c>
      <c r="I163" s="29">
        <f t="shared" si="35"/>
        <v>4.4909743495558904E-4</v>
      </c>
      <c r="J163" s="29">
        <f t="shared" si="36"/>
        <v>3.034615524771337E-2</v>
      </c>
      <c r="K163" s="26">
        <f t="shared" si="37"/>
        <v>1.0200927451134094E-2</v>
      </c>
      <c r="L163" s="29">
        <f t="shared" si="38"/>
        <v>1.8284681280334694E-2</v>
      </c>
      <c r="M163" s="30">
        <f t="shared" si="39"/>
        <v>4.8759150080892521E-3</v>
      </c>
      <c r="N163" s="39">
        <v>9.20510270405865E-2</v>
      </c>
      <c r="O163" s="29">
        <f t="shared" si="40"/>
        <v>6.4435718928410556E-4</v>
      </c>
      <c r="P163" s="29">
        <f t="shared" si="41"/>
        <v>4.3540135790197415E-2</v>
      </c>
      <c r="Q163" s="29">
        <f t="shared" si="42"/>
        <v>1.4636113299453253E-2</v>
      </c>
      <c r="R163" s="29">
        <f t="shared" si="43"/>
        <v>2.6234542706567152E-2</v>
      </c>
      <c r="S163" s="30">
        <f t="shared" si="44"/>
        <v>6.9958780550845737E-3</v>
      </c>
    </row>
    <row r="164" spans="1:19" ht="15">
      <c r="A164" s="5" t="s">
        <v>282</v>
      </c>
      <c r="B164" s="43">
        <v>1.63305165117334E-3</v>
      </c>
      <c r="C164" s="29">
        <f t="shared" si="30"/>
        <v>1.1431361558213381E-5</v>
      </c>
      <c r="D164" s="29">
        <f t="shared" si="31"/>
        <v>7.7243343100498983E-4</v>
      </c>
      <c r="E164" s="26">
        <f t="shared" si="32"/>
        <v>2.5965521253656107E-4</v>
      </c>
      <c r="F164" s="29">
        <f t="shared" si="33"/>
        <v>4.6541972058440189E-4</v>
      </c>
      <c r="G164" s="30">
        <f t="shared" si="34"/>
        <v>1.2411192548917384E-4</v>
      </c>
      <c r="H164" s="39">
        <v>3.26610330234668E-3</v>
      </c>
      <c r="I164" s="29">
        <f t="shared" si="35"/>
        <v>2.2862723116426762E-5</v>
      </c>
      <c r="J164" s="29">
        <f t="shared" si="36"/>
        <v>1.5448668620099797E-3</v>
      </c>
      <c r="K164" s="26">
        <f t="shared" si="37"/>
        <v>5.1931042507312214E-4</v>
      </c>
      <c r="L164" s="29">
        <f t="shared" si="38"/>
        <v>9.3083944116880378E-4</v>
      </c>
      <c r="M164" s="30">
        <f t="shared" si="39"/>
        <v>2.4822385097834768E-4</v>
      </c>
      <c r="N164" s="39">
        <v>3.7609674390658801E-3</v>
      </c>
      <c r="O164" s="29">
        <f t="shared" si="40"/>
        <v>2.6326772073461162E-5</v>
      </c>
      <c r="P164" s="29">
        <f t="shared" si="41"/>
        <v>1.7789375986781613E-3</v>
      </c>
      <c r="Q164" s="29">
        <f t="shared" si="42"/>
        <v>5.9799382281147488E-4</v>
      </c>
      <c r="R164" s="29">
        <f t="shared" si="43"/>
        <v>1.0718757201337757E-3</v>
      </c>
      <c r="S164" s="30">
        <f t="shared" si="44"/>
        <v>2.8583352536900686E-4</v>
      </c>
    </row>
    <row r="165" spans="1:19" ht="15">
      <c r="A165" s="5" t="s">
        <v>284</v>
      </c>
      <c r="B165" s="43">
        <v>0</v>
      </c>
      <c r="C165" s="29">
        <f t="shared" si="30"/>
        <v>0</v>
      </c>
      <c r="D165" s="29">
        <f t="shared" si="31"/>
        <v>0</v>
      </c>
      <c r="E165" s="26">
        <f t="shared" si="32"/>
        <v>0</v>
      </c>
      <c r="F165" s="29">
        <f t="shared" si="33"/>
        <v>0</v>
      </c>
      <c r="G165" s="30">
        <f t="shared" si="34"/>
        <v>0</v>
      </c>
      <c r="H165" s="39">
        <v>0</v>
      </c>
      <c r="I165" s="29">
        <f t="shared" si="35"/>
        <v>0</v>
      </c>
      <c r="J165" s="29">
        <f t="shared" si="36"/>
        <v>0</v>
      </c>
      <c r="K165" s="26">
        <f t="shared" si="37"/>
        <v>0</v>
      </c>
      <c r="L165" s="29">
        <f t="shared" si="38"/>
        <v>0</v>
      </c>
      <c r="M165" s="30">
        <f t="shared" si="39"/>
        <v>0</v>
      </c>
      <c r="N165" s="39">
        <v>0.56323603977604397</v>
      </c>
      <c r="O165" s="29">
        <f t="shared" si="40"/>
        <v>3.9426522784323081E-3</v>
      </c>
      <c r="P165" s="29">
        <f t="shared" si="41"/>
        <v>0.26641064681406879</v>
      </c>
      <c r="Q165" s="29">
        <f t="shared" si="42"/>
        <v>8.9554530324390993E-2</v>
      </c>
      <c r="R165" s="29">
        <f t="shared" si="43"/>
        <v>0.16052227133617253</v>
      </c>
      <c r="S165" s="30">
        <f t="shared" si="44"/>
        <v>4.2805939022979342E-2</v>
      </c>
    </row>
    <row r="166" spans="1:19" ht="15">
      <c r="A166" s="5" t="s">
        <v>286</v>
      </c>
      <c r="B166" s="43">
        <v>8.2610284124638098E-3</v>
      </c>
      <c r="C166" s="29">
        <f t="shared" si="30"/>
        <v>5.7827198887246672E-5</v>
      </c>
      <c r="D166" s="29">
        <f t="shared" si="31"/>
        <v>3.9074664390953816E-3</v>
      </c>
      <c r="E166" s="26">
        <f t="shared" si="32"/>
        <v>1.3135035175817458E-3</v>
      </c>
      <c r="F166" s="29">
        <f t="shared" si="33"/>
        <v>2.3543930975521857E-3</v>
      </c>
      <c r="G166" s="30">
        <f t="shared" si="34"/>
        <v>6.2783815934724951E-4</v>
      </c>
      <c r="H166" s="39">
        <v>1.6522056824927599E-2</v>
      </c>
      <c r="I166" s="29">
        <f t="shared" si="35"/>
        <v>1.1565439777449319E-4</v>
      </c>
      <c r="J166" s="29">
        <f t="shared" si="36"/>
        <v>7.8149328781907546E-3</v>
      </c>
      <c r="K166" s="26">
        <f t="shared" si="37"/>
        <v>2.6270070351634882E-3</v>
      </c>
      <c r="L166" s="29">
        <f t="shared" si="38"/>
        <v>4.7087861951043654E-3</v>
      </c>
      <c r="M166" s="30">
        <f t="shared" si="39"/>
        <v>1.2556763186944975E-3</v>
      </c>
      <c r="N166" s="39">
        <v>2.7241353721975899E-2</v>
      </c>
      <c r="O166" s="29">
        <f t="shared" si="40"/>
        <v>1.906894760538313E-4</v>
      </c>
      <c r="P166" s="29">
        <f t="shared" si="41"/>
        <v>1.28851603104946E-2</v>
      </c>
      <c r="Q166" s="29">
        <f t="shared" si="42"/>
        <v>4.3313752417941682E-3</v>
      </c>
      <c r="R166" s="29">
        <f t="shared" si="43"/>
        <v>7.7637858107631307E-3</v>
      </c>
      <c r="S166" s="30">
        <f t="shared" si="44"/>
        <v>2.0703428828701682E-3</v>
      </c>
    </row>
    <row r="167" spans="1:19" ht="15">
      <c r="A167" s="5" t="s">
        <v>289</v>
      </c>
      <c r="B167" s="43">
        <v>2.7723574481326601E-2</v>
      </c>
      <c r="C167" s="29">
        <f t="shared" si="30"/>
        <v>1.9406502136928622E-4</v>
      </c>
      <c r="D167" s="29">
        <f t="shared" si="31"/>
        <v>1.3113250729667481E-2</v>
      </c>
      <c r="E167" s="26">
        <f t="shared" si="32"/>
        <v>4.4080483425309293E-3</v>
      </c>
      <c r="F167" s="29">
        <f t="shared" si="33"/>
        <v>7.9012187271780814E-3</v>
      </c>
      <c r="G167" s="30">
        <f t="shared" si="34"/>
        <v>2.1069916605808217E-3</v>
      </c>
      <c r="H167" s="39">
        <v>5.5447148962653098E-2</v>
      </c>
      <c r="I167" s="29">
        <f t="shared" si="35"/>
        <v>3.8813004273857167E-4</v>
      </c>
      <c r="J167" s="29">
        <f t="shared" si="36"/>
        <v>2.6226501459334913E-2</v>
      </c>
      <c r="K167" s="26">
        <f t="shared" si="37"/>
        <v>8.816096685061843E-3</v>
      </c>
      <c r="L167" s="29">
        <f t="shared" si="38"/>
        <v>1.5802437454356132E-2</v>
      </c>
      <c r="M167" s="30">
        <f t="shared" si="39"/>
        <v>4.2139833211616356E-3</v>
      </c>
      <c r="N167" s="39">
        <v>0.183962094233072</v>
      </c>
      <c r="O167" s="29">
        <f t="shared" si="40"/>
        <v>1.2877346596315039E-3</v>
      </c>
      <c r="P167" s="29">
        <f t="shared" si="41"/>
        <v>8.7014070572243057E-2</v>
      </c>
      <c r="Q167" s="29">
        <f t="shared" si="42"/>
        <v>2.924997298305845E-2</v>
      </c>
      <c r="R167" s="29">
        <f t="shared" si="43"/>
        <v>5.2429196856425518E-2</v>
      </c>
      <c r="S167" s="30">
        <f t="shared" si="44"/>
        <v>1.3981119161713471E-2</v>
      </c>
    </row>
    <row r="168" spans="1:19" ht="15">
      <c r="A168" s="5" t="s">
        <v>290</v>
      </c>
      <c r="B168" s="43">
        <v>2.5714927482349101E-3</v>
      </c>
      <c r="C168" s="29">
        <f t="shared" si="30"/>
        <v>1.8000449237644372E-5</v>
      </c>
      <c r="D168" s="29">
        <f t="shared" si="31"/>
        <v>1.2163160699151124E-3</v>
      </c>
      <c r="E168" s="26">
        <f t="shared" si="32"/>
        <v>4.088673469693507E-4</v>
      </c>
      <c r="F168" s="29">
        <f t="shared" si="33"/>
        <v>7.3287543324694929E-4</v>
      </c>
      <c r="G168" s="30">
        <f t="shared" si="34"/>
        <v>1.9543344886585316E-4</v>
      </c>
      <c r="H168" s="39">
        <v>5.1429854964698098E-3</v>
      </c>
      <c r="I168" s="29">
        <f t="shared" si="35"/>
        <v>3.600089847528867E-5</v>
      </c>
      <c r="J168" s="29">
        <f t="shared" si="36"/>
        <v>2.43263213983022E-3</v>
      </c>
      <c r="K168" s="26">
        <f t="shared" si="37"/>
        <v>8.1773469393869977E-4</v>
      </c>
      <c r="L168" s="29">
        <f t="shared" si="38"/>
        <v>1.4657508664938958E-3</v>
      </c>
      <c r="M168" s="30">
        <f t="shared" si="39"/>
        <v>3.9086689773170551E-4</v>
      </c>
      <c r="N168" s="39">
        <v>7.3790661471088599E-3</v>
      </c>
      <c r="O168" s="29">
        <f t="shared" si="40"/>
        <v>5.1653463029762022E-5</v>
      </c>
      <c r="P168" s="29">
        <f t="shared" si="41"/>
        <v>3.4902982875824906E-3</v>
      </c>
      <c r="Q168" s="29">
        <f t="shared" si="42"/>
        <v>1.1732715173903088E-3</v>
      </c>
      <c r="R168" s="29">
        <f t="shared" si="43"/>
        <v>2.1030338519260248E-3</v>
      </c>
      <c r="S168" s="30">
        <f t="shared" si="44"/>
        <v>5.6080902718027334E-4</v>
      </c>
    </row>
    <row r="169" spans="1:19" ht="15">
      <c r="A169" s="5" t="s">
        <v>291</v>
      </c>
      <c r="B169" s="43">
        <v>4.8746070057519696E-3</v>
      </c>
      <c r="C169" s="29">
        <f t="shared" si="30"/>
        <v>3.412224904026379E-5</v>
      </c>
      <c r="D169" s="29">
        <f t="shared" si="31"/>
        <v>2.3056891137206814E-3</v>
      </c>
      <c r="E169" s="26">
        <f t="shared" si="32"/>
        <v>7.7506251391456322E-4</v>
      </c>
      <c r="F169" s="29">
        <f t="shared" si="33"/>
        <v>1.3892629966393113E-3</v>
      </c>
      <c r="G169" s="30">
        <f t="shared" si="34"/>
        <v>3.704701324371497E-4</v>
      </c>
      <c r="H169" s="39">
        <v>9.7492140115039306E-3</v>
      </c>
      <c r="I169" s="29">
        <f t="shared" si="35"/>
        <v>6.8244498080527512E-5</v>
      </c>
      <c r="J169" s="29">
        <f t="shared" si="36"/>
        <v>4.6113782274413593E-3</v>
      </c>
      <c r="K169" s="26">
        <f t="shared" si="37"/>
        <v>1.5501250278291249E-3</v>
      </c>
      <c r="L169" s="29">
        <f t="shared" si="38"/>
        <v>2.7785259932786199E-3</v>
      </c>
      <c r="M169" s="30">
        <f t="shared" si="39"/>
        <v>7.4094026487429875E-4</v>
      </c>
      <c r="N169" s="39">
        <v>1.1226367649610601E-2</v>
      </c>
      <c r="O169" s="29">
        <f t="shared" si="40"/>
        <v>7.85845735472742E-5</v>
      </c>
      <c r="P169" s="29">
        <f t="shared" si="41"/>
        <v>5.3100718982658137E-3</v>
      </c>
      <c r="Q169" s="29">
        <f t="shared" si="42"/>
        <v>1.7849924562880854E-3</v>
      </c>
      <c r="R169" s="29">
        <f t="shared" si="43"/>
        <v>3.1995147801390207E-3</v>
      </c>
      <c r="S169" s="30">
        <f t="shared" si="44"/>
        <v>8.5320394137040564E-4</v>
      </c>
    </row>
    <row r="170" spans="1:19" ht="15">
      <c r="A170" s="5" t="s">
        <v>293</v>
      </c>
      <c r="B170" s="43">
        <v>0.32372908759803498</v>
      </c>
      <c r="C170" s="29">
        <f t="shared" si="30"/>
        <v>2.266103613186245E-3</v>
      </c>
      <c r="D170" s="29">
        <f t="shared" si="31"/>
        <v>0.15312385843387055</v>
      </c>
      <c r="E170" s="26">
        <f t="shared" si="32"/>
        <v>5.1472924928087561E-2</v>
      </c>
      <c r="F170" s="29">
        <f t="shared" si="33"/>
        <v>9.2262789965439962E-2</v>
      </c>
      <c r="G170" s="30">
        <f t="shared" si="34"/>
        <v>2.4603410657450659E-2</v>
      </c>
      <c r="H170" s="39">
        <v>0.64745817519606896</v>
      </c>
      <c r="I170" s="29">
        <f t="shared" si="35"/>
        <v>4.5322072263724832E-3</v>
      </c>
      <c r="J170" s="29">
        <f t="shared" si="36"/>
        <v>0.3062477168677406</v>
      </c>
      <c r="K170" s="26">
        <f t="shared" si="37"/>
        <v>0.10294584985617497</v>
      </c>
      <c r="L170" s="29">
        <f t="shared" si="38"/>
        <v>0.18452557993087965</v>
      </c>
      <c r="M170" s="30">
        <f t="shared" si="39"/>
        <v>4.9206821314901242E-2</v>
      </c>
      <c r="N170" s="39">
        <v>1.0740273485249301</v>
      </c>
      <c r="O170" s="29">
        <f t="shared" si="40"/>
        <v>7.5181914396745108E-3</v>
      </c>
      <c r="P170" s="29">
        <f t="shared" si="41"/>
        <v>0.50801493585229196</v>
      </c>
      <c r="Q170" s="29">
        <f t="shared" si="42"/>
        <v>0.17077034841546387</v>
      </c>
      <c r="R170" s="29">
        <f t="shared" si="43"/>
        <v>0.30609779432960504</v>
      </c>
      <c r="S170" s="30">
        <f t="shared" si="44"/>
        <v>8.1626078487894688E-2</v>
      </c>
    </row>
    <row r="171" spans="1:19" ht="15">
      <c r="A171" s="5" t="s">
        <v>295</v>
      </c>
      <c r="B171" s="43">
        <v>0</v>
      </c>
      <c r="C171" s="29">
        <f t="shared" si="30"/>
        <v>0</v>
      </c>
      <c r="D171" s="29">
        <f t="shared" si="31"/>
        <v>0</v>
      </c>
      <c r="E171" s="26">
        <f t="shared" si="32"/>
        <v>0</v>
      </c>
      <c r="F171" s="29">
        <f t="shared" si="33"/>
        <v>0</v>
      </c>
      <c r="G171" s="30">
        <f t="shared" si="34"/>
        <v>0</v>
      </c>
      <c r="H171" s="39">
        <v>0</v>
      </c>
      <c r="I171" s="29">
        <f t="shared" si="35"/>
        <v>0</v>
      </c>
      <c r="J171" s="29">
        <f t="shared" si="36"/>
        <v>0</v>
      </c>
      <c r="K171" s="26">
        <f t="shared" si="37"/>
        <v>0</v>
      </c>
      <c r="L171" s="29">
        <f t="shared" si="38"/>
        <v>0</v>
      </c>
      <c r="M171" s="30">
        <f t="shared" si="39"/>
        <v>0</v>
      </c>
      <c r="N171" s="39">
        <v>0</v>
      </c>
      <c r="O171" s="29">
        <f t="shared" si="40"/>
        <v>0</v>
      </c>
      <c r="P171" s="29">
        <f t="shared" si="41"/>
        <v>0</v>
      </c>
      <c r="Q171" s="29">
        <f t="shared" si="42"/>
        <v>0</v>
      </c>
      <c r="R171" s="29">
        <f t="shared" si="43"/>
        <v>0</v>
      </c>
      <c r="S171" s="30">
        <f t="shared" si="44"/>
        <v>0</v>
      </c>
    </row>
    <row r="172" spans="1:19" ht="15">
      <c r="A172" s="5" t="s">
        <v>296</v>
      </c>
      <c r="B172" s="43">
        <v>0</v>
      </c>
      <c r="C172" s="29">
        <f t="shared" si="30"/>
        <v>0</v>
      </c>
      <c r="D172" s="29">
        <f t="shared" si="31"/>
        <v>0</v>
      </c>
      <c r="E172" s="26">
        <f t="shared" si="32"/>
        <v>0</v>
      </c>
      <c r="F172" s="29">
        <f t="shared" si="33"/>
        <v>0</v>
      </c>
      <c r="G172" s="30">
        <f t="shared" si="34"/>
        <v>0</v>
      </c>
      <c r="H172" s="39">
        <v>0</v>
      </c>
      <c r="I172" s="29">
        <f t="shared" si="35"/>
        <v>0</v>
      </c>
      <c r="J172" s="29">
        <f t="shared" si="36"/>
        <v>0</v>
      </c>
      <c r="K172" s="26">
        <f t="shared" si="37"/>
        <v>0</v>
      </c>
      <c r="L172" s="29">
        <f t="shared" si="38"/>
        <v>0</v>
      </c>
      <c r="M172" s="30">
        <f t="shared" si="39"/>
        <v>0</v>
      </c>
      <c r="N172" s="39">
        <v>1.8495756129789499E-3</v>
      </c>
      <c r="O172" s="29">
        <f t="shared" si="40"/>
        <v>1.294702929085265E-5</v>
      </c>
      <c r="P172" s="29">
        <f t="shared" si="41"/>
        <v>8.7484926493904328E-4</v>
      </c>
      <c r="Q172" s="29">
        <f t="shared" si="42"/>
        <v>2.9408252246365305E-4</v>
      </c>
      <c r="R172" s="29">
        <f t="shared" si="43"/>
        <v>5.2712904969900065E-4</v>
      </c>
      <c r="S172" s="30">
        <f t="shared" si="44"/>
        <v>1.405677465864002E-4</v>
      </c>
    </row>
    <row r="173" spans="1:19" ht="15">
      <c r="A173" s="5" t="s">
        <v>297</v>
      </c>
      <c r="B173" s="43">
        <v>0.41080822181454202</v>
      </c>
      <c r="C173" s="29">
        <f t="shared" si="30"/>
        <v>2.8756575527017943E-3</v>
      </c>
      <c r="D173" s="29">
        <f t="shared" si="31"/>
        <v>0.19431228891827837</v>
      </c>
      <c r="E173" s="26">
        <f t="shared" si="32"/>
        <v>6.5318507268512183E-2</v>
      </c>
      <c r="F173" s="29">
        <f t="shared" si="33"/>
        <v>0.11708034321714446</v>
      </c>
      <c r="G173" s="30">
        <f t="shared" si="34"/>
        <v>3.1221424857905192E-2</v>
      </c>
      <c r="H173" s="39">
        <v>0.82161644362908404</v>
      </c>
      <c r="I173" s="29">
        <f t="shared" si="35"/>
        <v>5.7513151054035885E-3</v>
      </c>
      <c r="J173" s="29">
        <f t="shared" si="36"/>
        <v>0.38862457783655674</v>
      </c>
      <c r="K173" s="26">
        <f t="shared" si="37"/>
        <v>0.13063701453702437</v>
      </c>
      <c r="L173" s="29">
        <f t="shared" si="38"/>
        <v>0.23416068643428892</v>
      </c>
      <c r="M173" s="30">
        <f t="shared" si="39"/>
        <v>6.2442849715810385E-2</v>
      </c>
      <c r="N173" s="39">
        <v>2.5020895315035201</v>
      </c>
      <c r="O173" s="29">
        <f t="shared" si="40"/>
        <v>1.7514626720524642E-2</v>
      </c>
      <c r="P173" s="29">
        <f t="shared" si="41"/>
        <v>1.1834883484011649</v>
      </c>
      <c r="Q173" s="29">
        <f t="shared" si="42"/>
        <v>0.39783223550905972</v>
      </c>
      <c r="R173" s="29">
        <f t="shared" si="43"/>
        <v>0.71309551647850311</v>
      </c>
      <c r="S173" s="30">
        <f t="shared" si="44"/>
        <v>0.19015880439426752</v>
      </c>
    </row>
    <row r="174" spans="1:19" ht="15">
      <c r="A174" s="5" t="s">
        <v>298</v>
      </c>
      <c r="B174" s="43">
        <v>68.893918081094597</v>
      </c>
      <c r="C174" s="29">
        <f t="shared" si="30"/>
        <v>0.48225742656766218</v>
      </c>
      <c r="D174" s="29">
        <f t="shared" si="31"/>
        <v>32.586823252357746</v>
      </c>
      <c r="E174" s="26">
        <f t="shared" si="32"/>
        <v>10.954132974894041</v>
      </c>
      <c r="F174" s="29">
        <f t="shared" si="33"/>
        <v>19.63476665311196</v>
      </c>
      <c r="G174" s="30">
        <f t="shared" si="34"/>
        <v>5.2359377741631894</v>
      </c>
      <c r="H174" s="39">
        <v>137.787836162189</v>
      </c>
      <c r="I174" s="29">
        <f t="shared" si="35"/>
        <v>0.96451485313532304</v>
      </c>
      <c r="J174" s="29">
        <f t="shared" si="36"/>
        <v>65.173646504715393</v>
      </c>
      <c r="K174" s="26">
        <f t="shared" si="37"/>
        <v>21.908265949788049</v>
      </c>
      <c r="L174" s="29">
        <f t="shared" si="38"/>
        <v>39.269533306223863</v>
      </c>
      <c r="M174" s="30">
        <f t="shared" si="39"/>
        <v>10.471875548326363</v>
      </c>
      <c r="N174" s="39">
        <v>197.69559101531499</v>
      </c>
      <c r="O174" s="29">
        <f t="shared" si="40"/>
        <v>1.3838691371072049</v>
      </c>
      <c r="P174" s="29">
        <f t="shared" si="41"/>
        <v>93.51001455024398</v>
      </c>
      <c r="Q174" s="29">
        <f t="shared" si="42"/>
        <v>31.433598971435085</v>
      </c>
      <c r="R174" s="29">
        <f t="shared" si="43"/>
        <v>56.34324343936477</v>
      </c>
      <c r="S174" s="30">
        <f t="shared" si="44"/>
        <v>15.024864917163939</v>
      </c>
    </row>
    <row r="175" spans="1:19" ht="15">
      <c r="A175" s="5" t="s">
        <v>300</v>
      </c>
      <c r="B175" s="43">
        <v>5.1945698253640398</v>
      </c>
      <c r="C175" s="29">
        <f t="shared" si="30"/>
        <v>3.6361988777548281E-2</v>
      </c>
      <c r="D175" s="29">
        <f t="shared" si="31"/>
        <v>2.4570315273971906</v>
      </c>
      <c r="E175" s="26">
        <f t="shared" si="32"/>
        <v>0.82593660223288234</v>
      </c>
      <c r="F175" s="29">
        <f t="shared" si="33"/>
        <v>1.4804524002287511</v>
      </c>
      <c r="G175" s="30">
        <f t="shared" si="34"/>
        <v>0.39478730672766699</v>
      </c>
      <c r="H175" s="39">
        <v>10.389139650728101</v>
      </c>
      <c r="I175" s="29">
        <f t="shared" si="35"/>
        <v>7.2723977555096714E-2</v>
      </c>
      <c r="J175" s="29">
        <f t="shared" si="36"/>
        <v>4.9140630547943918</v>
      </c>
      <c r="K175" s="26">
        <f t="shared" si="37"/>
        <v>1.651873204465768</v>
      </c>
      <c r="L175" s="29">
        <f t="shared" si="38"/>
        <v>2.9609048004575085</v>
      </c>
      <c r="M175" s="30">
        <f t="shared" si="39"/>
        <v>0.78957461345533564</v>
      </c>
      <c r="N175" s="39">
        <v>14.906156890175099</v>
      </c>
      <c r="O175" s="29">
        <f t="shared" si="40"/>
        <v>0.1043430982312257</v>
      </c>
      <c r="P175" s="29">
        <f t="shared" si="41"/>
        <v>7.0506122090528214</v>
      </c>
      <c r="Q175" s="29">
        <f t="shared" si="42"/>
        <v>2.3700789455378408</v>
      </c>
      <c r="R175" s="29">
        <f t="shared" si="43"/>
        <v>4.2482547136999029</v>
      </c>
      <c r="S175" s="30">
        <f t="shared" si="44"/>
        <v>1.1328679236533075</v>
      </c>
    </row>
    <row r="176" spans="1:19" ht="15">
      <c r="A176" s="5" t="s">
        <v>301</v>
      </c>
      <c r="B176" s="43">
        <v>1.3175059577299799</v>
      </c>
      <c r="C176" s="29">
        <f t="shared" si="30"/>
        <v>9.2225417041098597E-3</v>
      </c>
      <c r="D176" s="29">
        <f t="shared" si="31"/>
        <v>0.62318031800628049</v>
      </c>
      <c r="E176" s="26">
        <f t="shared" si="32"/>
        <v>0.20948344727906681</v>
      </c>
      <c r="F176" s="29">
        <f t="shared" si="33"/>
        <v>0.37548919795304425</v>
      </c>
      <c r="G176" s="30">
        <f t="shared" si="34"/>
        <v>0.10013045278747847</v>
      </c>
      <c r="H176" s="39">
        <v>2.63501191545997</v>
      </c>
      <c r="I176" s="29">
        <f t="shared" si="35"/>
        <v>1.8445083408219792E-2</v>
      </c>
      <c r="J176" s="29">
        <f t="shared" si="36"/>
        <v>1.2463606360125659</v>
      </c>
      <c r="K176" s="26">
        <f t="shared" si="37"/>
        <v>0.41896689455813524</v>
      </c>
      <c r="L176" s="29">
        <f t="shared" si="38"/>
        <v>0.75097839590609139</v>
      </c>
      <c r="M176" s="30">
        <f t="shared" si="39"/>
        <v>0.20026090557495771</v>
      </c>
      <c r="N176" s="39">
        <v>3.7806692700077802</v>
      </c>
      <c r="O176" s="29">
        <f t="shared" si="40"/>
        <v>2.6464684890054463E-2</v>
      </c>
      <c r="P176" s="29">
        <f t="shared" si="41"/>
        <v>1.7882565647136799</v>
      </c>
      <c r="Q176" s="29">
        <f t="shared" si="42"/>
        <v>0.60112641393123711</v>
      </c>
      <c r="R176" s="29">
        <f t="shared" si="43"/>
        <v>1.0774907419522173</v>
      </c>
      <c r="S176" s="30">
        <f t="shared" si="44"/>
        <v>0.28733086452059131</v>
      </c>
    </row>
    <row r="177" spans="1:19" ht="15">
      <c r="A177" s="5" t="s">
        <v>302</v>
      </c>
      <c r="B177" s="43">
        <v>1.9734819764755902E-2</v>
      </c>
      <c r="C177" s="29">
        <f t="shared" si="30"/>
        <v>1.3814373835329132E-4</v>
      </c>
      <c r="D177" s="29">
        <f t="shared" si="31"/>
        <v>9.3345697487295411E-3</v>
      </c>
      <c r="E177" s="26">
        <f t="shared" si="32"/>
        <v>3.1378363425961886E-3</v>
      </c>
      <c r="F177" s="29">
        <f t="shared" si="33"/>
        <v>5.6244236329554319E-3</v>
      </c>
      <c r="G177" s="30">
        <f t="shared" si="34"/>
        <v>1.4998463021214485E-3</v>
      </c>
      <c r="H177" s="39">
        <v>3.94696395295119E-2</v>
      </c>
      <c r="I177" s="29">
        <f t="shared" si="35"/>
        <v>2.7628747670658329E-4</v>
      </c>
      <c r="J177" s="29">
        <f t="shared" si="36"/>
        <v>1.8669139497459127E-2</v>
      </c>
      <c r="K177" s="26">
        <f t="shared" si="37"/>
        <v>6.2756726851923919E-3</v>
      </c>
      <c r="L177" s="29">
        <f t="shared" si="38"/>
        <v>1.124884726591089E-2</v>
      </c>
      <c r="M177" s="30">
        <f t="shared" si="39"/>
        <v>2.9996926042429044E-3</v>
      </c>
      <c r="N177" s="39">
        <v>0.118656233438748</v>
      </c>
      <c r="O177" s="29">
        <f t="shared" si="40"/>
        <v>8.3059363407123597E-4</v>
      </c>
      <c r="P177" s="29">
        <f t="shared" si="41"/>
        <v>5.6124398416527797E-2</v>
      </c>
      <c r="Q177" s="29">
        <f t="shared" si="42"/>
        <v>1.8866341116760933E-2</v>
      </c>
      <c r="R177" s="29">
        <f t="shared" si="43"/>
        <v>3.3817026530043176E-2</v>
      </c>
      <c r="S177" s="30">
        <f t="shared" si="44"/>
        <v>9.0178737413448475E-3</v>
      </c>
    </row>
    <row r="178" spans="1:19" ht="15">
      <c r="A178" s="5" t="s">
        <v>304</v>
      </c>
      <c r="B178" s="43">
        <v>1.1069506774576401</v>
      </c>
      <c r="C178" s="29">
        <f t="shared" si="30"/>
        <v>7.7486547422034808E-3</v>
      </c>
      <c r="D178" s="29">
        <f t="shared" si="31"/>
        <v>0.52358767043746368</v>
      </c>
      <c r="E178" s="26">
        <f t="shared" si="32"/>
        <v>0.17600515771576478</v>
      </c>
      <c r="F178" s="29">
        <f t="shared" si="33"/>
        <v>0.3154809430754274</v>
      </c>
      <c r="G178" s="30">
        <f t="shared" si="34"/>
        <v>8.4128251486780645E-2</v>
      </c>
      <c r="H178" s="39">
        <v>2.2139013549152899</v>
      </c>
      <c r="I178" s="29">
        <f t="shared" si="35"/>
        <v>1.5497309484407029E-2</v>
      </c>
      <c r="J178" s="29">
        <f t="shared" si="36"/>
        <v>1.047175340874932</v>
      </c>
      <c r="K178" s="26">
        <f t="shared" si="37"/>
        <v>0.35201031543153111</v>
      </c>
      <c r="L178" s="29">
        <f t="shared" si="38"/>
        <v>0.63096188615085758</v>
      </c>
      <c r="M178" s="30">
        <f t="shared" si="39"/>
        <v>0.16825650297356204</v>
      </c>
      <c r="N178" s="39">
        <v>3.70583099032826</v>
      </c>
      <c r="O178" s="29">
        <f t="shared" si="40"/>
        <v>2.5940816932297821E-2</v>
      </c>
      <c r="P178" s="29">
        <f t="shared" si="41"/>
        <v>1.7528580584252669</v>
      </c>
      <c r="Q178" s="29">
        <f t="shared" si="42"/>
        <v>0.5892271274621933</v>
      </c>
      <c r="R178" s="29">
        <f t="shared" si="43"/>
        <v>1.056161832243554</v>
      </c>
      <c r="S178" s="30">
        <f t="shared" si="44"/>
        <v>0.28164315526494776</v>
      </c>
    </row>
    <row r="179" spans="1:19" ht="15">
      <c r="A179" s="5" t="s">
        <v>306</v>
      </c>
      <c r="B179" s="43">
        <v>0.147181535957945</v>
      </c>
      <c r="C179" s="29">
        <f t="shared" si="30"/>
        <v>1.0302707517056151E-3</v>
      </c>
      <c r="D179" s="29">
        <f t="shared" si="31"/>
        <v>6.9616866508107986E-2</v>
      </c>
      <c r="E179" s="26">
        <f t="shared" si="32"/>
        <v>2.3401864217313256E-2</v>
      </c>
      <c r="F179" s="29">
        <f t="shared" si="33"/>
        <v>4.1946737748014322E-2</v>
      </c>
      <c r="G179" s="30">
        <f t="shared" si="34"/>
        <v>1.1185796732803821E-2</v>
      </c>
      <c r="H179" s="39">
        <v>0.29436307191589001</v>
      </c>
      <c r="I179" s="29">
        <f t="shared" si="35"/>
        <v>2.0605415034112302E-3</v>
      </c>
      <c r="J179" s="29">
        <f t="shared" si="36"/>
        <v>0.13923373301621597</v>
      </c>
      <c r="K179" s="26">
        <f t="shared" si="37"/>
        <v>4.6803728434626511E-2</v>
      </c>
      <c r="L179" s="29">
        <f t="shared" si="38"/>
        <v>8.3893475496028644E-2</v>
      </c>
      <c r="M179" s="30">
        <f t="shared" si="39"/>
        <v>2.2371593465607641E-2</v>
      </c>
      <c r="N179" s="39">
        <v>0.33896353735769202</v>
      </c>
      <c r="O179" s="29">
        <f t="shared" si="40"/>
        <v>2.3727447615038443E-3</v>
      </c>
      <c r="P179" s="29">
        <f t="shared" si="41"/>
        <v>0.16032975317018833</v>
      </c>
      <c r="Q179" s="29">
        <f t="shared" si="42"/>
        <v>5.389520243987303E-2</v>
      </c>
      <c r="R179" s="29">
        <f t="shared" si="43"/>
        <v>9.6604608146942217E-2</v>
      </c>
      <c r="S179" s="30">
        <f t="shared" si="44"/>
        <v>2.5761228839184594E-2</v>
      </c>
    </row>
    <row r="180" spans="1:19" ht="15">
      <c r="A180" s="5" t="s">
        <v>308</v>
      </c>
      <c r="B180" s="43">
        <v>0</v>
      </c>
      <c r="C180" s="29">
        <f t="shared" si="30"/>
        <v>0</v>
      </c>
      <c r="D180" s="29">
        <f t="shared" si="31"/>
        <v>0</v>
      </c>
      <c r="E180" s="26">
        <f t="shared" si="32"/>
        <v>0</v>
      </c>
      <c r="F180" s="29">
        <f t="shared" si="33"/>
        <v>0</v>
      </c>
      <c r="G180" s="30">
        <f t="shared" si="34"/>
        <v>0</v>
      </c>
      <c r="H180" s="39">
        <v>0</v>
      </c>
      <c r="I180" s="29">
        <f t="shared" si="35"/>
        <v>0</v>
      </c>
      <c r="J180" s="29">
        <f t="shared" si="36"/>
        <v>0</v>
      </c>
      <c r="K180" s="26">
        <f t="shared" si="37"/>
        <v>0</v>
      </c>
      <c r="L180" s="29">
        <f t="shared" si="38"/>
        <v>0</v>
      </c>
      <c r="M180" s="30">
        <f t="shared" si="39"/>
        <v>0</v>
      </c>
      <c r="N180" s="39">
        <v>3.7915414283041301E-6</v>
      </c>
      <c r="O180" s="29">
        <f t="shared" si="40"/>
        <v>2.6540789998128913E-8</v>
      </c>
      <c r="P180" s="29">
        <f t="shared" si="41"/>
        <v>1.7933990955878534E-6</v>
      </c>
      <c r="Q180" s="29">
        <f t="shared" si="42"/>
        <v>6.0285508710035668E-7</v>
      </c>
      <c r="R180" s="29">
        <f t="shared" si="43"/>
        <v>1.0805893070666769E-6</v>
      </c>
      <c r="S180" s="30">
        <f t="shared" si="44"/>
        <v>2.8815714855111387E-7</v>
      </c>
    </row>
    <row r="181" spans="1:19" ht="15">
      <c r="A181" s="5" t="s">
        <v>309</v>
      </c>
      <c r="B181" s="43">
        <v>1.2331339015167E-3</v>
      </c>
      <c r="C181" s="29">
        <f t="shared" si="30"/>
        <v>8.6319373106168995E-6</v>
      </c>
      <c r="D181" s="29">
        <f t="shared" si="31"/>
        <v>5.8327233541739906E-4</v>
      </c>
      <c r="E181" s="26">
        <f t="shared" si="32"/>
        <v>1.9606829034115531E-4</v>
      </c>
      <c r="F181" s="29">
        <f t="shared" si="33"/>
        <v>3.5144316193225949E-4</v>
      </c>
      <c r="G181" s="30">
        <f t="shared" si="34"/>
        <v>9.3718176515269198E-5</v>
      </c>
      <c r="H181" s="39">
        <v>2.46626780303341E-3</v>
      </c>
      <c r="I181" s="29">
        <f t="shared" si="35"/>
        <v>1.726387462123387E-5</v>
      </c>
      <c r="J181" s="29">
        <f t="shared" si="36"/>
        <v>1.1665446708348029E-3</v>
      </c>
      <c r="K181" s="26">
        <f t="shared" si="37"/>
        <v>3.921365806823122E-4</v>
      </c>
      <c r="L181" s="29">
        <f t="shared" si="38"/>
        <v>7.0288632386452179E-4</v>
      </c>
      <c r="M181" s="30">
        <f t="shared" si="39"/>
        <v>1.8743635303053915E-4</v>
      </c>
      <c r="N181" s="39">
        <v>2.8433641383753699E-3</v>
      </c>
      <c r="O181" s="29">
        <f t="shared" si="40"/>
        <v>1.9903548968627591E-5</v>
      </c>
      <c r="P181" s="29">
        <f t="shared" si="41"/>
        <v>1.3449112374515498E-3</v>
      </c>
      <c r="Q181" s="29">
        <f t="shared" si="42"/>
        <v>4.5209489800168381E-4</v>
      </c>
      <c r="R181" s="29">
        <f t="shared" si="43"/>
        <v>8.103587794369803E-4</v>
      </c>
      <c r="S181" s="30">
        <f t="shared" si="44"/>
        <v>2.1609567451652811E-4</v>
      </c>
    </row>
    <row r="182" spans="1:19" ht="15">
      <c r="A182" s="5" t="s">
        <v>311</v>
      </c>
      <c r="B182" s="43">
        <v>1.38563458186467</v>
      </c>
      <c r="C182" s="29">
        <f t="shared" si="30"/>
        <v>9.6994420730526897E-3</v>
      </c>
      <c r="D182" s="29">
        <f t="shared" si="31"/>
        <v>0.65540515722198889</v>
      </c>
      <c r="E182" s="26">
        <f t="shared" si="32"/>
        <v>0.22031589851648253</v>
      </c>
      <c r="F182" s="29">
        <f t="shared" si="33"/>
        <v>0.39490585583143095</v>
      </c>
      <c r="G182" s="30">
        <f t="shared" si="34"/>
        <v>0.10530822822171491</v>
      </c>
      <c r="H182" s="39">
        <v>2.7712691637293401</v>
      </c>
      <c r="I182" s="29">
        <f t="shared" si="35"/>
        <v>1.9398884146105379E-2</v>
      </c>
      <c r="J182" s="29">
        <f t="shared" si="36"/>
        <v>1.3108103144439778</v>
      </c>
      <c r="K182" s="26">
        <f t="shared" si="37"/>
        <v>0.44063179703296507</v>
      </c>
      <c r="L182" s="29">
        <f t="shared" si="38"/>
        <v>0.7898117116628619</v>
      </c>
      <c r="M182" s="30">
        <f t="shared" si="39"/>
        <v>0.21061645644342983</v>
      </c>
      <c r="N182" s="39">
        <v>10.1236748402888</v>
      </c>
      <c r="O182" s="29">
        <f t="shared" si="40"/>
        <v>7.08657238820216E-2</v>
      </c>
      <c r="P182" s="29">
        <f t="shared" si="41"/>
        <v>4.788498199456602</v>
      </c>
      <c r="Q182" s="29">
        <f t="shared" si="42"/>
        <v>1.6096642996059192</v>
      </c>
      <c r="R182" s="29">
        <f t="shared" si="43"/>
        <v>2.8852473294823078</v>
      </c>
      <c r="S182" s="30">
        <f t="shared" si="44"/>
        <v>0.76939928786194878</v>
      </c>
    </row>
    <row r="183" spans="1:19" ht="15">
      <c r="A183" s="5" t="s">
        <v>312</v>
      </c>
      <c r="B183" s="43">
        <v>9.5116581049527506E-3</v>
      </c>
      <c r="C183" s="29">
        <f t="shared" si="30"/>
        <v>6.6581606734669252E-5</v>
      </c>
      <c r="D183" s="29">
        <f t="shared" si="31"/>
        <v>4.499014283642651E-3</v>
      </c>
      <c r="E183" s="26">
        <f t="shared" si="32"/>
        <v>1.5123536386874874E-3</v>
      </c>
      <c r="F183" s="29">
        <f t="shared" si="33"/>
        <v>2.7108225599115337E-3</v>
      </c>
      <c r="G183" s="30">
        <f t="shared" si="34"/>
        <v>7.2288601597640906E-4</v>
      </c>
      <c r="H183" s="39">
        <v>1.9023316209905501E-2</v>
      </c>
      <c r="I183" s="29">
        <f t="shared" si="35"/>
        <v>1.331632134693385E-4</v>
      </c>
      <c r="J183" s="29">
        <f t="shared" si="36"/>
        <v>8.998028567285302E-3</v>
      </c>
      <c r="K183" s="26">
        <f t="shared" si="37"/>
        <v>3.0247072773749747E-3</v>
      </c>
      <c r="L183" s="29">
        <f t="shared" si="38"/>
        <v>5.4216451198230674E-3</v>
      </c>
      <c r="M183" s="30">
        <f t="shared" si="39"/>
        <v>1.4457720319528181E-3</v>
      </c>
      <c r="N183" s="39">
        <v>2.67997849600063E-2</v>
      </c>
      <c r="O183" s="29">
        <f t="shared" si="40"/>
        <v>1.8759849472004409E-4</v>
      </c>
      <c r="P183" s="29">
        <f t="shared" si="41"/>
        <v>1.2676298286082979E-2</v>
      </c>
      <c r="Q183" s="29">
        <f t="shared" si="42"/>
        <v>4.2611658086410022E-3</v>
      </c>
      <c r="R183" s="29">
        <f t="shared" si="43"/>
        <v>7.6379387136017952E-3</v>
      </c>
      <c r="S183" s="30">
        <f t="shared" si="44"/>
        <v>2.036783656960479E-3</v>
      </c>
    </row>
    <row r="184" spans="1:19" ht="15">
      <c r="A184" s="5" t="s">
        <v>313</v>
      </c>
      <c r="B184" s="43">
        <v>101.74357149364501</v>
      </c>
      <c r="C184" s="29">
        <f t="shared" si="30"/>
        <v>0.71220500045551505</v>
      </c>
      <c r="D184" s="29">
        <f t="shared" si="31"/>
        <v>48.124709316494084</v>
      </c>
      <c r="E184" s="26">
        <f t="shared" si="32"/>
        <v>16.177227867489556</v>
      </c>
      <c r="F184" s="29">
        <f t="shared" si="33"/>
        <v>28.996917875688826</v>
      </c>
      <c r="G184" s="30">
        <f t="shared" si="34"/>
        <v>7.7325114335170202</v>
      </c>
      <c r="H184" s="39">
        <v>203.48714298729101</v>
      </c>
      <c r="I184" s="29">
        <f t="shared" si="35"/>
        <v>1.4244100009110372</v>
      </c>
      <c r="J184" s="29">
        <f t="shared" si="36"/>
        <v>96.249418632988636</v>
      </c>
      <c r="K184" s="26">
        <f t="shared" si="37"/>
        <v>32.354455734979268</v>
      </c>
      <c r="L184" s="29">
        <f t="shared" si="38"/>
        <v>57.993835751377929</v>
      </c>
      <c r="M184" s="30">
        <f t="shared" si="39"/>
        <v>15.465022867034117</v>
      </c>
      <c r="N184" s="39">
        <v>531.12656812234195</v>
      </c>
      <c r="O184" s="29">
        <f t="shared" si="40"/>
        <v>3.7178859768563939</v>
      </c>
      <c r="P184" s="29">
        <f t="shared" si="41"/>
        <v>251.22286672186772</v>
      </c>
      <c r="Q184" s="29">
        <f t="shared" si="42"/>
        <v>84.449124331452367</v>
      </c>
      <c r="R184" s="29">
        <f t="shared" si="43"/>
        <v>151.37107191486746</v>
      </c>
      <c r="S184" s="30">
        <f t="shared" si="44"/>
        <v>40.365619177297987</v>
      </c>
    </row>
    <row r="185" spans="1:19" ht="15">
      <c r="A185" s="5" t="s">
        <v>315</v>
      </c>
      <c r="B185" s="43">
        <v>0</v>
      </c>
      <c r="C185" s="29">
        <f t="shared" si="30"/>
        <v>0</v>
      </c>
      <c r="D185" s="29">
        <f t="shared" si="31"/>
        <v>0</v>
      </c>
      <c r="E185" s="26">
        <f t="shared" si="32"/>
        <v>0</v>
      </c>
      <c r="F185" s="29">
        <f t="shared" si="33"/>
        <v>0</v>
      </c>
      <c r="G185" s="30">
        <f t="shared" si="34"/>
        <v>0</v>
      </c>
      <c r="H185" s="39">
        <v>0</v>
      </c>
      <c r="I185" s="29">
        <f t="shared" si="35"/>
        <v>0</v>
      </c>
      <c r="J185" s="29">
        <f t="shared" si="36"/>
        <v>0</v>
      </c>
      <c r="K185" s="26">
        <f t="shared" si="37"/>
        <v>0</v>
      </c>
      <c r="L185" s="29">
        <f t="shared" si="38"/>
        <v>0</v>
      </c>
      <c r="M185" s="30">
        <f t="shared" si="39"/>
        <v>0</v>
      </c>
      <c r="N185" s="39">
        <v>2.5284227254552398</v>
      </c>
      <c r="O185" s="29">
        <f t="shared" si="40"/>
        <v>1.769895907818668E-2</v>
      </c>
      <c r="P185" s="29">
        <f t="shared" si="41"/>
        <v>1.1959439491403283</v>
      </c>
      <c r="Q185" s="29">
        <f t="shared" si="42"/>
        <v>0.40201921334738316</v>
      </c>
      <c r="R185" s="29">
        <f t="shared" si="43"/>
        <v>0.72060047675474326</v>
      </c>
      <c r="S185" s="30">
        <f t="shared" si="44"/>
        <v>0.19216012713459824</v>
      </c>
    </row>
    <row r="186" spans="1:19" ht="15">
      <c r="A186" s="5" t="s">
        <v>316</v>
      </c>
      <c r="B186" s="43">
        <v>5.0295139412693504E-4</v>
      </c>
      <c r="C186" s="29">
        <f t="shared" si="30"/>
        <v>3.5206597588885456E-6</v>
      </c>
      <c r="D186" s="29">
        <f t="shared" si="31"/>
        <v>2.3789600942204027E-4</v>
      </c>
      <c r="E186" s="26">
        <f t="shared" si="32"/>
        <v>7.9969271666182679E-5</v>
      </c>
      <c r="F186" s="29">
        <f t="shared" si="33"/>
        <v>1.4334114732617647E-4</v>
      </c>
      <c r="G186" s="30">
        <f t="shared" si="34"/>
        <v>3.8224305953647059E-5</v>
      </c>
      <c r="H186" s="39">
        <v>1.0059027882538701E-3</v>
      </c>
      <c r="I186" s="29">
        <f t="shared" si="35"/>
        <v>7.0413195177770911E-6</v>
      </c>
      <c r="J186" s="29">
        <f t="shared" si="36"/>
        <v>4.7579201884408054E-4</v>
      </c>
      <c r="K186" s="26">
        <f t="shared" si="37"/>
        <v>1.5993854333236536E-4</v>
      </c>
      <c r="L186" s="29">
        <f t="shared" si="38"/>
        <v>2.8668229465235294E-4</v>
      </c>
      <c r="M186" s="30">
        <f t="shared" si="39"/>
        <v>7.6448611907294119E-5</v>
      </c>
      <c r="N186" s="39">
        <v>1.1583123016256701E-3</v>
      </c>
      <c r="O186" s="29">
        <f t="shared" si="40"/>
        <v>8.1081861113796908E-6</v>
      </c>
      <c r="P186" s="29">
        <f t="shared" si="41"/>
        <v>5.4788171866894191E-4</v>
      </c>
      <c r="Q186" s="29">
        <f t="shared" si="42"/>
        <v>1.8417165595848155E-4</v>
      </c>
      <c r="R186" s="29">
        <f t="shared" si="43"/>
        <v>3.3011900596331592E-4</v>
      </c>
      <c r="S186" s="30">
        <f t="shared" si="44"/>
        <v>8.8031734923550928E-5</v>
      </c>
    </row>
    <row r="187" spans="1:19" ht="15">
      <c r="A187" s="5" t="s">
        <v>318</v>
      </c>
      <c r="B187" s="43">
        <v>19.358121753536398</v>
      </c>
      <c r="C187" s="29">
        <f t="shared" si="30"/>
        <v>0.13550685227475479</v>
      </c>
      <c r="D187" s="29">
        <f t="shared" si="31"/>
        <v>9.1563915894227161</v>
      </c>
      <c r="E187" s="26">
        <f t="shared" si="32"/>
        <v>3.0779413588122875</v>
      </c>
      <c r="F187" s="29">
        <f t="shared" si="33"/>
        <v>5.5170646997578734</v>
      </c>
      <c r="G187" s="30">
        <f t="shared" si="34"/>
        <v>1.4712172532687662</v>
      </c>
      <c r="H187" s="39">
        <v>38.716243507072797</v>
      </c>
      <c r="I187" s="29">
        <f t="shared" si="35"/>
        <v>0.27101370454950957</v>
      </c>
      <c r="J187" s="29">
        <f t="shared" si="36"/>
        <v>18.312783178845432</v>
      </c>
      <c r="K187" s="26">
        <f t="shared" si="37"/>
        <v>6.155882717624575</v>
      </c>
      <c r="L187" s="29">
        <f t="shared" si="38"/>
        <v>11.034129399515747</v>
      </c>
      <c r="M187" s="30">
        <f t="shared" si="39"/>
        <v>2.9424345065375324</v>
      </c>
      <c r="N187" s="39">
        <v>55.549392857973999</v>
      </c>
      <c r="O187" s="29">
        <f t="shared" si="40"/>
        <v>0.388845750005818</v>
      </c>
      <c r="P187" s="29">
        <f t="shared" si="41"/>
        <v>26.274862821821699</v>
      </c>
      <c r="Q187" s="29">
        <f t="shared" si="42"/>
        <v>8.8323534644178654</v>
      </c>
      <c r="R187" s="29">
        <f t="shared" si="43"/>
        <v>15.831576964522588</v>
      </c>
      <c r="S187" s="30">
        <f t="shared" si="44"/>
        <v>4.221753857206024</v>
      </c>
    </row>
    <row r="188" spans="1:19" ht="15">
      <c r="A188" s="5" t="s">
        <v>319</v>
      </c>
      <c r="B188" s="43">
        <v>4.0845210212132298E-2</v>
      </c>
      <c r="C188" s="29">
        <f t="shared" si="30"/>
        <v>2.8591647148492607E-4</v>
      </c>
      <c r="D188" s="29">
        <f t="shared" si="31"/>
        <v>1.9319784430338577E-2</v>
      </c>
      <c r="E188" s="26">
        <f t="shared" si="32"/>
        <v>6.4943884237290356E-3</v>
      </c>
      <c r="F188" s="29">
        <f t="shared" si="33"/>
        <v>1.1640884910457705E-2</v>
      </c>
      <c r="G188" s="30">
        <f t="shared" si="34"/>
        <v>3.1042359761220546E-3</v>
      </c>
      <c r="H188" s="39">
        <v>8.1690420424264706E-2</v>
      </c>
      <c r="I188" s="29">
        <f t="shared" si="35"/>
        <v>5.7183294296985301E-4</v>
      </c>
      <c r="J188" s="29">
        <f t="shared" si="36"/>
        <v>3.8639568860677202E-2</v>
      </c>
      <c r="K188" s="26">
        <f t="shared" si="37"/>
        <v>1.2988776847458089E-2</v>
      </c>
      <c r="L188" s="29">
        <f t="shared" si="38"/>
        <v>2.3281769820915441E-2</v>
      </c>
      <c r="M188" s="30">
        <f t="shared" si="39"/>
        <v>6.2084719522441179E-3</v>
      </c>
      <c r="N188" s="39">
        <v>0.271031804180772</v>
      </c>
      <c r="O188" s="29">
        <f t="shared" si="40"/>
        <v>1.8972226292654039E-3</v>
      </c>
      <c r="P188" s="29">
        <f t="shared" si="41"/>
        <v>0.12819804337750515</v>
      </c>
      <c r="Q188" s="29">
        <f t="shared" si="42"/>
        <v>4.3094056864742748E-2</v>
      </c>
      <c r="R188" s="29">
        <f t="shared" si="43"/>
        <v>7.7244064191520009E-2</v>
      </c>
      <c r="S188" s="30">
        <f t="shared" si="44"/>
        <v>2.059841711773867E-2</v>
      </c>
    </row>
    <row r="189" spans="1:19" ht="15">
      <c r="A189" s="5" t="s">
        <v>322</v>
      </c>
      <c r="B189" s="43">
        <v>0.15525264005335401</v>
      </c>
      <c r="C189" s="29">
        <f t="shared" si="30"/>
        <v>1.0867684803734781E-3</v>
      </c>
      <c r="D189" s="29">
        <f t="shared" si="31"/>
        <v>7.3434498745236443E-2</v>
      </c>
      <c r="E189" s="26">
        <f t="shared" si="32"/>
        <v>2.4685169768483287E-2</v>
      </c>
      <c r="F189" s="29">
        <f t="shared" si="33"/>
        <v>4.4247002415205891E-2</v>
      </c>
      <c r="G189" s="30">
        <f t="shared" si="34"/>
        <v>1.1799200644054904E-2</v>
      </c>
      <c r="H189" s="39">
        <v>0.31050528010670803</v>
      </c>
      <c r="I189" s="29">
        <f t="shared" si="35"/>
        <v>2.1735369607469562E-3</v>
      </c>
      <c r="J189" s="29">
        <f t="shared" si="36"/>
        <v>0.14686899749047289</v>
      </c>
      <c r="K189" s="26">
        <f t="shared" si="37"/>
        <v>4.9370339536966575E-2</v>
      </c>
      <c r="L189" s="29">
        <f t="shared" si="38"/>
        <v>8.8494004830411782E-2</v>
      </c>
      <c r="M189" s="30">
        <f t="shared" si="39"/>
        <v>2.3598401288109808E-2</v>
      </c>
      <c r="N189" s="39">
        <v>0.56679601925292</v>
      </c>
      <c r="O189" s="29">
        <f t="shared" si="40"/>
        <v>3.9675721347704404E-3</v>
      </c>
      <c r="P189" s="29">
        <f t="shared" si="41"/>
        <v>0.26809451710663113</v>
      </c>
      <c r="Q189" s="29">
        <f t="shared" si="42"/>
        <v>9.0120567061214282E-2</v>
      </c>
      <c r="R189" s="29">
        <f t="shared" si="43"/>
        <v>0.16153686548708218</v>
      </c>
      <c r="S189" s="30">
        <f t="shared" si="44"/>
        <v>4.3076497463221917E-2</v>
      </c>
    </row>
    <row r="190" spans="1:19" ht="15">
      <c r="A190" s="5" t="s">
        <v>323</v>
      </c>
      <c r="B190" s="43">
        <v>0.38351830273718002</v>
      </c>
      <c r="C190" s="29">
        <f t="shared" si="30"/>
        <v>2.6846281191602603E-3</v>
      </c>
      <c r="D190" s="29">
        <f t="shared" si="31"/>
        <v>0.18140415719468614</v>
      </c>
      <c r="E190" s="26">
        <f t="shared" si="32"/>
        <v>6.0979410135211624E-2</v>
      </c>
      <c r="F190" s="29">
        <f t="shared" si="33"/>
        <v>0.1093027162800963</v>
      </c>
      <c r="G190" s="30">
        <f t="shared" si="34"/>
        <v>2.9147391008025679E-2</v>
      </c>
      <c r="H190" s="39">
        <v>0.76703660547436003</v>
      </c>
      <c r="I190" s="29">
        <f t="shared" si="35"/>
        <v>5.3692562383205206E-3</v>
      </c>
      <c r="J190" s="29">
        <f t="shared" si="36"/>
        <v>0.36280831438937228</v>
      </c>
      <c r="K190" s="26">
        <f t="shared" si="37"/>
        <v>0.12195882027042325</v>
      </c>
      <c r="L190" s="29">
        <f t="shared" si="38"/>
        <v>0.2186054325601926</v>
      </c>
      <c r="M190" s="30">
        <f t="shared" si="39"/>
        <v>5.8294782016051358E-2</v>
      </c>
      <c r="N190" s="39">
        <v>1.10053078176756</v>
      </c>
      <c r="O190" s="29">
        <f t="shared" si="40"/>
        <v>7.7037154723729202E-3</v>
      </c>
      <c r="P190" s="29">
        <f t="shared" si="41"/>
        <v>0.52055105977605587</v>
      </c>
      <c r="Q190" s="29">
        <f t="shared" si="42"/>
        <v>0.17498439430104204</v>
      </c>
      <c r="R190" s="29">
        <f t="shared" si="43"/>
        <v>0.3136512728037546</v>
      </c>
      <c r="S190" s="30">
        <f t="shared" si="44"/>
        <v>8.3640339414334561E-2</v>
      </c>
    </row>
    <row r="191" spans="1:19" ht="15">
      <c r="A191" s="5" t="s">
        <v>324</v>
      </c>
      <c r="B191" s="43">
        <v>0</v>
      </c>
      <c r="C191" s="29">
        <f t="shared" si="30"/>
        <v>0</v>
      </c>
      <c r="D191" s="29">
        <f t="shared" si="31"/>
        <v>0</v>
      </c>
      <c r="E191" s="26">
        <f t="shared" si="32"/>
        <v>0</v>
      </c>
      <c r="F191" s="29">
        <f t="shared" si="33"/>
        <v>0</v>
      </c>
      <c r="G191" s="30">
        <f t="shared" si="34"/>
        <v>0</v>
      </c>
      <c r="H191" s="39">
        <v>0</v>
      </c>
      <c r="I191" s="29">
        <f t="shared" si="35"/>
        <v>0</v>
      </c>
      <c r="J191" s="29">
        <f t="shared" si="36"/>
        <v>0</v>
      </c>
      <c r="K191" s="26">
        <f t="shared" si="37"/>
        <v>0</v>
      </c>
      <c r="L191" s="29">
        <f t="shared" si="38"/>
        <v>0</v>
      </c>
      <c r="M191" s="30">
        <f t="shared" si="39"/>
        <v>0</v>
      </c>
      <c r="N191" s="39">
        <v>530.47942290597098</v>
      </c>
      <c r="O191" s="29">
        <f t="shared" si="40"/>
        <v>3.7133559603417967</v>
      </c>
      <c r="P191" s="29">
        <f t="shared" si="41"/>
        <v>250.91676703452427</v>
      </c>
      <c r="Q191" s="29">
        <f t="shared" si="42"/>
        <v>84.346228242049392</v>
      </c>
      <c r="R191" s="29">
        <f t="shared" si="43"/>
        <v>151.18663552820172</v>
      </c>
      <c r="S191" s="30">
        <f t="shared" si="44"/>
        <v>40.316436140853796</v>
      </c>
    </row>
    <row r="192" spans="1:19" ht="15">
      <c r="A192" s="5" t="s">
        <v>325</v>
      </c>
      <c r="B192" s="43">
        <v>0</v>
      </c>
      <c r="C192" s="29">
        <f t="shared" si="30"/>
        <v>0</v>
      </c>
      <c r="D192" s="29">
        <f t="shared" si="31"/>
        <v>0</v>
      </c>
      <c r="E192" s="26">
        <f t="shared" si="32"/>
        <v>0</v>
      </c>
      <c r="F192" s="29">
        <f t="shared" si="33"/>
        <v>0</v>
      </c>
      <c r="G192" s="30">
        <f t="shared" si="34"/>
        <v>0</v>
      </c>
      <c r="H192" s="39">
        <v>0</v>
      </c>
      <c r="I192" s="29">
        <f t="shared" si="35"/>
        <v>0</v>
      </c>
      <c r="J192" s="29">
        <f t="shared" si="36"/>
        <v>0</v>
      </c>
      <c r="K192" s="26">
        <f t="shared" si="37"/>
        <v>0</v>
      </c>
      <c r="L192" s="29">
        <f t="shared" si="38"/>
        <v>0</v>
      </c>
      <c r="M192" s="30">
        <f t="shared" si="39"/>
        <v>0</v>
      </c>
      <c r="N192" s="39">
        <v>2.33496781141941E-6</v>
      </c>
      <c r="O192" s="29">
        <f t="shared" si="40"/>
        <v>1.6344774679935868E-8</v>
      </c>
      <c r="P192" s="29">
        <f t="shared" si="41"/>
        <v>1.1044397748013809E-6</v>
      </c>
      <c r="Q192" s="29">
        <f t="shared" si="42"/>
        <v>3.712598820156862E-7</v>
      </c>
      <c r="R192" s="29">
        <f t="shared" si="43"/>
        <v>6.6546582625453175E-7</v>
      </c>
      <c r="S192" s="30">
        <f t="shared" si="44"/>
        <v>1.7745755366787515E-7</v>
      </c>
    </row>
    <row r="193" spans="1:19" ht="15">
      <c r="A193" s="5" t="s">
        <v>326</v>
      </c>
      <c r="B193" s="43">
        <v>1.5138485980668699E-2</v>
      </c>
      <c r="C193" s="29">
        <f t="shared" si="30"/>
        <v>1.059694018646809E-4</v>
      </c>
      <c r="D193" s="29">
        <f t="shared" si="31"/>
        <v>7.1605038688562946E-3</v>
      </c>
      <c r="E193" s="26">
        <f t="shared" si="32"/>
        <v>2.4070192709263233E-3</v>
      </c>
      <c r="F193" s="29">
        <f t="shared" si="33"/>
        <v>4.3144685044905788E-3</v>
      </c>
      <c r="G193" s="30">
        <f t="shared" si="34"/>
        <v>1.1505249345308212E-3</v>
      </c>
      <c r="H193" s="39">
        <v>3.0276971961337301E-2</v>
      </c>
      <c r="I193" s="29">
        <f t="shared" si="35"/>
        <v>2.1193880372936112E-4</v>
      </c>
      <c r="J193" s="29">
        <f t="shared" si="36"/>
        <v>1.4321007737712542E-2</v>
      </c>
      <c r="K193" s="26">
        <f t="shared" si="37"/>
        <v>4.814038541852631E-3</v>
      </c>
      <c r="L193" s="29">
        <f t="shared" si="38"/>
        <v>8.6289370089811298E-3</v>
      </c>
      <c r="M193" s="30">
        <f t="shared" si="39"/>
        <v>2.301049869061635E-3</v>
      </c>
      <c r="N193" s="39">
        <v>3.4906369935810602E-2</v>
      </c>
      <c r="O193" s="29">
        <f t="shared" si="40"/>
        <v>2.4434458955067425E-4</v>
      </c>
      <c r="P193" s="29">
        <f t="shared" si="41"/>
        <v>1.6510712979638412E-2</v>
      </c>
      <c r="Q193" s="29">
        <f t="shared" si="42"/>
        <v>5.5501128197938858E-3</v>
      </c>
      <c r="R193" s="29">
        <f t="shared" si="43"/>
        <v>9.9483154317060209E-3</v>
      </c>
      <c r="S193" s="30">
        <f t="shared" si="44"/>
        <v>2.6528841151216057E-3</v>
      </c>
    </row>
    <row r="194" spans="1:19" ht="15">
      <c r="A194" s="5" t="s">
        <v>328</v>
      </c>
      <c r="B194" s="43">
        <v>0</v>
      </c>
      <c r="C194" s="29">
        <f t="shared" si="30"/>
        <v>0</v>
      </c>
      <c r="D194" s="29">
        <f t="shared" si="31"/>
        <v>0</v>
      </c>
      <c r="E194" s="26">
        <f t="shared" si="32"/>
        <v>0</v>
      </c>
      <c r="F194" s="29">
        <f t="shared" si="33"/>
        <v>0</v>
      </c>
      <c r="G194" s="30">
        <f t="shared" si="34"/>
        <v>0</v>
      </c>
      <c r="H194" s="39">
        <v>0</v>
      </c>
      <c r="I194" s="29">
        <f t="shared" si="35"/>
        <v>0</v>
      </c>
      <c r="J194" s="29">
        <f t="shared" si="36"/>
        <v>0</v>
      </c>
      <c r="K194" s="26">
        <f t="shared" si="37"/>
        <v>0</v>
      </c>
      <c r="L194" s="29">
        <f t="shared" si="38"/>
        <v>0</v>
      </c>
      <c r="M194" s="30">
        <f t="shared" si="39"/>
        <v>0</v>
      </c>
      <c r="N194" s="39">
        <v>0.64335088243658201</v>
      </c>
      <c r="O194" s="29">
        <f t="shared" si="40"/>
        <v>4.5034561770560741E-3</v>
      </c>
      <c r="P194" s="29">
        <f t="shared" si="41"/>
        <v>0.30430496739250329</v>
      </c>
      <c r="Q194" s="29">
        <f t="shared" si="42"/>
        <v>0.10229279030741655</v>
      </c>
      <c r="R194" s="29">
        <f t="shared" si="43"/>
        <v>0.18335500149442585</v>
      </c>
      <c r="S194" s="30">
        <f t="shared" si="44"/>
        <v>4.8894667065180232E-2</v>
      </c>
    </row>
    <row r="195" spans="1:19" ht="15">
      <c r="A195" s="5" t="s">
        <v>329</v>
      </c>
      <c r="B195" s="43">
        <v>2.7779017197313599E-2</v>
      </c>
      <c r="C195" s="29">
        <f t="shared" si="30"/>
        <v>1.944531203811952E-4</v>
      </c>
      <c r="D195" s="29">
        <f t="shared" si="31"/>
        <v>1.3139475134329332E-2</v>
      </c>
      <c r="E195" s="26">
        <f t="shared" si="32"/>
        <v>4.416863734372862E-3</v>
      </c>
      <c r="F195" s="29">
        <f t="shared" si="33"/>
        <v>7.9170199012343744E-3</v>
      </c>
      <c r="G195" s="30">
        <f t="shared" si="34"/>
        <v>2.1112053069958334E-3</v>
      </c>
      <c r="H195" s="39">
        <v>5.5558034394627302E-2</v>
      </c>
      <c r="I195" s="29">
        <f t="shared" si="35"/>
        <v>3.8890624076239115E-4</v>
      </c>
      <c r="J195" s="29">
        <f t="shared" si="36"/>
        <v>2.6278950268658712E-2</v>
      </c>
      <c r="K195" s="26">
        <f t="shared" si="37"/>
        <v>8.8337274687457414E-3</v>
      </c>
      <c r="L195" s="29">
        <f t="shared" si="38"/>
        <v>1.583403980246878E-2</v>
      </c>
      <c r="M195" s="30">
        <f t="shared" si="39"/>
        <v>4.2224106139916746E-3</v>
      </c>
      <c r="N195" s="39">
        <v>7.1940341034088806E-2</v>
      </c>
      <c r="O195" s="29">
        <f t="shared" si="40"/>
        <v>5.0358238723862163E-4</v>
      </c>
      <c r="P195" s="29">
        <f t="shared" si="41"/>
        <v>3.4027781309124004E-2</v>
      </c>
      <c r="Q195" s="29">
        <f t="shared" si="42"/>
        <v>1.143851422442012E-2</v>
      </c>
      <c r="R195" s="29">
        <f t="shared" si="43"/>
        <v>2.0502997194715308E-2</v>
      </c>
      <c r="S195" s="30">
        <f t="shared" si="44"/>
        <v>5.467465918590749E-3</v>
      </c>
    </row>
    <row r="196" spans="1:19" ht="15">
      <c r="A196" s="5" t="s">
        <v>331</v>
      </c>
      <c r="B196" s="43">
        <v>0</v>
      </c>
      <c r="C196" s="29">
        <f t="shared" si="30"/>
        <v>0</v>
      </c>
      <c r="D196" s="29">
        <f t="shared" si="31"/>
        <v>0</v>
      </c>
      <c r="E196" s="26">
        <f t="shared" si="32"/>
        <v>0</v>
      </c>
      <c r="F196" s="29">
        <f t="shared" si="33"/>
        <v>0</v>
      </c>
      <c r="G196" s="30">
        <f t="shared" si="34"/>
        <v>0</v>
      </c>
      <c r="H196" s="39">
        <v>0</v>
      </c>
      <c r="I196" s="29">
        <f t="shared" si="35"/>
        <v>0</v>
      </c>
      <c r="J196" s="29">
        <f t="shared" si="36"/>
        <v>0</v>
      </c>
      <c r="K196" s="26">
        <f t="shared" si="37"/>
        <v>0</v>
      </c>
      <c r="L196" s="29">
        <f t="shared" si="38"/>
        <v>0</v>
      </c>
      <c r="M196" s="30">
        <f t="shared" si="39"/>
        <v>0</v>
      </c>
      <c r="N196" s="39">
        <v>3.4379763424994598E-4</v>
      </c>
      <c r="O196" s="29">
        <f t="shared" si="40"/>
        <v>2.4065834397496218E-6</v>
      </c>
      <c r="P196" s="29">
        <f t="shared" si="41"/>
        <v>1.6261628100022445E-4</v>
      </c>
      <c r="Q196" s="29">
        <f t="shared" si="42"/>
        <v>5.4663823845741411E-5</v>
      </c>
      <c r="R196" s="29">
        <f t="shared" si="43"/>
        <v>9.7982325761234595E-5</v>
      </c>
      <c r="S196" s="30">
        <f t="shared" si="44"/>
        <v>2.6128620202995895E-5</v>
      </c>
    </row>
    <row r="197" spans="1:19" ht="15">
      <c r="A197" s="5" t="s">
        <v>332</v>
      </c>
      <c r="B197" s="43">
        <v>4.8023631111029896</v>
      </c>
      <c r="C197" s="29">
        <f t="shared" ref="C197:C260" si="45">B197*0.007</f>
        <v>3.3616541777720929E-2</v>
      </c>
      <c r="D197" s="29">
        <f t="shared" ref="D197:D260" si="46">B197*0.473</f>
        <v>2.271517751551714</v>
      </c>
      <c r="E197" s="26">
        <f t="shared" ref="E197:E260" si="47">B197*0.159</f>
        <v>0.76357573466537532</v>
      </c>
      <c r="F197" s="29">
        <f t="shared" ref="F197:F260" si="48">B197*0.285</f>
        <v>1.368673486664352</v>
      </c>
      <c r="G197" s="30">
        <f t="shared" ref="G197:G260" si="49">B197*0.076</f>
        <v>0.36497959644382721</v>
      </c>
      <c r="H197" s="39">
        <v>9.6047262222059899</v>
      </c>
      <c r="I197" s="29">
        <f t="shared" ref="I197:I260" si="50">H197*0.007</f>
        <v>6.7233083555441928E-2</v>
      </c>
      <c r="J197" s="29">
        <f t="shared" ref="J197:J260" si="51">H197*0.473</f>
        <v>4.5430355031034333</v>
      </c>
      <c r="K197" s="26">
        <f t="shared" ref="K197:K260" si="52">H197*0.159</f>
        <v>1.5271514693307524</v>
      </c>
      <c r="L197" s="29">
        <f t="shared" ref="L197:L260" si="53">H197*0.285</f>
        <v>2.737346973328707</v>
      </c>
      <c r="M197" s="30">
        <f t="shared" ref="M197:M260" si="54">H197*0.076</f>
        <v>0.72995919288765521</v>
      </c>
      <c r="N197" s="39">
        <v>16.899361490901999</v>
      </c>
      <c r="O197" s="29">
        <f t="shared" ref="O197:O260" si="55">N197*0.007</f>
        <v>0.11829553043631399</v>
      </c>
      <c r="P197" s="29">
        <f t="shared" ref="P197:P260" si="56">N197*0.473</f>
        <v>7.993397985196645</v>
      </c>
      <c r="Q197" s="29">
        <f t="shared" ref="Q197:Q260" si="57">N197*0.159</f>
        <v>2.6869984770534177</v>
      </c>
      <c r="R197" s="29">
        <f t="shared" ref="R197:R260" si="58">N197*0.285</f>
        <v>4.8163180249070692</v>
      </c>
      <c r="S197" s="30">
        <f t="shared" ref="S197:S260" si="59">N197*0.076</f>
        <v>1.2843514733085519</v>
      </c>
    </row>
    <row r="198" spans="1:19" ht="15">
      <c r="A198" s="5" t="s">
        <v>334</v>
      </c>
      <c r="B198" s="43">
        <v>9.6932391194380005E-2</v>
      </c>
      <c r="C198" s="29">
        <f t="shared" si="45"/>
        <v>6.7852673836066009E-4</v>
      </c>
      <c r="D198" s="29">
        <f t="shared" si="46"/>
        <v>4.5849021034941741E-2</v>
      </c>
      <c r="E198" s="26">
        <f t="shared" si="47"/>
        <v>1.541225019990642E-2</v>
      </c>
      <c r="F198" s="29">
        <f t="shared" si="48"/>
        <v>2.7625731490398299E-2</v>
      </c>
      <c r="G198" s="30">
        <f t="shared" si="49"/>
        <v>7.3668617307728803E-3</v>
      </c>
      <c r="H198" s="39">
        <v>0.19386478238876001</v>
      </c>
      <c r="I198" s="29">
        <f t="shared" si="50"/>
        <v>1.3570534767213202E-3</v>
      </c>
      <c r="J198" s="29">
        <f t="shared" si="51"/>
        <v>9.1698042069883481E-2</v>
      </c>
      <c r="K198" s="26">
        <f t="shared" si="52"/>
        <v>3.082450039981284E-2</v>
      </c>
      <c r="L198" s="29">
        <f t="shared" si="53"/>
        <v>5.5251462980796598E-2</v>
      </c>
      <c r="M198" s="30">
        <f t="shared" si="54"/>
        <v>1.4733723461545761E-2</v>
      </c>
      <c r="N198" s="39">
        <v>0.23044304321682799</v>
      </c>
      <c r="O198" s="29">
        <f t="shared" si="55"/>
        <v>1.613101302517796E-3</v>
      </c>
      <c r="P198" s="29">
        <f t="shared" si="56"/>
        <v>0.10899955944155963</v>
      </c>
      <c r="Q198" s="29">
        <f t="shared" si="57"/>
        <v>3.664044387147565E-2</v>
      </c>
      <c r="R198" s="29">
        <f t="shared" si="58"/>
        <v>6.5676267316795975E-2</v>
      </c>
      <c r="S198" s="30">
        <f t="shared" si="59"/>
        <v>1.7513671284478928E-2</v>
      </c>
    </row>
    <row r="199" spans="1:19" ht="15">
      <c r="A199" s="5" t="s">
        <v>335</v>
      </c>
      <c r="B199" s="43">
        <v>0</v>
      </c>
      <c r="C199" s="29">
        <f t="shared" si="45"/>
        <v>0</v>
      </c>
      <c r="D199" s="29">
        <f t="shared" si="46"/>
        <v>0</v>
      </c>
      <c r="E199" s="26">
        <f t="shared" si="47"/>
        <v>0</v>
      </c>
      <c r="F199" s="29">
        <f t="shared" si="48"/>
        <v>0</v>
      </c>
      <c r="G199" s="30">
        <f t="shared" si="49"/>
        <v>0</v>
      </c>
      <c r="H199" s="39">
        <v>0</v>
      </c>
      <c r="I199" s="29">
        <f t="shared" si="50"/>
        <v>0</v>
      </c>
      <c r="J199" s="29">
        <f t="shared" si="51"/>
        <v>0</v>
      </c>
      <c r="K199" s="26">
        <f t="shared" si="52"/>
        <v>0</v>
      </c>
      <c r="L199" s="29">
        <f t="shared" si="53"/>
        <v>0</v>
      </c>
      <c r="M199" s="30">
        <f t="shared" si="54"/>
        <v>0</v>
      </c>
      <c r="N199" s="39">
        <v>0</v>
      </c>
      <c r="O199" s="29">
        <f t="shared" si="55"/>
        <v>0</v>
      </c>
      <c r="P199" s="29">
        <f t="shared" si="56"/>
        <v>0</v>
      </c>
      <c r="Q199" s="29">
        <f t="shared" si="57"/>
        <v>0</v>
      </c>
      <c r="R199" s="29">
        <f t="shared" si="58"/>
        <v>0</v>
      </c>
      <c r="S199" s="30">
        <f t="shared" si="59"/>
        <v>0</v>
      </c>
    </row>
    <row r="200" spans="1:19" ht="15">
      <c r="A200" s="5" t="s">
        <v>336</v>
      </c>
      <c r="B200" s="43">
        <v>0</v>
      </c>
      <c r="C200" s="29">
        <f t="shared" si="45"/>
        <v>0</v>
      </c>
      <c r="D200" s="29">
        <f t="shared" si="46"/>
        <v>0</v>
      </c>
      <c r="E200" s="26">
        <f t="shared" si="47"/>
        <v>0</v>
      </c>
      <c r="F200" s="29">
        <f t="shared" si="48"/>
        <v>0</v>
      </c>
      <c r="G200" s="30">
        <f t="shared" si="49"/>
        <v>0</v>
      </c>
      <c r="H200" s="39">
        <v>0</v>
      </c>
      <c r="I200" s="29">
        <f t="shared" si="50"/>
        <v>0</v>
      </c>
      <c r="J200" s="29">
        <f t="shared" si="51"/>
        <v>0</v>
      </c>
      <c r="K200" s="26">
        <f t="shared" si="52"/>
        <v>0</v>
      </c>
      <c r="L200" s="29">
        <f t="shared" si="53"/>
        <v>0</v>
      </c>
      <c r="M200" s="30">
        <f t="shared" si="54"/>
        <v>0</v>
      </c>
      <c r="N200" s="39">
        <v>0.165271084087484</v>
      </c>
      <c r="O200" s="29">
        <f t="shared" si="55"/>
        <v>1.156897588612388E-3</v>
      </c>
      <c r="P200" s="29">
        <f t="shared" si="56"/>
        <v>7.817322277337993E-2</v>
      </c>
      <c r="Q200" s="29">
        <f t="shared" si="57"/>
        <v>2.6278102369909958E-2</v>
      </c>
      <c r="R200" s="29">
        <f t="shared" si="58"/>
        <v>4.710225896493294E-2</v>
      </c>
      <c r="S200" s="30">
        <f t="shared" si="59"/>
        <v>1.2560602390648785E-2</v>
      </c>
    </row>
    <row r="201" spans="1:19" ht="15">
      <c r="A201" s="5" t="s">
        <v>338</v>
      </c>
      <c r="B201" s="43">
        <v>6.4146905493973503E-4</v>
      </c>
      <c r="C201" s="29">
        <f t="shared" si="45"/>
        <v>4.4902833845781456E-6</v>
      </c>
      <c r="D201" s="29">
        <f t="shared" si="46"/>
        <v>3.0341486298649466E-4</v>
      </c>
      <c r="E201" s="26">
        <f t="shared" si="47"/>
        <v>1.0199357973541787E-4</v>
      </c>
      <c r="F201" s="29">
        <f t="shared" si="48"/>
        <v>1.8281868065782447E-4</v>
      </c>
      <c r="G201" s="30">
        <f t="shared" si="49"/>
        <v>4.875164817541986E-5</v>
      </c>
      <c r="H201" s="39">
        <v>1.2829381098794701E-3</v>
      </c>
      <c r="I201" s="29">
        <f t="shared" si="50"/>
        <v>8.9805667691562912E-6</v>
      </c>
      <c r="J201" s="29">
        <f t="shared" si="51"/>
        <v>6.0682972597298932E-4</v>
      </c>
      <c r="K201" s="26">
        <f t="shared" si="52"/>
        <v>2.0398715947083574E-4</v>
      </c>
      <c r="L201" s="29">
        <f t="shared" si="53"/>
        <v>3.6563736131564893E-4</v>
      </c>
      <c r="M201" s="30">
        <f t="shared" si="54"/>
        <v>9.750329635083972E-5</v>
      </c>
      <c r="N201" s="39">
        <v>1.8407372880879401E-3</v>
      </c>
      <c r="O201" s="29">
        <f t="shared" si="55"/>
        <v>1.2885161016615581E-5</v>
      </c>
      <c r="P201" s="29">
        <f t="shared" si="56"/>
        <v>8.7066873726559559E-4</v>
      </c>
      <c r="Q201" s="29">
        <f t="shared" si="57"/>
        <v>2.9267722880598249E-4</v>
      </c>
      <c r="R201" s="29">
        <f t="shared" si="58"/>
        <v>5.2461012710506292E-4</v>
      </c>
      <c r="S201" s="30">
        <f t="shared" si="59"/>
        <v>1.3989603389468345E-4</v>
      </c>
    </row>
    <row r="202" spans="1:19" ht="15">
      <c r="A202" s="5" t="s">
        <v>339</v>
      </c>
      <c r="B202" s="43">
        <v>0.23905901440542299</v>
      </c>
      <c r="C202" s="29">
        <f t="shared" si="45"/>
        <v>1.6734131008379609E-3</v>
      </c>
      <c r="D202" s="29">
        <f t="shared" si="46"/>
        <v>0.11307491381376507</v>
      </c>
      <c r="E202" s="26">
        <f t="shared" si="47"/>
        <v>3.8010383290462253E-2</v>
      </c>
      <c r="F202" s="29">
        <f t="shared" si="48"/>
        <v>6.8131819105545541E-2</v>
      </c>
      <c r="G202" s="30">
        <f t="shared" si="49"/>
        <v>1.8168485094812146E-2</v>
      </c>
      <c r="H202" s="39">
        <v>0.47811802881084497</v>
      </c>
      <c r="I202" s="29">
        <f t="shared" si="50"/>
        <v>3.3468262016759149E-3</v>
      </c>
      <c r="J202" s="29">
        <f t="shared" si="51"/>
        <v>0.22614982762752966</v>
      </c>
      <c r="K202" s="26">
        <f t="shared" si="52"/>
        <v>7.6020766580924354E-2</v>
      </c>
      <c r="L202" s="29">
        <f t="shared" si="53"/>
        <v>0.1362636382110908</v>
      </c>
      <c r="M202" s="30">
        <f t="shared" si="54"/>
        <v>3.6336970189624215E-2</v>
      </c>
      <c r="N202" s="39">
        <v>0.68599543264164797</v>
      </c>
      <c r="O202" s="29">
        <f t="shared" si="55"/>
        <v>4.8019680284915357E-3</v>
      </c>
      <c r="P202" s="29">
        <f t="shared" si="56"/>
        <v>0.3244758396394995</v>
      </c>
      <c r="Q202" s="29">
        <f t="shared" si="57"/>
        <v>0.10907327379002203</v>
      </c>
      <c r="R202" s="29">
        <f t="shared" si="58"/>
        <v>0.19550869830286965</v>
      </c>
      <c r="S202" s="30">
        <f t="shared" si="59"/>
        <v>5.2135652880765243E-2</v>
      </c>
    </row>
    <row r="203" spans="1:19" ht="15">
      <c r="A203" s="5" t="s">
        <v>342</v>
      </c>
      <c r="B203" s="43">
        <v>2.6546864071957899</v>
      </c>
      <c r="C203" s="29">
        <f t="shared" si="45"/>
        <v>1.8582804850370529E-2</v>
      </c>
      <c r="D203" s="29">
        <f t="shared" si="46"/>
        <v>1.2556666706036086</v>
      </c>
      <c r="E203" s="26">
        <f t="shared" si="47"/>
        <v>0.42209513874413057</v>
      </c>
      <c r="F203" s="29">
        <f t="shared" si="48"/>
        <v>0.75658562605080004</v>
      </c>
      <c r="G203" s="30">
        <f t="shared" si="49"/>
        <v>0.20175616694688003</v>
      </c>
      <c r="H203" s="39">
        <v>5.3093728143915904</v>
      </c>
      <c r="I203" s="29">
        <f t="shared" si="50"/>
        <v>3.7165609700741134E-2</v>
      </c>
      <c r="J203" s="29">
        <f t="shared" si="51"/>
        <v>2.5113333412072221</v>
      </c>
      <c r="K203" s="26">
        <f t="shared" si="52"/>
        <v>0.84419027748826292</v>
      </c>
      <c r="L203" s="29">
        <f t="shared" si="53"/>
        <v>1.5131712521016032</v>
      </c>
      <c r="M203" s="30">
        <f t="shared" si="54"/>
        <v>0.40351233389376084</v>
      </c>
      <c r="N203" s="39">
        <v>7.6177957771705396</v>
      </c>
      <c r="O203" s="29">
        <f t="shared" si="55"/>
        <v>5.3324570440193779E-2</v>
      </c>
      <c r="P203" s="29">
        <f t="shared" si="56"/>
        <v>3.6032174026016652</v>
      </c>
      <c r="Q203" s="29">
        <f t="shared" si="57"/>
        <v>1.2112295285701158</v>
      </c>
      <c r="R203" s="29">
        <f t="shared" si="58"/>
        <v>2.1710717964936035</v>
      </c>
      <c r="S203" s="30">
        <f t="shared" si="59"/>
        <v>0.57895247906496095</v>
      </c>
    </row>
    <row r="204" spans="1:19" ht="15">
      <c r="A204" s="5" t="s">
        <v>343</v>
      </c>
      <c r="B204" s="43">
        <v>20.078139744412798</v>
      </c>
      <c r="C204" s="29">
        <f t="shared" si="45"/>
        <v>0.1405469782108896</v>
      </c>
      <c r="D204" s="29">
        <f t="shared" si="46"/>
        <v>9.4969600991072536</v>
      </c>
      <c r="E204" s="26">
        <f t="shared" si="47"/>
        <v>3.192424219361635</v>
      </c>
      <c r="F204" s="29">
        <f t="shared" si="48"/>
        <v>5.7222698271576471</v>
      </c>
      <c r="G204" s="30">
        <f t="shared" si="49"/>
        <v>1.5259386205753727</v>
      </c>
      <c r="H204" s="39">
        <v>40.156279488825703</v>
      </c>
      <c r="I204" s="29">
        <f t="shared" si="50"/>
        <v>0.28109395642177992</v>
      </c>
      <c r="J204" s="29">
        <f t="shared" si="51"/>
        <v>18.993920198214557</v>
      </c>
      <c r="K204" s="26">
        <f t="shared" si="52"/>
        <v>6.3848484387232869</v>
      </c>
      <c r="L204" s="29">
        <f t="shared" si="53"/>
        <v>11.444539654315324</v>
      </c>
      <c r="M204" s="30">
        <f t="shared" si="54"/>
        <v>3.0518772411507533</v>
      </c>
      <c r="N204" s="39">
        <v>60.516173498557002</v>
      </c>
      <c r="O204" s="29">
        <f t="shared" si="55"/>
        <v>0.42361321448989903</v>
      </c>
      <c r="P204" s="29">
        <f t="shared" si="56"/>
        <v>28.62415006481746</v>
      </c>
      <c r="Q204" s="29">
        <f t="shared" si="57"/>
        <v>9.6220715862705628</v>
      </c>
      <c r="R204" s="29">
        <f t="shared" si="58"/>
        <v>17.247109447088743</v>
      </c>
      <c r="S204" s="30">
        <f t="shared" si="59"/>
        <v>4.5992291858903318</v>
      </c>
    </row>
    <row r="205" spans="1:19" ht="15">
      <c r="A205" s="5" t="s">
        <v>344</v>
      </c>
      <c r="B205" s="43">
        <v>0</v>
      </c>
      <c r="C205" s="29">
        <f t="shared" si="45"/>
        <v>0</v>
      </c>
      <c r="D205" s="29">
        <f t="shared" si="46"/>
        <v>0</v>
      </c>
      <c r="E205" s="26">
        <f t="shared" si="47"/>
        <v>0</v>
      </c>
      <c r="F205" s="29">
        <f t="shared" si="48"/>
        <v>0</v>
      </c>
      <c r="G205" s="30">
        <f t="shared" si="49"/>
        <v>0</v>
      </c>
      <c r="H205" s="39">
        <v>0</v>
      </c>
      <c r="I205" s="29">
        <f t="shared" si="50"/>
        <v>0</v>
      </c>
      <c r="J205" s="29">
        <f t="shared" si="51"/>
        <v>0</v>
      </c>
      <c r="K205" s="26">
        <f t="shared" si="52"/>
        <v>0</v>
      </c>
      <c r="L205" s="29">
        <f t="shared" si="53"/>
        <v>0</v>
      </c>
      <c r="M205" s="30">
        <f t="shared" si="54"/>
        <v>0</v>
      </c>
      <c r="N205" s="39">
        <v>8.6960312754319801E-7</v>
      </c>
      <c r="O205" s="29">
        <f t="shared" si="55"/>
        <v>6.0872218928023861E-9</v>
      </c>
      <c r="P205" s="29">
        <f t="shared" si="56"/>
        <v>4.1132227932793263E-7</v>
      </c>
      <c r="Q205" s="29">
        <f t="shared" si="57"/>
        <v>1.3826689727936849E-7</v>
      </c>
      <c r="R205" s="29">
        <f t="shared" si="58"/>
        <v>2.478368913498114E-7</v>
      </c>
      <c r="S205" s="30">
        <f t="shared" si="59"/>
        <v>6.6089837693283043E-8</v>
      </c>
    </row>
    <row r="206" spans="1:19" ht="15">
      <c r="A206" s="5" t="s">
        <v>345</v>
      </c>
      <c r="B206" s="43">
        <v>0</v>
      </c>
      <c r="C206" s="29">
        <f t="shared" si="45"/>
        <v>0</v>
      </c>
      <c r="D206" s="29">
        <f t="shared" si="46"/>
        <v>0</v>
      </c>
      <c r="E206" s="26">
        <f t="shared" si="47"/>
        <v>0</v>
      </c>
      <c r="F206" s="29">
        <f t="shared" si="48"/>
        <v>0</v>
      </c>
      <c r="G206" s="30">
        <f t="shared" si="49"/>
        <v>0</v>
      </c>
      <c r="H206" s="39">
        <v>0</v>
      </c>
      <c r="I206" s="29">
        <f t="shared" si="50"/>
        <v>0</v>
      </c>
      <c r="J206" s="29">
        <f t="shared" si="51"/>
        <v>0</v>
      </c>
      <c r="K206" s="26">
        <f t="shared" si="52"/>
        <v>0</v>
      </c>
      <c r="L206" s="29">
        <f t="shared" si="53"/>
        <v>0</v>
      </c>
      <c r="M206" s="30">
        <f t="shared" si="54"/>
        <v>0</v>
      </c>
      <c r="N206" s="39">
        <v>1.6705547836646999E-8</v>
      </c>
      <c r="O206" s="29">
        <f t="shared" si="55"/>
        <v>1.16938834856529E-10</v>
      </c>
      <c r="P206" s="29">
        <f t="shared" si="56"/>
        <v>7.9017241267340307E-9</v>
      </c>
      <c r="Q206" s="29">
        <f t="shared" si="57"/>
        <v>2.6561821060268728E-9</v>
      </c>
      <c r="R206" s="29">
        <f t="shared" si="58"/>
        <v>4.7610811334443943E-9</v>
      </c>
      <c r="S206" s="30">
        <f t="shared" si="59"/>
        <v>1.2696216355851719E-9</v>
      </c>
    </row>
    <row r="207" spans="1:19" ht="15">
      <c r="A207" s="5" t="s">
        <v>346</v>
      </c>
      <c r="B207" s="43">
        <v>0.74389194062520003</v>
      </c>
      <c r="C207" s="29">
        <f t="shared" si="45"/>
        <v>5.2072435843764E-3</v>
      </c>
      <c r="D207" s="29">
        <f t="shared" si="46"/>
        <v>0.35186088791571962</v>
      </c>
      <c r="E207" s="26">
        <f t="shared" si="47"/>
        <v>0.11827881855940681</v>
      </c>
      <c r="F207" s="29">
        <f t="shared" si="48"/>
        <v>0.212009203078182</v>
      </c>
      <c r="G207" s="30">
        <f t="shared" si="49"/>
        <v>5.6535787487515199E-2</v>
      </c>
      <c r="H207" s="39">
        <v>1.4877838812504001</v>
      </c>
      <c r="I207" s="29">
        <f t="shared" si="50"/>
        <v>1.04144871687528E-2</v>
      </c>
      <c r="J207" s="29">
        <f t="shared" si="51"/>
        <v>0.70372177583143924</v>
      </c>
      <c r="K207" s="26">
        <f t="shared" si="52"/>
        <v>0.23655763711881361</v>
      </c>
      <c r="L207" s="29">
        <f t="shared" si="53"/>
        <v>0.42401840615636399</v>
      </c>
      <c r="M207" s="30">
        <f t="shared" si="54"/>
        <v>0.1130715749750304</v>
      </c>
      <c r="N207" s="39">
        <v>2.48664276658356</v>
      </c>
      <c r="O207" s="29">
        <f t="shared" si="55"/>
        <v>1.7406499366084922E-2</v>
      </c>
      <c r="P207" s="29">
        <f t="shared" si="56"/>
        <v>1.1761820285940239</v>
      </c>
      <c r="Q207" s="29">
        <f t="shared" si="57"/>
        <v>0.39537619988678602</v>
      </c>
      <c r="R207" s="29">
        <f t="shared" si="58"/>
        <v>0.70869318847631457</v>
      </c>
      <c r="S207" s="30">
        <f t="shared" si="59"/>
        <v>0.18898485026035056</v>
      </c>
    </row>
    <row r="208" spans="1:19" ht="15">
      <c r="A208" s="5" t="s">
        <v>347</v>
      </c>
      <c r="B208" s="43">
        <v>0</v>
      </c>
      <c r="C208" s="29">
        <f t="shared" si="45"/>
        <v>0</v>
      </c>
      <c r="D208" s="29">
        <f t="shared" si="46"/>
        <v>0</v>
      </c>
      <c r="E208" s="26">
        <f t="shared" si="47"/>
        <v>0</v>
      </c>
      <c r="F208" s="29">
        <f t="shared" si="48"/>
        <v>0</v>
      </c>
      <c r="G208" s="30">
        <f t="shared" si="49"/>
        <v>0</v>
      </c>
      <c r="H208" s="39">
        <v>0</v>
      </c>
      <c r="I208" s="29">
        <f t="shared" si="50"/>
        <v>0</v>
      </c>
      <c r="J208" s="29">
        <f t="shared" si="51"/>
        <v>0</v>
      </c>
      <c r="K208" s="26">
        <f t="shared" si="52"/>
        <v>0</v>
      </c>
      <c r="L208" s="29">
        <f t="shared" si="53"/>
        <v>0</v>
      </c>
      <c r="M208" s="30">
        <f t="shared" si="54"/>
        <v>0</v>
      </c>
      <c r="N208" s="39">
        <v>2.7496428497020098</v>
      </c>
      <c r="O208" s="29">
        <f t="shared" si="55"/>
        <v>1.9247499947914068E-2</v>
      </c>
      <c r="P208" s="29">
        <f t="shared" si="56"/>
        <v>1.3005810679090506</v>
      </c>
      <c r="Q208" s="29">
        <f t="shared" si="57"/>
        <v>0.43719321310261955</v>
      </c>
      <c r="R208" s="29">
        <f t="shared" si="58"/>
        <v>0.78364821216507274</v>
      </c>
      <c r="S208" s="30">
        <f t="shared" si="59"/>
        <v>0.20897285657735273</v>
      </c>
    </row>
    <row r="209" spans="1:19" ht="15">
      <c r="A209" s="5" t="s">
        <v>349</v>
      </c>
      <c r="B209" s="43">
        <v>27.287000731817901</v>
      </c>
      <c r="C209" s="29">
        <f t="shared" si="45"/>
        <v>0.19100900512272531</v>
      </c>
      <c r="D209" s="29">
        <f t="shared" si="46"/>
        <v>12.906751346149866</v>
      </c>
      <c r="E209" s="26">
        <f t="shared" si="47"/>
        <v>4.3386331163590466</v>
      </c>
      <c r="F209" s="29">
        <f t="shared" si="48"/>
        <v>7.7767952085681014</v>
      </c>
      <c r="G209" s="30">
        <f t="shared" si="49"/>
        <v>2.0738120556181605</v>
      </c>
      <c r="H209" s="39">
        <v>54.574001463635703</v>
      </c>
      <c r="I209" s="29">
        <f t="shared" si="50"/>
        <v>0.38201801024544996</v>
      </c>
      <c r="J209" s="29">
        <f t="shared" si="51"/>
        <v>25.813502692299686</v>
      </c>
      <c r="K209" s="26">
        <f t="shared" si="52"/>
        <v>8.6772662327180772</v>
      </c>
      <c r="L209" s="29">
        <f t="shared" si="53"/>
        <v>15.553590417136174</v>
      </c>
      <c r="M209" s="30">
        <f t="shared" si="54"/>
        <v>4.147624111236313</v>
      </c>
      <c r="N209" s="39">
        <v>98.808906856009799</v>
      </c>
      <c r="O209" s="29">
        <f t="shared" si="55"/>
        <v>0.6916623479920686</v>
      </c>
      <c r="P209" s="29">
        <f t="shared" si="56"/>
        <v>46.736612942892634</v>
      </c>
      <c r="Q209" s="29">
        <f t="shared" si="57"/>
        <v>15.710616190105558</v>
      </c>
      <c r="R209" s="29">
        <f t="shared" si="58"/>
        <v>28.16053845396279</v>
      </c>
      <c r="S209" s="30">
        <f t="shared" si="59"/>
        <v>7.5094769210567449</v>
      </c>
    </row>
    <row r="210" spans="1:19" ht="15">
      <c r="A210" s="5" t="s">
        <v>352</v>
      </c>
      <c r="B210" s="43">
        <v>66.713290534024793</v>
      </c>
      <c r="C210" s="29">
        <f t="shared" si="45"/>
        <v>0.46699303373817358</v>
      </c>
      <c r="D210" s="29">
        <f t="shared" si="46"/>
        <v>31.555386422593724</v>
      </c>
      <c r="E210" s="26">
        <f t="shared" si="47"/>
        <v>10.607413194909942</v>
      </c>
      <c r="F210" s="29">
        <f t="shared" si="48"/>
        <v>19.013287802197066</v>
      </c>
      <c r="G210" s="30">
        <f t="shared" si="49"/>
        <v>5.0702100805858841</v>
      </c>
      <c r="H210" s="39">
        <v>133.42658106805001</v>
      </c>
      <c r="I210" s="29">
        <f t="shared" si="50"/>
        <v>0.93398606747635016</v>
      </c>
      <c r="J210" s="29">
        <f t="shared" si="51"/>
        <v>63.110772845187654</v>
      </c>
      <c r="K210" s="26">
        <f t="shared" si="52"/>
        <v>21.214826389819951</v>
      </c>
      <c r="L210" s="29">
        <f t="shared" si="53"/>
        <v>38.026575604394253</v>
      </c>
      <c r="M210" s="30">
        <f t="shared" si="54"/>
        <v>10.1404201611718</v>
      </c>
      <c r="N210" s="39">
        <v>165.32903128332501</v>
      </c>
      <c r="O210" s="29">
        <f t="shared" si="55"/>
        <v>1.157303218983275</v>
      </c>
      <c r="P210" s="29">
        <f t="shared" si="56"/>
        <v>78.200631797012718</v>
      </c>
      <c r="Q210" s="29">
        <f t="shared" si="57"/>
        <v>26.287315974048678</v>
      </c>
      <c r="R210" s="29">
        <f t="shared" si="58"/>
        <v>47.118773915747624</v>
      </c>
      <c r="S210" s="30">
        <f t="shared" si="59"/>
        <v>12.565006377532701</v>
      </c>
    </row>
    <row r="211" spans="1:19" ht="15">
      <c r="A211" s="5" t="s">
        <v>353</v>
      </c>
      <c r="B211" s="43">
        <v>115.67550778748</v>
      </c>
      <c r="C211" s="29">
        <f t="shared" si="45"/>
        <v>0.80972855451236003</v>
      </c>
      <c r="D211" s="29">
        <f t="shared" si="46"/>
        <v>54.714515183478035</v>
      </c>
      <c r="E211" s="26">
        <f t="shared" si="47"/>
        <v>18.39240573820932</v>
      </c>
      <c r="F211" s="29">
        <f t="shared" si="48"/>
        <v>32.967519719431799</v>
      </c>
      <c r="G211" s="30">
        <f t="shared" si="49"/>
        <v>8.7913385918484792</v>
      </c>
      <c r="H211" s="39">
        <v>231.35101557495901</v>
      </c>
      <c r="I211" s="29">
        <f t="shared" si="50"/>
        <v>1.6194571090247132</v>
      </c>
      <c r="J211" s="29">
        <f t="shared" si="51"/>
        <v>109.4290303669556</v>
      </c>
      <c r="K211" s="26">
        <f t="shared" si="52"/>
        <v>36.784811476418483</v>
      </c>
      <c r="L211" s="29">
        <f t="shared" si="53"/>
        <v>65.935039438863313</v>
      </c>
      <c r="M211" s="30">
        <f t="shared" si="54"/>
        <v>17.582677183696884</v>
      </c>
      <c r="N211" s="39">
        <v>275.73547852406301</v>
      </c>
      <c r="O211" s="29">
        <f t="shared" si="55"/>
        <v>1.9301483496684411</v>
      </c>
      <c r="P211" s="29">
        <f t="shared" si="56"/>
        <v>130.4228813418818</v>
      </c>
      <c r="Q211" s="29">
        <f t="shared" si="57"/>
        <v>43.84194108532602</v>
      </c>
      <c r="R211" s="29">
        <f t="shared" si="58"/>
        <v>78.584611379357952</v>
      </c>
      <c r="S211" s="30">
        <f t="shared" si="59"/>
        <v>20.955896367828789</v>
      </c>
    </row>
    <row r="212" spans="1:19" ht="15">
      <c r="A212" s="5" t="s">
        <v>354</v>
      </c>
      <c r="B212" s="43">
        <v>0</v>
      </c>
      <c r="C212" s="29">
        <f t="shared" si="45"/>
        <v>0</v>
      </c>
      <c r="D212" s="29">
        <f t="shared" si="46"/>
        <v>0</v>
      </c>
      <c r="E212" s="26">
        <f t="shared" si="47"/>
        <v>0</v>
      </c>
      <c r="F212" s="29">
        <f t="shared" si="48"/>
        <v>0</v>
      </c>
      <c r="G212" s="30">
        <f t="shared" si="49"/>
        <v>0</v>
      </c>
      <c r="H212" s="39">
        <v>0</v>
      </c>
      <c r="I212" s="29">
        <f t="shared" si="50"/>
        <v>0</v>
      </c>
      <c r="J212" s="29">
        <f t="shared" si="51"/>
        <v>0</v>
      </c>
      <c r="K212" s="26">
        <f t="shared" si="52"/>
        <v>0</v>
      </c>
      <c r="L212" s="29">
        <f t="shared" si="53"/>
        <v>0</v>
      </c>
      <c r="M212" s="30">
        <f t="shared" si="54"/>
        <v>0</v>
      </c>
      <c r="N212" s="39">
        <v>0</v>
      </c>
      <c r="O212" s="29">
        <f t="shared" si="55"/>
        <v>0</v>
      </c>
      <c r="P212" s="29">
        <f t="shared" si="56"/>
        <v>0</v>
      </c>
      <c r="Q212" s="29">
        <f t="shared" si="57"/>
        <v>0</v>
      </c>
      <c r="R212" s="29">
        <f t="shared" si="58"/>
        <v>0</v>
      </c>
      <c r="S212" s="30">
        <f t="shared" si="59"/>
        <v>0</v>
      </c>
    </row>
    <row r="213" spans="1:19" ht="15">
      <c r="A213" s="5" t="s">
        <v>355</v>
      </c>
      <c r="B213" s="43">
        <v>0</v>
      </c>
      <c r="C213" s="29">
        <f t="shared" si="45"/>
        <v>0</v>
      </c>
      <c r="D213" s="29">
        <f t="shared" si="46"/>
        <v>0</v>
      </c>
      <c r="E213" s="26">
        <f t="shared" si="47"/>
        <v>0</v>
      </c>
      <c r="F213" s="29">
        <f t="shared" si="48"/>
        <v>0</v>
      </c>
      <c r="G213" s="30">
        <f t="shared" si="49"/>
        <v>0</v>
      </c>
      <c r="H213" s="39">
        <v>0</v>
      </c>
      <c r="I213" s="29">
        <f t="shared" si="50"/>
        <v>0</v>
      </c>
      <c r="J213" s="29">
        <f t="shared" si="51"/>
        <v>0</v>
      </c>
      <c r="K213" s="26">
        <f t="shared" si="52"/>
        <v>0</v>
      </c>
      <c r="L213" s="29">
        <f t="shared" si="53"/>
        <v>0</v>
      </c>
      <c r="M213" s="30">
        <f t="shared" si="54"/>
        <v>0</v>
      </c>
      <c r="N213" s="39">
        <v>6.5703782271204198E-5</v>
      </c>
      <c r="O213" s="29">
        <f t="shared" si="55"/>
        <v>4.5992647589842941E-7</v>
      </c>
      <c r="P213" s="29">
        <f t="shared" si="56"/>
        <v>3.1077889014279586E-5</v>
      </c>
      <c r="Q213" s="29">
        <f t="shared" si="57"/>
        <v>1.0446901381121468E-5</v>
      </c>
      <c r="R213" s="29">
        <f t="shared" si="58"/>
        <v>1.8725577947293194E-5</v>
      </c>
      <c r="S213" s="30">
        <f t="shared" si="59"/>
        <v>4.9934874526115192E-6</v>
      </c>
    </row>
    <row r="214" spans="1:19" ht="15">
      <c r="A214" s="5" t="s">
        <v>356</v>
      </c>
      <c r="B214" s="43">
        <v>5.2257728112661397E-2</v>
      </c>
      <c r="C214" s="29">
        <f t="shared" si="45"/>
        <v>3.658040967886298E-4</v>
      </c>
      <c r="D214" s="29">
        <f t="shared" si="46"/>
        <v>2.4717905397288839E-2</v>
      </c>
      <c r="E214" s="26">
        <f t="shared" si="47"/>
        <v>8.3089787699131626E-3</v>
      </c>
      <c r="F214" s="29">
        <f t="shared" si="48"/>
        <v>1.4893452512108498E-2</v>
      </c>
      <c r="G214" s="30">
        <f t="shared" si="49"/>
        <v>3.9715873365622663E-3</v>
      </c>
      <c r="H214" s="39">
        <v>0.104515456225323</v>
      </c>
      <c r="I214" s="29">
        <f t="shared" si="50"/>
        <v>7.3160819357726101E-4</v>
      </c>
      <c r="J214" s="29">
        <f t="shared" si="51"/>
        <v>4.9435810794577775E-2</v>
      </c>
      <c r="K214" s="26">
        <f t="shared" si="52"/>
        <v>1.6617957539826356E-2</v>
      </c>
      <c r="L214" s="29">
        <f t="shared" si="53"/>
        <v>2.9786905024217054E-2</v>
      </c>
      <c r="M214" s="30">
        <f t="shared" si="54"/>
        <v>7.9431746731245482E-3</v>
      </c>
      <c r="N214" s="39">
        <v>0.120586934278216</v>
      </c>
      <c r="O214" s="29">
        <f t="shared" si="55"/>
        <v>8.4410853994751204E-4</v>
      </c>
      <c r="P214" s="29">
        <f t="shared" si="56"/>
        <v>5.7037619913596162E-2</v>
      </c>
      <c r="Q214" s="29">
        <f t="shared" si="57"/>
        <v>1.9173322550236346E-2</v>
      </c>
      <c r="R214" s="29">
        <f t="shared" si="58"/>
        <v>3.4367276269291556E-2</v>
      </c>
      <c r="S214" s="30">
        <f t="shared" si="59"/>
        <v>9.1646070051444161E-3</v>
      </c>
    </row>
    <row r="215" spans="1:19" ht="15">
      <c r="A215" s="5" t="s">
        <v>358</v>
      </c>
      <c r="B215" s="43">
        <v>0</v>
      </c>
      <c r="C215" s="29">
        <f t="shared" si="45"/>
        <v>0</v>
      </c>
      <c r="D215" s="29">
        <f t="shared" si="46"/>
        <v>0</v>
      </c>
      <c r="E215" s="26">
        <f t="shared" si="47"/>
        <v>0</v>
      </c>
      <c r="F215" s="29">
        <f t="shared" si="48"/>
        <v>0</v>
      </c>
      <c r="G215" s="30">
        <f t="shared" si="49"/>
        <v>0</v>
      </c>
      <c r="H215" s="39">
        <v>0</v>
      </c>
      <c r="I215" s="29">
        <f t="shared" si="50"/>
        <v>0</v>
      </c>
      <c r="J215" s="29">
        <f t="shared" si="51"/>
        <v>0</v>
      </c>
      <c r="K215" s="26">
        <f t="shared" si="52"/>
        <v>0</v>
      </c>
      <c r="L215" s="29">
        <f t="shared" si="53"/>
        <v>0</v>
      </c>
      <c r="M215" s="30">
        <f t="shared" si="54"/>
        <v>0</v>
      </c>
      <c r="N215" s="39">
        <v>0.11216590088255</v>
      </c>
      <c r="O215" s="29">
        <f t="shared" si="55"/>
        <v>7.8516130617785004E-4</v>
      </c>
      <c r="P215" s="29">
        <f t="shared" si="56"/>
        <v>5.3054471117446149E-2</v>
      </c>
      <c r="Q215" s="29">
        <f t="shared" si="57"/>
        <v>1.7834378240325452E-2</v>
      </c>
      <c r="R215" s="29">
        <f t="shared" si="58"/>
        <v>3.1967281751526751E-2</v>
      </c>
      <c r="S215" s="30">
        <f t="shared" si="59"/>
        <v>8.5246084670737993E-3</v>
      </c>
    </row>
    <row r="216" spans="1:19" ht="15">
      <c r="A216" s="5" t="s">
        <v>359</v>
      </c>
      <c r="B216" s="43">
        <v>0</v>
      </c>
      <c r="C216" s="29">
        <f t="shared" si="45"/>
        <v>0</v>
      </c>
      <c r="D216" s="29">
        <f t="shared" si="46"/>
        <v>0</v>
      </c>
      <c r="E216" s="26">
        <f t="shared" si="47"/>
        <v>0</v>
      </c>
      <c r="F216" s="29">
        <f t="shared" si="48"/>
        <v>0</v>
      </c>
      <c r="G216" s="30">
        <f t="shared" si="49"/>
        <v>0</v>
      </c>
      <c r="H216" s="39">
        <v>0</v>
      </c>
      <c r="I216" s="29">
        <f t="shared" si="50"/>
        <v>0</v>
      </c>
      <c r="J216" s="29">
        <f t="shared" si="51"/>
        <v>0</v>
      </c>
      <c r="K216" s="26">
        <f t="shared" si="52"/>
        <v>0</v>
      </c>
      <c r="L216" s="29">
        <f t="shared" si="53"/>
        <v>0</v>
      </c>
      <c r="M216" s="30">
        <f t="shared" si="54"/>
        <v>0</v>
      </c>
      <c r="N216" s="39">
        <v>3.0193738491388799E-5</v>
      </c>
      <c r="O216" s="29">
        <f t="shared" si="55"/>
        <v>2.113561694397216E-7</v>
      </c>
      <c r="P216" s="29">
        <f t="shared" si="56"/>
        <v>1.4281638306426901E-5</v>
      </c>
      <c r="Q216" s="29">
        <f t="shared" si="57"/>
        <v>4.8008044201308194E-6</v>
      </c>
      <c r="R216" s="29">
        <f t="shared" si="58"/>
        <v>8.6052154700458073E-6</v>
      </c>
      <c r="S216" s="30">
        <f t="shared" si="59"/>
        <v>2.2947241253455488E-6</v>
      </c>
    </row>
    <row r="217" spans="1:19" ht="15">
      <c r="A217" s="5" t="s">
        <v>360</v>
      </c>
      <c r="B217" s="43">
        <v>1.6308804132191999E-4</v>
      </c>
      <c r="C217" s="29">
        <f t="shared" si="45"/>
        <v>1.14161628925344E-6</v>
      </c>
      <c r="D217" s="29">
        <f t="shared" si="46"/>
        <v>7.7140643545268152E-5</v>
      </c>
      <c r="E217" s="26">
        <f t="shared" si="47"/>
        <v>2.5930998570185278E-5</v>
      </c>
      <c r="F217" s="29">
        <f t="shared" si="48"/>
        <v>4.6480091776747195E-5</v>
      </c>
      <c r="G217" s="30">
        <f t="shared" si="49"/>
        <v>1.2394691140465919E-5</v>
      </c>
      <c r="H217" s="39">
        <v>3.2617608264383998E-4</v>
      </c>
      <c r="I217" s="29">
        <f t="shared" si="50"/>
        <v>2.28323257850688E-6</v>
      </c>
      <c r="J217" s="29">
        <f t="shared" si="51"/>
        <v>1.542812870905363E-4</v>
      </c>
      <c r="K217" s="26">
        <f t="shared" si="52"/>
        <v>5.1861997140370555E-5</v>
      </c>
      <c r="L217" s="29">
        <f t="shared" si="53"/>
        <v>9.2960183553494389E-5</v>
      </c>
      <c r="M217" s="30">
        <f t="shared" si="54"/>
        <v>2.4789382280931837E-5</v>
      </c>
      <c r="N217" s="39">
        <v>3.7559670122624001E-4</v>
      </c>
      <c r="O217" s="29">
        <f t="shared" si="55"/>
        <v>2.6291769085836801E-6</v>
      </c>
      <c r="P217" s="29">
        <f t="shared" si="56"/>
        <v>1.7765723968001153E-4</v>
      </c>
      <c r="Q217" s="29">
        <f t="shared" si="57"/>
        <v>5.9719875494972162E-5</v>
      </c>
      <c r="R217" s="29">
        <f t="shared" si="58"/>
        <v>1.0704505984947839E-4</v>
      </c>
      <c r="S217" s="30">
        <f t="shared" si="59"/>
        <v>2.8545349293194241E-5</v>
      </c>
    </row>
    <row r="218" spans="1:19" ht="15">
      <c r="A218" s="5" t="s">
        <v>361</v>
      </c>
      <c r="B218" s="43">
        <v>5.5493872944791297E-3</v>
      </c>
      <c r="C218" s="29">
        <f t="shared" si="45"/>
        <v>3.8845711061353906E-5</v>
      </c>
      <c r="D218" s="29">
        <f t="shared" si="46"/>
        <v>2.6248601902886283E-3</v>
      </c>
      <c r="E218" s="26">
        <f t="shared" si="47"/>
        <v>8.8235257982218168E-4</v>
      </c>
      <c r="F218" s="29">
        <f t="shared" si="48"/>
        <v>1.5815753789265518E-3</v>
      </c>
      <c r="G218" s="30">
        <f t="shared" si="49"/>
        <v>4.2175343438041383E-4</v>
      </c>
      <c r="H218" s="39">
        <v>1.1098774588958299E-2</v>
      </c>
      <c r="I218" s="29">
        <f t="shared" si="50"/>
        <v>7.7691422122708097E-5</v>
      </c>
      <c r="J218" s="29">
        <f t="shared" si="51"/>
        <v>5.2497203805772757E-3</v>
      </c>
      <c r="K218" s="26">
        <f t="shared" si="52"/>
        <v>1.7647051596443696E-3</v>
      </c>
      <c r="L218" s="29">
        <f t="shared" si="53"/>
        <v>3.1631507578531149E-3</v>
      </c>
      <c r="M218" s="30">
        <f t="shared" si="54"/>
        <v>8.4350686876083069E-4</v>
      </c>
      <c r="N218" s="39">
        <v>1.4027574570018599E-2</v>
      </c>
      <c r="O218" s="29">
        <f t="shared" si="55"/>
        <v>9.8193021990130203E-5</v>
      </c>
      <c r="P218" s="29">
        <f t="shared" si="56"/>
        <v>6.6350427716187974E-3</v>
      </c>
      <c r="Q218" s="29">
        <f t="shared" si="57"/>
        <v>2.2303843566329573E-3</v>
      </c>
      <c r="R218" s="29">
        <f t="shared" si="58"/>
        <v>3.9978587524553003E-3</v>
      </c>
      <c r="S218" s="30">
        <f t="shared" si="59"/>
        <v>1.0660956673214136E-3</v>
      </c>
    </row>
    <row r="219" spans="1:19" ht="15">
      <c r="A219" s="5" t="s">
        <v>363</v>
      </c>
      <c r="B219" s="43">
        <v>19.384312738781201</v>
      </c>
      <c r="C219" s="29">
        <f t="shared" si="45"/>
        <v>0.13569018917146841</v>
      </c>
      <c r="D219" s="29">
        <f t="shared" si="46"/>
        <v>9.1687799254435074</v>
      </c>
      <c r="E219" s="26">
        <f t="shared" si="47"/>
        <v>3.082105725466211</v>
      </c>
      <c r="F219" s="29">
        <f t="shared" si="48"/>
        <v>5.5245291305526418</v>
      </c>
      <c r="G219" s="30">
        <f t="shared" si="49"/>
        <v>1.4732077681473712</v>
      </c>
      <c r="H219" s="39">
        <v>38.768625477562402</v>
      </c>
      <c r="I219" s="29">
        <f t="shared" si="50"/>
        <v>0.27138037834293682</v>
      </c>
      <c r="J219" s="29">
        <f t="shared" si="51"/>
        <v>18.337559850887015</v>
      </c>
      <c r="K219" s="26">
        <f t="shared" si="52"/>
        <v>6.164211450932422</v>
      </c>
      <c r="L219" s="29">
        <f t="shared" si="53"/>
        <v>11.049058261105284</v>
      </c>
      <c r="M219" s="30">
        <f t="shared" si="54"/>
        <v>2.9464155362947424</v>
      </c>
      <c r="N219" s="39">
        <v>55.7231853283104</v>
      </c>
      <c r="O219" s="29">
        <f t="shared" si="55"/>
        <v>0.39006229729817282</v>
      </c>
      <c r="P219" s="29">
        <f t="shared" si="56"/>
        <v>26.357066660290819</v>
      </c>
      <c r="Q219" s="29">
        <f t="shared" si="57"/>
        <v>8.8599864672013542</v>
      </c>
      <c r="R219" s="29">
        <f t="shared" si="58"/>
        <v>15.881107818568463</v>
      </c>
      <c r="S219" s="30">
        <f t="shared" si="59"/>
        <v>4.2349620849515901</v>
      </c>
    </row>
    <row r="220" spans="1:19" ht="15">
      <c r="A220" s="5" t="s">
        <v>364</v>
      </c>
      <c r="B220" s="43">
        <v>1.01630058726308E-2</v>
      </c>
      <c r="C220" s="29">
        <f t="shared" si="45"/>
        <v>7.1141041108415597E-5</v>
      </c>
      <c r="D220" s="29">
        <f t="shared" si="46"/>
        <v>4.8071017777543681E-3</v>
      </c>
      <c r="E220" s="26">
        <f t="shared" si="47"/>
        <v>1.6159179337482974E-3</v>
      </c>
      <c r="F220" s="29">
        <f t="shared" si="48"/>
        <v>2.8964566736997778E-3</v>
      </c>
      <c r="G220" s="30">
        <f t="shared" si="49"/>
        <v>7.723884463199408E-4</v>
      </c>
      <c r="H220" s="39">
        <v>2.03260117452616E-2</v>
      </c>
      <c r="I220" s="29">
        <f t="shared" si="50"/>
        <v>1.4228208221683119E-4</v>
      </c>
      <c r="J220" s="29">
        <f t="shared" si="51"/>
        <v>9.6142035555087362E-3</v>
      </c>
      <c r="K220" s="26">
        <f t="shared" si="52"/>
        <v>3.2318358674965947E-3</v>
      </c>
      <c r="L220" s="29">
        <f t="shared" si="53"/>
        <v>5.7929133473995555E-3</v>
      </c>
      <c r="M220" s="30">
        <f t="shared" si="54"/>
        <v>1.5447768926398816E-3</v>
      </c>
      <c r="N220" s="39">
        <v>6.1105397041215898E-2</v>
      </c>
      <c r="O220" s="29">
        <f t="shared" si="55"/>
        <v>4.277377792885113E-4</v>
      </c>
      <c r="P220" s="29">
        <f t="shared" si="56"/>
        <v>2.8902852800495118E-2</v>
      </c>
      <c r="Q220" s="29">
        <f t="shared" si="57"/>
        <v>9.7157581295533278E-3</v>
      </c>
      <c r="R220" s="29">
        <f t="shared" si="58"/>
        <v>1.741503815674653E-2</v>
      </c>
      <c r="S220" s="30">
        <f t="shared" si="59"/>
        <v>4.6440101751324082E-3</v>
      </c>
    </row>
    <row r="221" spans="1:19" ht="15">
      <c r="A221" s="5" t="s">
        <v>366</v>
      </c>
      <c r="B221" s="43">
        <v>7.0930599789847397</v>
      </c>
      <c r="C221" s="29">
        <f t="shared" si="45"/>
        <v>4.9651419852893182E-2</v>
      </c>
      <c r="D221" s="29">
        <f t="shared" si="46"/>
        <v>3.3550173700597816</v>
      </c>
      <c r="E221" s="26">
        <f t="shared" si="47"/>
        <v>1.1277965366585736</v>
      </c>
      <c r="F221" s="29">
        <f t="shared" si="48"/>
        <v>2.0215220940106509</v>
      </c>
      <c r="G221" s="30">
        <f t="shared" si="49"/>
        <v>0.53907255840284019</v>
      </c>
      <c r="H221" s="39">
        <v>14.186119957969501</v>
      </c>
      <c r="I221" s="29">
        <f t="shared" si="50"/>
        <v>9.9302839705786503E-2</v>
      </c>
      <c r="J221" s="29">
        <f t="shared" si="51"/>
        <v>6.7100347401195739</v>
      </c>
      <c r="K221" s="26">
        <f t="shared" si="52"/>
        <v>2.2555930733171508</v>
      </c>
      <c r="L221" s="29">
        <f t="shared" si="53"/>
        <v>4.0430441880213071</v>
      </c>
      <c r="M221" s="30">
        <f t="shared" si="54"/>
        <v>1.0781451168056819</v>
      </c>
      <c r="N221" s="39">
        <v>97.069922981700998</v>
      </c>
      <c r="O221" s="29">
        <f t="shared" si="55"/>
        <v>0.67948946087190698</v>
      </c>
      <c r="P221" s="29">
        <f t="shared" si="56"/>
        <v>45.91407357034457</v>
      </c>
      <c r="Q221" s="29">
        <f t="shared" si="57"/>
        <v>15.434117754090458</v>
      </c>
      <c r="R221" s="29">
        <f t="shared" si="58"/>
        <v>27.66492804978478</v>
      </c>
      <c r="S221" s="30">
        <f t="shared" si="59"/>
        <v>7.377314146609276</v>
      </c>
    </row>
    <row r="222" spans="1:19" ht="15">
      <c r="A222" s="5" t="s">
        <v>367</v>
      </c>
      <c r="B222" s="43">
        <v>2.2642530996219998E-3</v>
      </c>
      <c r="C222" s="29">
        <f t="shared" si="45"/>
        <v>1.5849771697353998E-5</v>
      </c>
      <c r="D222" s="29">
        <f t="shared" si="46"/>
        <v>1.0709917161212058E-3</v>
      </c>
      <c r="E222" s="26">
        <f t="shared" si="47"/>
        <v>3.6001624283989799E-4</v>
      </c>
      <c r="F222" s="29">
        <f t="shared" si="48"/>
        <v>6.4531213339226988E-4</v>
      </c>
      <c r="G222" s="30">
        <f t="shared" si="49"/>
        <v>1.7208323557127197E-4</v>
      </c>
      <c r="H222" s="39">
        <v>4.5285061992439901E-3</v>
      </c>
      <c r="I222" s="29">
        <f t="shared" si="50"/>
        <v>3.1699543394707929E-5</v>
      </c>
      <c r="J222" s="29">
        <f t="shared" si="51"/>
        <v>2.1419834322424073E-3</v>
      </c>
      <c r="K222" s="26">
        <f t="shared" si="52"/>
        <v>7.2003248567979446E-4</v>
      </c>
      <c r="L222" s="29">
        <f t="shared" si="53"/>
        <v>1.2906242667845372E-3</v>
      </c>
      <c r="M222" s="30">
        <f t="shared" si="54"/>
        <v>3.4416647114254324E-4</v>
      </c>
      <c r="N222" s="39">
        <v>6.4974219380457303E-3</v>
      </c>
      <c r="O222" s="29">
        <f t="shared" si="55"/>
        <v>4.548195356632011E-5</v>
      </c>
      <c r="P222" s="29">
        <f t="shared" si="56"/>
        <v>3.0732805766956303E-3</v>
      </c>
      <c r="Q222" s="29">
        <f t="shared" si="57"/>
        <v>1.033090088149271E-3</v>
      </c>
      <c r="R222" s="29">
        <f t="shared" si="58"/>
        <v>1.851765252343033E-3</v>
      </c>
      <c r="S222" s="30">
        <f t="shared" si="59"/>
        <v>4.9380406729147548E-4</v>
      </c>
    </row>
    <row r="223" spans="1:19" ht="15">
      <c r="A223" s="5" t="s">
        <v>369</v>
      </c>
      <c r="B223" s="43">
        <v>4.9807441875864E-2</v>
      </c>
      <c r="C223" s="29">
        <f t="shared" si="45"/>
        <v>3.4865209313104803E-4</v>
      </c>
      <c r="D223" s="29">
        <f t="shared" si="46"/>
        <v>2.3558920007283671E-2</v>
      </c>
      <c r="E223" s="26">
        <f t="shared" si="47"/>
        <v>7.9193832582623754E-3</v>
      </c>
      <c r="F223" s="29">
        <f t="shared" si="48"/>
        <v>1.4195120934621238E-2</v>
      </c>
      <c r="G223" s="30">
        <f t="shared" si="49"/>
        <v>3.7853655825656638E-3</v>
      </c>
      <c r="H223" s="39">
        <v>9.9614883751728001E-2</v>
      </c>
      <c r="I223" s="29">
        <f t="shared" si="50"/>
        <v>6.9730418626209607E-4</v>
      </c>
      <c r="J223" s="29">
        <f t="shared" si="51"/>
        <v>4.7117840014567342E-2</v>
      </c>
      <c r="K223" s="26">
        <f t="shared" si="52"/>
        <v>1.5838766516524751E-2</v>
      </c>
      <c r="L223" s="29">
        <f t="shared" si="53"/>
        <v>2.8390241869242477E-2</v>
      </c>
      <c r="M223" s="30">
        <f t="shared" si="54"/>
        <v>7.5707311651313277E-3</v>
      </c>
      <c r="N223" s="39">
        <v>0.114932794382151</v>
      </c>
      <c r="O223" s="29">
        <f t="shared" si="55"/>
        <v>8.0452956067505695E-4</v>
      </c>
      <c r="P223" s="29">
        <f t="shared" si="56"/>
        <v>5.436321174275742E-2</v>
      </c>
      <c r="Q223" s="29">
        <f t="shared" si="57"/>
        <v>1.8274314306762008E-2</v>
      </c>
      <c r="R223" s="29">
        <f t="shared" si="58"/>
        <v>3.2755846398913033E-2</v>
      </c>
      <c r="S223" s="30">
        <f t="shared" si="59"/>
        <v>8.7348923730434756E-3</v>
      </c>
    </row>
    <row r="224" spans="1:19" ht="15">
      <c r="A224" s="5" t="s">
        <v>370</v>
      </c>
      <c r="B224" s="43">
        <v>0</v>
      </c>
      <c r="C224" s="29">
        <f t="shared" si="45"/>
        <v>0</v>
      </c>
      <c r="D224" s="29">
        <f t="shared" si="46"/>
        <v>0</v>
      </c>
      <c r="E224" s="26">
        <f t="shared" si="47"/>
        <v>0</v>
      </c>
      <c r="F224" s="29">
        <f t="shared" si="48"/>
        <v>0</v>
      </c>
      <c r="G224" s="30">
        <f t="shared" si="49"/>
        <v>0</v>
      </c>
      <c r="H224" s="39">
        <v>0</v>
      </c>
      <c r="I224" s="29">
        <f t="shared" si="50"/>
        <v>0</v>
      </c>
      <c r="J224" s="29">
        <f t="shared" si="51"/>
        <v>0</v>
      </c>
      <c r="K224" s="26">
        <f t="shared" si="52"/>
        <v>0</v>
      </c>
      <c r="L224" s="29">
        <f t="shared" si="53"/>
        <v>0</v>
      </c>
      <c r="M224" s="30">
        <f t="shared" si="54"/>
        <v>0</v>
      </c>
      <c r="N224" s="39">
        <v>0</v>
      </c>
      <c r="O224" s="29">
        <f t="shared" si="55"/>
        <v>0</v>
      </c>
      <c r="P224" s="29">
        <f t="shared" si="56"/>
        <v>0</v>
      </c>
      <c r="Q224" s="29">
        <f t="shared" si="57"/>
        <v>0</v>
      </c>
      <c r="R224" s="29">
        <f t="shared" si="58"/>
        <v>0</v>
      </c>
      <c r="S224" s="30">
        <f t="shared" si="59"/>
        <v>0</v>
      </c>
    </row>
    <row r="225" spans="1:19" ht="15">
      <c r="A225" s="5" t="s">
        <v>371</v>
      </c>
      <c r="B225" s="43">
        <v>0</v>
      </c>
      <c r="C225" s="29">
        <f t="shared" si="45"/>
        <v>0</v>
      </c>
      <c r="D225" s="29">
        <f t="shared" si="46"/>
        <v>0</v>
      </c>
      <c r="E225" s="26">
        <f t="shared" si="47"/>
        <v>0</v>
      </c>
      <c r="F225" s="29">
        <f t="shared" si="48"/>
        <v>0</v>
      </c>
      <c r="G225" s="30">
        <f t="shared" si="49"/>
        <v>0</v>
      </c>
      <c r="H225" s="39">
        <v>0</v>
      </c>
      <c r="I225" s="29">
        <f t="shared" si="50"/>
        <v>0</v>
      </c>
      <c r="J225" s="29">
        <f t="shared" si="51"/>
        <v>0</v>
      </c>
      <c r="K225" s="26">
        <f t="shared" si="52"/>
        <v>0</v>
      </c>
      <c r="L225" s="29">
        <f t="shared" si="53"/>
        <v>0</v>
      </c>
      <c r="M225" s="30">
        <f t="shared" si="54"/>
        <v>0</v>
      </c>
      <c r="N225" s="39">
        <v>0</v>
      </c>
      <c r="O225" s="29">
        <f t="shared" si="55"/>
        <v>0</v>
      </c>
      <c r="P225" s="29">
        <f t="shared" si="56"/>
        <v>0</v>
      </c>
      <c r="Q225" s="29">
        <f t="shared" si="57"/>
        <v>0</v>
      </c>
      <c r="R225" s="29">
        <f t="shared" si="58"/>
        <v>0</v>
      </c>
      <c r="S225" s="30">
        <f t="shared" si="59"/>
        <v>0</v>
      </c>
    </row>
    <row r="226" spans="1:19" ht="15">
      <c r="A226" s="5" t="s">
        <v>372</v>
      </c>
      <c r="B226" s="43">
        <v>19.358121753536398</v>
      </c>
      <c r="C226" s="29">
        <f t="shared" si="45"/>
        <v>0.13550685227475479</v>
      </c>
      <c r="D226" s="29">
        <f t="shared" si="46"/>
        <v>9.1563915894227161</v>
      </c>
      <c r="E226" s="26">
        <f t="shared" si="47"/>
        <v>3.0779413588122875</v>
      </c>
      <c r="F226" s="29">
        <f t="shared" si="48"/>
        <v>5.5170646997578734</v>
      </c>
      <c r="G226" s="30">
        <f t="shared" si="49"/>
        <v>1.4712172532687662</v>
      </c>
      <c r="H226" s="39">
        <v>38.716243507072797</v>
      </c>
      <c r="I226" s="29">
        <f t="shared" si="50"/>
        <v>0.27101370454950957</v>
      </c>
      <c r="J226" s="29">
        <f t="shared" si="51"/>
        <v>18.312783178845432</v>
      </c>
      <c r="K226" s="26">
        <f t="shared" si="52"/>
        <v>6.155882717624575</v>
      </c>
      <c r="L226" s="29">
        <f t="shared" si="53"/>
        <v>11.034129399515747</v>
      </c>
      <c r="M226" s="30">
        <f t="shared" si="54"/>
        <v>2.9424345065375324</v>
      </c>
      <c r="N226" s="39">
        <v>55.549392857973999</v>
      </c>
      <c r="O226" s="29">
        <f t="shared" si="55"/>
        <v>0.388845750005818</v>
      </c>
      <c r="P226" s="29">
        <f t="shared" si="56"/>
        <v>26.274862821821699</v>
      </c>
      <c r="Q226" s="29">
        <f t="shared" si="57"/>
        <v>8.8323534644178654</v>
      </c>
      <c r="R226" s="29">
        <f t="shared" si="58"/>
        <v>15.831576964522588</v>
      </c>
      <c r="S226" s="30">
        <f t="shared" si="59"/>
        <v>4.221753857206024</v>
      </c>
    </row>
    <row r="227" spans="1:19" ht="15">
      <c r="A227" s="5" t="s">
        <v>373</v>
      </c>
      <c r="B227" s="43">
        <v>71.953594557097801</v>
      </c>
      <c r="C227" s="29">
        <f t="shared" si="45"/>
        <v>0.50367516189968464</v>
      </c>
      <c r="D227" s="29">
        <f t="shared" si="46"/>
        <v>34.034050225507258</v>
      </c>
      <c r="E227" s="26">
        <f t="shared" si="47"/>
        <v>11.44062153457855</v>
      </c>
      <c r="F227" s="29">
        <f t="shared" si="48"/>
        <v>20.506774448772873</v>
      </c>
      <c r="G227" s="30">
        <f t="shared" si="49"/>
        <v>5.4684731863394331</v>
      </c>
      <c r="H227" s="39">
        <v>143.907189114196</v>
      </c>
      <c r="I227" s="29">
        <f t="shared" si="50"/>
        <v>1.0073503237993719</v>
      </c>
      <c r="J227" s="29">
        <f t="shared" si="51"/>
        <v>68.068100451014701</v>
      </c>
      <c r="K227" s="26">
        <f t="shared" si="52"/>
        <v>22.881243069157165</v>
      </c>
      <c r="L227" s="29">
        <f t="shared" si="53"/>
        <v>41.01354889754586</v>
      </c>
      <c r="M227" s="30">
        <f t="shared" si="54"/>
        <v>10.936946372678896</v>
      </c>
      <c r="N227" s="39">
        <v>516.64689491619094</v>
      </c>
      <c r="O227" s="29">
        <f t="shared" si="55"/>
        <v>3.6165282644133367</v>
      </c>
      <c r="P227" s="29">
        <f t="shared" si="56"/>
        <v>244.37398129535831</v>
      </c>
      <c r="Q227" s="29">
        <f t="shared" si="57"/>
        <v>82.146856291674368</v>
      </c>
      <c r="R227" s="29">
        <f t="shared" si="58"/>
        <v>147.24436505111441</v>
      </c>
      <c r="S227" s="30">
        <f t="shared" si="59"/>
        <v>39.26516401363051</v>
      </c>
    </row>
    <row r="228" spans="1:19" ht="15">
      <c r="A228" s="5" t="s">
        <v>374</v>
      </c>
      <c r="B228" s="43">
        <v>0</v>
      </c>
      <c r="C228" s="29">
        <f t="shared" si="45"/>
        <v>0</v>
      </c>
      <c r="D228" s="29">
        <f t="shared" si="46"/>
        <v>0</v>
      </c>
      <c r="E228" s="26">
        <f t="shared" si="47"/>
        <v>0</v>
      </c>
      <c r="F228" s="29">
        <f t="shared" si="48"/>
        <v>0</v>
      </c>
      <c r="G228" s="30">
        <f t="shared" si="49"/>
        <v>0</v>
      </c>
      <c r="H228" s="39">
        <v>0</v>
      </c>
      <c r="I228" s="29">
        <f t="shared" si="50"/>
        <v>0</v>
      </c>
      <c r="J228" s="29">
        <f t="shared" si="51"/>
        <v>0</v>
      </c>
      <c r="K228" s="26">
        <f t="shared" si="52"/>
        <v>0</v>
      </c>
      <c r="L228" s="29">
        <f t="shared" si="53"/>
        <v>0</v>
      </c>
      <c r="M228" s="30">
        <f t="shared" si="54"/>
        <v>0</v>
      </c>
      <c r="N228" s="39">
        <v>0</v>
      </c>
      <c r="O228" s="29">
        <f t="shared" si="55"/>
        <v>0</v>
      </c>
      <c r="P228" s="29">
        <f t="shared" si="56"/>
        <v>0</v>
      </c>
      <c r="Q228" s="29">
        <f t="shared" si="57"/>
        <v>0</v>
      </c>
      <c r="R228" s="29">
        <f t="shared" si="58"/>
        <v>0</v>
      </c>
      <c r="S228" s="30">
        <f t="shared" si="59"/>
        <v>0</v>
      </c>
    </row>
    <row r="229" spans="1:19" ht="15">
      <c r="A229" s="5" t="s">
        <v>375</v>
      </c>
      <c r="B229" s="43">
        <v>38.238753597526802</v>
      </c>
      <c r="C229" s="29">
        <f t="shared" si="45"/>
        <v>0.26767127518268763</v>
      </c>
      <c r="D229" s="29">
        <f t="shared" si="46"/>
        <v>18.086930451630177</v>
      </c>
      <c r="E229" s="26">
        <f t="shared" si="47"/>
        <v>6.0799618220067613</v>
      </c>
      <c r="F229" s="29">
        <f t="shared" si="48"/>
        <v>10.898044775295137</v>
      </c>
      <c r="G229" s="30">
        <f t="shared" si="49"/>
        <v>2.906145273412037</v>
      </c>
      <c r="H229" s="39">
        <v>76.477507195053704</v>
      </c>
      <c r="I229" s="29">
        <f t="shared" si="50"/>
        <v>0.53534255036537592</v>
      </c>
      <c r="J229" s="29">
        <f t="shared" si="51"/>
        <v>36.173860903260397</v>
      </c>
      <c r="K229" s="26">
        <f t="shared" si="52"/>
        <v>12.159923644013539</v>
      </c>
      <c r="L229" s="29">
        <f t="shared" si="53"/>
        <v>21.796089550590303</v>
      </c>
      <c r="M229" s="30">
        <f t="shared" si="54"/>
        <v>5.8122905468240811</v>
      </c>
      <c r="N229" s="39">
        <v>95.846937097520296</v>
      </c>
      <c r="O229" s="29">
        <f t="shared" si="55"/>
        <v>0.67092855968264209</v>
      </c>
      <c r="P229" s="29">
        <f t="shared" si="56"/>
        <v>45.335601247127094</v>
      </c>
      <c r="Q229" s="29">
        <f t="shared" si="57"/>
        <v>15.239662998505727</v>
      </c>
      <c r="R229" s="29">
        <f t="shared" si="58"/>
        <v>27.316377072793284</v>
      </c>
      <c r="S229" s="30">
        <f t="shared" si="59"/>
        <v>7.2843672194115427</v>
      </c>
    </row>
    <row r="230" spans="1:19" ht="15">
      <c r="A230" s="5" t="s">
        <v>376</v>
      </c>
      <c r="B230" s="43">
        <v>0.614613766402896</v>
      </c>
      <c r="C230" s="29">
        <f t="shared" si="45"/>
        <v>4.3022963648202718E-3</v>
      </c>
      <c r="D230" s="29">
        <f t="shared" si="46"/>
        <v>0.2907123115085698</v>
      </c>
      <c r="E230" s="26">
        <f t="shared" si="47"/>
        <v>9.772358885806047E-2</v>
      </c>
      <c r="F230" s="29">
        <f t="shared" si="48"/>
        <v>0.17516492342482534</v>
      </c>
      <c r="G230" s="30">
        <f t="shared" si="49"/>
        <v>4.6710646246620094E-2</v>
      </c>
      <c r="H230" s="39">
        <v>1.22922753280579</v>
      </c>
      <c r="I230" s="29">
        <f t="shared" si="50"/>
        <v>8.6045927296405297E-3</v>
      </c>
      <c r="J230" s="29">
        <f t="shared" si="51"/>
        <v>0.5814246230171386</v>
      </c>
      <c r="K230" s="26">
        <f t="shared" si="52"/>
        <v>0.19544717771612061</v>
      </c>
      <c r="L230" s="29">
        <f t="shared" si="53"/>
        <v>0.35032984684965013</v>
      </c>
      <c r="M230" s="30">
        <f t="shared" si="54"/>
        <v>9.3421292493240035E-2</v>
      </c>
      <c r="N230" s="39">
        <v>1.7842626619817401</v>
      </c>
      <c r="O230" s="29">
        <f t="shared" si="55"/>
        <v>1.2489838633872182E-2</v>
      </c>
      <c r="P230" s="29">
        <f t="shared" si="56"/>
        <v>0.84395623911736306</v>
      </c>
      <c r="Q230" s="29">
        <f t="shared" si="57"/>
        <v>0.28369776325509666</v>
      </c>
      <c r="R230" s="29">
        <f t="shared" si="58"/>
        <v>0.50851485866479584</v>
      </c>
      <c r="S230" s="30">
        <f t="shared" si="59"/>
        <v>0.13560396231061225</v>
      </c>
    </row>
    <row r="231" spans="1:19" ht="15">
      <c r="A231" s="5" t="s">
        <v>377</v>
      </c>
      <c r="B231" s="43">
        <v>5.5965146140273796E-3</v>
      </c>
      <c r="C231" s="29">
        <f t="shared" si="45"/>
        <v>3.9175602298191658E-5</v>
      </c>
      <c r="D231" s="29">
        <f t="shared" si="46"/>
        <v>2.6471514124349503E-3</v>
      </c>
      <c r="E231" s="26">
        <f t="shared" si="47"/>
        <v>8.8984582363035337E-4</v>
      </c>
      <c r="F231" s="29">
        <f t="shared" si="48"/>
        <v>1.5950066649978031E-3</v>
      </c>
      <c r="G231" s="30">
        <f t="shared" si="49"/>
        <v>4.2533511066608084E-4</v>
      </c>
      <c r="H231" s="39">
        <v>1.1193029228054799E-2</v>
      </c>
      <c r="I231" s="29">
        <f t="shared" si="50"/>
        <v>7.83512045963836E-5</v>
      </c>
      <c r="J231" s="29">
        <f t="shared" si="51"/>
        <v>5.2943028248699196E-3</v>
      </c>
      <c r="K231" s="26">
        <f t="shared" si="52"/>
        <v>1.779691647260713E-3</v>
      </c>
      <c r="L231" s="29">
        <f t="shared" si="53"/>
        <v>3.1900133299956174E-3</v>
      </c>
      <c r="M231" s="30">
        <f t="shared" si="54"/>
        <v>8.5067022133216471E-4</v>
      </c>
      <c r="N231" s="39">
        <v>3.3821533108634297E-2</v>
      </c>
      <c r="O231" s="29">
        <f t="shared" si="55"/>
        <v>2.3675073176044009E-4</v>
      </c>
      <c r="P231" s="29">
        <f t="shared" si="56"/>
        <v>1.599758516038402E-2</v>
      </c>
      <c r="Q231" s="29">
        <f t="shared" si="57"/>
        <v>5.3776237642728531E-3</v>
      </c>
      <c r="R231" s="29">
        <f t="shared" si="58"/>
        <v>9.6391369359607737E-3</v>
      </c>
      <c r="S231" s="30">
        <f t="shared" si="59"/>
        <v>2.5704365162562063E-3</v>
      </c>
    </row>
    <row r="232" spans="1:19" ht="15">
      <c r="A232" s="5" t="s">
        <v>379</v>
      </c>
      <c r="B232" s="43">
        <v>7.3182621139301495E-4</v>
      </c>
      <c r="C232" s="29">
        <f t="shared" si="45"/>
        <v>5.122783479751105E-6</v>
      </c>
      <c r="D232" s="29">
        <f t="shared" si="46"/>
        <v>3.4615379798889608E-4</v>
      </c>
      <c r="E232" s="26">
        <f t="shared" si="47"/>
        <v>1.1636036761148938E-4</v>
      </c>
      <c r="F232" s="29">
        <f t="shared" si="48"/>
        <v>2.0857047024700924E-4</v>
      </c>
      <c r="G232" s="30">
        <f t="shared" si="49"/>
        <v>5.5618792065869133E-5</v>
      </c>
      <c r="H232" s="39">
        <v>1.4636524227860299E-3</v>
      </c>
      <c r="I232" s="29">
        <f t="shared" si="50"/>
        <v>1.024556695950221E-5</v>
      </c>
      <c r="J232" s="29">
        <f t="shared" si="51"/>
        <v>6.9230759597779215E-4</v>
      </c>
      <c r="K232" s="26">
        <f t="shared" si="52"/>
        <v>2.3272073522297875E-4</v>
      </c>
      <c r="L232" s="29">
        <f t="shared" si="53"/>
        <v>4.1714094049401847E-4</v>
      </c>
      <c r="M232" s="30">
        <f t="shared" si="54"/>
        <v>1.1123758413173827E-4</v>
      </c>
      <c r="N232" s="39">
        <v>2.06175147152576E-3</v>
      </c>
      <c r="O232" s="29">
        <f t="shared" si="55"/>
        <v>1.4432260300680319E-5</v>
      </c>
      <c r="P232" s="29">
        <f t="shared" si="56"/>
        <v>9.7520844603168444E-4</v>
      </c>
      <c r="Q232" s="29">
        <f t="shared" si="57"/>
        <v>3.2781848397259584E-4</v>
      </c>
      <c r="R232" s="29">
        <f t="shared" si="58"/>
        <v>5.875991693848415E-4</v>
      </c>
      <c r="S232" s="30">
        <f t="shared" si="59"/>
        <v>1.5669311183595774E-4</v>
      </c>
    </row>
    <row r="233" spans="1:19" ht="15">
      <c r="A233" s="5" t="s">
        <v>380</v>
      </c>
      <c r="B233" s="43">
        <v>16.698378812120399</v>
      </c>
      <c r="C233" s="29">
        <f t="shared" si="45"/>
        <v>0.1168886516848428</v>
      </c>
      <c r="D233" s="29">
        <f t="shared" si="46"/>
        <v>7.8983331781329484</v>
      </c>
      <c r="E233" s="26">
        <f t="shared" si="47"/>
        <v>2.6550422311271435</v>
      </c>
      <c r="F233" s="29">
        <f t="shared" si="48"/>
        <v>4.7590379614543137</v>
      </c>
      <c r="G233" s="30">
        <f t="shared" si="49"/>
        <v>1.2690767897211503</v>
      </c>
      <c r="H233" s="39">
        <v>33.396757624240898</v>
      </c>
      <c r="I233" s="29">
        <f t="shared" si="50"/>
        <v>0.2337773033696863</v>
      </c>
      <c r="J233" s="29">
        <f t="shared" si="51"/>
        <v>15.796666356265945</v>
      </c>
      <c r="K233" s="26">
        <f t="shared" si="52"/>
        <v>5.3100844622543031</v>
      </c>
      <c r="L233" s="29">
        <f t="shared" si="53"/>
        <v>9.5180759229086558</v>
      </c>
      <c r="M233" s="30">
        <f t="shared" si="54"/>
        <v>2.5381535794423082</v>
      </c>
      <c r="N233" s="39">
        <v>53.045454479695302</v>
      </c>
      <c r="O233" s="29">
        <f t="shared" si="55"/>
        <v>0.37131818135786709</v>
      </c>
      <c r="P233" s="29">
        <f t="shared" si="56"/>
        <v>25.090499968895877</v>
      </c>
      <c r="Q233" s="29">
        <f t="shared" si="57"/>
        <v>8.4342272622715537</v>
      </c>
      <c r="R233" s="29">
        <f t="shared" si="58"/>
        <v>15.117954526713159</v>
      </c>
      <c r="S233" s="30">
        <f t="shared" si="59"/>
        <v>4.0314545404568429</v>
      </c>
    </row>
    <row r="234" spans="1:19" ht="15">
      <c r="A234" s="5" t="s">
        <v>381</v>
      </c>
      <c r="B234" s="43">
        <v>1.3662519587795199E-3</v>
      </c>
      <c r="C234" s="29">
        <f t="shared" si="45"/>
        <v>9.5637637114566405E-6</v>
      </c>
      <c r="D234" s="29">
        <f t="shared" si="46"/>
        <v>6.4623717650271286E-4</v>
      </c>
      <c r="E234" s="26">
        <f t="shared" si="47"/>
        <v>2.1723406144594367E-4</v>
      </c>
      <c r="F234" s="29">
        <f t="shared" si="48"/>
        <v>3.8938180825216317E-4</v>
      </c>
      <c r="G234" s="30">
        <f t="shared" si="49"/>
        <v>1.0383514886724351E-4</v>
      </c>
      <c r="H234" s="39">
        <v>2.7325039175590399E-3</v>
      </c>
      <c r="I234" s="29">
        <f t="shared" si="50"/>
        <v>1.9127527422913281E-5</v>
      </c>
      <c r="J234" s="29">
        <f t="shared" si="51"/>
        <v>1.2924743530054257E-3</v>
      </c>
      <c r="K234" s="26">
        <f t="shared" si="52"/>
        <v>4.3446812289188734E-4</v>
      </c>
      <c r="L234" s="29">
        <f t="shared" si="53"/>
        <v>7.7876361650432635E-4</v>
      </c>
      <c r="M234" s="30">
        <f t="shared" si="54"/>
        <v>2.0767029773448702E-4</v>
      </c>
      <c r="N234" s="39">
        <v>4.5670350290048702E-3</v>
      </c>
      <c r="O234" s="29">
        <f t="shared" si="55"/>
        <v>3.1969245203034091E-5</v>
      </c>
      <c r="P234" s="29">
        <f t="shared" si="56"/>
        <v>2.1602075687193033E-3</v>
      </c>
      <c r="Q234" s="29">
        <f t="shared" si="57"/>
        <v>7.2615856961177438E-4</v>
      </c>
      <c r="R234" s="29">
        <f t="shared" si="58"/>
        <v>1.3016049832663878E-3</v>
      </c>
      <c r="S234" s="30">
        <f t="shared" si="59"/>
        <v>3.4709466220437011E-4</v>
      </c>
    </row>
    <row r="235" spans="1:19" ht="15">
      <c r="A235" s="5" t="s">
        <v>383</v>
      </c>
      <c r="B235" s="43">
        <v>0</v>
      </c>
      <c r="C235" s="29">
        <f t="shared" si="45"/>
        <v>0</v>
      </c>
      <c r="D235" s="29">
        <f t="shared" si="46"/>
        <v>0</v>
      </c>
      <c r="E235" s="26">
        <f t="shared" si="47"/>
        <v>0</v>
      </c>
      <c r="F235" s="29">
        <f t="shared" si="48"/>
        <v>0</v>
      </c>
      <c r="G235" s="30">
        <f t="shared" si="49"/>
        <v>0</v>
      </c>
      <c r="H235" s="39">
        <v>0</v>
      </c>
      <c r="I235" s="29">
        <f t="shared" si="50"/>
        <v>0</v>
      </c>
      <c r="J235" s="29">
        <f t="shared" si="51"/>
        <v>0</v>
      </c>
      <c r="K235" s="26">
        <f t="shared" si="52"/>
        <v>0</v>
      </c>
      <c r="L235" s="29">
        <f t="shared" si="53"/>
        <v>0</v>
      </c>
      <c r="M235" s="30">
        <f t="shared" si="54"/>
        <v>0</v>
      </c>
      <c r="N235" s="39">
        <v>0</v>
      </c>
      <c r="O235" s="29">
        <f t="shared" si="55"/>
        <v>0</v>
      </c>
      <c r="P235" s="29">
        <f t="shared" si="56"/>
        <v>0</v>
      </c>
      <c r="Q235" s="29">
        <f t="shared" si="57"/>
        <v>0</v>
      </c>
      <c r="R235" s="29">
        <f t="shared" si="58"/>
        <v>0</v>
      </c>
      <c r="S235" s="30">
        <f t="shared" si="59"/>
        <v>0</v>
      </c>
    </row>
    <row r="236" spans="1:19" ht="15">
      <c r="A236" s="5" t="s">
        <v>385</v>
      </c>
      <c r="B236" s="43">
        <v>1.5589596904480699E-2</v>
      </c>
      <c r="C236" s="29">
        <f t="shared" si="45"/>
        <v>1.0912717833136489E-4</v>
      </c>
      <c r="D236" s="29">
        <f t="shared" si="46"/>
        <v>7.3738793358193704E-3</v>
      </c>
      <c r="E236" s="26">
        <f t="shared" si="47"/>
        <v>2.4787459078124312E-3</v>
      </c>
      <c r="F236" s="29">
        <f t="shared" si="48"/>
        <v>4.4430351177769988E-3</v>
      </c>
      <c r="G236" s="30">
        <f t="shared" si="49"/>
        <v>1.1848093647405331E-3</v>
      </c>
      <c r="H236" s="39">
        <v>3.1179193808961499E-2</v>
      </c>
      <c r="I236" s="29">
        <f t="shared" si="50"/>
        <v>2.1825435666273049E-4</v>
      </c>
      <c r="J236" s="29">
        <f t="shared" si="51"/>
        <v>1.4747758671638788E-2</v>
      </c>
      <c r="K236" s="26">
        <f t="shared" si="52"/>
        <v>4.9574918156248789E-3</v>
      </c>
      <c r="L236" s="29">
        <f t="shared" si="53"/>
        <v>8.8860702355540271E-3</v>
      </c>
      <c r="M236" s="30">
        <f t="shared" si="54"/>
        <v>2.3696187294810741E-3</v>
      </c>
      <c r="N236" s="39">
        <v>3.70761557233849E-2</v>
      </c>
      <c r="O236" s="29">
        <f t="shared" si="55"/>
        <v>2.5953309006369429E-4</v>
      </c>
      <c r="P236" s="29">
        <f t="shared" si="56"/>
        <v>1.7537021657161058E-2</v>
      </c>
      <c r="Q236" s="29">
        <f t="shared" si="57"/>
        <v>5.895108760018199E-3</v>
      </c>
      <c r="R236" s="29">
        <f t="shared" si="58"/>
        <v>1.0566704381164695E-2</v>
      </c>
      <c r="S236" s="30">
        <f t="shared" si="59"/>
        <v>2.8177878349772523E-3</v>
      </c>
    </row>
    <row r="237" spans="1:19" ht="15">
      <c r="A237" s="5" t="s">
        <v>386</v>
      </c>
      <c r="B237" s="43">
        <v>2.34236379762969</v>
      </c>
      <c r="C237" s="29">
        <f t="shared" si="45"/>
        <v>1.639654658340783E-2</v>
      </c>
      <c r="D237" s="29">
        <f t="shared" si="46"/>
        <v>1.1079380762788433</v>
      </c>
      <c r="E237" s="26">
        <f t="shared" si="47"/>
        <v>0.37243584382312073</v>
      </c>
      <c r="F237" s="29">
        <f t="shared" si="48"/>
        <v>0.66757368232446157</v>
      </c>
      <c r="G237" s="30">
        <f t="shared" si="49"/>
        <v>0.17801964861985645</v>
      </c>
      <c r="H237" s="39">
        <v>4.6847275952593703</v>
      </c>
      <c r="I237" s="29">
        <f t="shared" si="50"/>
        <v>3.2793093166815591E-2</v>
      </c>
      <c r="J237" s="29">
        <f t="shared" si="51"/>
        <v>2.2158761525576822</v>
      </c>
      <c r="K237" s="26">
        <f t="shared" si="52"/>
        <v>0.7448716876462399</v>
      </c>
      <c r="L237" s="29">
        <f t="shared" si="53"/>
        <v>1.3351473646489205</v>
      </c>
      <c r="M237" s="30">
        <f t="shared" si="54"/>
        <v>0.35603929723971212</v>
      </c>
      <c r="N237" s="39">
        <v>10.8824422287743</v>
      </c>
      <c r="O237" s="29">
        <f t="shared" si="55"/>
        <v>7.6177095601420108E-2</v>
      </c>
      <c r="P237" s="29">
        <f t="shared" si="56"/>
        <v>5.147395174210244</v>
      </c>
      <c r="Q237" s="29">
        <f t="shared" si="57"/>
        <v>1.7303083143751137</v>
      </c>
      <c r="R237" s="29">
        <f t="shared" si="58"/>
        <v>3.1014960352006753</v>
      </c>
      <c r="S237" s="30">
        <f t="shared" si="59"/>
        <v>0.82706560938684681</v>
      </c>
    </row>
    <row r="238" spans="1:19" ht="15">
      <c r="A238" s="5" t="s">
        <v>388</v>
      </c>
      <c r="B238" s="43">
        <v>0.734142066160415</v>
      </c>
      <c r="C238" s="29">
        <f t="shared" si="45"/>
        <v>5.1389944631229055E-3</v>
      </c>
      <c r="D238" s="29">
        <f t="shared" si="46"/>
        <v>0.34724919729387627</v>
      </c>
      <c r="E238" s="26">
        <f t="shared" si="47"/>
        <v>0.11672858851950599</v>
      </c>
      <c r="F238" s="29">
        <f t="shared" si="48"/>
        <v>0.20923048885571827</v>
      </c>
      <c r="G238" s="30">
        <f t="shared" si="49"/>
        <v>5.579479702819154E-2</v>
      </c>
      <c r="H238" s="39">
        <v>1.46828413232083</v>
      </c>
      <c r="I238" s="29">
        <f t="shared" si="50"/>
        <v>1.0277988926245811E-2</v>
      </c>
      <c r="J238" s="29">
        <f t="shared" si="51"/>
        <v>0.69449839458775253</v>
      </c>
      <c r="K238" s="26">
        <f t="shared" si="52"/>
        <v>0.23345717703901198</v>
      </c>
      <c r="L238" s="29">
        <f t="shared" si="53"/>
        <v>0.41846097771143653</v>
      </c>
      <c r="M238" s="30">
        <f t="shared" si="54"/>
        <v>0.11158959405638308</v>
      </c>
      <c r="N238" s="39">
        <v>3.4107676317352298</v>
      </c>
      <c r="O238" s="29">
        <f t="shared" si="55"/>
        <v>2.3875373422146608E-2</v>
      </c>
      <c r="P238" s="29">
        <f t="shared" si="56"/>
        <v>1.6132930898107636</v>
      </c>
      <c r="Q238" s="29">
        <f t="shared" si="57"/>
        <v>0.5423120534459015</v>
      </c>
      <c r="R238" s="29">
        <f t="shared" si="58"/>
        <v>0.97206877504454037</v>
      </c>
      <c r="S238" s="30">
        <f t="shared" si="59"/>
        <v>0.25921834001187744</v>
      </c>
    </row>
    <row r="239" spans="1:19" ht="15">
      <c r="A239" s="5" t="s">
        <v>389</v>
      </c>
      <c r="B239" s="43">
        <v>8.4250995724868396</v>
      </c>
      <c r="C239" s="29">
        <f t="shared" si="45"/>
        <v>5.897569700740788E-2</v>
      </c>
      <c r="D239" s="29">
        <f t="shared" si="46"/>
        <v>3.9850720977862748</v>
      </c>
      <c r="E239" s="26">
        <f t="shared" si="47"/>
        <v>1.3395908320254075</v>
      </c>
      <c r="F239" s="29">
        <f t="shared" si="48"/>
        <v>2.4011533781587491</v>
      </c>
      <c r="G239" s="30">
        <f t="shared" si="49"/>
        <v>0.64030756750899975</v>
      </c>
      <c r="H239" s="39">
        <v>16.850199144973701</v>
      </c>
      <c r="I239" s="29">
        <f t="shared" si="50"/>
        <v>0.1179513940148159</v>
      </c>
      <c r="J239" s="29">
        <f t="shared" si="51"/>
        <v>7.9701441955725603</v>
      </c>
      <c r="K239" s="26">
        <f t="shared" si="52"/>
        <v>2.6791816640508186</v>
      </c>
      <c r="L239" s="29">
        <f t="shared" si="53"/>
        <v>4.8023067563175044</v>
      </c>
      <c r="M239" s="30">
        <f t="shared" si="54"/>
        <v>1.2806151350180013</v>
      </c>
      <c r="N239" s="39">
        <v>20.029482002515898</v>
      </c>
      <c r="O239" s="29">
        <f t="shared" si="55"/>
        <v>0.1402063740176113</v>
      </c>
      <c r="P239" s="29">
        <f t="shared" si="56"/>
        <v>9.4739449871900199</v>
      </c>
      <c r="Q239" s="29">
        <f t="shared" si="57"/>
        <v>3.1846876384000278</v>
      </c>
      <c r="R239" s="29">
        <f t="shared" si="58"/>
        <v>5.7084023707170308</v>
      </c>
      <c r="S239" s="30">
        <f t="shared" si="59"/>
        <v>1.5222406321912083</v>
      </c>
    </row>
    <row r="240" spans="1:19" ht="15">
      <c r="A240" s="5" t="s">
        <v>390</v>
      </c>
      <c r="B240" s="43">
        <v>371.89605847167002</v>
      </c>
      <c r="C240" s="29">
        <f t="shared" si="45"/>
        <v>2.6032724093016903</v>
      </c>
      <c r="D240" s="29">
        <f t="shared" si="46"/>
        <v>175.90683565709992</v>
      </c>
      <c r="E240" s="26">
        <f t="shared" si="47"/>
        <v>59.13147329699553</v>
      </c>
      <c r="F240" s="29">
        <f t="shared" si="48"/>
        <v>105.99037666442595</v>
      </c>
      <c r="G240" s="30">
        <f t="shared" si="49"/>
        <v>28.264100443846921</v>
      </c>
      <c r="H240" s="39">
        <v>743.79211694334094</v>
      </c>
      <c r="I240" s="29">
        <f t="shared" si="50"/>
        <v>5.2065448186033869</v>
      </c>
      <c r="J240" s="29">
        <f t="shared" si="51"/>
        <v>351.81367131420023</v>
      </c>
      <c r="K240" s="26">
        <f t="shared" si="52"/>
        <v>118.26294659399122</v>
      </c>
      <c r="L240" s="29">
        <f t="shared" si="53"/>
        <v>211.98075332885216</v>
      </c>
      <c r="M240" s="30">
        <f t="shared" si="54"/>
        <v>56.528200887693913</v>
      </c>
      <c r="N240" s="39">
        <v>1160.6525761340799</v>
      </c>
      <c r="O240" s="29">
        <f t="shared" si="55"/>
        <v>8.1245680329385603</v>
      </c>
      <c r="P240" s="29">
        <f t="shared" si="56"/>
        <v>548.98866851141975</v>
      </c>
      <c r="Q240" s="29">
        <f t="shared" si="57"/>
        <v>184.54375960531871</v>
      </c>
      <c r="R240" s="29">
        <f t="shared" si="58"/>
        <v>330.78598419821276</v>
      </c>
      <c r="S240" s="30">
        <f t="shared" si="59"/>
        <v>88.209595786190079</v>
      </c>
    </row>
    <row r="241" spans="1:19" ht="15">
      <c r="A241" s="5" t="s">
        <v>391</v>
      </c>
      <c r="B241" s="43">
        <v>0.119324513049003</v>
      </c>
      <c r="C241" s="29">
        <f t="shared" si="45"/>
        <v>8.3527159134302105E-4</v>
      </c>
      <c r="D241" s="29">
        <f t="shared" si="46"/>
        <v>5.6440494672178418E-2</v>
      </c>
      <c r="E241" s="26">
        <f t="shared" si="47"/>
        <v>1.8972597574791479E-2</v>
      </c>
      <c r="F241" s="29">
        <f t="shared" si="48"/>
        <v>3.4007486218965856E-2</v>
      </c>
      <c r="G241" s="30">
        <f t="shared" si="49"/>
        <v>9.0686629917242287E-3</v>
      </c>
      <c r="H241" s="39">
        <v>0.23864902609800501</v>
      </c>
      <c r="I241" s="29">
        <f t="shared" si="50"/>
        <v>1.6705431826860352E-3</v>
      </c>
      <c r="J241" s="29">
        <f t="shared" si="51"/>
        <v>0.11288098934435636</v>
      </c>
      <c r="K241" s="26">
        <f t="shared" si="52"/>
        <v>3.7945195149582799E-2</v>
      </c>
      <c r="L241" s="29">
        <f t="shared" si="53"/>
        <v>6.801497243793142E-2</v>
      </c>
      <c r="M241" s="30">
        <f t="shared" si="54"/>
        <v>1.8137325983448381E-2</v>
      </c>
      <c r="N241" s="39">
        <v>0.49909804405829999</v>
      </c>
      <c r="O241" s="29">
        <f t="shared" si="55"/>
        <v>3.4936863084081E-3</v>
      </c>
      <c r="P241" s="29">
        <f t="shared" si="56"/>
        <v>0.23607337483957588</v>
      </c>
      <c r="Q241" s="29">
        <f t="shared" si="57"/>
        <v>7.9356589005269706E-2</v>
      </c>
      <c r="R241" s="29">
        <f t="shared" si="58"/>
        <v>0.14224294255661549</v>
      </c>
      <c r="S241" s="30">
        <f t="shared" si="59"/>
        <v>3.7931451348430796E-2</v>
      </c>
    </row>
    <row r="242" spans="1:19" ht="15">
      <c r="A242" s="5" t="s">
        <v>393</v>
      </c>
      <c r="B242" s="43">
        <v>1.1000740709600201</v>
      </c>
      <c r="C242" s="29">
        <f t="shared" si="45"/>
        <v>7.7005184967201407E-3</v>
      </c>
      <c r="D242" s="29">
        <f t="shared" si="46"/>
        <v>0.52033503556408944</v>
      </c>
      <c r="E242" s="26">
        <f t="shared" si="47"/>
        <v>0.1749117772826432</v>
      </c>
      <c r="F242" s="29">
        <f t="shared" si="48"/>
        <v>0.31352111022360568</v>
      </c>
      <c r="G242" s="30">
        <f t="shared" si="49"/>
        <v>8.3605629392961525E-2</v>
      </c>
      <c r="H242" s="39">
        <v>2.2001481419200402</v>
      </c>
      <c r="I242" s="29">
        <f t="shared" si="50"/>
        <v>1.5401036993440281E-2</v>
      </c>
      <c r="J242" s="29">
        <f t="shared" si="51"/>
        <v>1.0406700711281789</v>
      </c>
      <c r="K242" s="26">
        <f t="shared" si="52"/>
        <v>0.34982355456528641</v>
      </c>
      <c r="L242" s="29">
        <f t="shared" si="53"/>
        <v>0.62704222044721136</v>
      </c>
      <c r="M242" s="30">
        <f t="shared" si="54"/>
        <v>0.16721125878592305</v>
      </c>
      <c r="N242" s="39">
        <v>3.1567342905809301</v>
      </c>
      <c r="O242" s="29">
        <f t="shared" si="55"/>
        <v>2.2097140034066511E-2</v>
      </c>
      <c r="P242" s="29">
        <f t="shared" si="56"/>
        <v>1.4931353194447798</v>
      </c>
      <c r="Q242" s="29">
        <f t="shared" si="57"/>
        <v>0.50192075220236787</v>
      </c>
      <c r="R242" s="29">
        <f t="shared" si="58"/>
        <v>0.89966927281556497</v>
      </c>
      <c r="S242" s="30">
        <f t="shared" si="59"/>
        <v>0.23991180608415069</v>
      </c>
    </row>
    <row r="243" spans="1:19" ht="15">
      <c r="A243" s="5" t="s">
        <v>394</v>
      </c>
      <c r="B243" s="43">
        <v>0</v>
      </c>
      <c r="C243" s="29">
        <f t="shared" si="45"/>
        <v>0</v>
      </c>
      <c r="D243" s="29">
        <f t="shared" si="46"/>
        <v>0</v>
      </c>
      <c r="E243" s="26">
        <f t="shared" si="47"/>
        <v>0</v>
      </c>
      <c r="F243" s="29">
        <f t="shared" si="48"/>
        <v>0</v>
      </c>
      <c r="G243" s="30">
        <f t="shared" si="49"/>
        <v>0</v>
      </c>
      <c r="H243" s="39">
        <v>0</v>
      </c>
      <c r="I243" s="29">
        <f t="shared" si="50"/>
        <v>0</v>
      </c>
      <c r="J243" s="29">
        <f t="shared" si="51"/>
        <v>0</v>
      </c>
      <c r="K243" s="26">
        <f t="shared" si="52"/>
        <v>0</v>
      </c>
      <c r="L243" s="29">
        <f t="shared" si="53"/>
        <v>0</v>
      </c>
      <c r="M243" s="30">
        <f t="shared" si="54"/>
        <v>0</v>
      </c>
      <c r="N243" s="39">
        <v>0.558752334576607</v>
      </c>
      <c r="O243" s="29">
        <f t="shared" si="55"/>
        <v>3.9112663420362492E-3</v>
      </c>
      <c r="P243" s="29">
        <f t="shared" si="56"/>
        <v>0.26428985425473511</v>
      </c>
      <c r="Q243" s="29">
        <f t="shared" si="57"/>
        <v>8.884162119768052E-2</v>
      </c>
      <c r="R243" s="29">
        <f t="shared" si="58"/>
        <v>0.15924441535433298</v>
      </c>
      <c r="S243" s="30">
        <f t="shared" si="59"/>
        <v>4.2465177427822132E-2</v>
      </c>
    </row>
    <row r="244" spans="1:19" ht="15">
      <c r="A244" s="5" t="s">
        <v>395</v>
      </c>
      <c r="B244" s="43">
        <v>19.358121753536398</v>
      </c>
      <c r="C244" s="29">
        <f t="shared" si="45"/>
        <v>0.13550685227475479</v>
      </c>
      <c r="D244" s="29">
        <f t="shared" si="46"/>
        <v>9.1563915894227161</v>
      </c>
      <c r="E244" s="26">
        <f t="shared" si="47"/>
        <v>3.0779413588122875</v>
      </c>
      <c r="F244" s="29">
        <f t="shared" si="48"/>
        <v>5.5170646997578734</v>
      </c>
      <c r="G244" s="30">
        <f t="shared" si="49"/>
        <v>1.4712172532687662</v>
      </c>
      <c r="H244" s="39">
        <v>38.716243507072797</v>
      </c>
      <c r="I244" s="29">
        <f t="shared" si="50"/>
        <v>0.27101370454950957</v>
      </c>
      <c r="J244" s="29">
        <f t="shared" si="51"/>
        <v>18.312783178845432</v>
      </c>
      <c r="K244" s="26">
        <f t="shared" si="52"/>
        <v>6.155882717624575</v>
      </c>
      <c r="L244" s="29">
        <f t="shared" si="53"/>
        <v>11.034129399515747</v>
      </c>
      <c r="M244" s="30">
        <f t="shared" si="54"/>
        <v>2.9424345065375324</v>
      </c>
      <c r="N244" s="39">
        <v>55.549392857973999</v>
      </c>
      <c r="O244" s="29">
        <f t="shared" si="55"/>
        <v>0.388845750005818</v>
      </c>
      <c r="P244" s="29">
        <f t="shared" si="56"/>
        <v>26.274862821821699</v>
      </c>
      <c r="Q244" s="29">
        <f t="shared" si="57"/>
        <v>8.8323534644178654</v>
      </c>
      <c r="R244" s="29">
        <f t="shared" si="58"/>
        <v>15.831576964522588</v>
      </c>
      <c r="S244" s="30">
        <f t="shared" si="59"/>
        <v>4.221753857206024</v>
      </c>
    </row>
    <row r="245" spans="1:19" ht="15">
      <c r="A245" s="5" t="s">
        <v>397</v>
      </c>
      <c r="B245" s="43">
        <v>0</v>
      </c>
      <c r="C245" s="29">
        <f t="shared" si="45"/>
        <v>0</v>
      </c>
      <c r="D245" s="29">
        <f t="shared" si="46"/>
        <v>0</v>
      </c>
      <c r="E245" s="26">
        <f t="shared" si="47"/>
        <v>0</v>
      </c>
      <c r="F245" s="29">
        <f t="shared" si="48"/>
        <v>0</v>
      </c>
      <c r="G245" s="30">
        <f t="shared" si="49"/>
        <v>0</v>
      </c>
      <c r="H245" s="39">
        <v>0</v>
      </c>
      <c r="I245" s="29">
        <f t="shared" si="50"/>
        <v>0</v>
      </c>
      <c r="J245" s="29">
        <f t="shared" si="51"/>
        <v>0</v>
      </c>
      <c r="K245" s="26">
        <f t="shared" si="52"/>
        <v>0</v>
      </c>
      <c r="L245" s="29">
        <f t="shared" si="53"/>
        <v>0</v>
      </c>
      <c r="M245" s="30">
        <f t="shared" si="54"/>
        <v>0</v>
      </c>
      <c r="N245" s="39">
        <v>3.3462630972834799</v>
      </c>
      <c r="O245" s="29">
        <f t="shared" si="55"/>
        <v>2.342384168098436E-2</v>
      </c>
      <c r="P245" s="29">
        <f t="shared" si="56"/>
        <v>1.582782445015086</v>
      </c>
      <c r="Q245" s="29">
        <f t="shared" si="57"/>
        <v>0.53205583246807331</v>
      </c>
      <c r="R245" s="29">
        <f t="shared" si="58"/>
        <v>0.95368498272579172</v>
      </c>
      <c r="S245" s="30">
        <f t="shared" si="59"/>
        <v>0.25431599539354449</v>
      </c>
    </row>
    <row r="246" spans="1:19" ht="15">
      <c r="A246" s="5" t="s">
        <v>398</v>
      </c>
      <c r="B246" s="43">
        <v>1.2010278654459901</v>
      </c>
      <c r="C246" s="29">
        <f t="shared" si="45"/>
        <v>8.4071950581219301E-3</v>
      </c>
      <c r="D246" s="29">
        <f t="shared" si="46"/>
        <v>0.56808618035595326</v>
      </c>
      <c r="E246" s="26">
        <f t="shared" si="47"/>
        <v>0.19096343060591242</v>
      </c>
      <c r="F246" s="29">
        <f t="shared" si="48"/>
        <v>0.34229294165210711</v>
      </c>
      <c r="G246" s="30">
        <f t="shared" si="49"/>
        <v>9.1278117773895245E-2</v>
      </c>
      <c r="H246" s="39">
        <v>2.4020557308919801</v>
      </c>
      <c r="I246" s="29">
        <f t="shared" si="50"/>
        <v>1.681439011624386E-2</v>
      </c>
      <c r="J246" s="29">
        <f t="shared" si="51"/>
        <v>1.1361723607119065</v>
      </c>
      <c r="K246" s="26">
        <f t="shared" si="52"/>
        <v>0.38192686121182484</v>
      </c>
      <c r="L246" s="29">
        <f t="shared" si="53"/>
        <v>0.68458588330421422</v>
      </c>
      <c r="M246" s="30">
        <f t="shared" si="54"/>
        <v>0.18255623554779049</v>
      </c>
      <c r="N246" s="39">
        <v>3.4464277878015301</v>
      </c>
      <c r="O246" s="29">
        <f t="shared" si="55"/>
        <v>2.4124994514610712E-2</v>
      </c>
      <c r="P246" s="29">
        <f t="shared" si="56"/>
        <v>1.6301603436301237</v>
      </c>
      <c r="Q246" s="29">
        <f t="shared" si="57"/>
        <v>0.54798201826044335</v>
      </c>
      <c r="R246" s="29">
        <f t="shared" si="58"/>
        <v>0.98223191952343603</v>
      </c>
      <c r="S246" s="30">
        <f t="shared" si="59"/>
        <v>0.26192851187291627</v>
      </c>
    </row>
    <row r="247" spans="1:19" ht="15">
      <c r="A247" s="5" t="s">
        <v>399</v>
      </c>
      <c r="B247" s="43">
        <v>0</v>
      </c>
      <c r="C247" s="29">
        <f t="shared" si="45"/>
        <v>0</v>
      </c>
      <c r="D247" s="29">
        <f t="shared" si="46"/>
        <v>0</v>
      </c>
      <c r="E247" s="26">
        <f t="shared" si="47"/>
        <v>0</v>
      </c>
      <c r="F247" s="29">
        <f t="shared" si="48"/>
        <v>0</v>
      </c>
      <c r="G247" s="30">
        <f t="shared" si="49"/>
        <v>0</v>
      </c>
      <c r="H247" s="39">
        <v>0</v>
      </c>
      <c r="I247" s="29">
        <f t="shared" si="50"/>
        <v>0</v>
      </c>
      <c r="J247" s="29">
        <f t="shared" si="51"/>
        <v>0</v>
      </c>
      <c r="K247" s="26">
        <f t="shared" si="52"/>
        <v>0</v>
      </c>
      <c r="L247" s="29">
        <f t="shared" si="53"/>
        <v>0</v>
      </c>
      <c r="M247" s="30">
        <f t="shared" si="54"/>
        <v>0</v>
      </c>
      <c r="N247" s="39">
        <v>7.6159734991397998E-2</v>
      </c>
      <c r="O247" s="29">
        <f t="shared" si="55"/>
        <v>5.3311814493978604E-4</v>
      </c>
      <c r="P247" s="29">
        <f t="shared" si="56"/>
        <v>3.6023554650931253E-2</v>
      </c>
      <c r="Q247" s="29">
        <f t="shared" si="57"/>
        <v>1.2109397863632281E-2</v>
      </c>
      <c r="R247" s="29">
        <f t="shared" si="58"/>
        <v>2.1705524472548428E-2</v>
      </c>
      <c r="S247" s="30">
        <f t="shared" si="59"/>
        <v>5.7881398593462481E-3</v>
      </c>
    </row>
    <row r="248" spans="1:19" ht="15">
      <c r="A248" s="5" t="s">
        <v>401</v>
      </c>
      <c r="B248" s="43">
        <v>25.307958393368601</v>
      </c>
      <c r="C248" s="29">
        <f t="shared" si="45"/>
        <v>0.17715570875358022</v>
      </c>
      <c r="D248" s="29">
        <f t="shared" si="46"/>
        <v>11.970664320063348</v>
      </c>
      <c r="E248" s="26">
        <f t="shared" si="47"/>
        <v>4.0239653845456074</v>
      </c>
      <c r="F248" s="29">
        <f t="shared" si="48"/>
        <v>7.2127681421100505</v>
      </c>
      <c r="G248" s="30">
        <f t="shared" si="49"/>
        <v>1.9234048378960136</v>
      </c>
      <c r="H248" s="39">
        <v>50.615916786737202</v>
      </c>
      <c r="I248" s="29">
        <f t="shared" si="50"/>
        <v>0.35431141750716044</v>
      </c>
      <c r="J248" s="29">
        <f t="shared" si="51"/>
        <v>23.941328640126695</v>
      </c>
      <c r="K248" s="26">
        <f t="shared" si="52"/>
        <v>8.0479307690912147</v>
      </c>
      <c r="L248" s="29">
        <f t="shared" si="53"/>
        <v>14.425536284220101</v>
      </c>
      <c r="M248" s="30">
        <f t="shared" si="54"/>
        <v>3.8468096757920272</v>
      </c>
      <c r="N248" s="39">
        <v>81.369355719924897</v>
      </c>
      <c r="O248" s="29">
        <f t="shared" si="55"/>
        <v>0.56958549003947434</v>
      </c>
      <c r="P248" s="29">
        <f t="shared" si="56"/>
        <v>38.487705255524475</v>
      </c>
      <c r="Q248" s="29">
        <f t="shared" si="57"/>
        <v>12.937727559468058</v>
      </c>
      <c r="R248" s="29">
        <f t="shared" si="58"/>
        <v>23.190266380178592</v>
      </c>
      <c r="S248" s="30">
        <f t="shared" si="59"/>
        <v>6.1840710347142922</v>
      </c>
    </row>
    <row r="249" spans="1:19" ht="15">
      <c r="A249" s="5" t="s">
        <v>403</v>
      </c>
      <c r="B249" s="43">
        <v>0</v>
      </c>
      <c r="C249" s="29">
        <f t="shared" si="45"/>
        <v>0</v>
      </c>
      <c r="D249" s="29">
        <f t="shared" si="46"/>
        <v>0</v>
      </c>
      <c r="E249" s="26">
        <f t="shared" si="47"/>
        <v>0</v>
      </c>
      <c r="F249" s="29">
        <f t="shared" si="48"/>
        <v>0</v>
      </c>
      <c r="G249" s="30">
        <f t="shared" si="49"/>
        <v>0</v>
      </c>
      <c r="H249" s="39">
        <v>0</v>
      </c>
      <c r="I249" s="29">
        <f t="shared" si="50"/>
        <v>0</v>
      </c>
      <c r="J249" s="29">
        <f t="shared" si="51"/>
        <v>0</v>
      </c>
      <c r="K249" s="26">
        <f t="shared" si="52"/>
        <v>0</v>
      </c>
      <c r="L249" s="29">
        <f t="shared" si="53"/>
        <v>0</v>
      </c>
      <c r="M249" s="30">
        <f t="shared" si="54"/>
        <v>0</v>
      </c>
      <c r="N249" s="39">
        <v>1.6320420692350901</v>
      </c>
      <c r="O249" s="29">
        <f t="shared" si="55"/>
        <v>1.1424294484645631E-2</v>
      </c>
      <c r="P249" s="29">
        <f t="shared" si="56"/>
        <v>0.77195589874819759</v>
      </c>
      <c r="Q249" s="29">
        <f t="shared" si="57"/>
        <v>0.25949468900837935</v>
      </c>
      <c r="R249" s="29">
        <f t="shared" si="58"/>
        <v>0.46513198973200065</v>
      </c>
      <c r="S249" s="30">
        <f t="shared" si="59"/>
        <v>0.12403519726186685</v>
      </c>
    </row>
    <row r="250" spans="1:19" ht="15">
      <c r="A250" s="5" t="s">
        <v>404</v>
      </c>
      <c r="B250" s="43">
        <v>0</v>
      </c>
      <c r="C250" s="29">
        <f t="shared" si="45"/>
        <v>0</v>
      </c>
      <c r="D250" s="29">
        <f t="shared" si="46"/>
        <v>0</v>
      </c>
      <c r="E250" s="26">
        <f t="shared" si="47"/>
        <v>0</v>
      </c>
      <c r="F250" s="29">
        <f t="shared" si="48"/>
        <v>0</v>
      </c>
      <c r="G250" s="30">
        <f t="shared" si="49"/>
        <v>0</v>
      </c>
      <c r="H250" s="39">
        <v>0</v>
      </c>
      <c r="I250" s="29">
        <f t="shared" si="50"/>
        <v>0</v>
      </c>
      <c r="J250" s="29">
        <f t="shared" si="51"/>
        <v>0</v>
      </c>
      <c r="K250" s="26">
        <f t="shared" si="52"/>
        <v>0</v>
      </c>
      <c r="L250" s="29">
        <f t="shared" si="53"/>
        <v>0</v>
      </c>
      <c r="M250" s="30">
        <f t="shared" si="54"/>
        <v>0</v>
      </c>
      <c r="N250" s="39">
        <v>0</v>
      </c>
      <c r="O250" s="29">
        <f t="shared" si="55"/>
        <v>0</v>
      </c>
      <c r="P250" s="29">
        <f t="shared" si="56"/>
        <v>0</v>
      </c>
      <c r="Q250" s="29">
        <f t="shared" si="57"/>
        <v>0</v>
      </c>
      <c r="R250" s="29">
        <f t="shared" si="58"/>
        <v>0</v>
      </c>
      <c r="S250" s="30">
        <f t="shared" si="59"/>
        <v>0</v>
      </c>
    </row>
    <row r="251" spans="1:19" ht="15">
      <c r="A251" s="5" t="s">
        <v>405</v>
      </c>
      <c r="B251" s="43">
        <v>0</v>
      </c>
      <c r="C251" s="29">
        <f t="shared" si="45"/>
        <v>0</v>
      </c>
      <c r="D251" s="29">
        <f t="shared" si="46"/>
        <v>0</v>
      </c>
      <c r="E251" s="26">
        <f t="shared" si="47"/>
        <v>0</v>
      </c>
      <c r="F251" s="29">
        <f t="shared" si="48"/>
        <v>0</v>
      </c>
      <c r="G251" s="30">
        <f t="shared" si="49"/>
        <v>0</v>
      </c>
      <c r="H251" s="39">
        <v>0</v>
      </c>
      <c r="I251" s="29">
        <f t="shared" si="50"/>
        <v>0</v>
      </c>
      <c r="J251" s="29">
        <f t="shared" si="51"/>
        <v>0</v>
      </c>
      <c r="K251" s="26">
        <f t="shared" si="52"/>
        <v>0</v>
      </c>
      <c r="L251" s="29">
        <f t="shared" si="53"/>
        <v>0</v>
      </c>
      <c r="M251" s="30">
        <f t="shared" si="54"/>
        <v>0</v>
      </c>
      <c r="N251" s="39">
        <v>4.0867659728190402</v>
      </c>
      <c r="O251" s="29">
        <f t="shared" si="55"/>
        <v>2.8607361809733282E-2</v>
      </c>
      <c r="P251" s="29">
        <f t="shared" si="56"/>
        <v>1.933040305143406</v>
      </c>
      <c r="Q251" s="29">
        <f t="shared" si="57"/>
        <v>0.64979578967822738</v>
      </c>
      <c r="R251" s="29">
        <f t="shared" si="58"/>
        <v>1.1647283022534263</v>
      </c>
      <c r="S251" s="30">
        <f t="shared" si="59"/>
        <v>0.31059421393424702</v>
      </c>
    </row>
    <row r="252" spans="1:19" ht="15">
      <c r="A252" s="5" t="s">
        <v>406</v>
      </c>
      <c r="B252" s="43">
        <v>0.40872393023387799</v>
      </c>
      <c r="C252" s="29">
        <f t="shared" si="45"/>
        <v>2.861067511637146E-3</v>
      </c>
      <c r="D252" s="29">
        <f t="shared" si="46"/>
        <v>0.19332641900062428</v>
      </c>
      <c r="E252" s="26">
        <f t="shared" si="47"/>
        <v>6.4987104907186607E-2</v>
      </c>
      <c r="F252" s="29">
        <f t="shared" si="48"/>
        <v>0.11648632011665522</v>
      </c>
      <c r="G252" s="30">
        <f t="shared" si="49"/>
        <v>3.1063018697774725E-2</v>
      </c>
      <c r="H252" s="39">
        <v>0.81744786046775697</v>
      </c>
      <c r="I252" s="29">
        <f t="shared" si="50"/>
        <v>5.7221350232742989E-3</v>
      </c>
      <c r="J252" s="29">
        <f t="shared" si="51"/>
        <v>0.38665283800124906</v>
      </c>
      <c r="K252" s="26">
        <f t="shared" si="52"/>
        <v>0.12997420981437335</v>
      </c>
      <c r="L252" s="29">
        <f t="shared" si="53"/>
        <v>0.23297264023331071</v>
      </c>
      <c r="M252" s="30">
        <f t="shared" si="54"/>
        <v>6.2126037395549526E-2</v>
      </c>
      <c r="N252" s="39">
        <v>0.94130359690226495</v>
      </c>
      <c r="O252" s="29">
        <f t="shared" si="55"/>
        <v>6.5891251783158546E-3</v>
      </c>
      <c r="P252" s="29">
        <f t="shared" si="56"/>
        <v>0.44523660133477128</v>
      </c>
      <c r="Q252" s="29">
        <f t="shared" si="57"/>
        <v>0.14966727190746013</v>
      </c>
      <c r="R252" s="29">
        <f t="shared" si="58"/>
        <v>0.26827152511714547</v>
      </c>
      <c r="S252" s="30">
        <f t="shared" si="59"/>
        <v>7.1539073364572131E-2</v>
      </c>
    </row>
    <row r="253" spans="1:19" ht="15">
      <c r="A253" s="5" t="s">
        <v>407</v>
      </c>
      <c r="B253" s="43">
        <v>0</v>
      </c>
      <c r="C253" s="29">
        <f t="shared" si="45"/>
        <v>0</v>
      </c>
      <c r="D253" s="29">
        <f t="shared" si="46"/>
        <v>0</v>
      </c>
      <c r="E253" s="26">
        <f t="shared" si="47"/>
        <v>0</v>
      </c>
      <c r="F253" s="29">
        <f t="shared" si="48"/>
        <v>0</v>
      </c>
      <c r="G253" s="30">
        <f t="shared" si="49"/>
        <v>0</v>
      </c>
      <c r="H253" s="39">
        <v>0</v>
      </c>
      <c r="I253" s="29">
        <f t="shared" si="50"/>
        <v>0</v>
      </c>
      <c r="J253" s="29">
        <f t="shared" si="51"/>
        <v>0</v>
      </c>
      <c r="K253" s="26">
        <f t="shared" si="52"/>
        <v>0</v>
      </c>
      <c r="L253" s="29">
        <f t="shared" si="53"/>
        <v>0</v>
      </c>
      <c r="M253" s="30">
        <f t="shared" si="54"/>
        <v>0</v>
      </c>
      <c r="N253" s="39">
        <v>0.43338012333287002</v>
      </c>
      <c r="O253" s="29">
        <f t="shared" si="55"/>
        <v>3.0336608633300902E-3</v>
      </c>
      <c r="P253" s="29">
        <f t="shared" si="56"/>
        <v>0.20498879833644751</v>
      </c>
      <c r="Q253" s="29">
        <f t="shared" si="57"/>
        <v>6.8907439609926333E-2</v>
      </c>
      <c r="R253" s="29">
        <f t="shared" si="58"/>
        <v>0.12351333514986794</v>
      </c>
      <c r="S253" s="30">
        <f t="shared" si="59"/>
        <v>3.2936889373298119E-2</v>
      </c>
    </row>
    <row r="254" spans="1:19" ht="15">
      <c r="A254" s="5" t="s">
        <v>409</v>
      </c>
      <c r="B254" s="43">
        <v>2.0165237636824498E-2</v>
      </c>
      <c r="C254" s="29">
        <f t="shared" si="45"/>
        <v>1.411566634577715E-4</v>
      </c>
      <c r="D254" s="29">
        <f t="shared" si="46"/>
        <v>9.5381574022179866E-3</v>
      </c>
      <c r="E254" s="26">
        <f t="shared" si="47"/>
        <v>3.2062727842550954E-3</v>
      </c>
      <c r="F254" s="29">
        <f t="shared" si="48"/>
        <v>5.7470927264949819E-3</v>
      </c>
      <c r="G254" s="30">
        <f t="shared" si="49"/>
        <v>1.5325580603986618E-3</v>
      </c>
      <c r="H254" s="39">
        <v>4.03304752736489E-2</v>
      </c>
      <c r="I254" s="29">
        <f t="shared" si="50"/>
        <v>2.8231332691554229E-4</v>
      </c>
      <c r="J254" s="29">
        <f t="shared" si="51"/>
        <v>1.9076314804435928E-2</v>
      </c>
      <c r="K254" s="26">
        <f t="shared" si="52"/>
        <v>6.4125455685101751E-3</v>
      </c>
      <c r="L254" s="29">
        <f t="shared" si="53"/>
        <v>1.1494185452989936E-2</v>
      </c>
      <c r="M254" s="30">
        <f t="shared" si="54"/>
        <v>3.0651161207973163E-3</v>
      </c>
      <c r="N254" s="39">
        <v>5.7865464523061502E-2</v>
      </c>
      <c r="O254" s="29">
        <f t="shared" si="55"/>
        <v>4.0505825166143054E-4</v>
      </c>
      <c r="P254" s="29">
        <f t="shared" si="56"/>
        <v>2.737036471940809E-2</v>
      </c>
      <c r="Q254" s="29">
        <f t="shared" si="57"/>
        <v>9.2006088591667784E-3</v>
      </c>
      <c r="R254" s="29">
        <f t="shared" si="58"/>
        <v>1.6491657389072528E-2</v>
      </c>
      <c r="S254" s="30">
        <f t="shared" si="59"/>
        <v>4.3977753037526737E-3</v>
      </c>
    </row>
    <row r="255" spans="1:19" ht="15">
      <c r="A255" s="5" t="s">
        <v>411</v>
      </c>
      <c r="B255" s="43">
        <v>0</v>
      </c>
      <c r="C255" s="29">
        <f t="shared" si="45"/>
        <v>0</v>
      </c>
      <c r="D255" s="29">
        <f t="shared" si="46"/>
        <v>0</v>
      </c>
      <c r="E255" s="26">
        <f t="shared" si="47"/>
        <v>0</v>
      </c>
      <c r="F255" s="29">
        <f t="shared" si="48"/>
        <v>0</v>
      </c>
      <c r="G255" s="30">
        <f t="shared" si="49"/>
        <v>0</v>
      </c>
      <c r="H255" s="39">
        <v>0</v>
      </c>
      <c r="I255" s="29">
        <f t="shared" si="50"/>
        <v>0</v>
      </c>
      <c r="J255" s="29">
        <f t="shared" si="51"/>
        <v>0</v>
      </c>
      <c r="K255" s="26">
        <f t="shared" si="52"/>
        <v>0</v>
      </c>
      <c r="L255" s="29">
        <f t="shared" si="53"/>
        <v>0</v>
      </c>
      <c r="M255" s="30">
        <f t="shared" si="54"/>
        <v>0</v>
      </c>
      <c r="N255" s="39">
        <v>0</v>
      </c>
      <c r="O255" s="29">
        <f t="shared" si="55"/>
        <v>0</v>
      </c>
      <c r="P255" s="29">
        <f t="shared" si="56"/>
        <v>0</v>
      </c>
      <c r="Q255" s="29">
        <f t="shared" si="57"/>
        <v>0</v>
      </c>
      <c r="R255" s="29">
        <f t="shared" si="58"/>
        <v>0</v>
      </c>
      <c r="S255" s="30">
        <f t="shared" si="59"/>
        <v>0</v>
      </c>
    </row>
    <row r="256" spans="1:19" ht="15">
      <c r="A256" s="5" t="s">
        <v>413</v>
      </c>
      <c r="B256" s="43">
        <v>4.1376818503415498</v>
      </c>
      <c r="C256" s="29">
        <f t="shared" si="45"/>
        <v>2.8963772952390849E-2</v>
      </c>
      <c r="D256" s="29">
        <f t="shared" si="46"/>
        <v>1.9571235152115529</v>
      </c>
      <c r="E256" s="26">
        <f t="shared" si="47"/>
        <v>0.65789141420430641</v>
      </c>
      <c r="F256" s="29">
        <f t="shared" si="48"/>
        <v>1.1792393273473416</v>
      </c>
      <c r="G256" s="30">
        <f t="shared" si="49"/>
        <v>0.31446382062595779</v>
      </c>
      <c r="H256" s="39">
        <v>8.2753637006831102</v>
      </c>
      <c r="I256" s="29">
        <f t="shared" si="50"/>
        <v>5.7927545904781774E-2</v>
      </c>
      <c r="J256" s="29">
        <f t="shared" si="51"/>
        <v>3.9142470304231107</v>
      </c>
      <c r="K256" s="26">
        <f t="shared" si="52"/>
        <v>1.3157828284086146</v>
      </c>
      <c r="L256" s="29">
        <f t="shared" si="53"/>
        <v>2.3584786546946863</v>
      </c>
      <c r="M256" s="30">
        <f t="shared" si="54"/>
        <v>0.62892764125191636</v>
      </c>
      <c r="N256" s="39">
        <v>13.324986965486399</v>
      </c>
      <c r="O256" s="29">
        <f t="shared" si="55"/>
        <v>9.3274908758404801E-2</v>
      </c>
      <c r="P256" s="29">
        <f t="shared" si="56"/>
        <v>6.3027188346750664</v>
      </c>
      <c r="Q256" s="29">
        <f t="shared" si="57"/>
        <v>2.1186729275123377</v>
      </c>
      <c r="R256" s="29">
        <f t="shared" si="58"/>
        <v>3.7976212851636233</v>
      </c>
      <c r="S256" s="30">
        <f t="shared" si="59"/>
        <v>1.0126990093769663</v>
      </c>
    </row>
    <row r="257" spans="1:19" ht="15">
      <c r="A257" s="5" t="s">
        <v>414</v>
      </c>
      <c r="B257" s="43">
        <v>0.31229675844453603</v>
      </c>
      <c r="C257" s="29">
        <f t="shared" si="45"/>
        <v>2.1860773091117521E-3</v>
      </c>
      <c r="D257" s="29">
        <f t="shared" si="46"/>
        <v>0.14771636674426553</v>
      </c>
      <c r="E257" s="26">
        <f t="shared" si="47"/>
        <v>4.9655184592681229E-2</v>
      </c>
      <c r="F257" s="29">
        <f t="shared" si="48"/>
        <v>8.9004576156692758E-2</v>
      </c>
      <c r="G257" s="30">
        <f t="shared" si="49"/>
        <v>2.3734553641784738E-2</v>
      </c>
      <c r="H257" s="39">
        <v>0.62459351688907305</v>
      </c>
      <c r="I257" s="29">
        <f t="shared" si="50"/>
        <v>4.3721546182235111E-3</v>
      </c>
      <c r="J257" s="29">
        <f t="shared" si="51"/>
        <v>0.29543273348853155</v>
      </c>
      <c r="K257" s="26">
        <f t="shared" si="52"/>
        <v>9.9310369185362624E-2</v>
      </c>
      <c r="L257" s="29">
        <f t="shared" si="53"/>
        <v>0.17800915231338579</v>
      </c>
      <c r="M257" s="30">
        <f t="shared" si="54"/>
        <v>4.7469107283569553E-2</v>
      </c>
      <c r="N257" s="39">
        <v>1.0439291421290799</v>
      </c>
      <c r="O257" s="29">
        <f t="shared" si="55"/>
        <v>7.3075039949035596E-3</v>
      </c>
      <c r="P257" s="29">
        <f t="shared" si="56"/>
        <v>0.49377848422705478</v>
      </c>
      <c r="Q257" s="29">
        <f t="shared" si="57"/>
        <v>0.16598473359852373</v>
      </c>
      <c r="R257" s="29">
        <f t="shared" si="58"/>
        <v>0.29751980550678775</v>
      </c>
      <c r="S257" s="30">
        <f t="shared" si="59"/>
        <v>7.9338614801810078E-2</v>
      </c>
    </row>
    <row r="258" spans="1:19" ht="15">
      <c r="A258" s="5" t="s">
        <v>415</v>
      </c>
      <c r="B258" s="43">
        <v>150.00260276522701</v>
      </c>
      <c r="C258" s="29">
        <f t="shared" si="45"/>
        <v>1.050018219356589</v>
      </c>
      <c r="D258" s="29">
        <f t="shared" si="46"/>
        <v>70.951231107952367</v>
      </c>
      <c r="E258" s="26">
        <f t="shared" si="47"/>
        <v>23.850413839671095</v>
      </c>
      <c r="F258" s="29">
        <f t="shared" si="48"/>
        <v>42.750741788089691</v>
      </c>
      <c r="G258" s="30">
        <f t="shared" si="49"/>
        <v>11.400197810157252</v>
      </c>
      <c r="H258" s="39">
        <v>300.005205530453</v>
      </c>
      <c r="I258" s="29">
        <f t="shared" si="50"/>
        <v>2.1000364387131709</v>
      </c>
      <c r="J258" s="29">
        <f t="shared" si="51"/>
        <v>141.90246221590425</v>
      </c>
      <c r="K258" s="26">
        <f t="shared" si="52"/>
        <v>47.700827679342026</v>
      </c>
      <c r="L258" s="29">
        <f t="shared" si="53"/>
        <v>85.501483576179098</v>
      </c>
      <c r="M258" s="30">
        <f t="shared" si="54"/>
        <v>22.800395620314426</v>
      </c>
      <c r="N258" s="39">
        <v>1077.8310683529801</v>
      </c>
      <c r="O258" s="29">
        <f t="shared" si="55"/>
        <v>7.5448174784708604</v>
      </c>
      <c r="P258" s="29">
        <f t="shared" si="56"/>
        <v>509.81409533095956</v>
      </c>
      <c r="Q258" s="29">
        <f t="shared" si="57"/>
        <v>171.37513986812382</v>
      </c>
      <c r="R258" s="29">
        <f t="shared" si="58"/>
        <v>307.18185448059927</v>
      </c>
      <c r="S258" s="30">
        <f t="shared" si="59"/>
        <v>81.915161194826482</v>
      </c>
    </row>
    <row r="259" spans="1:19" ht="15">
      <c r="A259" s="5" t="s">
        <v>417</v>
      </c>
      <c r="B259" s="43">
        <v>0</v>
      </c>
      <c r="C259" s="29">
        <f t="shared" si="45"/>
        <v>0</v>
      </c>
      <c r="D259" s="29">
        <f t="shared" si="46"/>
        <v>0</v>
      </c>
      <c r="E259" s="26">
        <f t="shared" si="47"/>
        <v>0</v>
      </c>
      <c r="F259" s="29">
        <f t="shared" si="48"/>
        <v>0</v>
      </c>
      <c r="G259" s="30">
        <f t="shared" si="49"/>
        <v>0</v>
      </c>
      <c r="H259" s="39">
        <v>0</v>
      </c>
      <c r="I259" s="29">
        <f t="shared" si="50"/>
        <v>0</v>
      </c>
      <c r="J259" s="29">
        <f t="shared" si="51"/>
        <v>0</v>
      </c>
      <c r="K259" s="26">
        <f t="shared" si="52"/>
        <v>0</v>
      </c>
      <c r="L259" s="29">
        <f t="shared" si="53"/>
        <v>0</v>
      </c>
      <c r="M259" s="30">
        <f t="shared" si="54"/>
        <v>0</v>
      </c>
      <c r="N259" s="39">
        <v>1.92063720282891</v>
      </c>
      <c r="O259" s="29">
        <f t="shared" si="55"/>
        <v>1.344446041980237E-2</v>
      </c>
      <c r="P259" s="29">
        <f t="shared" si="56"/>
        <v>0.90846139693807437</v>
      </c>
      <c r="Q259" s="29">
        <f t="shared" si="57"/>
        <v>0.30538131524979673</v>
      </c>
      <c r="R259" s="29">
        <f t="shared" si="58"/>
        <v>0.54738160280623926</v>
      </c>
      <c r="S259" s="30">
        <f t="shared" si="59"/>
        <v>0.14596842741499716</v>
      </c>
    </row>
    <row r="260" spans="1:19" ht="15">
      <c r="A260" s="5" t="s">
        <v>418</v>
      </c>
      <c r="B260" s="43">
        <v>0.257923655538497</v>
      </c>
      <c r="C260" s="29">
        <f t="shared" si="45"/>
        <v>1.8054655887694789E-3</v>
      </c>
      <c r="D260" s="29">
        <f t="shared" si="46"/>
        <v>0.12199788906970907</v>
      </c>
      <c r="E260" s="26">
        <f t="shared" si="47"/>
        <v>4.1009861230621024E-2</v>
      </c>
      <c r="F260" s="29">
        <f t="shared" si="48"/>
        <v>7.350824182847164E-2</v>
      </c>
      <c r="G260" s="30">
        <f t="shared" si="49"/>
        <v>1.960219782092577E-2</v>
      </c>
      <c r="H260" s="39">
        <v>0.515847311076993</v>
      </c>
      <c r="I260" s="29">
        <f t="shared" si="50"/>
        <v>3.6109311775389509E-3</v>
      </c>
      <c r="J260" s="29">
        <f t="shared" si="51"/>
        <v>0.24399577813941767</v>
      </c>
      <c r="K260" s="26">
        <f t="shared" si="52"/>
        <v>8.2019722461241881E-2</v>
      </c>
      <c r="L260" s="29">
        <f t="shared" si="53"/>
        <v>0.147016483656943</v>
      </c>
      <c r="M260" s="30">
        <f t="shared" si="54"/>
        <v>3.9204395641851464E-2</v>
      </c>
      <c r="N260" s="39">
        <v>0.61317699241227497</v>
      </c>
      <c r="O260" s="29">
        <f t="shared" si="55"/>
        <v>4.292238946885925E-3</v>
      </c>
      <c r="P260" s="29">
        <f t="shared" si="56"/>
        <v>0.29003271741100606</v>
      </c>
      <c r="Q260" s="29">
        <f t="shared" si="57"/>
        <v>9.7495141793551718E-2</v>
      </c>
      <c r="R260" s="29">
        <f t="shared" si="58"/>
        <v>0.17475544283749836</v>
      </c>
      <c r="S260" s="30">
        <f t="shared" si="59"/>
        <v>4.6601451423332899E-2</v>
      </c>
    </row>
    <row r="261" spans="1:19" ht="15">
      <c r="A261" s="5" t="s">
        <v>419</v>
      </c>
      <c r="B261" s="43">
        <v>2.3414655284300502E-3</v>
      </c>
      <c r="C261" s="29">
        <f t="shared" ref="C261:C324" si="60">B261*0.007</f>
        <v>1.6390258699010351E-5</v>
      </c>
      <c r="D261" s="29">
        <f t="shared" ref="D261:D324" si="61">B261*0.473</f>
        <v>1.1075131949474138E-3</v>
      </c>
      <c r="E261" s="26">
        <f t="shared" ref="E261:E324" si="62">B261*0.159</f>
        <v>3.7229301902037799E-4</v>
      </c>
      <c r="F261" s="29">
        <f t="shared" ref="F261:F324" si="63">B261*0.285</f>
        <v>6.673176756025643E-4</v>
      </c>
      <c r="G261" s="30">
        <f t="shared" ref="G261:G324" si="64">B261*0.076</f>
        <v>1.7795138016068381E-4</v>
      </c>
      <c r="H261" s="39">
        <v>4.6829310568601099E-3</v>
      </c>
      <c r="I261" s="29">
        <f t="shared" ref="I261:I324" si="65">H261*0.007</f>
        <v>3.2780517398020771E-5</v>
      </c>
      <c r="J261" s="29">
        <f t="shared" ref="J261:J324" si="66">H261*0.473</f>
        <v>2.2150263898948318E-3</v>
      </c>
      <c r="K261" s="26">
        <f t="shared" ref="K261:K324" si="67">H261*0.159</f>
        <v>7.4458603804075749E-4</v>
      </c>
      <c r="L261" s="29">
        <f t="shared" ref="L261:L324" si="68">H261*0.285</f>
        <v>1.3346353512051312E-3</v>
      </c>
      <c r="M261" s="30">
        <f t="shared" ref="M261:M324" si="69">H261*0.076</f>
        <v>3.5590276032136832E-4</v>
      </c>
      <c r="N261" s="39">
        <v>5.56650295438088E-3</v>
      </c>
      <c r="O261" s="29">
        <f t="shared" ref="O261:O324" si="70">N261*0.007</f>
        <v>3.8965520680666162E-5</v>
      </c>
      <c r="P261" s="29">
        <f t="shared" ref="P261:P324" si="71">N261*0.473</f>
        <v>2.6329558974221559E-3</v>
      </c>
      <c r="Q261" s="29">
        <f t="shared" ref="Q261:Q324" si="72">N261*0.159</f>
        <v>8.8507396974655996E-4</v>
      </c>
      <c r="R261" s="29">
        <f t="shared" ref="R261:R324" si="73">N261*0.285</f>
        <v>1.5864533419985506E-3</v>
      </c>
      <c r="S261" s="30">
        <f t="shared" ref="S261:S324" si="74">N261*0.076</f>
        <v>4.2305422453294689E-4</v>
      </c>
    </row>
    <row r="262" spans="1:19" ht="15">
      <c r="A262" s="5" t="s">
        <v>420</v>
      </c>
      <c r="B262" s="43">
        <v>0.85279040652678295</v>
      </c>
      <c r="C262" s="29">
        <f t="shared" si="60"/>
        <v>5.9695328456874806E-3</v>
      </c>
      <c r="D262" s="29">
        <f t="shared" si="61"/>
        <v>0.40336986228716831</v>
      </c>
      <c r="E262" s="26">
        <f t="shared" si="62"/>
        <v>0.13559367463775848</v>
      </c>
      <c r="F262" s="29">
        <f t="shared" si="63"/>
        <v>0.24304526586013311</v>
      </c>
      <c r="G262" s="30">
        <f t="shared" si="64"/>
        <v>6.4812070896035509E-2</v>
      </c>
      <c r="H262" s="39">
        <v>1.7055808130535699</v>
      </c>
      <c r="I262" s="29">
        <f t="shared" si="65"/>
        <v>1.1939065691374989E-2</v>
      </c>
      <c r="J262" s="29">
        <f t="shared" si="66"/>
        <v>0.80673972457433851</v>
      </c>
      <c r="K262" s="26">
        <f t="shared" si="67"/>
        <v>0.27118734927551763</v>
      </c>
      <c r="L262" s="29">
        <f t="shared" si="68"/>
        <v>0.48609053172026739</v>
      </c>
      <c r="M262" s="30">
        <f t="shared" si="69"/>
        <v>0.1296241417920713</v>
      </c>
      <c r="N262" s="39">
        <v>2.0273885136297101</v>
      </c>
      <c r="O262" s="29">
        <f t="shared" si="70"/>
        <v>1.4191719595407971E-2</v>
      </c>
      <c r="P262" s="29">
        <f t="shared" si="71"/>
        <v>0.95895476694685278</v>
      </c>
      <c r="Q262" s="29">
        <f t="shared" si="72"/>
        <v>0.3223547736671239</v>
      </c>
      <c r="R262" s="29">
        <f t="shared" si="73"/>
        <v>0.57780572638446737</v>
      </c>
      <c r="S262" s="30">
        <f t="shared" si="74"/>
        <v>0.15408152703585795</v>
      </c>
    </row>
    <row r="263" spans="1:19" ht="15">
      <c r="A263" s="5" t="s">
        <v>421</v>
      </c>
      <c r="B263" s="43">
        <v>1.4504436738877899</v>
      </c>
      <c r="C263" s="29">
        <f t="shared" si="60"/>
        <v>1.015310571721453E-2</v>
      </c>
      <c r="D263" s="29">
        <f t="shared" si="61"/>
        <v>0.68605985774892464</v>
      </c>
      <c r="E263" s="26">
        <f t="shared" si="62"/>
        <v>0.23062054414815861</v>
      </c>
      <c r="F263" s="29">
        <f t="shared" si="63"/>
        <v>0.41337644705802012</v>
      </c>
      <c r="G263" s="30">
        <f t="shared" si="64"/>
        <v>0.11023371921547204</v>
      </c>
      <c r="H263" s="39">
        <v>2.9008873477755901</v>
      </c>
      <c r="I263" s="29">
        <f t="shared" si="65"/>
        <v>2.0306211434429133E-2</v>
      </c>
      <c r="J263" s="29">
        <f t="shared" si="66"/>
        <v>1.3721197154978539</v>
      </c>
      <c r="K263" s="26">
        <f t="shared" si="67"/>
        <v>0.46124108829631882</v>
      </c>
      <c r="L263" s="29">
        <f t="shared" si="68"/>
        <v>0.82675289411604314</v>
      </c>
      <c r="M263" s="30">
        <f t="shared" si="69"/>
        <v>0.22046743843094485</v>
      </c>
      <c r="N263" s="39">
        <v>3.4482245832049401</v>
      </c>
      <c r="O263" s="29">
        <f t="shared" si="70"/>
        <v>2.4137572082434579E-2</v>
      </c>
      <c r="P263" s="29">
        <f t="shared" si="71"/>
        <v>1.6310102278559366</v>
      </c>
      <c r="Q263" s="29">
        <f t="shared" si="72"/>
        <v>0.54826770872958552</v>
      </c>
      <c r="R263" s="29">
        <f t="shared" si="73"/>
        <v>0.98274400621340785</v>
      </c>
      <c r="S263" s="30">
        <f t="shared" si="74"/>
        <v>0.26206506832357546</v>
      </c>
    </row>
    <row r="264" spans="1:19" ht="15">
      <c r="A264" s="5" t="s">
        <v>422</v>
      </c>
      <c r="B264" s="43">
        <v>2.9607773407545701</v>
      </c>
      <c r="C264" s="29">
        <f t="shared" si="60"/>
        <v>2.0725441385281991E-2</v>
      </c>
      <c r="D264" s="29">
        <f t="shared" si="61"/>
        <v>1.4004476821769116</v>
      </c>
      <c r="E264" s="26">
        <f t="shared" si="62"/>
        <v>0.47076359717997668</v>
      </c>
      <c r="F264" s="29">
        <f t="shared" si="63"/>
        <v>0.84382154211505245</v>
      </c>
      <c r="G264" s="30">
        <f t="shared" si="64"/>
        <v>0.22501907789734732</v>
      </c>
      <c r="H264" s="39">
        <v>5.9215546815091296</v>
      </c>
      <c r="I264" s="29">
        <f t="shared" si="65"/>
        <v>4.1450882770563906E-2</v>
      </c>
      <c r="J264" s="29">
        <f t="shared" si="66"/>
        <v>2.8008953643538179</v>
      </c>
      <c r="K264" s="26">
        <f t="shared" si="67"/>
        <v>0.94152719435995158</v>
      </c>
      <c r="L264" s="29">
        <f t="shared" si="68"/>
        <v>1.6876430842301018</v>
      </c>
      <c r="M264" s="30">
        <f t="shared" si="69"/>
        <v>0.45003815579469386</v>
      </c>
      <c r="N264" s="39">
        <v>7.0388291497184001</v>
      </c>
      <c r="O264" s="29">
        <f t="shared" si="70"/>
        <v>4.9271804048028799E-2</v>
      </c>
      <c r="P264" s="29">
        <f t="shared" si="71"/>
        <v>3.3293661878168033</v>
      </c>
      <c r="Q264" s="29">
        <f t="shared" si="72"/>
        <v>1.1191738348052256</v>
      </c>
      <c r="R264" s="29">
        <f t="shared" si="73"/>
        <v>2.006066307669744</v>
      </c>
      <c r="S264" s="30">
        <f t="shared" si="74"/>
        <v>0.53495101537859835</v>
      </c>
    </row>
    <row r="265" spans="1:19" ht="15">
      <c r="A265" s="5" t="s">
        <v>423</v>
      </c>
      <c r="B265" s="43">
        <v>13.614900953143</v>
      </c>
      <c r="C265" s="29">
        <f t="shared" si="60"/>
        <v>9.5304306672001002E-2</v>
      </c>
      <c r="D265" s="29">
        <f t="shared" si="61"/>
        <v>6.4398481508366388</v>
      </c>
      <c r="E265" s="26">
        <f t="shared" si="62"/>
        <v>2.1647692515497368</v>
      </c>
      <c r="F265" s="29">
        <f t="shared" si="63"/>
        <v>3.8802467716457545</v>
      </c>
      <c r="G265" s="30">
        <f t="shared" si="64"/>
        <v>1.034732472438868</v>
      </c>
      <c r="H265" s="39">
        <v>27.229801906285999</v>
      </c>
      <c r="I265" s="29">
        <f t="shared" si="65"/>
        <v>0.190608613344002</v>
      </c>
      <c r="J265" s="29">
        <f t="shared" si="66"/>
        <v>12.879696301673278</v>
      </c>
      <c r="K265" s="26">
        <f t="shared" si="67"/>
        <v>4.3295385030994735</v>
      </c>
      <c r="L265" s="29">
        <f t="shared" si="68"/>
        <v>7.760493543291509</v>
      </c>
      <c r="M265" s="30">
        <f t="shared" si="69"/>
        <v>2.069464944877736</v>
      </c>
      <c r="N265" s="39">
        <v>45.511173228239301</v>
      </c>
      <c r="O265" s="29">
        <f t="shared" si="70"/>
        <v>0.3185782125976751</v>
      </c>
      <c r="P265" s="29">
        <f t="shared" si="71"/>
        <v>21.526784936957188</v>
      </c>
      <c r="Q265" s="29">
        <f t="shared" si="72"/>
        <v>7.2362765432900487</v>
      </c>
      <c r="R265" s="29">
        <f t="shared" si="73"/>
        <v>12.9706843700482</v>
      </c>
      <c r="S265" s="30">
        <f t="shared" si="74"/>
        <v>3.4588491653461868</v>
      </c>
    </row>
    <row r="266" spans="1:19" ht="15">
      <c r="A266" s="5" t="s">
        <v>424</v>
      </c>
      <c r="B266" s="43">
        <v>7.2184250532878497E-2</v>
      </c>
      <c r="C266" s="29">
        <f t="shared" si="60"/>
        <v>5.052897537301495E-4</v>
      </c>
      <c r="D266" s="29">
        <f t="shared" si="61"/>
        <v>3.4143150502051529E-2</v>
      </c>
      <c r="E266" s="26">
        <f t="shared" si="62"/>
        <v>1.1477295834727681E-2</v>
      </c>
      <c r="F266" s="29">
        <f t="shared" si="63"/>
        <v>2.0572511401870369E-2</v>
      </c>
      <c r="G266" s="30">
        <f t="shared" si="64"/>
        <v>5.4860030404987655E-3</v>
      </c>
      <c r="H266" s="39">
        <v>0.14436850106575699</v>
      </c>
      <c r="I266" s="29">
        <f t="shared" si="65"/>
        <v>1.010579507460299E-3</v>
      </c>
      <c r="J266" s="29">
        <f t="shared" si="66"/>
        <v>6.8286301004103059E-2</v>
      </c>
      <c r="K266" s="26">
        <f t="shared" si="67"/>
        <v>2.2954591669455363E-2</v>
      </c>
      <c r="L266" s="29">
        <f t="shared" si="68"/>
        <v>4.1145022803740737E-2</v>
      </c>
      <c r="M266" s="30">
        <f t="shared" si="69"/>
        <v>1.0972006080997531E-2</v>
      </c>
      <c r="N266" s="39">
        <v>0.171607840889485</v>
      </c>
      <c r="O266" s="29">
        <f t="shared" si="70"/>
        <v>1.2012548862263949E-3</v>
      </c>
      <c r="P266" s="29">
        <f t="shared" si="71"/>
        <v>8.1170508740726399E-2</v>
      </c>
      <c r="Q266" s="29">
        <f t="shared" si="72"/>
        <v>2.7285646701428114E-2</v>
      </c>
      <c r="R266" s="29">
        <f t="shared" si="73"/>
        <v>4.8908234653503219E-2</v>
      </c>
      <c r="S266" s="30">
        <f t="shared" si="74"/>
        <v>1.304219590760086E-2</v>
      </c>
    </row>
    <row r="267" spans="1:19" ht="15">
      <c r="A267" s="5" t="s">
        <v>425</v>
      </c>
      <c r="B267" s="43">
        <v>0.43796989150272497</v>
      </c>
      <c r="C267" s="29">
        <f t="shared" si="60"/>
        <v>3.0657892405190749E-3</v>
      </c>
      <c r="D267" s="29">
        <f t="shared" si="61"/>
        <v>0.2071597586807889</v>
      </c>
      <c r="E267" s="26">
        <f t="shared" si="62"/>
        <v>6.9637212748933267E-2</v>
      </c>
      <c r="F267" s="29">
        <f t="shared" si="63"/>
        <v>0.12482141907827661</v>
      </c>
      <c r="G267" s="30">
        <f t="shared" si="64"/>
        <v>3.3285711754207095E-2</v>
      </c>
      <c r="H267" s="39">
        <v>0.87593978300544995</v>
      </c>
      <c r="I267" s="29">
        <f t="shared" si="65"/>
        <v>6.1315784810381498E-3</v>
      </c>
      <c r="J267" s="29">
        <f t="shared" si="66"/>
        <v>0.41431951736157779</v>
      </c>
      <c r="K267" s="26">
        <f t="shared" si="67"/>
        <v>0.13927442549786653</v>
      </c>
      <c r="L267" s="29">
        <f t="shared" si="68"/>
        <v>0.24964283815655322</v>
      </c>
      <c r="M267" s="30">
        <f t="shared" si="69"/>
        <v>6.657142350841419E-2</v>
      </c>
      <c r="N267" s="39">
        <v>1.04121144017629</v>
      </c>
      <c r="O267" s="29">
        <f t="shared" si="70"/>
        <v>7.2884800812340299E-3</v>
      </c>
      <c r="P267" s="29">
        <f t="shared" si="71"/>
        <v>0.49249301120338512</v>
      </c>
      <c r="Q267" s="29">
        <f t="shared" si="72"/>
        <v>0.16555261898803011</v>
      </c>
      <c r="R267" s="29">
        <f t="shared" si="73"/>
        <v>0.29674526045024263</v>
      </c>
      <c r="S267" s="30">
        <f t="shared" si="74"/>
        <v>7.9132069453398041E-2</v>
      </c>
    </row>
    <row r="268" spans="1:19" ht="15">
      <c r="A268" s="5" t="s">
        <v>426</v>
      </c>
      <c r="B268" s="43">
        <v>0.48851374678021903</v>
      </c>
      <c r="C268" s="29">
        <f t="shared" si="60"/>
        <v>3.4195962274615331E-3</v>
      </c>
      <c r="D268" s="29">
        <f t="shared" si="61"/>
        <v>0.2310670022270436</v>
      </c>
      <c r="E268" s="26">
        <f t="shared" si="62"/>
        <v>7.7673685738054832E-2</v>
      </c>
      <c r="F268" s="29">
        <f t="shared" si="63"/>
        <v>0.13922641783236242</v>
      </c>
      <c r="G268" s="30">
        <f t="shared" si="64"/>
        <v>3.7127044755296643E-2</v>
      </c>
      <c r="H268" s="39">
        <v>0.97702749356043805</v>
      </c>
      <c r="I268" s="29">
        <f t="shared" si="65"/>
        <v>6.8391924549230662E-3</v>
      </c>
      <c r="J268" s="29">
        <f t="shared" si="66"/>
        <v>0.4621340044540872</v>
      </c>
      <c r="K268" s="26">
        <f t="shared" si="67"/>
        <v>0.15534737147610966</v>
      </c>
      <c r="L268" s="29">
        <f t="shared" si="68"/>
        <v>0.27845283566472484</v>
      </c>
      <c r="M268" s="30">
        <f t="shared" si="69"/>
        <v>7.4254089510593285E-2</v>
      </c>
      <c r="N268" s="39">
        <v>1.1613723036661801</v>
      </c>
      <c r="O268" s="29">
        <f t="shared" si="70"/>
        <v>8.1296061256632603E-3</v>
      </c>
      <c r="P268" s="29">
        <f t="shared" si="71"/>
        <v>0.54932909963410315</v>
      </c>
      <c r="Q268" s="29">
        <f t="shared" si="72"/>
        <v>0.18465819628292263</v>
      </c>
      <c r="R268" s="29">
        <f t="shared" si="73"/>
        <v>0.3309911065448613</v>
      </c>
      <c r="S268" s="30">
        <f t="shared" si="74"/>
        <v>8.8264295078629679E-2</v>
      </c>
    </row>
    <row r="269" spans="1:19" ht="15">
      <c r="A269" s="5" t="s">
        <v>427</v>
      </c>
      <c r="B269" s="43">
        <v>2.1931923882715099</v>
      </c>
      <c r="C269" s="29">
        <f t="shared" si="60"/>
        <v>1.535234671790057E-2</v>
      </c>
      <c r="D269" s="29">
        <f t="shared" si="61"/>
        <v>1.0373799996524242</v>
      </c>
      <c r="E269" s="26">
        <f t="shared" si="62"/>
        <v>0.34871758973517009</v>
      </c>
      <c r="F269" s="29">
        <f t="shared" si="63"/>
        <v>0.62505983065738024</v>
      </c>
      <c r="G269" s="30">
        <f t="shared" si="64"/>
        <v>0.16668262150863475</v>
      </c>
      <c r="H269" s="39">
        <v>4.3863847765430197</v>
      </c>
      <c r="I269" s="29">
        <f t="shared" si="65"/>
        <v>3.070469343580114E-2</v>
      </c>
      <c r="J269" s="29">
        <f t="shared" si="66"/>
        <v>2.0747599993048484</v>
      </c>
      <c r="K269" s="26">
        <f t="shared" si="67"/>
        <v>0.69743517947034017</v>
      </c>
      <c r="L269" s="29">
        <f t="shared" si="68"/>
        <v>1.2501196613147605</v>
      </c>
      <c r="M269" s="30">
        <f t="shared" si="69"/>
        <v>0.3333652430172695</v>
      </c>
      <c r="N269" s="39">
        <v>5.2140045457020898</v>
      </c>
      <c r="O269" s="29">
        <f t="shared" si="70"/>
        <v>3.6498031819914629E-2</v>
      </c>
      <c r="P269" s="29">
        <f t="shared" si="71"/>
        <v>2.4662241501170885</v>
      </c>
      <c r="Q269" s="29">
        <f t="shared" si="72"/>
        <v>0.82902672276663225</v>
      </c>
      <c r="R269" s="29">
        <f t="shared" si="73"/>
        <v>1.4859912955250956</v>
      </c>
      <c r="S269" s="30">
        <f t="shared" si="74"/>
        <v>0.39626434547335881</v>
      </c>
    </row>
    <row r="270" spans="1:19" ht="15">
      <c r="A270" s="5" t="s">
        <v>428</v>
      </c>
      <c r="B270" s="43">
        <v>1.7849872483086899</v>
      </c>
      <c r="C270" s="29">
        <f t="shared" si="60"/>
        <v>1.2494910738160829E-2</v>
      </c>
      <c r="D270" s="29">
        <f t="shared" si="61"/>
        <v>0.84429896845001029</v>
      </c>
      <c r="E270" s="26">
        <f t="shared" si="62"/>
        <v>0.28381297248108173</v>
      </c>
      <c r="F270" s="29">
        <f t="shared" si="63"/>
        <v>0.50872136576797655</v>
      </c>
      <c r="G270" s="30">
        <f t="shared" si="64"/>
        <v>0.13565903087146045</v>
      </c>
      <c r="H270" s="39">
        <v>3.5699744966173799</v>
      </c>
      <c r="I270" s="29">
        <f t="shared" si="65"/>
        <v>2.4989821476321658E-2</v>
      </c>
      <c r="J270" s="29">
        <f t="shared" si="66"/>
        <v>1.6885979369000206</v>
      </c>
      <c r="K270" s="26">
        <f t="shared" si="67"/>
        <v>0.56762594496216345</v>
      </c>
      <c r="L270" s="29">
        <f t="shared" si="68"/>
        <v>1.0174427315359531</v>
      </c>
      <c r="M270" s="30">
        <f t="shared" si="69"/>
        <v>0.27131806174292089</v>
      </c>
      <c r="N270" s="39">
        <v>4.2435545903187801</v>
      </c>
      <c r="O270" s="29">
        <f t="shared" si="70"/>
        <v>2.970488213223146E-2</v>
      </c>
      <c r="P270" s="29">
        <f t="shared" si="71"/>
        <v>2.0072013212207831</v>
      </c>
      <c r="Q270" s="29">
        <f t="shared" si="72"/>
        <v>0.67472517986068603</v>
      </c>
      <c r="R270" s="29">
        <f t="shared" si="73"/>
        <v>1.2094130582408522</v>
      </c>
      <c r="S270" s="30">
        <f t="shared" si="74"/>
        <v>0.3225101488642273</v>
      </c>
    </row>
    <row r="271" spans="1:19" ht="15">
      <c r="A271" s="5" t="s">
        <v>429</v>
      </c>
      <c r="B271" s="43">
        <v>0.49754794196832502</v>
      </c>
      <c r="C271" s="29">
        <f t="shared" si="60"/>
        <v>3.4828355937782753E-3</v>
      </c>
      <c r="D271" s="29">
        <f t="shared" si="61"/>
        <v>0.23534017655101772</v>
      </c>
      <c r="E271" s="26">
        <f t="shared" si="62"/>
        <v>7.9110122772963684E-2</v>
      </c>
      <c r="F271" s="29">
        <f t="shared" si="63"/>
        <v>0.14180116346097263</v>
      </c>
      <c r="G271" s="30">
        <f t="shared" si="64"/>
        <v>3.7813643589592702E-2</v>
      </c>
      <c r="H271" s="39">
        <v>0.99509588393664905</v>
      </c>
      <c r="I271" s="29">
        <f t="shared" si="65"/>
        <v>6.9656711875565437E-3</v>
      </c>
      <c r="J271" s="29">
        <f t="shared" si="66"/>
        <v>0.47068035310203499</v>
      </c>
      <c r="K271" s="26">
        <f t="shared" si="67"/>
        <v>0.1582202455459272</v>
      </c>
      <c r="L271" s="29">
        <f t="shared" si="68"/>
        <v>0.28360232692194498</v>
      </c>
      <c r="M271" s="30">
        <f t="shared" si="69"/>
        <v>7.5627287179185321E-2</v>
      </c>
      <c r="N271" s="39">
        <v>1.18284982430205</v>
      </c>
      <c r="O271" s="29">
        <f t="shared" si="70"/>
        <v>8.2799487701143495E-3</v>
      </c>
      <c r="P271" s="29">
        <f t="shared" si="71"/>
        <v>0.55948796689486957</v>
      </c>
      <c r="Q271" s="29">
        <f t="shared" si="72"/>
        <v>0.18807312206402596</v>
      </c>
      <c r="R271" s="29">
        <f t="shared" si="73"/>
        <v>0.33711219992608421</v>
      </c>
      <c r="S271" s="30">
        <f t="shared" si="74"/>
        <v>8.9896586646955795E-2</v>
      </c>
    </row>
    <row r="272" spans="1:19" ht="15">
      <c r="A272" s="5" t="s">
        <v>430</v>
      </c>
      <c r="B272" s="43">
        <v>0.81003845302340705</v>
      </c>
      <c r="C272" s="29">
        <f t="shared" si="60"/>
        <v>5.6702691711638491E-3</v>
      </c>
      <c r="D272" s="29">
        <f t="shared" si="61"/>
        <v>0.38314818828007152</v>
      </c>
      <c r="E272" s="26">
        <f t="shared" si="62"/>
        <v>0.12879611403072172</v>
      </c>
      <c r="F272" s="29">
        <f t="shared" si="63"/>
        <v>0.23086095911167098</v>
      </c>
      <c r="G272" s="30">
        <f t="shared" si="64"/>
        <v>6.1562922429778934E-2</v>
      </c>
      <c r="H272" s="39">
        <v>1.6200769060468101</v>
      </c>
      <c r="I272" s="29">
        <f t="shared" si="65"/>
        <v>1.134053834232767E-2</v>
      </c>
      <c r="J272" s="29">
        <f t="shared" si="66"/>
        <v>0.76629637656014116</v>
      </c>
      <c r="K272" s="26">
        <f t="shared" si="67"/>
        <v>0.25759222806144283</v>
      </c>
      <c r="L272" s="29">
        <f t="shared" si="68"/>
        <v>0.46172191822334085</v>
      </c>
      <c r="M272" s="30">
        <f t="shared" si="69"/>
        <v>0.12312584485955756</v>
      </c>
      <c r="N272" s="39">
        <v>1.92575179398018</v>
      </c>
      <c r="O272" s="29">
        <f t="shared" si="70"/>
        <v>1.348026255786126E-2</v>
      </c>
      <c r="P272" s="29">
        <f t="shared" si="71"/>
        <v>0.91088059855262515</v>
      </c>
      <c r="Q272" s="29">
        <f t="shared" si="72"/>
        <v>0.30619453524284862</v>
      </c>
      <c r="R272" s="29">
        <f t="shared" si="73"/>
        <v>0.54883926128435123</v>
      </c>
      <c r="S272" s="30">
        <f t="shared" si="74"/>
        <v>0.14635713634249367</v>
      </c>
    </row>
    <row r="273" spans="1:19" ht="15">
      <c r="A273" s="5" t="s">
        <v>431</v>
      </c>
      <c r="B273" s="43">
        <v>0.75215455926713004</v>
      </c>
      <c r="C273" s="29">
        <f t="shared" si="60"/>
        <v>5.2650819148699103E-3</v>
      </c>
      <c r="D273" s="29">
        <f t="shared" si="61"/>
        <v>0.35576910653335247</v>
      </c>
      <c r="E273" s="26">
        <f t="shared" si="62"/>
        <v>0.11959257492347368</v>
      </c>
      <c r="F273" s="29">
        <f t="shared" si="63"/>
        <v>0.21436404939113204</v>
      </c>
      <c r="G273" s="30">
        <f t="shared" si="64"/>
        <v>5.7163746504301879E-2</v>
      </c>
      <c r="H273" s="39">
        <v>1.5043091185342601</v>
      </c>
      <c r="I273" s="29">
        <f t="shared" si="65"/>
        <v>1.0530163829739821E-2</v>
      </c>
      <c r="J273" s="29">
        <f t="shared" si="66"/>
        <v>0.71153821306670495</v>
      </c>
      <c r="K273" s="26">
        <f t="shared" si="67"/>
        <v>0.23918514984694736</v>
      </c>
      <c r="L273" s="29">
        <f t="shared" si="68"/>
        <v>0.42872809878226409</v>
      </c>
      <c r="M273" s="30">
        <f t="shared" si="69"/>
        <v>0.11432749300860376</v>
      </c>
      <c r="N273" s="39">
        <v>1.78814102769167</v>
      </c>
      <c r="O273" s="29">
        <f t="shared" si="70"/>
        <v>1.2516987193841691E-2</v>
      </c>
      <c r="P273" s="29">
        <f t="shared" si="71"/>
        <v>0.84579070609815987</v>
      </c>
      <c r="Q273" s="29">
        <f t="shared" si="72"/>
        <v>0.28431442340297552</v>
      </c>
      <c r="R273" s="29">
        <f t="shared" si="73"/>
        <v>0.5096201928921259</v>
      </c>
      <c r="S273" s="30">
        <f t="shared" si="74"/>
        <v>0.13589871810456691</v>
      </c>
    </row>
    <row r="274" spans="1:19" ht="15">
      <c r="A274" s="5" t="s">
        <v>432</v>
      </c>
      <c r="B274" s="43">
        <v>3.9052432698898301</v>
      </c>
      <c r="C274" s="29">
        <f t="shared" si="60"/>
        <v>2.733670288922881E-2</v>
      </c>
      <c r="D274" s="29">
        <f t="shared" si="61"/>
        <v>1.8471800666578895</v>
      </c>
      <c r="E274" s="26">
        <f t="shared" si="62"/>
        <v>0.62093367991248294</v>
      </c>
      <c r="F274" s="29">
        <f t="shared" si="63"/>
        <v>1.1129943319186015</v>
      </c>
      <c r="G274" s="30">
        <f t="shared" si="64"/>
        <v>0.2967984885116271</v>
      </c>
      <c r="H274" s="39">
        <v>7.8104865397796699</v>
      </c>
      <c r="I274" s="29">
        <f t="shared" si="65"/>
        <v>5.4673405778457689E-2</v>
      </c>
      <c r="J274" s="29">
        <f t="shared" si="66"/>
        <v>3.6943601333157838</v>
      </c>
      <c r="K274" s="26">
        <f t="shared" si="67"/>
        <v>1.2418673598249674</v>
      </c>
      <c r="L274" s="29">
        <f t="shared" si="68"/>
        <v>2.2259886638372057</v>
      </c>
      <c r="M274" s="30">
        <f t="shared" si="69"/>
        <v>0.59359697702325487</v>
      </c>
      <c r="N274" s="39">
        <v>9.2841632453984708</v>
      </c>
      <c r="O274" s="29">
        <f t="shared" si="70"/>
        <v>6.49891427177893E-2</v>
      </c>
      <c r="P274" s="29">
        <f t="shared" si="71"/>
        <v>4.3914092150734767</v>
      </c>
      <c r="Q274" s="29">
        <f t="shared" si="72"/>
        <v>1.4761819560183569</v>
      </c>
      <c r="R274" s="29">
        <f t="shared" si="73"/>
        <v>2.6459865249385639</v>
      </c>
      <c r="S274" s="30">
        <f t="shared" si="74"/>
        <v>0.70559640665028378</v>
      </c>
    </row>
    <row r="275" spans="1:19" ht="15">
      <c r="A275" s="5" t="s">
        <v>433</v>
      </c>
      <c r="B275" s="43">
        <v>0.30012382330049597</v>
      </c>
      <c r="C275" s="29">
        <f t="shared" si="60"/>
        <v>2.1008667631034718E-3</v>
      </c>
      <c r="D275" s="29">
        <f t="shared" si="61"/>
        <v>0.14195856842113458</v>
      </c>
      <c r="E275" s="26">
        <f t="shared" si="62"/>
        <v>4.771968790477886E-2</v>
      </c>
      <c r="F275" s="29">
        <f t="shared" si="63"/>
        <v>8.5535289640641346E-2</v>
      </c>
      <c r="G275" s="30">
        <f t="shared" si="64"/>
        <v>2.2809410570837692E-2</v>
      </c>
      <c r="H275" s="39">
        <v>0.60024764660099195</v>
      </c>
      <c r="I275" s="29">
        <f t="shared" si="65"/>
        <v>4.2017335262069435E-3</v>
      </c>
      <c r="J275" s="29">
        <f t="shared" si="66"/>
        <v>0.28391713684226916</v>
      </c>
      <c r="K275" s="26">
        <f t="shared" si="67"/>
        <v>9.5439375809557719E-2</v>
      </c>
      <c r="L275" s="29">
        <f t="shared" si="68"/>
        <v>0.17107057928128269</v>
      </c>
      <c r="M275" s="30">
        <f t="shared" si="69"/>
        <v>4.5618821141675384E-2</v>
      </c>
      <c r="N275" s="39">
        <v>0.71350191954457498</v>
      </c>
      <c r="O275" s="29">
        <f t="shared" si="70"/>
        <v>4.9945134368120248E-3</v>
      </c>
      <c r="P275" s="29">
        <f t="shared" si="71"/>
        <v>0.33748640794458395</v>
      </c>
      <c r="Q275" s="29">
        <f t="shared" si="72"/>
        <v>0.11344680520758742</v>
      </c>
      <c r="R275" s="29">
        <f t="shared" si="73"/>
        <v>0.20334804707020385</v>
      </c>
      <c r="S275" s="30">
        <f t="shared" si="74"/>
        <v>5.4226145885387697E-2</v>
      </c>
    </row>
    <row r="276" spans="1:19" ht="15">
      <c r="A276" s="5" t="s">
        <v>434</v>
      </c>
      <c r="B276" s="43">
        <v>0.43653404466133999</v>
      </c>
      <c r="C276" s="29">
        <f t="shared" si="60"/>
        <v>3.05573831262938E-3</v>
      </c>
      <c r="D276" s="29">
        <f t="shared" si="61"/>
        <v>0.20648060312481381</v>
      </c>
      <c r="E276" s="26">
        <f t="shared" si="62"/>
        <v>6.9408913101153061E-2</v>
      </c>
      <c r="F276" s="29">
        <f t="shared" si="63"/>
        <v>0.12441220272848189</v>
      </c>
      <c r="G276" s="30">
        <f t="shared" si="64"/>
        <v>3.3176587394261839E-2</v>
      </c>
      <c r="H276" s="39">
        <v>0.87306808932267899</v>
      </c>
      <c r="I276" s="29">
        <f t="shared" si="65"/>
        <v>6.111476625258753E-3</v>
      </c>
      <c r="J276" s="29">
        <f t="shared" si="66"/>
        <v>0.41296120624962712</v>
      </c>
      <c r="K276" s="26">
        <f t="shared" si="67"/>
        <v>0.13881782620230596</v>
      </c>
      <c r="L276" s="29">
        <f t="shared" si="68"/>
        <v>0.24882440545696349</v>
      </c>
      <c r="M276" s="30">
        <f t="shared" si="69"/>
        <v>6.6353174788523595E-2</v>
      </c>
      <c r="N276" s="39">
        <v>1.03779791749677</v>
      </c>
      <c r="O276" s="29">
        <f t="shared" si="70"/>
        <v>7.2645854224773904E-3</v>
      </c>
      <c r="P276" s="29">
        <f t="shared" si="71"/>
        <v>0.49087841497597218</v>
      </c>
      <c r="Q276" s="29">
        <f t="shared" si="72"/>
        <v>0.16500986888198643</v>
      </c>
      <c r="R276" s="29">
        <f t="shared" si="73"/>
        <v>0.29577240648657943</v>
      </c>
      <c r="S276" s="30">
        <f t="shared" si="74"/>
        <v>7.8872641729754514E-2</v>
      </c>
    </row>
    <row r="277" spans="1:19" ht="15">
      <c r="A277" s="5" t="s">
        <v>435</v>
      </c>
      <c r="B277" s="43">
        <v>0</v>
      </c>
      <c r="C277" s="29">
        <f t="shared" si="60"/>
        <v>0</v>
      </c>
      <c r="D277" s="29">
        <f t="shared" si="61"/>
        <v>0</v>
      </c>
      <c r="E277" s="26">
        <f t="shared" si="62"/>
        <v>0</v>
      </c>
      <c r="F277" s="29">
        <f t="shared" si="63"/>
        <v>0</v>
      </c>
      <c r="G277" s="30">
        <f t="shared" si="64"/>
        <v>0</v>
      </c>
      <c r="H277" s="39">
        <v>0</v>
      </c>
      <c r="I277" s="29">
        <f t="shared" si="65"/>
        <v>0</v>
      </c>
      <c r="J277" s="29">
        <f t="shared" si="66"/>
        <v>0</v>
      </c>
      <c r="K277" s="26">
        <f t="shared" si="67"/>
        <v>0</v>
      </c>
      <c r="L277" s="29">
        <f t="shared" si="68"/>
        <v>0</v>
      </c>
      <c r="M277" s="30">
        <f t="shared" si="69"/>
        <v>0</v>
      </c>
      <c r="N277" s="39">
        <v>0.60562057979874595</v>
      </c>
      <c r="O277" s="29">
        <f t="shared" si="70"/>
        <v>4.2393440585912221E-3</v>
      </c>
      <c r="P277" s="29">
        <f t="shared" si="71"/>
        <v>0.28645853424480683</v>
      </c>
      <c r="Q277" s="29">
        <f t="shared" si="72"/>
        <v>9.6293672188000612E-2</v>
      </c>
      <c r="R277" s="29">
        <f t="shared" si="73"/>
        <v>0.17260186524264259</v>
      </c>
      <c r="S277" s="30">
        <f t="shared" si="74"/>
        <v>4.6027164064704688E-2</v>
      </c>
    </row>
    <row r="278" spans="1:19" ht="15">
      <c r="A278" s="5" t="s">
        <v>436</v>
      </c>
      <c r="B278" s="43">
        <v>0.13695388641011599</v>
      </c>
      <c r="C278" s="29">
        <f t="shared" si="60"/>
        <v>9.5867720487081195E-4</v>
      </c>
      <c r="D278" s="29">
        <f t="shared" si="61"/>
        <v>6.4779188271984867E-2</v>
      </c>
      <c r="E278" s="26">
        <f t="shared" si="62"/>
        <v>2.1775667939208442E-2</v>
      </c>
      <c r="F278" s="29">
        <f t="shared" si="63"/>
        <v>3.9031857626883056E-2</v>
      </c>
      <c r="G278" s="30">
        <f t="shared" si="64"/>
        <v>1.0408495367168815E-2</v>
      </c>
      <c r="H278" s="39">
        <v>0.27390777282023099</v>
      </c>
      <c r="I278" s="29">
        <f t="shared" si="65"/>
        <v>1.917354409741617E-3</v>
      </c>
      <c r="J278" s="29">
        <f t="shared" si="66"/>
        <v>0.12955837654396926</v>
      </c>
      <c r="K278" s="26">
        <f t="shared" si="67"/>
        <v>4.3551335878416725E-2</v>
      </c>
      <c r="L278" s="29">
        <f t="shared" si="68"/>
        <v>7.806371525376582E-2</v>
      </c>
      <c r="M278" s="30">
        <f t="shared" si="69"/>
        <v>2.0816990734337553E-2</v>
      </c>
      <c r="N278" s="39">
        <v>0.32558848467310503</v>
      </c>
      <c r="O278" s="29">
        <f t="shared" si="70"/>
        <v>2.2791193927117351E-3</v>
      </c>
      <c r="P278" s="29">
        <f t="shared" si="71"/>
        <v>0.15400335325037867</v>
      </c>
      <c r="Q278" s="29">
        <f t="shared" si="72"/>
        <v>5.1768569063023698E-2</v>
      </c>
      <c r="R278" s="29">
        <f t="shared" si="73"/>
        <v>9.2792718131834928E-2</v>
      </c>
      <c r="S278" s="30">
        <f t="shared" si="74"/>
        <v>2.4744724835155982E-2</v>
      </c>
    </row>
    <row r="279" spans="1:19" ht="15">
      <c r="A279" s="5" t="s">
        <v>437</v>
      </c>
      <c r="B279" s="43">
        <v>0</v>
      </c>
      <c r="C279" s="29">
        <f t="shared" si="60"/>
        <v>0</v>
      </c>
      <c r="D279" s="29">
        <f t="shared" si="61"/>
        <v>0</v>
      </c>
      <c r="E279" s="26">
        <f t="shared" si="62"/>
        <v>0</v>
      </c>
      <c r="F279" s="29">
        <f t="shared" si="63"/>
        <v>0</v>
      </c>
      <c r="G279" s="30">
        <f t="shared" si="64"/>
        <v>0</v>
      </c>
      <c r="H279" s="39">
        <v>0</v>
      </c>
      <c r="I279" s="29">
        <f t="shared" si="65"/>
        <v>0</v>
      </c>
      <c r="J279" s="29">
        <f t="shared" si="66"/>
        <v>0</v>
      </c>
      <c r="K279" s="26">
        <f t="shared" si="67"/>
        <v>0</v>
      </c>
      <c r="L279" s="29">
        <f t="shared" si="68"/>
        <v>0</v>
      </c>
      <c r="M279" s="30">
        <f t="shared" si="69"/>
        <v>0</v>
      </c>
      <c r="N279" s="39">
        <v>0.97867860378373295</v>
      </c>
      <c r="O279" s="29">
        <f t="shared" si="70"/>
        <v>6.8507502264861311E-3</v>
      </c>
      <c r="P279" s="29">
        <f t="shared" si="71"/>
        <v>0.46291497958970568</v>
      </c>
      <c r="Q279" s="29">
        <f t="shared" si="72"/>
        <v>0.15560989800161354</v>
      </c>
      <c r="R279" s="29">
        <f t="shared" si="73"/>
        <v>0.27892340207836386</v>
      </c>
      <c r="S279" s="30">
        <f t="shared" si="74"/>
        <v>7.4379573887563707E-2</v>
      </c>
    </row>
    <row r="280" spans="1:19" ht="15">
      <c r="A280" s="5" t="s">
        <v>438</v>
      </c>
      <c r="B280" s="43">
        <v>0</v>
      </c>
      <c r="C280" s="29">
        <f t="shared" si="60"/>
        <v>0</v>
      </c>
      <c r="D280" s="29">
        <f t="shared" si="61"/>
        <v>0</v>
      </c>
      <c r="E280" s="26">
        <f t="shared" si="62"/>
        <v>0</v>
      </c>
      <c r="F280" s="29">
        <f t="shared" si="63"/>
        <v>0</v>
      </c>
      <c r="G280" s="30">
        <f t="shared" si="64"/>
        <v>0</v>
      </c>
      <c r="H280" s="39">
        <v>0</v>
      </c>
      <c r="I280" s="29">
        <f t="shared" si="65"/>
        <v>0</v>
      </c>
      <c r="J280" s="29">
        <f t="shared" si="66"/>
        <v>0</v>
      </c>
      <c r="K280" s="26">
        <f t="shared" si="67"/>
        <v>0</v>
      </c>
      <c r="L280" s="29">
        <f t="shared" si="68"/>
        <v>0</v>
      </c>
      <c r="M280" s="30">
        <f t="shared" si="69"/>
        <v>0</v>
      </c>
      <c r="N280" s="39">
        <v>0.154081080493296</v>
      </c>
      <c r="O280" s="29">
        <f t="shared" si="70"/>
        <v>1.0785675634530721E-3</v>
      </c>
      <c r="P280" s="29">
        <f t="shared" si="71"/>
        <v>7.2880351073329006E-2</v>
      </c>
      <c r="Q280" s="29">
        <f t="shared" si="72"/>
        <v>2.4498891798434064E-2</v>
      </c>
      <c r="R280" s="29">
        <f t="shared" si="73"/>
        <v>4.3913107940589356E-2</v>
      </c>
      <c r="S280" s="30">
        <f t="shared" si="74"/>
        <v>1.1710162117490496E-2</v>
      </c>
    </row>
    <row r="281" spans="1:19" ht="15">
      <c r="A281" s="5" t="s">
        <v>439</v>
      </c>
      <c r="B281" s="43">
        <v>0</v>
      </c>
      <c r="C281" s="29">
        <f t="shared" si="60"/>
        <v>0</v>
      </c>
      <c r="D281" s="29">
        <f t="shared" si="61"/>
        <v>0</v>
      </c>
      <c r="E281" s="26">
        <f t="shared" si="62"/>
        <v>0</v>
      </c>
      <c r="F281" s="29">
        <f t="shared" si="63"/>
        <v>0</v>
      </c>
      <c r="G281" s="30">
        <f t="shared" si="64"/>
        <v>0</v>
      </c>
      <c r="H281" s="39">
        <v>0</v>
      </c>
      <c r="I281" s="29">
        <f t="shared" si="65"/>
        <v>0</v>
      </c>
      <c r="J281" s="29">
        <f t="shared" si="66"/>
        <v>0</v>
      </c>
      <c r="K281" s="26">
        <f t="shared" si="67"/>
        <v>0</v>
      </c>
      <c r="L281" s="29">
        <f t="shared" si="68"/>
        <v>0</v>
      </c>
      <c r="M281" s="30">
        <f t="shared" si="69"/>
        <v>0</v>
      </c>
      <c r="N281" s="39">
        <v>0</v>
      </c>
      <c r="O281" s="29">
        <f t="shared" si="70"/>
        <v>0</v>
      </c>
      <c r="P281" s="29">
        <f t="shared" si="71"/>
        <v>0</v>
      </c>
      <c r="Q281" s="29">
        <f t="shared" si="72"/>
        <v>0</v>
      </c>
      <c r="R281" s="29">
        <f t="shared" si="73"/>
        <v>0</v>
      </c>
      <c r="S281" s="30">
        <f t="shared" si="74"/>
        <v>0</v>
      </c>
    </row>
    <row r="282" spans="1:19" ht="15">
      <c r="A282" s="5" t="s">
        <v>440</v>
      </c>
      <c r="B282" s="43">
        <v>1.9590012522367001E-2</v>
      </c>
      <c r="C282" s="29">
        <f t="shared" si="60"/>
        <v>1.37130087656569E-4</v>
      </c>
      <c r="D282" s="29">
        <f t="shared" si="61"/>
        <v>9.2660759230795905E-3</v>
      </c>
      <c r="E282" s="26">
        <f t="shared" si="62"/>
        <v>3.1148119910563532E-3</v>
      </c>
      <c r="F282" s="29">
        <f t="shared" si="63"/>
        <v>5.5831535688745946E-3</v>
      </c>
      <c r="G282" s="30">
        <f t="shared" si="64"/>
        <v>1.488840951699892E-3</v>
      </c>
      <c r="H282" s="39">
        <v>3.9180025044734001E-2</v>
      </c>
      <c r="I282" s="29">
        <f t="shared" si="65"/>
        <v>2.74260175313138E-4</v>
      </c>
      <c r="J282" s="29">
        <f t="shared" si="66"/>
        <v>1.8532151846159181E-2</v>
      </c>
      <c r="K282" s="26">
        <f t="shared" si="67"/>
        <v>6.2296239821127064E-3</v>
      </c>
      <c r="L282" s="29">
        <f t="shared" si="68"/>
        <v>1.1166307137749189E-2</v>
      </c>
      <c r="M282" s="30">
        <f t="shared" si="69"/>
        <v>2.9776819033997841E-3</v>
      </c>
      <c r="N282" s="39">
        <v>4.5129372326066002E-2</v>
      </c>
      <c r="O282" s="29">
        <f t="shared" si="70"/>
        <v>3.1590560628246201E-4</v>
      </c>
      <c r="P282" s="29">
        <f t="shared" si="71"/>
        <v>2.1346193110229218E-2</v>
      </c>
      <c r="Q282" s="29">
        <f t="shared" si="72"/>
        <v>7.1755701998444943E-3</v>
      </c>
      <c r="R282" s="29">
        <f t="shared" si="73"/>
        <v>1.2861871112928809E-2</v>
      </c>
      <c r="S282" s="30">
        <f t="shared" si="74"/>
        <v>3.4298322967810158E-3</v>
      </c>
    </row>
    <row r="283" spans="1:19" ht="15">
      <c r="A283" s="5" t="s">
        <v>443</v>
      </c>
      <c r="B283" s="43">
        <v>1.10050076932061E-4</v>
      </c>
      <c r="C283" s="29">
        <f t="shared" si="60"/>
        <v>7.7035053852442701E-7</v>
      </c>
      <c r="D283" s="29">
        <f t="shared" si="61"/>
        <v>5.2053686388864852E-5</v>
      </c>
      <c r="E283" s="26">
        <f t="shared" si="62"/>
        <v>1.7497962232197698E-5</v>
      </c>
      <c r="F283" s="29">
        <f t="shared" si="63"/>
        <v>3.1364271925637382E-5</v>
      </c>
      <c r="G283" s="30">
        <f t="shared" si="64"/>
        <v>8.3638058468366353E-6</v>
      </c>
      <c r="H283" s="39">
        <v>2.20100153864122E-4</v>
      </c>
      <c r="I283" s="29">
        <f t="shared" si="65"/>
        <v>1.540701077048854E-6</v>
      </c>
      <c r="J283" s="29">
        <f t="shared" si="66"/>
        <v>1.041073727777297E-4</v>
      </c>
      <c r="K283" s="26">
        <f t="shared" si="67"/>
        <v>3.4995924464395395E-5</v>
      </c>
      <c r="L283" s="29">
        <f t="shared" si="68"/>
        <v>6.2728543851274765E-5</v>
      </c>
      <c r="M283" s="30">
        <f t="shared" si="69"/>
        <v>1.6727611693673271E-5</v>
      </c>
      <c r="N283" s="39">
        <v>2.8696076664171398E-4</v>
      </c>
      <c r="O283" s="29">
        <f t="shared" si="70"/>
        <v>2.0087253664919981E-6</v>
      </c>
      <c r="P283" s="29">
        <f t="shared" si="71"/>
        <v>1.3573244262153072E-4</v>
      </c>
      <c r="Q283" s="29">
        <f t="shared" si="72"/>
        <v>4.5626761896032524E-5</v>
      </c>
      <c r="R283" s="29">
        <f t="shared" si="73"/>
        <v>8.1783818492888483E-5</v>
      </c>
      <c r="S283" s="30">
        <f t="shared" si="74"/>
        <v>2.1809018264770261E-5</v>
      </c>
    </row>
    <row r="284" spans="1:19" ht="15">
      <c r="A284" s="5" t="s">
        <v>444</v>
      </c>
      <c r="B284" s="43">
        <v>0</v>
      </c>
      <c r="C284" s="29">
        <f t="shared" si="60"/>
        <v>0</v>
      </c>
      <c r="D284" s="29">
        <f t="shared" si="61"/>
        <v>0</v>
      </c>
      <c r="E284" s="26">
        <f t="shared" si="62"/>
        <v>0</v>
      </c>
      <c r="F284" s="29">
        <f t="shared" si="63"/>
        <v>0</v>
      </c>
      <c r="G284" s="30">
        <f t="shared" si="64"/>
        <v>0</v>
      </c>
      <c r="H284" s="39">
        <v>0</v>
      </c>
      <c r="I284" s="29">
        <f t="shared" si="65"/>
        <v>0</v>
      </c>
      <c r="J284" s="29">
        <f t="shared" si="66"/>
        <v>0</v>
      </c>
      <c r="K284" s="26">
        <f t="shared" si="67"/>
        <v>0</v>
      </c>
      <c r="L284" s="29">
        <f t="shared" si="68"/>
        <v>0</v>
      </c>
      <c r="M284" s="30">
        <f t="shared" si="69"/>
        <v>0</v>
      </c>
      <c r="N284" s="39">
        <v>1.9264989313325402E-6</v>
      </c>
      <c r="O284" s="29">
        <f t="shared" si="70"/>
        <v>1.3485492519327781E-8</v>
      </c>
      <c r="P284" s="29">
        <f t="shared" si="71"/>
        <v>9.1123399452029149E-7</v>
      </c>
      <c r="Q284" s="29">
        <f t="shared" si="72"/>
        <v>3.0631333008187389E-7</v>
      </c>
      <c r="R284" s="29">
        <f t="shared" si="73"/>
        <v>5.4905219542977391E-7</v>
      </c>
      <c r="S284" s="30">
        <f t="shared" si="74"/>
        <v>1.4641391878127304E-7</v>
      </c>
    </row>
    <row r="285" spans="1:19" ht="15">
      <c r="A285" s="5" t="s">
        <v>445</v>
      </c>
      <c r="B285" s="43">
        <v>9.8544309852708304E-6</v>
      </c>
      <c r="C285" s="29">
        <f t="shared" si="60"/>
        <v>6.8981016896895811E-8</v>
      </c>
      <c r="D285" s="29">
        <f t="shared" si="61"/>
        <v>4.6611458560331025E-6</v>
      </c>
      <c r="E285" s="26">
        <f t="shared" si="62"/>
        <v>1.566854526658062E-6</v>
      </c>
      <c r="F285" s="29">
        <f t="shared" si="63"/>
        <v>2.8085128308021864E-6</v>
      </c>
      <c r="G285" s="30">
        <f t="shared" si="64"/>
        <v>7.4893675488058314E-7</v>
      </c>
      <c r="H285" s="39">
        <v>1.9708861970541701E-5</v>
      </c>
      <c r="I285" s="29">
        <f t="shared" si="65"/>
        <v>1.3796203379379191E-7</v>
      </c>
      <c r="J285" s="29">
        <f t="shared" si="66"/>
        <v>9.3222917120662237E-6</v>
      </c>
      <c r="K285" s="26">
        <f t="shared" si="67"/>
        <v>3.1337090533161308E-6</v>
      </c>
      <c r="L285" s="29">
        <f t="shared" si="68"/>
        <v>5.6170256616043847E-6</v>
      </c>
      <c r="M285" s="30">
        <f t="shared" si="69"/>
        <v>1.4978735097611692E-6</v>
      </c>
      <c r="N285" s="39">
        <v>2.5695893625743899E-5</v>
      </c>
      <c r="O285" s="29">
        <f t="shared" si="70"/>
        <v>1.7987125538020729E-7</v>
      </c>
      <c r="P285" s="29">
        <f t="shared" si="71"/>
        <v>1.2154157684976864E-5</v>
      </c>
      <c r="Q285" s="29">
        <f t="shared" si="72"/>
        <v>4.08564708649328E-6</v>
      </c>
      <c r="R285" s="29">
        <f t="shared" si="73"/>
        <v>7.3233296833370107E-6</v>
      </c>
      <c r="S285" s="30">
        <f t="shared" si="74"/>
        <v>1.9528879155565361E-6</v>
      </c>
    </row>
    <row r="286" spans="1:19" ht="15">
      <c r="A286" s="5" t="s">
        <v>446</v>
      </c>
      <c r="B286" s="43">
        <v>0</v>
      </c>
      <c r="C286" s="29">
        <f t="shared" si="60"/>
        <v>0</v>
      </c>
      <c r="D286" s="29">
        <f t="shared" si="61"/>
        <v>0</v>
      </c>
      <c r="E286" s="26">
        <f t="shared" si="62"/>
        <v>0</v>
      </c>
      <c r="F286" s="29">
        <f t="shared" si="63"/>
        <v>0</v>
      </c>
      <c r="G286" s="30">
        <f t="shared" si="64"/>
        <v>0</v>
      </c>
      <c r="H286" s="39">
        <v>0</v>
      </c>
      <c r="I286" s="29">
        <f t="shared" si="65"/>
        <v>0</v>
      </c>
      <c r="J286" s="29">
        <f t="shared" si="66"/>
        <v>0</v>
      </c>
      <c r="K286" s="26">
        <f t="shared" si="67"/>
        <v>0</v>
      </c>
      <c r="L286" s="29">
        <f t="shared" si="68"/>
        <v>0</v>
      </c>
      <c r="M286" s="30">
        <f t="shared" si="69"/>
        <v>0</v>
      </c>
      <c r="N286" s="39">
        <v>1.81921880137845</v>
      </c>
      <c r="O286" s="29">
        <f t="shared" si="70"/>
        <v>1.2734531609649151E-2</v>
      </c>
      <c r="P286" s="29">
        <f t="shared" si="71"/>
        <v>0.86049049305200687</v>
      </c>
      <c r="Q286" s="29">
        <f t="shared" si="72"/>
        <v>0.28925578941917357</v>
      </c>
      <c r="R286" s="29">
        <f t="shared" si="73"/>
        <v>0.51847735839285825</v>
      </c>
      <c r="S286" s="30">
        <f t="shared" si="74"/>
        <v>0.13826062890476221</v>
      </c>
    </row>
    <row r="287" spans="1:19" ht="15">
      <c r="A287" s="5" t="s">
        <v>447</v>
      </c>
      <c r="B287" s="43">
        <v>0</v>
      </c>
      <c r="C287" s="29">
        <f t="shared" si="60"/>
        <v>0</v>
      </c>
      <c r="D287" s="29">
        <f t="shared" si="61"/>
        <v>0</v>
      </c>
      <c r="E287" s="26">
        <f t="shared" si="62"/>
        <v>0</v>
      </c>
      <c r="F287" s="29">
        <f t="shared" si="63"/>
        <v>0</v>
      </c>
      <c r="G287" s="30">
        <f t="shared" si="64"/>
        <v>0</v>
      </c>
      <c r="H287" s="39">
        <v>0</v>
      </c>
      <c r="I287" s="29">
        <f t="shared" si="65"/>
        <v>0</v>
      </c>
      <c r="J287" s="29">
        <f t="shared" si="66"/>
        <v>0</v>
      </c>
      <c r="K287" s="26">
        <f t="shared" si="67"/>
        <v>0</v>
      </c>
      <c r="L287" s="29">
        <f t="shared" si="68"/>
        <v>0</v>
      </c>
      <c r="M287" s="30">
        <f t="shared" si="69"/>
        <v>0</v>
      </c>
      <c r="N287" s="39">
        <v>12.371802023069099</v>
      </c>
      <c r="O287" s="29">
        <f t="shared" si="70"/>
        <v>8.6602614161483696E-2</v>
      </c>
      <c r="P287" s="29">
        <f t="shared" si="71"/>
        <v>5.8518623569116839</v>
      </c>
      <c r="Q287" s="29">
        <f t="shared" si="72"/>
        <v>1.9671165216679869</v>
      </c>
      <c r="R287" s="29">
        <f t="shared" si="73"/>
        <v>3.5259635765746928</v>
      </c>
      <c r="S287" s="30">
        <f t="shared" si="74"/>
        <v>0.94025695375325147</v>
      </c>
    </row>
    <row r="288" spans="1:19" ht="15">
      <c r="A288" s="5" t="s">
        <v>449</v>
      </c>
      <c r="B288" s="43">
        <v>0</v>
      </c>
      <c r="C288" s="29">
        <f t="shared" si="60"/>
        <v>0</v>
      </c>
      <c r="D288" s="29">
        <f t="shared" si="61"/>
        <v>0</v>
      </c>
      <c r="E288" s="26">
        <f t="shared" si="62"/>
        <v>0</v>
      </c>
      <c r="F288" s="29">
        <f t="shared" si="63"/>
        <v>0</v>
      </c>
      <c r="G288" s="30">
        <f t="shared" si="64"/>
        <v>0</v>
      </c>
      <c r="H288" s="39">
        <v>0</v>
      </c>
      <c r="I288" s="29">
        <f t="shared" si="65"/>
        <v>0</v>
      </c>
      <c r="J288" s="29">
        <f t="shared" si="66"/>
        <v>0</v>
      </c>
      <c r="K288" s="26">
        <f t="shared" si="67"/>
        <v>0</v>
      </c>
      <c r="L288" s="29">
        <f t="shared" si="68"/>
        <v>0</v>
      </c>
      <c r="M288" s="30">
        <f t="shared" si="69"/>
        <v>0</v>
      </c>
      <c r="N288" s="39">
        <v>1.7688651867903101E-3</v>
      </c>
      <c r="O288" s="29">
        <f t="shared" si="70"/>
        <v>1.2382056307532172E-5</v>
      </c>
      <c r="P288" s="29">
        <f t="shared" si="71"/>
        <v>8.3667323335181662E-4</v>
      </c>
      <c r="Q288" s="29">
        <f t="shared" si="72"/>
        <v>2.8124956469965934E-4</v>
      </c>
      <c r="R288" s="29">
        <f t="shared" si="73"/>
        <v>5.0412657823523837E-4</v>
      </c>
      <c r="S288" s="30">
        <f t="shared" si="74"/>
        <v>1.3443375419606356E-4</v>
      </c>
    </row>
    <row r="289" spans="1:19" ht="15">
      <c r="A289" s="5" t="s">
        <v>450</v>
      </c>
      <c r="B289" s="43">
        <v>2.7194892613485102</v>
      </c>
      <c r="C289" s="29">
        <f t="shared" si="60"/>
        <v>1.9036424829439572E-2</v>
      </c>
      <c r="D289" s="29">
        <f t="shared" si="61"/>
        <v>1.2863184206178453</v>
      </c>
      <c r="E289" s="26">
        <f t="shared" si="62"/>
        <v>0.4323987925544131</v>
      </c>
      <c r="F289" s="29">
        <f t="shared" si="63"/>
        <v>0.7750544394843254</v>
      </c>
      <c r="G289" s="30">
        <f t="shared" si="64"/>
        <v>0.20668118386248677</v>
      </c>
      <c r="H289" s="39">
        <v>5.4389785226970302</v>
      </c>
      <c r="I289" s="29">
        <f t="shared" si="65"/>
        <v>3.8072849658879214E-2</v>
      </c>
      <c r="J289" s="29">
        <f t="shared" si="66"/>
        <v>2.572636841235695</v>
      </c>
      <c r="K289" s="26">
        <f t="shared" si="67"/>
        <v>0.86479758510882776</v>
      </c>
      <c r="L289" s="29">
        <f t="shared" si="68"/>
        <v>1.5501088789686535</v>
      </c>
      <c r="M289" s="30">
        <f t="shared" si="69"/>
        <v>0.41336236772497431</v>
      </c>
      <c r="N289" s="39">
        <v>9.0410924846807497</v>
      </c>
      <c r="O289" s="29">
        <f t="shared" si="70"/>
        <v>6.3287647392765253E-2</v>
      </c>
      <c r="P289" s="29">
        <f t="shared" si="71"/>
        <v>4.276436745253994</v>
      </c>
      <c r="Q289" s="29">
        <f t="shared" si="72"/>
        <v>1.4375337050642392</v>
      </c>
      <c r="R289" s="29">
        <f t="shared" si="73"/>
        <v>2.5767113581340135</v>
      </c>
      <c r="S289" s="30">
        <f t="shared" si="74"/>
        <v>0.68712302883573695</v>
      </c>
    </row>
    <row r="290" spans="1:19" ht="15">
      <c r="A290" s="5" t="s">
        <v>452</v>
      </c>
      <c r="B290" s="43">
        <v>0</v>
      </c>
      <c r="C290" s="29">
        <f t="shared" si="60"/>
        <v>0</v>
      </c>
      <c r="D290" s="29">
        <f t="shared" si="61"/>
        <v>0</v>
      </c>
      <c r="E290" s="26">
        <f t="shared" si="62"/>
        <v>0</v>
      </c>
      <c r="F290" s="29">
        <f t="shared" si="63"/>
        <v>0</v>
      </c>
      <c r="G290" s="30">
        <f t="shared" si="64"/>
        <v>0</v>
      </c>
      <c r="H290" s="39">
        <v>0</v>
      </c>
      <c r="I290" s="29">
        <f t="shared" si="65"/>
        <v>0</v>
      </c>
      <c r="J290" s="29">
        <f t="shared" si="66"/>
        <v>0</v>
      </c>
      <c r="K290" s="26">
        <f t="shared" si="67"/>
        <v>0</v>
      </c>
      <c r="L290" s="29">
        <f t="shared" si="68"/>
        <v>0</v>
      </c>
      <c r="M290" s="30">
        <f t="shared" si="69"/>
        <v>0</v>
      </c>
      <c r="N290" s="39">
        <v>6.8727701433789298E-2</v>
      </c>
      <c r="O290" s="29">
        <f t="shared" si="70"/>
        <v>4.8109391003652512E-4</v>
      </c>
      <c r="P290" s="29">
        <f t="shared" si="71"/>
        <v>3.2508202778182338E-2</v>
      </c>
      <c r="Q290" s="29">
        <f t="shared" si="72"/>
        <v>1.0927704527972499E-2</v>
      </c>
      <c r="R290" s="29">
        <f t="shared" si="73"/>
        <v>1.9587394908629947E-2</v>
      </c>
      <c r="S290" s="30">
        <f t="shared" si="74"/>
        <v>5.2233053089679867E-3</v>
      </c>
    </row>
    <row r="291" spans="1:19" ht="15">
      <c r="A291" s="5" t="s">
        <v>453</v>
      </c>
      <c r="B291" s="43">
        <v>7.1624305378945898</v>
      </c>
      <c r="C291" s="29">
        <f t="shared" si="60"/>
        <v>5.0137013765262133E-2</v>
      </c>
      <c r="D291" s="29">
        <f t="shared" si="61"/>
        <v>3.3878296444241407</v>
      </c>
      <c r="E291" s="26">
        <f t="shared" si="62"/>
        <v>1.1388264555252399</v>
      </c>
      <c r="F291" s="29">
        <f t="shared" si="63"/>
        <v>2.0412927032999577</v>
      </c>
      <c r="G291" s="30">
        <f t="shared" si="64"/>
        <v>0.54434472087998886</v>
      </c>
      <c r="H291" s="39">
        <v>14.324861075789199</v>
      </c>
      <c r="I291" s="29">
        <f t="shared" si="65"/>
        <v>0.10027402753052439</v>
      </c>
      <c r="J291" s="29">
        <f t="shared" si="66"/>
        <v>6.7756592888482912</v>
      </c>
      <c r="K291" s="26">
        <f t="shared" si="67"/>
        <v>2.2776529110504828</v>
      </c>
      <c r="L291" s="29">
        <f t="shared" si="68"/>
        <v>4.0825854065999216</v>
      </c>
      <c r="M291" s="30">
        <f t="shared" si="69"/>
        <v>1.0886894417599791</v>
      </c>
      <c r="N291" s="39">
        <v>20.553061543523601</v>
      </c>
      <c r="O291" s="29">
        <f t="shared" si="70"/>
        <v>0.14387143080466522</v>
      </c>
      <c r="P291" s="29">
        <f t="shared" si="71"/>
        <v>9.7215981100866635</v>
      </c>
      <c r="Q291" s="29">
        <f t="shared" si="72"/>
        <v>3.2679367854202526</v>
      </c>
      <c r="R291" s="29">
        <f t="shared" si="73"/>
        <v>5.8576225399042254</v>
      </c>
      <c r="S291" s="30">
        <f t="shared" si="74"/>
        <v>1.5620326773077937</v>
      </c>
    </row>
    <row r="292" spans="1:19" ht="15">
      <c r="A292" s="5" t="s">
        <v>455</v>
      </c>
      <c r="B292" s="43">
        <v>0</v>
      </c>
      <c r="C292" s="29">
        <f t="shared" si="60"/>
        <v>0</v>
      </c>
      <c r="D292" s="29">
        <f t="shared" si="61"/>
        <v>0</v>
      </c>
      <c r="E292" s="26">
        <f t="shared" si="62"/>
        <v>0</v>
      </c>
      <c r="F292" s="29">
        <f t="shared" si="63"/>
        <v>0</v>
      </c>
      <c r="G292" s="30">
        <f t="shared" si="64"/>
        <v>0</v>
      </c>
      <c r="H292" s="39">
        <v>0</v>
      </c>
      <c r="I292" s="29">
        <f t="shared" si="65"/>
        <v>0</v>
      </c>
      <c r="J292" s="29">
        <f t="shared" si="66"/>
        <v>0</v>
      </c>
      <c r="K292" s="26">
        <f t="shared" si="67"/>
        <v>0</v>
      </c>
      <c r="L292" s="29">
        <f t="shared" si="68"/>
        <v>0</v>
      </c>
      <c r="M292" s="30">
        <f t="shared" si="69"/>
        <v>0</v>
      </c>
      <c r="N292" s="39">
        <v>0.123064519554307</v>
      </c>
      <c r="O292" s="29">
        <f t="shared" si="70"/>
        <v>8.6145163688014904E-4</v>
      </c>
      <c r="P292" s="29">
        <f t="shared" si="71"/>
        <v>5.8209517749187208E-2</v>
      </c>
      <c r="Q292" s="29">
        <f t="shared" si="72"/>
        <v>1.9567258609134813E-2</v>
      </c>
      <c r="R292" s="29">
        <f t="shared" si="73"/>
        <v>3.5073388072977489E-2</v>
      </c>
      <c r="S292" s="30">
        <f t="shared" si="74"/>
        <v>9.3529034861273321E-3</v>
      </c>
    </row>
    <row r="293" spans="1:19" ht="15">
      <c r="A293" s="5" t="s">
        <v>458</v>
      </c>
      <c r="B293" s="43">
        <v>3.11670499335739</v>
      </c>
      <c r="C293" s="29">
        <f t="shared" si="60"/>
        <v>2.1816934953501732E-2</v>
      </c>
      <c r="D293" s="29">
        <f t="shared" si="61"/>
        <v>1.4742014618580455</v>
      </c>
      <c r="E293" s="26">
        <f t="shared" si="62"/>
        <v>0.49555609394382505</v>
      </c>
      <c r="F293" s="29">
        <f t="shared" si="63"/>
        <v>0.88826092310685612</v>
      </c>
      <c r="G293" s="30">
        <f t="shared" si="64"/>
        <v>0.23686957949516163</v>
      </c>
      <c r="H293" s="39">
        <v>6.2334099867147801</v>
      </c>
      <c r="I293" s="29">
        <f t="shared" si="65"/>
        <v>4.3633869907003464E-2</v>
      </c>
      <c r="J293" s="29">
        <f t="shared" si="66"/>
        <v>2.9484029237160909</v>
      </c>
      <c r="K293" s="26">
        <f t="shared" si="67"/>
        <v>0.9911121878876501</v>
      </c>
      <c r="L293" s="29">
        <f t="shared" si="68"/>
        <v>1.7765218462137122</v>
      </c>
      <c r="M293" s="30">
        <f t="shared" si="69"/>
        <v>0.47373915899032326</v>
      </c>
      <c r="N293" s="39">
        <v>18.997384463808</v>
      </c>
      <c r="O293" s="29">
        <f t="shared" si="70"/>
        <v>0.13298169124665601</v>
      </c>
      <c r="P293" s="29">
        <f t="shared" si="71"/>
        <v>8.9857628513811836</v>
      </c>
      <c r="Q293" s="29">
        <f t="shared" si="72"/>
        <v>3.0205841297454721</v>
      </c>
      <c r="R293" s="29">
        <f t="shared" si="73"/>
        <v>5.4142545721852793</v>
      </c>
      <c r="S293" s="30">
        <f t="shared" si="74"/>
        <v>1.4438012192494081</v>
      </c>
    </row>
    <row r="294" spans="1:19" ht="15">
      <c r="A294" s="5" t="s">
        <v>460</v>
      </c>
      <c r="B294" s="43">
        <v>6.8246647074854297E-2</v>
      </c>
      <c r="C294" s="29">
        <f t="shared" si="60"/>
        <v>4.777265295239801E-4</v>
      </c>
      <c r="D294" s="29">
        <f t="shared" si="61"/>
        <v>3.2280664066406083E-2</v>
      </c>
      <c r="E294" s="26">
        <f t="shared" si="62"/>
        <v>1.0851216884901833E-2</v>
      </c>
      <c r="F294" s="29">
        <f t="shared" si="63"/>
        <v>1.9450294416333475E-2</v>
      </c>
      <c r="G294" s="30">
        <f t="shared" si="64"/>
        <v>5.1867451776889265E-3</v>
      </c>
      <c r="H294" s="39">
        <v>0.13649329414970901</v>
      </c>
      <c r="I294" s="29">
        <f t="shared" si="65"/>
        <v>9.5545305904796312E-4</v>
      </c>
      <c r="J294" s="29">
        <f t="shared" si="66"/>
        <v>6.4561328132812359E-2</v>
      </c>
      <c r="K294" s="26">
        <f t="shared" si="67"/>
        <v>2.1702433769803731E-2</v>
      </c>
      <c r="L294" s="29">
        <f t="shared" si="68"/>
        <v>3.8900588832667067E-2</v>
      </c>
      <c r="M294" s="30">
        <f t="shared" si="69"/>
        <v>1.0373490355377884E-2</v>
      </c>
      <c r="N294" s="39">
        <v>0.19583820464958199</v>
      </c>
      <c r="O294" s="29">
        <f t="shared" si="70"/>
        <v>1.3708674325470739E-3</v>
      </c>
      <c r="P294" s="29">
        <f t="shared" si="71"/>
        <v>9.2631470799252269E-2</v>
      </c>
      <c r="Q294" s="29">
        <f t="shared" si="72"/>
        <v>3.1138274539283535E-2</v>
      </c>
      <c r="R294" s="29">
        <f t="shared" si="73"/>
        <v>5.5813888325130859E-2</v>
      </c>
      <c r="S294" s="30">
        <f t="shared" si="74"/>
        <v>1.4883703553368231E-2</v>
      </c>
    </row>
    <row r="295" spans="1:19" ht="15">
      <c r="A295" s="5" t="s">
        <v>461</v>
      </c>
      <c r="B295" s="43">
        <v>0.12262666997157801</v>
      </c>
      <c r="C295" s="29">
        <f t="shared" si="60"/>
        <v>8.5838668980104608E-4</v>
      </c>
      <c r="D295" s="29">
        <f t="shared" si="61"/>
        <v>5.8002414896556394E-2</v>
      </c>
      <c r="E295" s="26">
        <f t="shared" si="62"/>
        <v>1.9497640525480902E-2</v>
      </c>
      <c r="F295" s="29">
        <f t="shared" si="63"/>
        <v>3.4948600941899728E-2</v>
      </c>
      <c r="G295" s="30">
        <f t="shared" si="64"/>
        <v>9.3196269178399283E-3</v>
      </c>
      <c r="H295" s="39">
        <v>0.24525333994315501</v>
      </c>
      <c r="I295" s="29">
        <f t="shared" si="65"/>
        <v>1.7167733796020852E-3</v>
      </c>
      <c r="J295" s="29">
        <f t="shared" si="66"/>
        <v>0.11600482979311232</v>
      </c>
      <c r="K295" s="26">
        <f t="shared" si="67"/>
        <v>3.8995281050961644E-2</v>
      </c>
      <c r="L295" s="29">
        <f t="shared" si="68"/>
        <v>6.9897201883799179E-2</v>
      </c>
      <c r="M295" s="30">
        <f t="shared" si="69"/>
        <v>1.863925383567978E-2</v>
      </c>
      <c r="N295" s="39">
        <v>0.35188522687496199</v>
      </c>
      <c r="O295" s="29">
        <f t="shared" si="70"/>
        <v>2.4631965881247338E-3</v>
      </c>
      <c r="P295" s="29">
        <f t="shared" si="71"/>
        <v>0.166441712311857</v>
      </c>
      <c r="Q295" s="29">
        <f t="shared" si="72"/>
        <v>5.5949751073118954E-2</v>
      </c>
      <c r="R295" s="29">
        <f t="shared" si="73"/>
        <v>0.10028728965936416</v>
      </c>
      <c r="S295" s="30">
        <f t="shared" si="74"/>
        <v>2.6743277242497112E-2</v>
      </c>
    </row>
    <row r="296" spans="1:19" ht="15">
      <c r="A296" s="5" t="s">
        <v>463</v>
      </c>
      <c r="B296" s="43">
        <v>0.104708436144007</v>
      </c>
      <c r="C296" s="29">
        <f t="shared" si="60"/>
        <v>7.3295905300804905E-4</v>
      </c>
      <c r="D296" s="29">
        <f t="shared" si="61"/>
        <v>4.9527090296115309E-2</v>
      </c>
      <c r="E296" s="26">
        <f t="shared" si="62"/>
        <v>1.6648641346897114E-2</v>
      </c>
      <c r="F296" s="29">
        <f t="shared" si="63"/>
        <v>2.9841904301041992E-2</v>
      </c>
      <c r="G296" s="30">
        <f t="shared" si="64"/>
        <v>7.9578411469445314E-3</v>
      </c>
      <c r="H296" s="39">
        <v>0.20941687228801401</v>
      </c>
      <c r="I296" s="29">
        <f t="shared" si="65"/>
        <v>1.4659181060160981E-3</v>
      </c>
      <c r="J296" s="29">
        <f t="shared" si="66"/>
        <v>9.9054180592230617E-2</v>
      </c>
      <c r="K296" s="26">
        <f t="shared" si="67"/>
        <v>3.3297282693794228E-2</v>
      </c>
      <c r="L296" s="29">
        <f t="shared" si="68"/>
        <v>5.9683808602083985E-2</v>
      </c>
      <c r="M296" s="30">
        <f t="shared" si="69"/>
        <v>1.5915682293889063E-2</v>
      </c>
      <c r="N296" s="39">
        <v>0.48646734907512701</v>
      </c>
      <c r="O296" s="29">
        <f t="shared" si="70"/>
        <v>3.4052714435258893E-3</v>
      </c>
      <c r="P296" s="29">
        <f t="shared" si="71"/>
        <v>0.23009905611253506</v>
      </c>
      <c r="Q296" s="29">
        <f t="shared" si="72"/>
        <v>7.734830850294519E-2</v>
      </c>
      <c r="R296" s="29">
        <f t="shared" si="73"/>
        <v>0.13864319448641119</v>
      </c>
      <c r="S296" s="30">
        <f t="shared" si="74"/>
        <v>3.6971518529709653E-2</v>
      </c>
    </row>
    <row r="297" spans="1:19" ht="15">
      <c r="A297" s="5" t="s">
        <v>464</v>
      </c>
      <c r="B297" s="43">
        <v>0.12556028520247001</v>
      </c>
      <c r="C297" s="29">
        <f t="shared" si="60"/>
        <v>8.789219964172901E-4</v>
      </c>
      <c r="D297" s="29">
        <f t="shared" si="61"/>
        <v>5.9390014900768312E-2</v>
      </c>
      <c r="E297" s="26">
        <f t="shared" si="62"/>
        <v>1.9964085347192732E-2</v>
      </c>
      <c r="F297" s="29">
        <f t="shared" si="63"/>
        <v>3.5784681282703949E-2</v>
      </c>
      <c r="G297" s="30">
        <f t="shared" si="64"/>
        <v>9.5425816753877211E-3</v>
      </c>
      <c r="H297" s="39">
        <v>0.25112057040494101</v>
      </c>
      <c r="I297" s="29">
        <f t="shared" si="65"/>
        <v>1.7578439928345871E-3</v>
      </c>
      <c r="J297" s="29">
        <f t="shared" si="66"/>
        <v>0.1187800298015371</v>
      </c>
      <c r="K297" s="26">
        <f t="shared" si="67"/>
        <v>3.9928170694385624E-2</v>
      </c>
      <c r="L297" s="29">
        <f t="shared" si="68"/>
        <v>7.1569362565408176E-2</v>
      </c>
      <c r="M297" s="30">
        <f t="shared" si="69"/>
        <v>1.9085163350775515E-2</v>
      </c>
      <c r="N297" s="39">
        <v>0.37489949898080499</v>
      </c>
      <c r="O297" s="29">
        <f t="shared" si="70"/>
        <v>2.6242964928656349E-3</v>
      </c>
      <c r="P297" s="29">
        <f t="shared" si="71"/>
        <v>0.17732746301792074</v>
      </c>
      <c r="Q297" s="29">
        <f t="shared" si="72"/>
        <v>5.9609020337947995E-2</v>
      </c>
      <c r="R297" s="29">
        <f t="shared" si="73"/>
        <v>0.10684635720952941</v>
      </c>
      <c r="S297" s="30">
        <f t="shared" si="74"/>
        <v>2.849236192254118E-2</v>
      </c>
    </row>
    <row r="298" spans="1:19" ht="15">
      <c r="A298" s="5" t="s">
        <v>465</v>
      </c>
      <c r="B298" s="43">
        <v>0.26140699851814803</v>
      </c>
      <c r="C298" s="29">
        <f t="shared" si="60"/>
        <v>1.8298489896270362E-3</v>
      </c>
      <c r="D298" s="29">
        <f t="shared" si="61"/>
        <v>0.12364551029908401</v>
      </c>
      <c r="E298" s="26">
        <f t="shared" si="62"/>
        <v>4.1563712764385537E-2</v>
      </c>
      <c r="F298" s="29">
        <f t="shared" si="63"/>
        <v>7.4500994577672175E-2</v>
      </c>
      <c r="G298" s="30">
        <f t="shared" si="64"/>
        <v>1.9866931887379251E-2</v>
      </c>
      <c r="H298" s="39">
        <v>0.52281399703629605</v>
      </c>
      <c r="I298" s="29">
        <f t="shared" si="65"/>
        <v>3.6596979792540723E-3</v>
      </c>
      <c r="J298" s="29">
        <f t="shared" si="66"/>
        <v>0.24729102059816802</v>
      </c>
      <c r="K298" s="26">
        <f t="shared" si="67"/>
        <v>8.3127425528771073E-2</v>
      </c>
      <c r="L298" s="29">
        <f t="shared" si="68"/>
        <v>0.14900198915534435</v>
      </c>
      <c r="M298" s="30">
        <f t="shared" si="69"/>
        <v>3.9733863774758502E-2</v>
      </c>
      <c r="N298" s="39">
        <v>1.5717179183001999</v>
      </c>
      <c r="O298" s="29">
        <f t="shared" si="70"/>
        <v>1.10020254281014E-2</v>
      </c>
      <c r="P298" s="29">
        <f t="shared" si="71"/>
        <v>0.74342257535599454</v>
      </c>
      <c r="Q298" s="29">
        <f t="shared" si="72"/>
        <v>0.24990314900973179</v>
      </c>
      <c r="R298" s="29">
        <f t="shared" si="73"/>
        <v>0.44793960671555694</v>
      </c>
      <c r="S298" s="30">
        <f t="shared" si="74"/>
        <v>0.11945056179081519</v>
      </c>
    </row>
    <row r="299" spans="1:19" ht="15">
      <c r="A299" s="5" t="s">
        <v>466</v>
      </c>
      <c r="B299" s="43">
        <v>1.48413176552357E-5</v>
      </c>
      <c r="C299" s="29">
        <f t="shared" si="60"/>
        <v>1.0388922358664991E-7</v>
      </c>
      <c r="D299" s="29">
        <f t="shared" si="61"/>
        <v>7.0199432509264858E-6</v>
      </c>
      <c r="E299" s="26">
        <f t="shared" si="62"/>
        <v>2.3597695071824766E-6</v>
      </c>
      <c r="F299" s="29">
        <f t="shared" si="63"/>
        <v>4.2297755317421745E-6</v>
      </c>
      <c r="G299" s="30">
        <f t="shared" si="64"/>
        <v>1.1279401417979131E-6</v>
      </c>
      <c r="H299" s="39">
        <v>2.9682635310471401E-5</v>
      </c>
      <c r="I299" s="29">
        <f t="shared" si="65"/>
        <v>2.0777844717329982E-7</v>
      </c>
      <c r="J299" s="29">
        <f t="shared" si="66"/>
        <v>1.4039886501852972E-5</v>
      </c>
      <c r="K299" s="26">
        <f t="shared" si="67"/>
        <v>4.7195390143649532E-6</v>
      </c>
      <c r="L299" s="29">
        <f t="shared" si="68"/>
        <v>8.459551063484349E-6</v>
      </c>
      <c r="M299" s="30">
        <f t="shared" si="69"/>
        <v>2.2558802835958263E-6</v>
      </c>
      <c r="N299" s="39">
        <v>4.9610774332282702E-5</v>
      </c>
      <c r="O299" s="29">
        <f t="shared" si="70"/>
        <v>3.4727542032597892E-7</v>
      </c>
      <c r="P299" s="29">
        <f t="shared" si="71"/>
        <v>2.3465896259169718E-5</v>
      </c>
      <c r="Q299" s="29">
        <f t="shared" si="72"/>
        <v>7.8881131188329496E-6</v>
      </c>
      <c r="R299" s="29">
        <f t="shared" si="73"/>
        <v>1.413907068470057E-5</v>
      </c>
      <c r="S299" s="30">
        <f t="shared" si="74"/>
        <v>3.7704188492534852E-6</v>
      </c>
    </row>
    <row r="300" spans="1:19" ht="15">
      <c r="A300" s="5" t="s">
        <v>467</v>
      </c>
      <c r="B300" s="43">
        <v>0</v>
      </c>
      <c r="C300" s="29">
        <f t="shared" si="60"/>
        <v>0</v>
      </c>
      <c r="D300" s="29">
        <f t="shared" si="61"/>
        <v>0</v>
      </c>
      <c r="E300" s="26">
        <f t="shared" si="62"/>
        <v>0</v>
      </c>
      <c r="F300" s="29">
        <f t="shared" si="63"/>
        <v>0</v>
      </c>
      <c r="G300" s="30">
        <f t="shared" si="64"/>
        <v>0</v>
      </c>
      <c r="H300" s="39">
        <v>0</v>
      </c>
      <c r="I300" s="29">
        <f t="shared" si="65"/>
        <v>0</v>
      </c>
      <c r="J300" s="29">
        <f t="shared" si="66"/>
        <v>0</v>
      </c>
      <c r="K300" s="26">
        <f t="shared" si="67"/>
        <v>0</v>
      </c>
      <c r="L300" s="29">
        <f t="shared" si="68"/>
        <v>0</v>
      </c>
      <c r="M300" s="30">
        <f t="shared" si="69"/>
        <v>0</v>
      </c>
      <c r="N300" s="39">
        <v>5.9053830482641096</v>
      </c>
      <c r="O300" s="29">
        <f t="shared" si="70"/>
        <v>4.1337681337848771E-2</v>
      </c>
      <c r="P300" s="29">
        <f t="shared" si="71"/>
        <v>2.7932461818289238</v>
      </c>
      <c r="Q300" s="29">
        <f t="shared" si="72"/>
        <v>0.93895590467399348</v>
      </c>
      <c r="R300" s="29">
        <f t="shared" si="73"/>
        <v>1.683034168755271</v>
      </c>
      <c r="S300" s="30">
        <f t="shared" si="74"/>
        <v>0.4488091116680723</v>
      </c>
    </row>
    <row r="301" spans="1:19" ht="15">
      <c r="A301" s="5" t="s">
        <v>468</v>
      </c>
      <c r="B301" s="43">
        <v>13.3528214759107</v>
      </c>
      <c r="C301" s="29">
        <f t="shared" si="60"/>
        <v>9.3469750331374904E-2</v>
      </c>
      <c r="D301" s="29">
        <f t="shared" si="61"/>
        <v>6.3158845581057603</v>
      </c>
      <c r="E301" s="26">
        <f t="shared" si="62"/>
        <v>2.1230986146698014</v>
      </c>
      <c r="F301" s="29">
        <f t="shared" si="63"/>
        <v>3.8055541206345489</v>
      </c>
      <c r="G301" s="30">
        <f t="shared" si="64"/>
        <v>1.0148144321692132</v>
      </c>
      <c r="H301" s="39">
        <v>26.7056429518214</v>
      </c>
      <c r="I301" s="29">
        <f t="shared" si="65"/>
        <v>0.18693950066274981</v>
      </c>
      <c r="J301" s="29">
        <f t="shared" si="66"/>
        <v>12.631769116211521</v>
      </c>
      <c r="K301" s="26">
        <f t="shared" si="67"/>
        <v>4.2461972293396029</v>
      </c>
      <c r="L301" s="29">
        <f t="shared" si="68"/>
        <v>7.6111082412690978</v>
      </c>
      <c r="M301" s="30">
        <f t="shared" si="69"/>
        <v>2.0296288643384264</v>
      </c>
      <c r="N301" s="39">
        <v>62.036182615945897</v>
      </c>
      <c r="O301" s="29">
        <f t="shared" si="70"/>
        <v>0.4342532783116213</v>
      </c>
      <c r="P301" s="29">
        <f t="shared" si="71"/>
        <v>29.343114377342406</v>
      </c>
      <c r="Q301" s="29">
        <f t="shared" si="72"/>
        <v>9.8637530359353978</v>
      </c>
      <c r="R301" s="29">
        <f t="shared" si="73"/>
        <v>17.680312045544579</v>
      </c>
      <c r="S301" s="30">
        <f t="shared" si="74"/>
        <v>4.7147498788118885</v>
      </c>
    </row>
    <row r="302" spans="1:19" ht="15">
      <c r="A302" s="5" t="s">
        <v>470</v>
      </c>
      <c r="B302" s="43">
        <v>27.769536225021501</v>
      </c>
      <c r="C302" s="29">
        <f t="shared" si="60"/>
        <v>0.19438675357515051</v>
      </c>
      <c r="D302" s="29">
        <f t="shared" si="61"/>
        <v>13.134990634435169</v>
      </c>
      <c r="E302" s="26">
        <f t="shared" si="62"/>
        <v>4.4153562597784184</v>
      </c>
      <c r="F302" s="29">
        <f t="shared" si="63"/>
        <v>7.9143178241311274</v>
      </c>
      <c r="G302" s="30">
        <f t="shared" si="64"/>
        <v>2.110484753101634</v>
      </c>
      <c r="H302" s="39">
        <v>55.539072450043001</v>
      </c>
      <c r="I302" s="29">
        <f t="shared" si="65"/>
        <v>0.38877350715030101</v>
      </c>
      <c r="J302" s="29">
        <f t="shared" si="66"/>
        <v>26.269981268870339</v>
      </c>
      <c r="K302" s="26">
        <f t="shared" si="67"/>
        <v>8.8307125195568368</v>
      </c>
      <c r="L302" s="29">
        <f t="shared" si="68"/>
        <v>15.828635648262255</v>
      </c>
      <c r="M302" s="30">
        <f t="shared" si="69"/>
        <v>4.2209695062032679</v>
      </c>
      <c r="N302" s="39">
        <v>66.018142723636004</v>
      </c>
      <c r="O302" s="29">
        <f t="shared" si="70"/>
        <v>0.46212699906545202</v>
      </c>
      <c r="P302" s="29">
        <f t="shared" si="71"/>
        <v>31.226581508279828</v>
      </c>
      <c r="Q302" s="29">
        <f t="shared" si="72"/>
        <v>10.496884693058124</v>
      </c>
      <c r="R302" s="29">
        <f t="shared" si="73"/>
        <v>18.81517067623626</v>
      </c>
      <c r="S302" s="30">
        <f t="shared" si="74"/>
        <v>5.0173788469963361</v>
      </c>
    </row>
    <row r="303" spans="1:19" ht="15">
      <c r="A303" s="5" t="s">
        <v>471</v>
      </c>
      <c r="B303" s="43">
        <v>4.90368233107367E-2</v>
      </c>
      <c r="C303" s="29">
        <f t="shared" si="60"/>
        <v>3.4325776317515688E-4</v>
      </c>
      <c r="D303" s="29">
        <f t="shared" si="61"/>
        <v>2.3194417425978459E-2</v>
      </c>
      <c r="E303" s="26">
        <f t="shared" si="62"/>
        <v>7.7968549064071357E-3</v>
      </c>
      <c r="F303" s="29">
        <f t="shared" si="63"/>
        <v>1.3975494643559959E-2</v>
      </c>
      <c r="G303" s="30">
        <f t="shared" si="64"/>
        <v>3.7267985716159893E-3</v>
      </c>
      <c r="H303" s="39">
        <v>9.8073646621473498E-2</v>
      </c>
      <c r="I303" s="29">
        <f t="shared" si="65"/>
        <v>6.8651552635031453E-4</v>
      </c>
      <c r="J303" s="29">
        <f t="shared" si="66"/>
        <v>4.638883485195696E-2</v>
      </c>
      <c r="K303" s="26">
        <f t="shared" si="67"/>
        <v>1.5593709812814287E-2</v>
      </c>
      <c r="L303" s="29">
        <f t="shared" si="68"/>
        <v>2.7950989287119945E-2</v>
      </c>
      <c r="M303" s="30">
        <f t="shared" si="69"/>
        <v>7.4535971432319855E-3</v>
      </c>
      <c r="N303" s="39">
        <v>0.112933290048969</v>
      </c>
      <c r="O303" s="29">
        <f t="shared" si="70"/>
        <v>7.9053303034278303E-4</v>
      </c>
      <c r="P303" s="29">
        <f t="shared" si="71"/>
        <v>5.3417446193162334E-2</v>
      </c>
      <c r="Q303" s="29">
        <f t="shared" si="72"/>
        <v>1.795639311778607E-2</v>
      </c>
      <c r="R303" s="29">
        <f t="shared" si="73"/>
        <v>3.218598766395616E-2</v>
      </c>
      <c r="S303" s="30">
        <f t="shared" si="74"/>
        <v>8.5829300437216434E-3</v>
      </c>
    </row>
    <row r="304" spans="1:19" ht="15">
      <c r="A304" s="5" t="s">
        <v>473</v>
      </c>
      <c r="B304" s="43">
        <v>0</v>
      </c>
      <c r="C304" s="29">
        <f t="shared" si="60"/>
        <v>0</v>
      </c>
      <c r="D304" s="29">
        <f t="shared" si="61"/>
        <v>0</v>
      </c>
      <c r="E304" s="26">
        <f t="shared" si="62"/>
        <v>0</v>
      </c>
      <c r="F304" s="29">
        <f t="shared" si="63"/>
        <v>0</v>
      </c>
      <c r="G304" s="30">
        <f t="shared" si="64"/>
        <v>0</v>
      </c>
      <c r="H304" s="39">
        <v>0</v>
      </c>
      <c r="I304" s="29">
        <f t="shared" si="65"/>
        <v>0</v>
      </c>
      <c r="J304" s="29">
        <f t="shared" si="66"/>
        <v>0</v>
      </c>
      <c r="K304" s="26">
        <f t="shared" si="67"/>
        <v>0</v>
      </c>
      <c r="L304" s="29">
        <f t="shared" si="68"/>
        <v>0</v>
      </c>
      <c r="M304" s="30">
        <f t="shared" si="69"/>
        <v>0</v>
      </c>
      <c r="N304" s="39">
        <v>1.2476194032018799</v>
      </c>
      <c r="O304" s="29">
        <f t="shared" si="70"/>
        <v>8.7333358224131602E-3</v>
      </c>
      <c r="P304" s="29">
        <f t="shared" si="71"/>
        <v>0.59012397771448921</v>
      </c>
      <c r="Q304" s="29">
        <f t="shared" si="72"/>
        <v>0.19837148510909891</v>
      </c>
      <c r="R304" s="29">
        <f t="shared" si="73"/>
        <v>0.35557152991253577</v>
      </c>
      <c r="S304" s="30">
        <f t="shared" si="74"/>
        <v>9.4819074643342868E-2</v>
      </c>
    </row>
    <row r="305" spans="1:19" ht="15">
      <c r="A305" s="5" t="s">
        <v>474</v>
      </c>
      <c r="B305" s="43">
        <v>0.293433974321751</v>
      </c>
      <c r="C305" s="29">
        <f t="shared" si="60"/>
        <v>2.0540378202522571E-3</v>
      </c>
      <c r="D305" s="29">
        <f t="shared" si="61"/>
        <v>0.13879426985418822</v>
      </c>
      <c r="E305" s="26">
        <f t="shared" si="62"/>
        <v>4.6656001917158407E-2</v>
      </c>
      <c r="F305" s="29">
        <f t="shared" si="63"/>
        <v>8.3628682681699026E-2</v>
      </c>
      <c r="G305" s="30">
        <f t="shared" si="64"/>
        <v>2.2300982048453075E-2</v>
      </c>
      <c r="H305" s="39">
        <v>0.586867948643502</v>
      </c>
      <c r="I305" s="29">
        <f t="shared" si="65"/>
        <v>4.1080756405045141E-3</v>
      </c>
      <c r="J305" s="29">
        <f t="shared" si="66"/>
        <v>0.27758853970837644</v>
      </c>
      <c r="K305" s="26">
        <f t="shared" si="67"/>
        <v>9.3312003834316815E-2</v>
      </c>
      <c r="L305" s="29">
        <f t="shared" si="68"/>
        <v>0.16725736536339805</v>
      </c>
      <c r="M305" s="30">
        <f t="shared" si="69"/>
        <v>4.4601964096906151E-2</v>
      </c>
      <c r="N305" s="39">
        <v>0.67578733480160802</v>
      </c>
      <c r="O305" s="29">
        <f t="shared" si="70"/>
        <v>4.7305113436112564E-3</v>
      </c>
      <c r="P305" s="29">
        <f t="shared" si="71"/>
        <v>0.31964740936116059</v>
      </c>
      <c r="Q305" s="29">
        <f t="shared" si="72"/>
        <v>0.10745018623345567</v>
      </c>
      <c r="R305" s="29">
        <f t="shared" si="73"/>
        <v>0.19259939041845828</v>
      </c>
      <c r="S305" s="30">
        <f t="shared" si="74"/>
        <v>5.1359837444922209E-2</v>
      </c>
    </row>
    <row r="306" spans="1:19" ht="15">
      <c r="A306" s="5" t="s">
        <v>475</v>
      </c>
      <c r="B306" s="43">
        <v>0</v>
      </c>
      <c r="C306" s="29">
        <f t="shared" si="60"/>
        <v>0</v>
      </c>
      <c r="D306" s="29">
        <f t="shared" si="61"/>
        <v>0</v>
      </c>
      <c r="E306" s="26">
        <f t="shared" si="62"/>
        <v>0</v>
      </c>
      <c r="F306" s="29">
        <f t="shared" si="63"/>
        <v>0</v>
      </c>
      <c r="G306" s="30">
        <f t="shared" si="64"/>
        <v>0</v>
      </c>
      <c r="H306" s="39">
        <v>0</v>
      </c>
      <c r="I306" s="29">
        <f t="shared" si="65"/>
        <v>0</v>
      </c>
      <c r="J306" s="29">
        <f t="shared" si="66"/>
        <v>0</v>
      </c>
      <c r="K306" s="26">
        <f t="shared" si="67"/>
        <v>0</v>
      </c>
      <c r="L306" s="29">
        <f t="shared" si="68"/>
        <v>0</v>
      </c>
      <c r="M306" s="30">
        <f t="shared" si="69"/>
        <v>0</v>
      </c>
      <c r="N306" s="39">
        <v>2.40620337323684E-7</v>
      </c>
      <c r="O306" s="29">
        <f t="shared" si="70"/>
        <v>1.6843423612657881E-9</v>
      </c>
      <c r="P306" s="29">
        <f t="shared" si="71"/>
        <v>1.1381341955410252E-7</v>
      </c>
      <c r="Q306" s="29">
        <f t="shared" si="72"/>
        <v>3.8258633634465758E-8</v>
      </c>
      <c r="R306" s="29">
        <f t="shared" si="73"/>
        <v>6.857679613724993E-8</v>
      </c>
      <c r="S306" s="30">
        <f t="shared" si="74"/>
        <v>1.8287145636599983E-8</v>
      </c>
    </row>
    <row r="307" spans="1:19" ht="15">
      <c r="A307" s="5" t="s">
        <v>477</v>
      </c>
      <c r="B307" s="43">
        <v>21.9690790365499</v>
      </c>
      <c r="C307" s="29">
        <f t="shared" si="60"/>
        <v>0.1537835532558493</v>
      </c>
      <c r="D307" s="29">
        <f t="shared" si="61"/>
        <v>10.391374384288103</v>
      </c>
      <c r="E307" s="26">
        <f t="shared" si="62"/>
        <v>3.4930835668114342</v>
      </c>
      <c r="F307" s="29">
        <f t="shared" si="63"/>
        <v>6.2611875254167213</v>
      </c>
      <c r="G307" s="30">
        <f t="shared" si="64"/>
        <v>1.6696500067777924</v>
      </c>
      <c r="H307" s="39">
        <v>43.9381580730998</v>
      </c>
      <c r="I307" s="29">
        <f t="shared" si="65"/>
        <v>0.30756710651169861</v>
      </c>
      <c r="J307" s="29">
        <f t="shared" si="66"/>
        <v>20.782748768576205</v>
      </c>
      <c r="K307" s="26">
        <f t="shared" si="67"/>
        <v>6.9861671336228683</v>
      </c>
      <c r="L307" s="29">
        <f t="shared" si="68"/>
        <v>12.522375050833443</v>
      </c>
      <c r="M307" s="30">
        <f t="shared" si="69"/>
        <v>3.3393000135555848</v>
      </c>
      <c r="N307" s="39">
        <v>57.285409865116897</v>
      </c>
      <c r="O307" s="29">
        <f t="shared" si="70"/>
        <v>0.4009978690558183</v>
      </c>
      <c r="P307" s="29">
        <f t="shared" si="71"/>
        <v>27.09599886620029</v>
      </c>
      <c r="Q307" s="29">
        <f t="shared" si="72"/>
        <v>9.1083801685535875</v>
      </c>
      <c r="R307" s="29">
        <f t="shared" si="73"/>
        <v>16.326341811558315</v>
      </c>
      <c r="S307" s="30">
        <f t="shared" si="74"/>
        <v>4.3536911497488839</v>
      </c>
    </row>
    <row r="308" spans="1:19" ht="15">
      <c r="A308" s="5" t="s">
        <v>478</v>
      </c>
      <c r="B308" s="43">
        <v>2.4573895126358298</v>
      </c>
      <c r="C308" s="29">
        <f t="shared" si="60"/>
        <v>1.7201726588450809E-2</v>
      </c>
      <c r="D308" s="29">
        <f t="shared" si="61"/>
        <v>1.1623452394767475</v>
      </c>
      <c r="E308" s="26">
        <f t="shared" si="62"/>
        <v>0.39072493250909696</v>
      </c>
      <c r="F308" s="29">
        <f t="shared" si="63"/>
        <v>0.70035601110121148</v>
      </c>
      <c r="G308" s="30">
        <f t="shared" si="64"/>
        <v>0.18676160296032307</v>
      </c>
      <c r="H308" s="39">
        <v>4.9147790252716703</v>
      </c>
      <c r="I308" s="29">
        <f t="shared" si="65"/>
        <v>3.4403453176901695E-2</v>
      </c>
      <c r="J308" s="29">
        <f t="shared" si="66"/>
        <v>2.3246904789534999</v>
      </c>
      <c r="K308" s="26">
        <f t="shared" si="67"/>
        <v>0.78144986501819558</v>
      </c>
      <c r="L308" s="29">
        <f t="shared" si="68"/>
        <v>1.4007120222024259</v>
      </c>
      <c r="M308" s="30">
        <f t="shared" si="69"/>
        <v>0.37352320592064692</v>
      </c>
      <c r="N308" s="39">
        <v>8.57656948215587</v>
      </c>
      <c r="O308" s="29">
        <f t="shared" si="70"/>
        <v>6.003598637509109E-2</v>
      </c>
      <c r="P308" s="29">
        <f t="shared" si="71"/>
        <v>4.0567173650597264</v>
      </c>
      <c r="Q308" s="29">
        <f t="shared" si="72"/>
        <v>1.3636745476627834</v>
      </c>
      <c r="R308" s="29">
        <f t="shared" si="73"/>
        <v>2.4443223024144229</v>
      </c>
      <c r="S308" s="30">
        <f t="shared" si="74"/>
        <v>0.65181928064384609</v>
      </c>
    </row>
    <row r="309" spans="1:19" ht="15">
      <c r="A309" s="5" t="s">
        <v>479</v>
      </c>
      <c r="B309" s="43">
        <v>0.294584593184676</v>
      </c>
      <c r="C309" s="29">
        <f t="shared" si="60"/>
        <v>2.062092152292732E-3</v>
      </c>
      <c r="D309" s="29">
        <f t="shared" si="61"/>
        <v>0.13933851257635174</v>
      </c>
      <c r="E309" s="26">
        <f t="shared" si="62"/>
        <v>4.6838950316363488E-2</v>
      </c>
      <c r="F309" s="29">
        <f t="shared" si="63"/>
        <v>8.395660905763265E-2</v>
      </c>
      <c r="G309" s="30">
        <f t="shared" si="64"/>
        <v>2.2388429082035376E-2</v>
      </c>
      <c r="H309" s="39">
        <v>0.589169186369352</v>
      </c>
      <c r="I309" s="29">
        <f t="shared" si="65"/>
        <v>4.124184304585464E-3</v>
      </c>
      <c r="J309" s="29">
        <f t="shared" si="66"/>
        <v>0.27867702515270348</v>
      </c>
      <c r="K309" s="26">
        <f t="shared" si="67"/>
        <v>9.3677900632726976E-2</v>
      </c>
      <c r="L309" s="29">
        <f t="shared" si="68"/>
        <v>0.1679132181152653</v>
      </c>
      <c r="M309" s="30">
        <f t="shared" si="69"/>
        <v>4.4776858164070753E-2</v>
      </c>
      <c r="N309" s="39">
        <v>0.948679962935016</v>
      </c>
      <c r="O309" s="29">
        <f t="shared" si="70"/>
        <v>6.6407597405451118E-3</v>
      </c>
      <c r="P309" s="29">
        <f t="shared" si="71"/>
        <v>0.44872562246826253</v>
      </c>
      <c r="Q309" s="29">
        <f t="shared" si="72"/>
        <v>0.15084011410666753</v>
      </c>
      <c r="R309" s="29">
        <f t="shared" si="73"/>
        <v>0.27037378943647955</v>
      </c>
      <c r="S309" s="30">
        <f t="shared" si="74"/>
        <v>7.209967718306122E-2</v>
      </c>
    </row>
    <row r="310" spans="1:19" ht="15">
      <c r="A310" s="5" t="s">
        <v>482</v>
      </c>
      <c r="B310" s="43">
        <v>1.47362866988483</v>
      </c>
      <c r="C310" s="29">
        <f t="shared" si="60"/>
        <v>1.031540068919381E-2</v>
      </c>
      <c r="D310" s="29">
        <f t="shared" si="61"/>
        <v>0.6970263608555245</v>
      </c>
      <c r="E310" s="26">
        <f t="shared" si="62"/>
        <v>0.23430695851168798</v>
      </c>
      <c r="F310" s="29">
        <f t="shared" si="63"/>
        <v>0.41998417091717649</v>
      </c>
      <c r="G310" s="30">
        <f t="shared" si="64"/>
        <v>0.11199577891124708</v>
      </c>
      <c r="H310" s="39">
        <v>2.9472573397696502</v>
      </c>
      <c r="I310" s="29">
        <f t="shared" si="65"/>
        <v>2.0630801378387551E-2</v>
      </c>
      <c r="J310" s="29">
        <f t="shared" si="66"/>
        <v>1.3940527217110446</v>
      </c>
      <c r="K310" s="26">
        <f t="shared" si="67"/>
        <v>0.4686139170233744</v>
      </c>
      <c r="L310" s="29">
        <f t="shared" si="68"/>
        <v>0.83996834183435021</v>
      </c>
      <c r="M310" s="30">
        <f t="shared" si="69"/>
        <v>0.22399155782249341</v>
      </c>
      <c r="N310" s="39">
        <v>3.3963417268051699</v>
      </c>
      <c r="O310" s="29">
        <f t="shared" si="70"/>
        <v>2.3774392087636188E-2</v>
      </c>
      <c r="P310" s="29">
        <f t="shared" si="71"/>
        <v>1.6064696367788454</v>
      </c>
      <c r="Q310" s="29">
        <f t="shared" si="72"/>
        <v>0.54001833456202197</v>
      </c>
      <c r="R310" s="29">
        <f t="shared" si="73"/>
        <v>0.96795739213947329</v>
      </c>
      <c r="S310" s="30">
        <f t="shared" si="74"/>
        <v>0.25812197123719288</v>
      </c>
    </row>
    <row r="311" spans="1:19" ht="15">
      <c r="A311" s="5" t="s">
        <v>483</v>
      </c>
      <c r="B311" s="43">
        <v>6.9456214213422403</v>
      </c>
      <c r="C311" s="29">
        <f t="shared" si="60"/>
        <v>4.8619349949395679E-2</v>
      </c>
      <c r="D311" s="29">
        <f t="shared" si="61"/>
        <v>3.2852789322948794</v>
      </c>
      <c r="E311" s="26">
        <f t="shared" si="62"/>
        <v>1.1043538059934161</v>
      </c>
      <c r="F311" s="29">
        <f t="shared" si="63"/>
        <v>1.9795021050825383</v>
      </c>
      <c r="G311" s="30">
        <f t="shared" si="64"/>
        <v>0.52786722802201025</v>
      </c>
      <c r="H311" s="39">
        <v>13.8912428426845</v>
      </c>
      <c r="I311" s="29">
        <f t="shared" si="65"/>
        <v>9.7238699898791497E-2</v>
      </c>
      <c r="J311" s="29">
        <f t="shared" si="66"/>
        <v>6.5705578645897678</v>
      </c>
      <c r="K311" s="26">
        <f t="shared" si="67"/>
        <v>2.2087076119868354</v>
      </c>
      <c r="L311" s="29">
        <f t="shared" si="68"/>
        <v>3.959004210165082</v>
      </c>
      <c r="M311" s="30">
        <f t="shared" si="69"/>
        <v>1.0557344560440221</v>
      </c>
      <c r="N311" s="39">
        <v>23.252435392527101</v>
      </c>
      <c r="O311" s="29">
        <f t="shared" si="70"/>
        <v>0.16276704774768971</v>
      </c>
      <c r="P311" s="29">
        <f t="shared" si="71"/>
        <v>10.998401940665318</v>
      </c>
      <c r="Q311" s="29">
        <f t="shared" si="72"/>
        <v>3.6971372274118091</v>
      </c>
      <c r="R311" s="29">
        <f t="shared" si="73"/>
        <v>6.626944086870223</v>
      </c>
      <c r="S311" s="30">
        <f t="shared" si="74"/>
        <v>1.7671850898320596</v>
      </c>
    </row>
    <row r="312" spans="1:19" ht="15">
      <c r="A312" s="5" t="s">
        <v>484</v>
      </c>
      <c r="B312" s="43">
        <v>0</v>
      </c>
      <c r="C312" s="29">
        <f t="shared" si="60"/>
        <v>0</v>
      </c>
      <c r="D312" s="29">
        <f t="shared" si="61"/>
        <v>0</v>
      </c>
      <c r="E312" s="26">
        <f t="shared" si="62"/>
        <v>0</v>
      </c>
      <c r="F312" s="29">
        <f t="shared" si="63"/>
        <v>0</v>
      </c>
      <c r="G312" s="30">
        <f t="shared" si="64"/>
        <v>0</v>
      </c>
      <c r="H312" s="39">
        <v>0</v>
      </c>
      <c r="I312" s="29">
        <f t="shared" si="65"/>
        <v>0</v>
      </c>
      <c r="J312" s="29">
        <f t="shared" si="66"/>
        <v>0</v>
      </c>
      <c r="K312" s="26">
        <f t="shared" si="67"/>
        <v>0</v>
      </c>
      <c r="L312" s="29">
        <f t="shared" si="68"/>
        <v>0</v>
      </c>
      <c r="M312" s="30">
        <f t="shared" si="69"/>
        <v>0</v>
      </c>
      <c r="N312" s="39">
        <v>5.1885533401171501E-6</v>
      </c>
      <c r="O312" s="29">
        <f t="shared" si="70"/>
        <v>3.631987338082005E-8</v>
      </c>
      <c r="P312" s="29">
        <f t="shared" si="71"/>
        <v>2.4541857298754119E-6</v>
      </c>
      <c r="Q312" s="29">
        <f t="shared" si="72"/>
        <v>8.2497998107862684E-7</v>
      </c>
      <c r="R312" s="29">
        <f t="shared" si="73"/>
        <v>1.4787377019333877E-6</v>
      </c>
      <c r="S312" s="30">
        <f t="shared" si="74"/>
        <v>3.943300538489034E-7</v>
      </c>
    </row>
    <row r="313" spans="1:19" ht="15">
      <c r="A313" s="5" t="s">
        <v>485</v>
      </c>
      <c r="B313" s="43">
        <v>19.358121753536398</v>
      </c>
      <c r="C313" s="29">
        <f t="shared" si="60"/>
        <v>0.13550685227475479</v>
      </c>
      <c r="D313" s="29">
        <f t="shared" si="61"/>
        <v>9.1563915894227161</v>
      </c>
      <c r="E313" s="26">
        <f t="shared" si="62"/>
        <v>3.0779413588122875</v>
      </c>
      <c r="F313" s="29">
        <f t="shared" si="63"/>
        <v>5.5170646997578734</v>
      </c>
      <c r="G313" s="30">
        <f t="shared" si="64"/>
        <v>1.4712172532687662</v>
      </c>
      <c r="H313" s="39">
        <v>38.716243507072797</v>
      </c>
      <c r="I313" s="29">
        <f t="shared" si="65"/>
        <v>0.27101370454950957</v>
      </c>
      <c r="J313" s="29">
        <f t="shared" si="66"/>
        <v>18.312783178845432</v>
      </c>
      <c r="K313" s="26">
        <f t="shared" si="67"/>
        <v>6.155882717624575</v>
      </c>
      <c r="L313" s="29">
        <f t="shared" si="68"/>
        <v>11.034129399515747</v>
      </c>
      <c r="M313" s="30">
        <f t="shared" si="69"/>
        <v>2.9424345065375324</v>
      </c>
      <c r="N313" s="39">
        <v>55.549392857973999</v>
      </c>
      <c r="O313" s="29">
        <f t="shared" si="70"/>
        <v>0.388845750005818</v>
      </c>
      <c r="P313" s="29">
        <f t="shared" si="71"/>
        <v>26.274862821821699</v>
      </c>
      <c r="Q313" s="29">
        <f t="shared" si="72"/>
        <v>8.8323534644178654</v>
      </c>
      <c r="R313" s="29">
        <f t="shared" si="73"/>
        <v>15.831576964522588</v>
      </c>
      <c r="S313" s="30">
        <f t="shared" si="74"/>
        <v>4.221753857206024</v>
      </c>
    </row>
    <row r="314" spans="1:19" ht="15">
      <c r="A314" s="15" t="s">
        <v>486</v>
      </c>
      <c r="B314" s="46">
        <v>2314.3582173516402</v>
      </c>
      <c r="C314" s="29">
        <f t="shared" si="60"/>
        <v>16.200507521461482</v>
      </c>
      <c r="D314" s="29">
        <f t="shared" si="61"/>
        <v>1094.6914368073258</v>
      </c>
      <c r="E314" s="26">
        <f t="shared" si="62"/>
        <v>367.98295655891081</v>
      </c>
      <c r="F314" s="29">
        <f t="shared" si="63"/>
        <v>659.59209194521736</v>
      </c>
      <c r="G314" s="30">
        <f t="shared" si="64"/>
        <v>175.89122451872464</v>
      </c>
      <c r="H314" s="39">
        <v>4628.7164347032804</v>
      </c>
      <c r="I314" s="29">
        <f t="shared" si="65"/>
        <v>32.401015042922964</v>
      </c>
      <c r="J314" s="29">
        <f t="shared" si="66"/>
        <v>2189.3828736146515</v>
      </c>
      <c r="K314" s="26">
        <f t="shared" si="67"/>
        <v>735.96591311782163</v>
      </c>
      <c r="L314" s="29">
        <f t="shared" si="68"/>
        <v>1319.1841838904347</v>
      </c>
      <c r="M314" s="30">
        <f t="shared" si="69"/>
        <v>351.78244903744928</v>
      </c>
      <c r="N314" s="39">
        <v>8151.8221152164297</v>
      </c>
      <c r="O314" s="29">
        <f t="shared" si="70"/>
        <v>57.062754806515009</v>
      </c>
      <c r="P314" s="29">
        <f t="shared" si="71"/>
        <v>3855.8118604973711</v>
      </c>
      <c r="Q314" s="29">
        <f t="shared" si="72"/>
        <v>1296.1397163194124</v>
      </c>
      <c r="R314" s="29">
        <f t="shared" si="73"/>
        <v>2323.2693028366821</v>
      </c>
      <c r="S314" s="30">
        <f t="shared" si="74"/>
        <v>619.53848075644862</v>
      </c>
    </row>
    <row r="315" spans="1:19" ht="15">
      <c r="A315" s="5" t="s">
        <v>489</v>
      </c>
      <c r="B315" s="43">
        <v>0.66789342183768496</v>
      </c>
      <c r="C315" s="29">
        <f t="shared" si="60"/>
        <v>4.6752539528637947E-3</v>
      </c>
      <c r="D315" s="29">
        <f t="shared" si="61"/>
        <v>0.31591358852922496</v>
      </c>
      <c r="E315" s="26">
        <f t="shared" si="62"/>
        <v>0.10619505407219192</v>
      </c>
      <c r="F315" s="29">
        <f t="shared" si="63"/>
        <v>0.19034962522374019</v>
      </c>
      <c r="G315" s="30">
        <f t="shared" si="64"/>
        <v>5.0759900059664055E-2</v>
      </c>
      <c r="H315" s="39">
        <v>1.3357868436753699</v>
      </c>
      <c r="I315" s="29">
        <f t="shared" si="65"/>
        <v>9.3505079057275894E-3</v>
      </c>
      <c r="J315" s="29">
        <f t="shared" si="66"/>
        <v>0.63182717705844993</v>
      </c>
      <c r="K315" s="26">
        <f t="shared" si="67"/>
        <v>0.21239010814438383</v>
      </c>
      <c r="L315" s="29">
        <f t="shared" si="68"/>
        <v>0.38069925044748038</v>
      </c>
      <c r="M315" s="30">
        <f t="shared" si="69"/>
        <v>0.10151980011932811</v>
      </c>
      <c r="N315" s="39">
        <v>1.5549975165674399</v>
      </c>
      <c r="O315" s="29">
        <f t="shared" si="70"/>
        <v>1.088498261597208E-2</v>
      </c>
      <c r="P315" s="29">
        <f t="shared" si="71"/>
        <v>0.73551382533639909</v>
      </c>
      <c r="Q315" s="29">
        <f t="shared" si="72"/>
        <v>0.24724460513422294</v>
      </c>
      <c r="R315" s="29">
        <f t="shared" si="73"/>
        <v>0.44317429222172033</v>
      </c>
      <c r="S315" s="30">
        <f t="shared" si="74"/>
        <v>0.11817981125912543</v>
      </c>
    </row>
    <row r="316" spans="1:19" ht="15">
      <c r="A316" s="5" t="s">
        <v>638</v>
      </c>
      <c r="B316" s="43">
        <v>0</v>
      </c>
      <c r="C316" s="29">
        <f t="shared" si="60"/>
        <v>0</v>
      </c>
      <c r="D316" s="29">
        <f t="shared" si="61"/>
        <v>0</v>
      </c>
      <c r="E316" s="26">
        <f t="shared" si="62"/>
        <v>0</v>
      </c>
      <c r="F316" s="29">
        <f t="shared" si="63"/>
        <v>0</v>
      </c>
      <c r="G316" s="30">
        <f t="shared" si="64"/>
        <v>0</v>
      </c>
      <c r="H316" s="39">
        <v>0</v>
      </c>
      <c r="I316" s="29">
        <f t="shared" si="65"/>
        <v>0</v>
      </c>
      <c r="J316" s="29">
        <f t="shared" si="66"/>
        <v>0</v>
      </c>
      <c r="K316" s="26">
        <f t="shared" si="67"/>
        <v>0</v>
      </c>
      <c r="L316" s="29">
        <f t="shared" si="68"/>
        <v>0</v>
      </c>
      <c r="M316" s="30">
        <f t="shared" si="69"/>
        <v>0</v>
      </c>
      <c r="N316" s="39">
        <v>1.8286670371485301</v>
      </c>
      <c r="O316" s="29">
        <f t="shared" si="70"/>
        <v>1.2800669260039711E-2</v>
      </c>
      <c r="P316" s="29">
        <f t="shared" si="71"/>
        <v>0.8649595085712547</v>
      </c>
      <c r="Q316" s="29">
        <f t="shared" si="72"/>
        <v>0.29075805890661627</v>
      </c>
      <c r="R316" s="29">
        <f t="shared" si="73"/>
        <v>0.52117010558733101</v>
      </c>
      <c r="S316" s="30">
        <f t="shared" si="74"/>
        <v>0.13897869482328828</v>
      </c>
    </row>
    <row r="317" spans="1:19" ht="15">
      <c r="A317" s="5" t="s">
        <v>492</v>
      </c>
      <c r="B317" s="43">
        <v>0.102402792793071</v>
      </c>
      <c r="C317" s="29">
        <f t="shared" si="60"/>
        <v>7.1681954955149702E-4</v>
      </c>
      <c r="D317" s="29">
        <f t="shared" si="61"/>
        <v>4.8436520991122584E-2</v>
      </c>
      <c r="E317" s="26">
        <f t="shared" si="62"/>
        <v>1.6282044054098291E-2</v>
      </c>
      <c r="F317" s="29">
        <f t="shared" si="63"/>
        <v>2.9184795946025233E-2</v>
      </c>
      <c r="G317" s="30">
        <f t="shared" si="64"/>
        <v>7.7826122522733961E-3</v>
      </c>
      <c r="H317" s="39">
        <v>0.20480558558614301</v>
      </c>
      <c r="I317" s="29">
        <f t="shared" si="65"/>
        <v>1.433639099103001E-3</v>
      </c>
      <c r="J317" s="29">
        <f t="shared" si="66"/>
        <v>9.6873041982245639E-2</v>
      </c>
      <c r="K317" s="26">
        <f t="shared" si="67"/>
        <v>3.2564088108196741E-2</v>
      </c>
      <c r="L317" s="29">
        <f t="shared" si="68"/>
        <v>5.8369591892050751E-2</v>
      </c>
      <c r="M317" s="30">
        <f t="shared" si="69"/>
        <v>1.5565224504546869E-2</v>
      </c>
      <c r="N317" s="39">
        <v>0.332037259386113</v>
      </c>
      <c r="O317" s="29">
        <f t="shared" si="70"/>
        <v>2.3242608157027912E-3</v>
      </c>
      <c r="P317" s="29">
        <f t="shared" si="71"/>
        <v>0.15705362368963144</v>
      </c>
      <c r="Q317" s="29">
        <f t="shared" si="72"/>
        <v>5.2793924242391967E-2</v>
      </c>
      <c r="R317" s="29">
        <f t="shared" si="73"/>
        <v>9.4630618925042195E-2</v>
      </c>
      <c r="S317" s="30">
        <f t="shared" si="74"/>
        <v>2.5234831713344587E-2</v>
      </c>
    </row>
    <row r="318" spans="1:19" ht="15">
      <c r="A318" s="5" t="s">
        <v>494</v>
      </c>
      <c r="B318" s="43">
        <v>0</v>
      </c>
      <c r="C318" s="29">
        <f t="shared" si="60"/>
        <v>0</v>
      </c>
      <c r="D318" s="29">
        <f t="shared" si="61"/>
        <v>0</v>
      </c>
      <c r="E318" s="26">
        <f t="shared" si="62"/>
        <v>0</v>
      </c>
      <c r="F318" s="29">
        <f t="shared" si="63"/>
        <v>0</v>
      </c>
      <c r="G318" s="30">
        <f t="shared" si="64"/>
        <v>0</v>
      </c>
      <c r="H318" s="39">
        <v>0</v>
      </c>
      <c r="I318" s="29">
        <f t="shared" si="65"/>
        <v>0</v>
      </c>
      <c r="J318" s="29">
        <f t="shared" si="66"/>
        <v>0</v>
      </c>
      <c r="K318" s="26">
        <f t="shared" si="67"/>
        <v>0</v>
      </c>
      <c r="L318" s="29">
        <f t="shared" si="68"/>
        <v>0</v>
      </c>
      <c r="M318" s="30">
        <f t="shared" si="69"/>
        <v>0</v>
      </c>
      <c r="N318" s="39">
        <v>5.9692375843289403E-5</v>
      </c>
      <c r="O318" s="29">
        <f t="shared" si="70"/>
        <v>4.1784663090302585E-7</v>
      </c>
      <c r="P318" s="29">
        <f t="shared" si="71"/>
        <v>2.8234493773875887E-5</v>
      </c>
      <c r="Q318" s="29">
        <f t="shared" si="72"/>
        <v>9.491087759083015E-6</v>
      </c>
      <c r="R318" s="29">
        <f t="shared" si="73"/>
        <v>1.7012327115337478E-5</v>
      </c>
      <c r="S318" s="30">
        <f t="shared" si="74"/>
        <v>4.5366205640899942E-6</v>
      </c>
    </row>
    <row r="319" spans="1:19" ht="15">
      <c r="A319" s="5" t="s">
        <v>495</v>
      </c>
      <c r="B319" s="43">
        <v>0</v>
      </c>
      <c r="C319" s="29">
        <f t="shared" si="60"/>
        <v>0</v>
      </c>
      <c r="D319" s="29">
        <f t="shared" si="61"/>
        <v>0</v>
      </c>
      <c r="E319" s="26">
        <f t="shared" si="62"/>
        <v>0</v>
      </c>
      <c r="F319" s="29">
        <f t="shared" si="63"/>
        <v>0</v>
      </c>
      <c r="G319" s="30">
        <f t="shared" si="64"/>
        <v>0</v>
      </c>
      <c r="H319" s="39">
        <v>0</v>
      </c>
      <c r="I319" s="29">
        <f t="shared" si="65"/>
        <v>0</v>
      </c>
      <c r="J319" s="29">
        <f t="shared" si="66"/>
        <v>0</v>
      </c>
      <c r="K319" s="26">
        <f t="shared" si="67"/>
        <v>0</v>
      </c>
      <c r="L319" s="29">
        <f t="shared" si="68"/>
        <v>0</v>
      </c>
      <c r="M319" s="30">
        <f t="shared" si="69"/>
        <v>0</v>
      </c>
      <c r="N319" s="39">
        <v>2.07818634733972E-3</v>
      </c>
      <c r="O319" s="29">
        <f t="shared" si="70"/>
        <v>1.454730443137804E-5</v>
      </c>
      <c r="P319" s="29">
        <f t="shared" si="71"/>
        <v>9.8298214229168741E-4</v>
      </c>
      <c r="Q319" s="29">
        <f t="shared" si="72"/>
        <v>3.304316292270155E-4</v>
      </c>
      <c r="R319" s="29">
        <f t="shared" si="73"/>
        <v>5.9228310899182011E-4</v>
      </c>
      <c r="S319" s="30">
        <f t="shared" si="74"/>
        <v>1.5794216239781872E-4</v>
      </c>
    </row>
    <row r="320" spans="1:19" ht="15">
      <c r="A320" s="5" t="s">
        <v>497</v>
      </c>
      <c r="B320" s="43">
        <v>0</v>
      </c>
      <c r="C320" s="29">
        <f t="shared" si="60"/>
        <v>0</v>
      </c>
      <c r="D320" s="29">
        <f t="shared" si="61"/>
        <v>0</v>
      </c>
      <c r="E320" s="26">
        <f t="shared" si="62"/>
        <v>0</v>
      </c>
      <c r="F320" s="29">
        <f t="shared" si="63"/>
        <v>0</v>
      </c>
      <c r="G320" s="30">
        <f t="shared" si="64"/>
        <v>0</v>
      </c>
      <c r="H320" s="39">
        <v>0</v>
      </c>
      <c r="I320" s="29">
        <f t="shared" si="65"/>
        <v>0</v>
      </c>
      <c r="J320" s="29">
        <f t="shared" si="66"/>
        <v>0</v>
      </c>
      <c r="K320" s="26">
        <f t="shared" si="67"/>
        <v>0</v>
      </c>
      <c r="L320" s="29">
        <f t="shared" si="68"/>
        <v>0</v>
      </c>
      <c r="M320" s="30">
        <f t="shared" si="69"/>
        <v>0</v>
      </c>
      <c r="N320" s="39">
        <v>1.2309889856394001E-3</v>
      </c>
      <c r="O320" s="29">
        <f t="shared" si="70"/>
        <v>8.6169228994758002E-6</v>
      </c>
      <c r="P320" s="29">
        <f t="shared" si="71"/>
        <v>5.8225779020743625E-4</v>
      </c>
      <c r="Q320" s="29">
        <f t="shared" si="72"/>
        <v>1.9572724871666462E-4</v>
      </c>
      <c r="R320" s="29">
        <f t="shared" si="73"/>
        <v>3.5083186090722899E-4</v>
      </c>
      <c r="S320" s="30">
        <f t="shared" si="74"/>
        <v>9.3555162908594405E-5</v>
      </c>
    </row>
    <row r="321" spans="1:19" ht="15">
      <c r="A321" s="5" t="s">
        <v>500</v>
      </c>
      <c r="B321" s="43">
        <v>1.0993758503456699E-2</v>
      </c>
      <c r="C321" s="29">
        <f t="shared" si="60"/>
        <v>7.6956309524196895E-5</v>
      </c>
      <c r="D321" s="29">
        <f t="shared" si="61"/>
        <v>5.2000477721350184E-3</v>
      </c>
      <c r="E321" s="26">
        <f t="shared" si="62"/>
        <v>1.7480076020496152E-3</v>
      </c>
      <c r="F321" s="29">
        <f t="shared" si="63"/>
        <v>3.1332211734851592E-3</v>
      </c>
      <c r="G321" s="30">
        <f t="shared" si="64"/>
        <v>8.3552564626270909E-4</v>
      </c>
      <c r="H321" s="39">
        <v>2.1987517006913398E-2</v>
      </c>
      <c r="I321" s="29">
        <f t="shared" si="65"/>
        <v>1.5391261904839379E-4</v>
      </c>
      <c r="J321" s="29">
        <f t="shared" si="66"/>
        <v>1.0400095544270037E-2</v>
      </c>
      <c r="K321" s="26">
        <f t="shared" si="67"/>
        <v>3.4960152040992305E-3</v>
      </c>
      <c r="L321" s="29">
        <f t="shared" si="68"/>
        <v>6.2664423469703185E-3</v>
      </c>
      <c r="M321" s="30">
        <f t="shared" si="69"/>
        <v>1.6710512925254182E-3</v>
      </c>
      <c r="N321" s="39">
        <v>2.5318958977657801E-2</v>
      </c>
      <c r="O321" s="29">
        <f t="shared" si="70"/>
        <v>1.7723271284360461E-4</v>
      </c>
      <c r="P321" s="29">
        <f t="shared" si="71"/>
        <v>1.1975867596432139E-2</v>
      </c>
      <c r="Q321" s="29">
        <f t="shared" si="72"/>
        <v>4.0257144774475907E-3</v>
      </c>
      <c r="R321" s="29">
        <f t="shared" si="73"/>
        <v>7.215903308632473E-3</v>
      </c>
      <c r="S321" s="30">
        <f t="shared" si="74"/>
        <v>1.9242408823019928E-3</v>
      </c>
    </row>
    <row r="322" spans="1:19" ht="15">
      <c r="A322" s="5" t="s">
        <v>501</v>
      </c>
      <c r="B322" s="43">
        <v>0</v>
      </c>
      <c r="C322" s="29">
        <f t="shared" si="60"/>
        <v>0</v>
      </c>
      <c r="D322" s="29">
        <f t="shared" si="61"/>
        <v>0</v>
      </c>
      <c r="E322" s="26">
        <f t="shared" si="62"/>
        <v>0</v>
      </c>
      <c r="F322" s="29">
        <f t="shared" si="63"/>
        <v>0</v>
      </c>
      <c r="G322" s="30">
        <f t="shared" si="64"/>
        <v>0</v>
      </c>
      <c r="H322" s="39">
        <v>0</v>
      </c>
      <c r="I322" s="29">
        <f t="shared" si="65"/>
        <v>0</v>
      </c>
      <c r="J322" s="29">
        <f t="shared" si="66"/>
        <v>0</v>
      </c>
      <c r="K322" s="26">
        <f t="shared" si="67"/>
        <v>0</v>
      </c>
      <c r="L322" s="29">
        <f t="shared" si="68"/>
        <v>0</v>
      </c>
      <c r="M322" s="30">
        <f t="shared" si="69"/>
        <v>0</v>
      </c>
      <c r="N322" s="39">
        <v>5.4033737186046897</v>
      </c>
      <c r="O322" s="29">
        <f t="shared" si="70"/>
        <v>3.7823616030232828E-2</v>
      </c>
      <c r="P322" s="29">
        <f t="shared" si="71"/>
        <v>2.5557957689000181</v>
      </c>
      <c r="Q322" s="29">
        <f t="shared" si="72"/>
        <v>0.85913642125814571</v>
      </c>
      <c r="R322" s="29">
        <f t="shared" si="73"/>
        <v>1.5399615098023365</v>
      </c>
      <c r="S322" s="30">
        <f t="shared" si="74"/>
        <v>0.41065640261395642</v>
      </c>
    </row>
    <row r="323" spans="1:19" ht="15">
      <c r="A323" s="5" t="s">
        <v>502</v>
      </c>
      <c r="B323" s="43">
        <v>0</v>
      </c>
      <c r="C323" s="29">
        <f t="shared" si="60"/>
        <v>0</v>
      </c>
      <c r="D323" s="29">
        <f t="shared" si="61"/>
        <v>0</v>
      </c>
      <c r="E323" s="26">
        <f t="shared" si="62"/>
        <v>0</v>
      </c>
      <c r="F323" s="29">
        <f t="shared" si="63"/>
        <v>0</v>
      </c>
      <c r="G323" s="30">
        <f t="shared" si="64"/>
        <v>0</v>
      </c>
      <c r="H323" s="39">
        <v>0</v>
      </c>
      <c r="I323" s="29">
        <f t="shared" si="65"/>
        <v>0</v>
      </c>
      <c r="J323" s="29">
        <f t="shared" si="66"/>
        <v>0</v>
      </c>
      <c r="K323" s="26">
        <f t="shared" si="67"/>
        <v>0</v>
      </c>
      <c r="L323" s="29">
        <f t="shared" si="68"/>
        <v>0</v>
      </c>
      <c r="M323" s="30">
        <f t="shared" si="69"/>
        <v>0</v>
      </c>
      <c r="N323" s="39">
        <v>176.92044083688299</v>
      </c>
      <c r="O323" s="29">
        <f t="shared" si="70"/>
        <v>1.238443085858181</v>
      </c>
      <c r="P323" s="29">
        <f t="shared" si="71"/>
        <v>83.683368515845643</v>
      </c>
      <c r="Q323" s="29">
        <f t="shared" si="72"/>
        <v>28.130350093064397</v>
      </c>
      <c r="R323" s="29">
        <f t="shared" si="73"/>
        <v>50.422325638511644</v>
      </c>
      <c r="S323" s="30">
        <f t="shared" si="74"/>
        <v>13.445953503603107</v>
      </c>
    </row>
    <row r="324" spans="1:19" ht="15">
      <c r="A324" s="5" t="s">
        <v>504</v>
      </c>
      <c r="B324" s="43">
        <v>1.0419066520839499E-2</v>
      </c>
      <c r="C324" s="29">
        <f t="shared" si="60"/>
        <v>7.29334656458765E-5</v>
      </c>
      <c r="D324" s="29">
        <f t="shared" si="61"/>
        <v>4.928218464357083E-3</v>
      </c>
      <c r="E324" s="26">
        <f t="shared" si="62"/>
        <v>1.6566315768134804E-3</v>
      </c>
      <c r="F324" s="29">
        <f t="shared" si="63"/>
        <v>2.9694339584392573E-3</v>
      </c>
      <c r="G324" s="30">
        <f t="shared" si="64"/>
        <v>7.9184905558380195E-4</v>
      </c>
      <c r="H324" s="39">
        <v>2.0838133041678999E-2</v>
      </c>
      <c r="I324" s="29">
        <f t="shared" si="65"/>
        <v>1.45866931291753E-4</v>
      </c>
      <c r="J324" s="29">
        <f t="shared" si="66"/>
        <v>9.856436928714166E-3</v>
      </c>
      <c r="K324" s="26">
        <f t="shared" si="67"/>
        <v>3.3132631536269609E-3</v>
      </c>
      <c r="L324" s="29">
        <f t="shared" si="68"/>
        <v>5.9388679168785145E-3</v>
      </c>
      <c r="M324" s="30">
        <f t="shared" si="69"/>
        <v>1.5836981111676039E-3</v>
      </c>
      <c r="N324" s="39">
        <v>2.3995425926781899E-2</v>
      </c>
      <c r="O324" s="29">
        <f t="shared" si="70"/>
        <v>1.6796798148747329E-4</v>
      </c>
      <c r="P324" s="29">
        <f t="shared" si="71"/>
        <v>1.1349836463367837E-2</v>
      </c>
      <c r="Q324" s="29">
        <f t="shared" si="72"/>
        <v>3.8152727223583218E-3</v>
      </c>
      <c r="R324" s="29">
        <f t="shared" si="73"/>
        <v>6.8386963891328405E-3</v>
      </c>
      <c r="S324" s="30">
        <f t="shared" si="74"/>
        <v>1.8236523704354243E-3</v>
      </c>
    </row>
    <row r="325" spans="1:19" ht="15">
      <c r="A325" s="5" t="s">
        <v>505</v>
      </c>
      <c r="B325" s="43">
        <v>0</v>
      </c>
      <c r="C325" s="29">
        <f t="shared" ref="C325:C372" si="75">B325*0.007</f>
        <v>0</v>
      </c>
      <c r="D325" s="29">
        <f t="shared" ref="D325:D372" si="76">B325*0.473</f>
        <v>0</v>
      </c>
      <c r="E325" s="26">
        <f t="shared" ref="E325:E372" si="77">B325*0.159</f>
        <v>0</v>
      </c>
      <c r="F325" s="29">
        <f t="shared" ref="F325:F372" si="78">B325*0.285</f>
        <v>0</v>
      </c>
      <c r="G325" s="30">
        <f t="shared" ref="G325:G372" si="79">B325*0.076</f>
        <v>0</v>
      </c>
      <c r="H325" s="39">
        <v>0</v>
      </c>
      <c r="I325" s="29">
        <f t="shared" ref="I325:I372" si="80">H325*0.007</f>
        <v>0</v>
      </c>
      <c r="J325" s="29">
        <f t="shared" ref="J325:J372" si="81">H325*0.473</f>
        <v>0</v>
      </c>
      <c r="K325" s="26">
        <f t="shared" ref="K325:K372" si="82">H325*0.159</f>
        <v>0</v>
      </c>
      <c r="L325" s="29">
        <f t="shared" ref="L325:L372" si="83">H325*0.285</f>
        <v>0</v>
      </c>
      <c r="M325" s="30">
        <f t="shared" ref="M325:M372" si="84">H325*0.076</f>
        <v>0</v>
      </c>
      <c r="N325" s="39">
        <v>2.5270453013051801E-6</v>
      </c>
      <c r="O325" s="29">
        <f t="shared" ref="O325:O372" si="85">N325*0.007</f>
        <v>1.768931710913626E-8</v>
      </c>
      <c r="P325" s="29">
        <f t="shared" ref="P325:P372" si="86">N325*0.473</f>
        <v>1.1952924275173501E-6</v>
      </c>
      <c r="Q325" s="29">
        <f t="shared" ref="Q325:Q372" si="87">N325*0.159</f>
        <v>4.0180020290752365E-7</v>
      </c>
      <c r="R325" s="29">
        <f t="shared" ref="R325:R372" si="88">N325*0.285</f>
        <v>7.2020791087197627E-7</v>
      </c>
      <c r="S325" s="30">
        <f t="shared" ref="S325:S372" si="89">N325*0.076</f>
        <v>1.9205544289919368E-7</v>
      </c>
    </row>
    <row r="326" spans="1:19" ht="15">
      <c r="A326" s="5" t="s">
        <v>507</v>
      </c>
      <c r="B326" s="43">
        <v>7.1104690985582406E-2</v>
      </c>
      <c r="C326" s="29">
        <f t="shared" si="75"/>
        <v>4.9773283689907681E-4</v>
      </c>
      <c r="D326" s="29">
        <f t="shared" si="76"/>
        <v>3.3632518836180479E-2</v>
      </c>
      <c r="E326" s="26">
        <f t="shared" si="77"/>
        <v>1.1305645866707603E-2</v>
      </c>
      <c r="F326" s="29">
        <f t="shared" si="78"/>
        <v>2.0264836930890984E-2</v>
      </c>
      <c r="G326" s="30">
        <f t="shared" si="79"/>
        <v>5.403956514904263E-3</v>
      </c>
      <c r="H326" s="39">
        <v>0.14220938197116501</v>
      </c>
      <c r="I326" s="29">
        <f t="shared" si="80"/>
        <v>9.9546567379815514E-4</v>
      </c>
      <c r="J326" s="29">
        <f t="shared" si="81"/>
        <v>6.7265037672361042E-2</v>
      </c>
      <c r="K326" s="26">
        <f t="shared" si="82"/>
        <v>2.2611291733415237E-2</v>
      </c>
      <c r="L326" s="29">
        <f t="shared" si="83"/>
        <v>4.0529673861782023E-2</v>
      </c>
      <c r="M326" s="30">
        <f t="shared" si="84"/>
        <v>1.080791302980854E-2</v>
      </c>
      <c r="N326" s="39">
        <v>0.228985483862084</v>
      </c>
      <c r="O326" s="29">
        <f t="shared" si="85"/>
        <v>1.6028983870345881E-3</v>
      </c>
      <c r="P326" s="29">
        <f t="shared" si="86"/>
        <v>0.10831013386676573</v>
      </c>
      <c r="Q326" s="29">
        <f t="shared" si="87"/>
        <v>3.6408691934071355E-2</v>
      </c>
      <c r="R326" s="29">
        <f t="shared" si="88"/>
        <v>6.5260862900693939E-2</v>
      </c>
      <c r="S326" s="30">
        <f t="shared" si="89"/>
        <v>1.7402896773518382E-2</v>
      </c>
    </row>
    <row r="327" spans="1:19" ht="15">
      <c r="A327" s="5" t="s">
        <v>509</v>
      </c>
      <c r="B327" s="43">
        <v>18.114305638847402</v>
      </c>
      <c r="C327" s="29">
        <f t="shared" si="75"/>
        <v>0.12680013947193181</v>
      </c>
      <c r="D327" s="29">
        <f t="shared" si="76"/>
        <v>8.5680665671748208</v>
      </c>
      <c r="E327" s="26">
        <f t="shared" si="77"/>
        <v>2.8801745965767367</v>
      </c>
      <c r="F327" s="29">
        <f t="shared" si="78"/>
        <v>5.1625771070715087</v>
      </c>
      <c r="G327" s="30">
        <f t="shared" si="79"/>
        <v>1.3766872285524026</v>
      </c>
      <c r="H327" s="39">
        <v>36.228611277694696</v>
      </c>
      <c r="I327" s="29">
        <f t="shared" si="80"/>
        <v>0.25360027894386289</v>
      </c>
      <c r="J327" s="29">
        <f t="shared" si="81"/>
        <v>17.136133134349592</v>
      </c>
      <c r="K327" s="26">
        <f t="shared" si="82"/>
        <v>5.7603491931534565</v>
      </c>
      <c r="L327" s="29">
        <f t="shared" si="83"/>
        <v>10.325154214142987</v>
      </c>
      <c r="M327" s="30">
        <f t="shared" si="84"/>
        <v>2.7533744571047967</v>
      </c>
      <c r="N327" s="39">
        <v>58.335293832838502</v>
      </c>
      <c r="O327" s="29">
        <f t="shared" si="85"/>
        <v>0.40834705682986955</v>
      </c>
      <c r="P327" s="29">
        <f t="shared" si="86"/>
        <v>27.592593982932609</v>
      </c>
      <c r="Q327" s="29">
        <f t="shared" si="87"/>
        <v>9.2753117194213228</v>
      </c>
      <c r="R327" s="29">
        <f t="shared" si="88"/>
        <v>16.625558742358972</v>
      </c>
      <c r="S327" s="30">
        <f t="shared" si="89"/>
        <v>4.4334823312957257</v>
      </c>
    </row>
    <row r="328" spans="1:19" ht="15">
      <c r="A328" s="5" t="s">
        <v>511</v>
      </c>
      <c r="B328" s="43">
        <v>11.927039429478199</v>
      </c>
      <c r="C328" s="29">
        <f t="shared" si="75"/>
        <v>8.3489276006347396E-2</v>
      </c>
      <c r="D328" s="29">
        <f t="shared" si="76"/>
        <v>5.6414896501431882</v>
      </c>
      <c r="E328" s="26">
        <f t="shared" si="77"/>
        <v>1.8963992692870337</v>
      </c>
      <c r="F328" s="29">
        <f t="shared" si="78"/>
        <v>3.3992062374012866</v>
      </c>
      <c r="G328" s="30">
        <f t="shared" si="79"/>
        <v>0.90645499664034312</v>
      </c>
      <c r="H328" s="39">
        <v>23.854078858956299</v>
      </c>
      <c r="I328" s="29">
        <f t="shared" si="80"/>
        <v>0.1669785520126941</v>
      </c>
      <c r="J328" s="29">
        <f t="shared" si="81"/>
        <v>11.282979300286328</v>
      </c>
      <c r="K328" s="26">
        <f t="shared" si="82"/>
        <v>3.7927985385740515</v>
      </c>
      <c r="L328" s="29">
        <f t="shared" si="83"/>
        <v>6.7984124748025447</v>
      </c>
      <c r="M328" s="30">
        <f t="shared" si="84"/>
        <v>1.8129099932806787</v>
      </c>
      <c r="N328" s="39">
        <v>38.409827213158003</v>
      </c>
      <c r="O328" s="29">
        <f t="shared" si="85"/>
        <v>0.26886879049210605</v>
      </c>
      <c r="P328" s="29">
        <f t="shared" si="86"/>
        <v>18.167848271823736</v>
      </c>
      <c r="Q328" s="29">
        <f t="shared" si="87"/>
        <v>6.1071625268921226</v>
      </c>
      <c r="R328" s="29">
        <f t="shared" si="88"/>
        <v>10.946800755750029</v>
      </c>
      <c r="S328" s="30">
        <f t="shared" si="89"/>
        <v>2.9191468682000083</v>
      </c>
    </row>
    <row r="329" spans="1:19" ht="15">
      <c r="A329" s="5" t="s">
        <v>115</v>
      </c>
      <c r="B329" s="43">
        <v>5.2413058039882496E-4</v>
      </c>
      <c r="C329" s="29">
        <f t="shared" si="75"/>
        <v>3.6689140627917748E-6</v>
      </c>
      <c r="D329" s="29">
        <f t="shared" si="76"/>
        <v>2.4791376452864422E-4</v>
      </c>
      <c r="E329" s="26">
        <f t="shared" si="77"/>
        <v>8.3336762283413166E-5</v>
      </c>
      <c r="F329" s="29">
        <f t="shared" si="78"/>
        <v>1.4937721541366511E-4</v>
      </c>
      <c r="G329" s="30">
        <f t="shared" si="79"/>
        <v>3.9833924110310697E-5</v>
      </c>
      <c r="H329" s="39">
        <v>1.0482611607976499E-3</v>
      </c>
      <c r="I329" s="29">
        <f t="shared" si="80"/>
        <v>7.3378281255835495E-6</v>
      </c>
      <c r="J329" s="29">
        <f t="shared" si="81"/>
        <v>4.9582752905728844E-4</v>
      </c>
      <c r="K329" s="26">
        <f t="shared" si="82"/>
        <v>1.6667352456682633E-4</v>
      </c>
      <c r="L329" s="29">
        <f t="shared" si="83"/>
        <v>2.9875443082733022E-4</v>
      </c>
      <c r="M329" s="30">
        <f t="shared" si="84"/>
        <v>7.9667848220621394E-5</v>
      </c>
      <c r="N329" s="39">
        <v>1.5040268828835899E-3</v>
      </c>
      <c r="O329" s="29">
        <f t="shared" si="85"/>
        <v>1.052818818018513E-5</v>
      </c>
      <c r="P329" s="29">
        <f t="shared" si="86"/>
        <v>7.1140471560393798E-4</v>
      </c>
      <c r="Q329" s="29">
        <f t="shared" si="87"/>
        <v>2.3914027437849081E-4</v>
      </c>
      <c r="R329" s="29">
        <f t="shared" si="88"/>
        <v>4.2864766162182307E-4</v>
      </c>
      <c r="S329" s="30">
        <f t="shared" si="89"/>
        <v>1.1430604309915283E-4</v>
      </c>
    </row>
    <row r="330" spans="1:19" ht="15">
      <c r="A330" s="5" t="s">
        <v>514</v>
      </c>
      <c r="B330" s="43">
        <v>0</v>
      </c>
      <c r="C330" s="29">
        <f t="shared" si="75"/>
        <v>0</v>
      </c>
      <c r="D330" s="29">
        <f t="shared" si="76"/>
        <v>0</v>
      </c>
      <c r="E330" s="26">
        <f t="shared" si="77"/>
        <v>0</v>
      </c>
      <c r="F330" s="29">
        <f t="shared" si="78"/>
        <v>0</v>
      </c>
      <c r="G330" s="30">
        <f t="shared" si="79"/>
        <v>0</v>
      </c>
      <c r="H330" s="39">
        <v>0</v>
      </c>
      <c r="I330" s="29">
        <f t="shared" si="80"/>
        <v>0</v>
      </c>
      <c r="J330" s="29">
        <f t="shared" si="81"/>
        <v>0</v>
      </c>
      <c r="K330" s="26">
        <f t="shared" si="82"/>
        <v>0</v>
      </c>
      <c r="L330" s="29">
        <f t="shared" si="83"/>
        <v>0</v>
      </c>
      <c r="M330" s="30">
        <f t="shared" si="84"/>
        <v>0</v>
      </c>
      <c r="N330" s="39">
        <v>3.0966003685543902E-4</v>
      </c>
      <c r="O330" s="29">
        <f t="shared" si="85"/>
        <v>2.1676202579880732E-6</v>
      </c>
      <c r="P330" s="29">
        <f t="shared" si="86"/>
        <v>1.4646919743262264E-4</v>
      </c>
      <c r="Q330" s="29">
        <f t="shared" si="87"/>
        <v>4.9235945860014802E-5</v>
      </c>
      <c r="R330" s="29">
        <f t="shared" si="88"/>
        <v>8.8253110503800118E-5</v>
      </c>
      <c r="S330" s="30">
        <f t="shared" si="89"/>
        <v>2.3534162801013364E-5</v>
      </c>
    </row>
    <row r="331" spans="1:19" ht="15">
      <c r="A331" s="5" t="s">
        <v>515</v>
      </c>
      <c r="B331" s="43">
        <v>0</v>
      </c>
      <c r="C331" s="29">
        <f t="shared" si="75"/>
        <v>0</v>
      </c>
      <c r="D331" s="29">
        <f t="shared" si="76"/>
        <v>0</v>
      </c>
      <c r="E331" s="26">
        <f t="shared" si="77"/>
        <v>0</v>
      </c>
      <c r="F331" s="29">
        <f t="shared" si="78"/>
        <v>0</v>
      </c>
      <c r="G331" s="30">
        <f t="shared" si="79"/>
        <v>0</v>
      </c>
      <c r="H331" s="39">
        <v>0</v>
      </c>
      <c r="I331" s="29">
        <f t="shared" si="80"/>
        <v>0</v>
      </c>
      <c r="J331" s="29">
        <f t="shared" si="81"/>
        <v>0</v>
      </c>
      <c r="K331" s="26">
        <f t="shared" si="82"/>
        <v>0</v>
      </c>
      <c r="L331" s="29">
        <f t="shared" si="83"/>
        <v>0</v>
      </c>
      <c r="M331" s="30">
        <f t="shared" si="84"/>
        <v>0</v>
      </c>
      <c r="N331" s="39">
        <v>6.9203822914957804</v>
      </c>
      <c r="O331" s="29">
        <f t="shared" si="85"/>
        <v>4.8442676040470464E-2</v>
      </c>
      <c r="P331" s="29">
        <f t="shared" si="86"/>
        <v>3.2733408238775041</v>
      </c>
      <c r="Q331" s="29">
        <f t="shared" si="87"/>
        <v>1.100340784347829</v>
      </c>
      <c r="R331" s="29">
        <f t="shared" si="88"/>
        <v>1.9723089530762972</v>
      </c>
      <c r="S331" s="30">
        <f t="shared" si="89"/>
        <v>0.52594905415367932</v>
      </c>
    </row>
    <row r="332" spans="1:19" ht="15">
      <c r="A332" s="5" t="s">
        <v>516</v>
      </c>
      <c r="B332" s="43">
        <v>0</v>
      </c>
      <c r="C332" s="29">
        <f t="shared" si="75"/>
        <v>0</v>
      </c>
      <c r="D332" s="29">
        <f t="shared" si="76"/>
        <v>0</v>
      </c>
      <c r="E332" s="26">
        <f t="shared" si="77"/>
        <v>0</v>
      </c>
      <c r="F332" s="29">
        <f t="shared" si="78"/>
        <v>0</v>
      </c>
      <c r="G332" s="30">
        <f t="shared" si="79"/>
        <v>0</v>
      </c>
      <c r="H332" s="39">
        <v>0</v>
      </c>
      <c r="I332" s="29">
        <f t="shared" si="80"/>
        <v>0</v>
      </c>
      <c r="J332" s="29">
        <f t="shared" si="81"/>
        <v>0</v>
      </c>
      <c r="K332" s="26">
        <f t="shared" si="82"/>
        <v>0</v>
      </c>
      <c r="L332" s="29">
        <f t="shared" si="83"/>
        <v>0</v>
      </c>
      <c r="M332" s="30">
        <f t="shared" si="84"/>
        <v>0</v>
      </c>
      <c r="N332" s="39">
        <v>0.41122859248351901</v>
      </c>
      <c r="O332" s="29">
        <f t="shared" si="85"/>
        <v>2.878600147384633E-3</v>
      </c>
      <c r="P332" s="29">
        <f t="shared" si="86"/>
        <v>0.19451112424470449</v>
      </c>
      <c r="Q332" s="29">
        <f t="shared" si="87"/>
        <v>6.5385346204879527E-2</v>
      </c>
      <c r="R332" s="29">
        <f t="shared" si="88"/>
        <v>0.1172001488578029</v>
      </c>
      <c r="S332" s="30">
        <f t="shared" si="89"/>
        <v>3.1253373028747443E-2</v>
      </c>
    </row>
    <row r="333" spans="1:19" ht="15">
      <c r="A333" s="5" t="s">
        <v>517</v>
      </c>
      <c r="B333" s="43">
        <v>2.4651106034637902</v>
      </c>
      <c r="C333" s="29">
        <f t="shared" si="75"/>
        <v>1.7255774224246533E-2</v>
      </c>
      <c r="D333" s="29">
        <f t="shared" si="76"/>
        <v>1.1659973154383727</v>
      </c>
      <c r="E333" s="26">
        <f t="shared" si="77"/>
        <v>0.39195258595074267</v>
      </c>
      <c r="F333" s="29">
        <f t="shared" si="78"/>
        <v>0.7025565219871801</v>
      </c>
      <c r="G333" s="30">
        <f t="shared" si="79"/>
        <v>0.18734840586324805</v>
      </c>
      <c r="H333" s="39">
        <v>4.9302212069275901</v>
      </c>
      <c r="I333" s="29">
        <f t="shared" si="80"/>
        <v>3.4511548448493135E-2</v>
      </c>
      <c r="J333" s="29">
        <f t="shared" si="81"/>
        <v>2.3319946308767499</v>
      </c>
      <c r="K333" s="26">
        <f t="shared" si="82"/>
        <v>0.7839051719014869</v>
      </c>
      <c r="L333" s="29">
        <f t="shared" si="83"/>
        <v>1.4051130439743631</v>
      </c>
      <c r="M333" s="30">
        <f t="shared" si="84"/>
        <v>0.37469681172649683</v>
      </c>
      <c r="N333" s="39">
        <v>6.40492316691246</v>
      </c>
      <c r="O333" s="29">
        <f t="shared" si="85"/>
        <v>4.4834462168387219E-2</v>
      </c>
      <c r="P333" s="29">
        <f t="shared" si="86"/>
        <v>3.0295286579495935</v>
      </c>
      <c r="Q333" s="29">
        <f t="shared" si="87"/>
        <v>1.0183827835390811</v>
      </c>
      <c r="R333" s="29">
        <f t="shared" si="88"/>
        <v>1.825403102570051</v>
      </c>
      <c r="S333" s="30">
        <f t="shared" si="89"/>
        <v>0.48677416068534696</v>
      </c>
    </row>
    <row r="334" spans="1:19" ht="15">
      <c r="A334" s="5" t="s">
        <v>518</v>
      </c>
      <c r="B334" s="43">
        <v>0</v>
      </c>
      <c r="C334" s="29">
        <f t="shared" si="75"/>
        <v>0</v>
      </c>
      <c r="D334" s="29">
        <f t="shared" si="76"/>
        <v>0</v>
      </c>
      <c r="E334" s="26">
        <f t="shared" si="77"/>
        <v>0</v>
      </c>
      <c r="F334" s="29">
        <f t="shared" si="78"/>
        <v>0</v>
      </c>
      <c r="G334" s="30">
        <f t="shared" si="79"/>
        <v>0</v>
      </c>
      <c r="H334" s="39">
        <v>0</v>
      </c>
      <c r="I334" s="29">
        <f t="shared" si="80"/>
        <v>0</v>
      </c>
      <c r="J334" s="29">
        <f t="shared" si="81"/>
        <v>0</v>
      </c>
      <c r="K334" s="26">
        <f t="shared" si="82"/>
        <v>0</v>
      </c>
      <c r="L334" s="29">
        <f t="shared" si="83"/>
        <v>0</v>
      </c>
      <c r="M334" s="30">
        <f t="shared" si="84"/>
        <v>0</v>
      </c>
      <c r="N334" s="39">
        <v>3.2316199585928602E-5</v>
      </c>
      <c r="O334" s="29">
        <f t="shared" si="85"/>
        <v>2.2621339710150022E-7</v>
      </c>
      <c r="P334" s="29">
        <f t="shared" si="86"/>
        <v>1.5285562404144228E-5</v>
      </c>
      <c r="Q334" s="29">
        <f t="shared" si="87"/>
        <v>5.138275734162648E-6</v>
      </c>
      <c r="R334" s="29">
        <f t="shared" si="88"/>
        <v>9.2101168819896503E-6</v>
      </c>
      <c r="S334" s="30">
        <f t="shared" si="89"/>
        <v>2.4560311685305737E-6</v>
      </c>
    </row>
    <row r="335" spans="1:19" ht="15">
      <c r="A335" s="5" t="s">
        <v>519</v>
      </c>
      <c r="B335" s="43">
        <v>5.0627679499400599E-2</v>
      </c>
      <c r="C335" s="29">
        <f t="shared" si="75"/>
        <v>3.543937564958042E-4</v>
      </c>
      <c r="D335" s="29">
        <f t="shared" si="76"/>
        <v>2.3946892403216482E-2</v>
      </c>
      <c r="E335" s="26">
        <f t="shared" si="77"/>
        <v>8.0498010404046957E-3</v>
      </c>
      <c r="F335" s="29">
        <f t="shared" si="78"/>
        <v>1.4428888657329169E-2</v>
      </c>
      <c r="G335" s="30">
        <f t="shared" si="79"/>
        <v>3.8477036419544454E-3</v>
      </c>
      <c r="H335" s="39">
        <v>0.101255358998801</v>
      </c>
      <c r="I335" s="29">
        <f t="shared" si="80"/>
        <v>7.0878751299160709E-4</v>
      </c>
      <c r="J335" s="29">
        <f t="shared" si="81"/>
        <v>4.7893784806432874E-2</v>
      </c>
      <c r="K335" s="26">
        <f t="shared" si="82"/>
        <v>1.609960208080936E-2</v>
      </c>
      <c r="L335" s="29">
        <f t="shared" si="83"/>
        <v>2.8857777314658283E-2</v>
      </c>
      <c r="M335" s="30">
        <f t="shared" si="84"/>
        <v>7.695407283908876E-3</v>
      </c>
      <c r="N335" s="39">
        <v>0.12036014371555601</v>
      </c>
      <c r="O335" s="29">
        <f t="shared" si="85"/>
        <v>8.4252100600889211E-4</v>
      </c>
      <c r="P335" s="29">
        <f t="shared" si="86"/>
        <v>5.6930347977457989E-2</v>
      </c>
      <c r="Q335" s="29">
        <f t="shared" si="87"/>
        <v>1.9137262850773405E-2</v>
      </c>
      <c r="R335" s="29">
        <f t="shared" si="88"/>
        <v>3.4302640958933456E-2</v>
      </c>
      <c r="S335" s="30">
        <f t="shared" si="89"/>
        <v>9.1473709223822558E-3</v>
      </c>
    </row>
    <row r="336" spans="1:19" ht="15">
      <c r="A336" s="5" t="s">
        <v>520</v>
      </c>
      <c r="B336" s="43">
        <v>8.6742849075830997E-6</v>
      </c>
      <c r="C336" s="29">
        <f t="shared" si="75"/>
        <v>6.0719994353081696E-8</v>
      </c>
      <c r="D336" s="29">
        <f t="shared" si="76"/>
        <v>4.1029367612868062E-6</v>
      </c>
      <c r="E336" s="26">
        <f t="shared" si="77"/>
        <v>1.3792113003057128E-6</v>
      </c>
      <c r="F336" s="29">
        <f t="shared" si="78"/>
        <v>2.4721711986611831E-6</v>
      </c>
      <c r="G336" s="30">
        <f t="shared" si="79"/>
        <v>6.5924565297631557E-7</v>
      </c>
      <c r="H336" s="39">
        <v>1.7348569815166199E-5</v>
      </c>
      <c r="I336" s="29">
        <f t="shared" si="80"/>
        <v>1.2143998870616339E-7</v>
      </c>
      <c r="J336" s="29">
        <f t="shared" si="81"/>
        <v>8.2058735225736124E-6</v>
      </c>
      <c r="K336" s="26">
        <f t="shared" si="82"/>
        <v>2.7584226006114256E-6</v>
      </c>
      <c r="L336" s="29">
        <f t="shared" si="83"/>
        <v>4.9443423973223661E-6</v>
      </c>
      <c r="M336" s="30">
        <f t="shared" si="84"/>
        <v>1.3184913059526311E-6</v>
      </c>
      <c r="N336" s="39">
        <v>2.7302624432655601E-5</v>
      </c>
      <c r="O336" s="29">
        <f t="shared" si="85"/>
        <v>1.9111837102858922E-7</v>
      </c>
      <c r="P336" s="29">
        <f t="shared" si="86"/>
        <v>1.2914141356646098E-5</v>
      </c>
      <c r="Q336" s="29">
        <f t="shared" si="87"/>
        <v>4.3411172847922403E-6</v>
      </c>
      <c r="R336" s="29">
        <f t="shared" si="88"/>
        <v>7.7812479633068451E-6</v>
      </c>
      <c r="S336" s="30">
        <f t="shared" si="89"/>
        <v>2.0749994568818254E-6</v>
      </c>
    </row>
    <row r="337" spans="1:19" ht="15">
      <c r="A337" s="5" t="s">
        <v>521</v>
      </c>
      <c r="B337" s="43">
        <v>0.26721010565929498</v>
      </c>
      <c r="C337" s="29">
        <f t="shared" si="75"/>
        <v>1.8704707396150649E-3</v>
      </c>
      <c r="D337" s="29">
        <f t="shared" si="76"/>
        <v>0.12639037997684652</v>
      </c>
      <c r="E337" s="26">
        <f t="shared" si="77"/>
        <v>4.2486406799827903E-2</v>
      </c>
      <c r="F337" s="29">
        <f t="shared" si="78"/>
        <v>7.6154880112899059E-2</v>
      </c>
      <c r="G337" s="30">
        <f t="shared" si="79"/>
        <v>2.0307968030106417E-2</v>
      </c>
      <c r="H337" s="39">
        <v>0.53442021131859097</v>
      </c>
      <c r="I337" s="29">
        <f t="shared" si="80"/>
        <v>3.7409414792301367E-3</v>
      </c>
      <c r="J337" s="29">
        <f t="shared" si="81"/>
        <v>0.25278075995369353</v>
      </c>
      <c r="K337" s="26">
        <f t="shared" si="82"/>
        <v>8.4972813599655958E-2</v>
      </c>
      <c r="L337" s="29">
        <f t="shared" si="83"/>
        <v>0.15230976022579842</v>
      </c>
      <c r="M337" s="30">
        <f t="shared" si="84"/>
        <v>4.0615936060212909E-2</v>
      </c>
      <c r="N337" s="39">
        <v>0.61539297060928599</v>
      </c>
      <c r="O337" s="29">
        <f t="shared" si="85"/>
        <v>4.3077507942650018E-3</v>
      </c>
      <c r="P337" s="29">
        <f t="shared" si="86"/>
        <v>0.29108087509819225</v>
      </c>
      <c r="Q337" s="29">
        <f t="shared" si="87"/>
        <v>9.784748232687647E-2</v>
      </c>
      <c r="R337" s="29">
        <f t="shared" si="88"/>
        <v>0.17538699662364649</v>
      </c>
      <c r="S337" s="30">
        <f t="shared" si="89"/>
        <v>4.6769865766305735E-2</v>
      </c>
    </row>
    <row r="338" spans="1:19" ht="15">
      <c r="A338" s="5" t="s">
        <v>522</v>
      </c>
      <c r="B338" s="43">
        <v>1.4488289905543299</v>
      </c>
      <c r="C338" s="29">
        <f t="shared" si="75"/>
        <v>1.014180293388031E-2</v>
      </c>
      <c r="D338" s="29">
        <f t="shared" si="76"/>
        <v>0.68529611253219802</v>
      </c>
      <c r="E338" s="26">
        <f t="shared" si="77"/>
        <v>0.23036380949813845</v>
      </c>
      <c r="F338" s="29">
        <f t="shared" si="78"/>
        <v>0.41291626230798401</v>
      </c>
      <c r="G338" s="30">
        <f t="shared" si="79"/>
        <v>0.11011100328212907</v>
      </c>
      <c r="H338" s="39">
        <v>2.8976579811086598</v>
      </c>
      <c r="I338" s="29">
        <f t="shared" si="80"/>
        <v>2.028360586776062E-2</v>
      </c>
      <c r="J338" s="29">
        <f t="shared" si="81"/>
        <v>1.370592225064396</v>
      </c>
      <c r="K338" s="26">
        <f t="shared" si="82"/>
        <v>0.4607276189962769</v>
      </c>
      <c r="L338" s="29">
        <f t="shared" si="83"/>
        <v>0.82583252461596801</v>
      </c>
      <c r="M338" s="30">
        <f t="shared" si="84"/>
        <v>0.22022200656425814</v>
      </c>
      <c r="N338" s="39">
        <v>4.1575092772428501</v>
      </c>
      <c r="O338" s="29">
        <f t="shared" si="85"/>
        <v>2.9102564940699953E-2</v>
      </c>
      <c r="P338" s="29">
        <f t="shared" si="86"/>
        <v>1.966501888135868</v>
      </c>
      <c r="Q338" s="29">
        <f t="shared" si="87"/>
        <v>0.66104397508161317</v>
      </c>
      <c r="R338" s="29">
        <f t="shared" si="88"/>
        <v>1.1848901440142121</v>
      </c>
      <c r="S338" s="30">
        <f t="shared" si="89"/>
        <v>0.3159707050704566</v>
      </c>
    </row>
    <row r="339" spans="1:19" ht="15">
      <c r="A339" s="5" t="s">
        <v>523</v>
      </c>
      <c r="B339" s="43">
        <v>6.4080893770130202E-6</v>
      </c>
      <c r="C339" s="29">
        <f t="shared" si="75"/>
        <v>4.4856625639091142E-8</v>
      </c>
      <c r="D339" s="29">
        <f t="shared" si="76"/>
        <v>3.0310262753271584E-6</v>
      </c>
      <c r="E339" s="26">
        <f t="shared" si="77"/>
        <v>1.0188862109450703E-6</v>
      </c>
      <c r="F339" s="29">
        <f t="shared" si="78"/>
        <v>1.8263054724487106E-6</v>
      </c>
      <c r="G339" s="30">
        <f t="shared" si="79"/>
        <v>4.8701479265298949E-7</v>
      </c>
      <c r="H339" s="39">
        <v>1.2816178754026E-5</v>
      </c>
      <c r="I339" s="29">
        <f t="shared" si="80"/>
        <v>8.9713251278182006E-8</v>
      </c>
      <c r="J339" s="29">
        <f t="shared" si="81"/>
        <v>6.0620525506542974E-6</v>
      </c>
      <c r="K339" s="26">
        <f t="shared" si="82"/>
        <v>2.0377724218901338E-6</v>
      </c>
      <c r="L339" s="29">
        <f t="shared" si="83"/>
        <v>3.6526109448974097E-6</v>
      </c>
      <c r="M339" s="30">
        <f t="shared" si="84"/>
        <v>9.7402958530597601E-7</v>
      </c>
      <c r="N339" s="39">
        <v>1.83884303862113E-5</v>
      </c>
      <c r="O339" s="29">
        <f t="shared" si="85"/>
        <v>1.2871901270347909E-7</v>
      </c>
      <c r="P339" s="29">
        <f t="shared" si="86"/>
        <v>8.6977275726779442E-6</v>
      </c>
      <c r="Q339" s="29">
        <f t="shared" si="87"/>
        <v>2.9237604314075969E-6</v>
      </c>
      <c r="R339" s="29">
        <f t="shared" si="88"/>
        <v>5.2407026600702203E-6</v>
      </c>
      <c r="S339" s="30">
        <f t="shared" si="89"/>
        <v>1.3975207093520587E-6</v>
      </c>
    </row>
    <row r="340" spans="1:19" ht="15">
      <c r="A340" s="5" t="s">
        <v>524</v>
      </c>
      <c r="B340" s="43">
        <v>0</v>
      </c>
      <c r="C340" s="29">
        <f t="shared" si="75"/>
        <v>0</v>
      </c>
      <c r="D340" s="29">
        <f t="shared" si="76"/>
        <v>0</v>
      </c>
      <c r="E340" s="26">
        <f t="shared" si="77"/>
        <v>0</v>
      </c>
      <c r="F340" s="29">
        <f t="shared" si="78"/>
        <v>0</v>
      </c>
      <c r="G340" s="30">
        <f t="shared" si="79"/>
        <v>0</v>
      </c>
      <c r="H340" s="39">
        <v>0</v>
      </c>
      <c r="I340" s="29">
        <f t="shared" si="80"/>
        <v>0</v>
      </c>
      <c r="J340" s="29">
        <f t="shared" si="81"/>
        <v>0</v>
      </c>
      <c r="K340" s="26">
        <f t="shared" si="82"/>
        <v>0</v>
      </c>
      <c r="L340" s="29">
        <f t="shared" si="83"/>
        <v>0</v>
      </c>
      <c r="M340" s="30">
        <f t="shared" si="84"/>
        <v>0</v>
      </c>
      <c r="N340" s="39">
        <v>0.51324794076688296</v>
      </c>
      <c r="O340" s="29">
        <f t="shared" si="85"/>
        <v>3.5927355853681807E-3</v>
      </c>
      <c r="P340" s="29">
        <f t="shared" si="86"/>
        <v>0.24276627598273562</v>
      </c>
      <c r="Q340" s="29">
        <f t="shared" si="87"/>
        <v>8.1606422581934387E-2</v>
      </c>
      <c r="R340" s="29">
        <f t="shared" si="88"/>
        <v>0.14627566311856163</v>
      </c>
      <c r="S340" s="30">
        <f t="shared" si="89"/>
        <v>3.9006843498283102E-2</v>
      </c>
    </row>
    <row r="341" spans="1:19" ht="15">
      <c r="A341" s="5" t="s">
        <v>526</v>
      </c>
      <c r="B341" s="43">
        <v>0</v>
      </c>
      <c r="C341" s="29">
        <f t="shared" si="75"/>
        <v>0</v>
      </c>
      <c r="D341" s="29">
        <f t="shared" si="76"/>
        <v>0</v>
      </c>
      <c r="E341" s="26">
        <f t="shared" si="77"/>
        <v>0</v>
      </c>
      <c r="F341" s="29">
        <f t="shared" si="78"/>
        <v>0</v>
      </c>
      <c r="G341" s="30">
        <f t="shared" si="79"/>
        <v>0</v>
      </c>
      <c r="H341" s="39">
        <v>0</v>
      </c>
      <c r="I341" s="29">
        <f t="shared" si="80"/>
        <v>0</v>
      </c>
      <c r="J341" s="29">
        <f t="shared" si="81"/>
        <v>0</v>
      </c>
      <c r="K341" s="26">
        <f t="shared" si="82"/>
        <v>0</v>
      </c>
      <c r="L341" s="29">
        <f t="shared" si="83"/>
        <v>0</v>
      </c>
      <c r="M341" s="30">
        <f t="shared" si="84"/>
        <v>0</v>
      </c>
      <c r="N341" s="39">
        <v>24.218186200219499</v>
      </c>
      <c r="O341" s="29">
        <f t="shared" si="85"/>
        <v>0.16952730340153649</v>
      </c>
      <c r="P341" s="29">
        <f t="shared" si="86"/>
        <v>11.455202072703823</v>
      </c>
      <c r="Q341" s="29">
        <f t="shared" si="87"/>
        <v>3.8506916058349003</v>
      </c>
      <c r="R341" s="29">
        <f t="shared" si="88"/>
        <v>6.9021830670625564</v>
      </c>
      <c r="S341" s="30">
        <f t="shared" si="89"/>
        <v>1.8405821512166818</v>
      </c>
    </row>
    <row r="342" spans="1:19" ht="15">
      <c r="A342" s="5" t="s">
        <v>527</v>
      </c>
      <c r="B342" s="43">
        <v>0</v>
      </c>
      <c r="C342" s="29">
        <f t="shared" si="75"/>
        <v>0</v>
      </c>
      <c r="D342" s="29">
        <f t="shared" si="76"/>
        <v>0</v>
      </c>
      <c r="E342" s="26">
        <f t="shared" si="77"/>
        <v>0</v>
      </c>
      <c r="F342" s="29">
        <f t="shared" si="78"/>
        <v>0</v>
      </c>
      <c r="G342" s="30">
        <f t="shared" si="79"/>
        <v>0</v>
      </c>
      <c r="H342" s="39">
        <v>0</v>
      </c>
      <c r="I342" s="29">
        <f t="shared" si="80"/>
        <v>0</v>
      </c>
      <c r="J342" s="29">
        <f t="shared" si="81"/>
        <v>0</v>
      </c>
      <c r="K342" s="26">
        <f t="shared" si="82"/>
        <v>0</v>
      </c>
      <c r="L342" s="29">
        <f t="shared" si="83"/>
        <v>0</v>
      </c>
      <c r="M342" s="30">
        <f t="shared" si="84"/>
        <v>0</v>
      </c>
      <c r="N342" s="39">
        <v>1.6830786231268001E-6</v>
      </c>
      <c r="O342" s="29">
        <f t="shared" si="85"/>
        <v>1.17815503618876E-8</v>
      </c>
      <c r="P342" s="29">
        <f t="shared" si="86"/>
        <v>7.9609618873897635E-7</v>
      </c>
      <c r="Q342" s="29">
        <f t="shared" si="87"/>
        <v>2.676095010771612E-7</v>
      </c>
      <c r="R342" s="29">
        <f t="shared" si="88"/>
        <v>4.7967740759113798E-7</v>
      </c>
      <c r="S342" s="30">
        <f t="shared" si="89"/>
        <v>1.279139753576368E-7</v>
      </c>
    </row>
    <row r="343" spans="1:19" ht="15">
      <c r="A343" s="5" t="s">
        <v>529</v>
      </c>
      <c r="B343" s="43">
        <v>3.8784047780860797E-4</v>
      </c>
      <c r="C343" s="29">
        <f t="shared" si="75"/>
        <v>2.714883344660256E-6</v>
      </c>
      <c r="D343" s="29">
        <f t="shared" si="76"/>
        <v>1.8344854600347156E-4</v>
      </c>
      <c r="E343" s="26">
        <f t="shared" si="77"/>
        <v>6.1666635971568663E-5</v>
      </c>
      <c r="F343" s="29">
        <f t="shared" si="78"/>
        <v>1.1053453617545326E-4</v>
      </c>
      <c r="G343" s="30">
        <f t="shared" si="79"/>
        <v>2.9475876313454206E-5</v>
      </c>
      <c r="H343" s="39">
        <v>7.7568095561721595E-4</v>
      </c>
      <c r="I343" s="29">
        <f t="shared" si="80"/>
        <v>5.429766689320512E-6</v>
      </c>
      <c r="J343" s="29">
        <f t="shared" si="81"/>
        <v>3.6689709200694311E-4</v>
      </c>
      <c r="K343" s="26">
        <f t="shared" si="82"/>
        <v>1.2333327194313733E-4</v>
      </c>
      <c r="L343" s="29">
        <f t="shared" si="83"/>
        <v>2.2106907235090652E-4</v>
      </c>
      <c r="M343" s="30">
        <f t="shared" si="84"/>
        <v>5.8951752626908413E-5</v>
      </c>
      <c r="N343" s="39">
        <v>1.1129335450160099E-3</v>
      </c>
      <c r="O343" s="29">
        <f t="shared" si="85"/>
        <v>7.7905348151120692E-6</v>
      </c>
      <c r="P343" s="29">
        <f t="shared" si="86"/>
        <v>5.2641756679257267E-4</v>
      </c>
      <c r="Q343" s="29">
        <f t="shared" si="87"/>
        <v>1.7695643365754559E-4</v>
      </c>
      <c r="R343" s="29">
        <f t="shared" si="88"/>
        <v>3.1718606032956281E-4</v>
      </c>
      <c r="S343" s="30">
        <f t="shared" si="89"/>
        <v>8.4582949421216759E-5</v>
      </c>
    </row>
    <row r="344" spans="1:19" ht="15">
      <c r="A344" s="5" t="s">
        <v>530</v>
      </c>
      <c r="B344" s="43">
        <v>0</v>
      </c>
      <c r="C344" s="29">
        <f t="shared" si="75"/>
        <v>0</v>
      </c>
      <c r="D344" s="29">
        <f t="shared" si="76"/>
        <v>0</v>
      </c>
      <c r="E344" s="26">
        <f t="shared" si="77"/>
        <v>0</v>
      </c>
      <c r="F344" s="29">
        <f t="shared" si="78"/>
        <v>0</v>
      </c>
      <c r="G344" s="30">
        <f t="shared" si="79"/>
        <v>0</v>
      </c>
      <c r="H344" s="39">
        <v>0</v>
      </c>
      <c r="I344" s="29">
        <f t="shared" si="80"/>
        <v>0</v>
      </c>
      <c r="J344" s="29">
        <f t="shared" si="81"/>
        <v>0</v>
      </c>
      <c r="K344" s="26">
        <f t="shared" si="82"/>
        <v>0</v>
      </c>
      <c r="L344" s="29">
        <f t="shared" si="83"/>
        <v>0</v>
      </c>
      <c r="M344" s="30">
        <f t="shared" si="84"/>
        <v>0</v>
      </c>
      <c r="N344" s="39">
        <v>0</v>
      </c>
      <c r="O344" s="29">
        <f t="shared" si="85"/>
        <v>0</v>
      </c>
      <c r="P344" s="29">
        <f t="shared" si="86"/>
        <v>0</v>
      </c>
      <c r="Q344" s="29">
        <f t="shared" si="87"/>
        <v>0</v>
      </c>
      <c r="R344" s="29">
        <f t="shared" si="88"/>
        <v>0</v>
      </c>
      <c r="S344" s="30">
        <f t="shared" si="89"/>
        <v>0</v>
      </c>
    </row>
    <row r="345" spans="1:19" ht="15">
      <c r="A345" s="5" t="s">
        <v>532</v>
      </c>
      <c r="B345" s="43">
        <v>5.1803608727505699</v>
      </c>
      <c r="C345" s="29">
        <f t="shared" si="75"/>
        <v>3.6262526109253991E-2</v>
      </c>
      <c r="D345" s="29">
        <f t="shared" si="76"/>
        <v>2.4503106928110197</v>
      </c>
      <c r="E345" s="26">
        <f t="shared" si="77"/>
        <v>0.8236773787673406</v>
      </c>
      <c r="F345" s="29">
        <f t="shared" si="78"/>
        <v>1.4764028487339123</v>
      </c>
      <c r="G345" s="30">
        <f t="shared" si="79"/>
        <v>0.39370742632904332</v>
      </c>
      <c r="H345" s="39">
        <v>10.360721745501101</v>
      </c>
      <c r="I345" s="29">
        <f t="shared" si="80"/>
        <v>7.2525052218507705E-2</v>
      </c>
      <c r="J345" s="29">
        <f t="shared" si="81"/>
        <v>4.9006213856220207</v>
      </c>
      <c r="K345" s="26">
        <f t="shared" si="82"/>
        <v>1.647354757534675</v>
      </c>
      <c r="L345" s="29">
        <f t="shared" si="83"/>
        <v>2.9528056974678134</v>
      </c>
      <c r="M345" s="30">
        <f t="shared" si="84"/>
        <v>0.78741485265808364</v>
      </c>
      <c r="N345" s="39">
        <v>12.315574905029701</v>
      </c>
      <c r="O345" s="29">
        <f t="shared" si="85"/>
        <v>8.6209024335207912E-2</v>
      </c>
      <c r="P345" s="29">
        <f t="shared" si="86"/>
        <v>5.8252669300790485</v>
      </c>
      <c r="Q345" s="29">
        <f t="shared" si="87"/>
        <v>1.9581764098997225</v>
      </c>
      <c r="R345" s="29">
        <f t="shared" si="88"/>
        <v>3.5099388479334643</v>
      </c>
      <c r="S345" s="30">
        <f t="shared" si="89"/>
        <v>0.93598369278225724</v>
      </c>
    </row>
    <row r="346" spans="1:19" ht="15">
      <c r="A346" s="5" t="s">
        <v>533</v>
      </c>
      <c r="B346" s="43">
        <v>0</v>
      </c>
      <c r="C346" s="29">
        <f t="shared" si="75"/>
        <v>0</v>
      </c>
      <c r="D346" s="29">
        <f t="shared" si="76"/>
        <v>0</v>
      </c>
      <c r="E346" s="26">
        <f t="shared" si="77"/>
        <v>0</v>
      </c>
      <c r="F346" s="29">
        <f t="shared" si="78"/>
        <v>0</v>
      </c>
      <c r="G346" s="30">
        <f t="shared" si="79"/>
        <v>0</v>
      </c>
      <c r="H346" s="39">
        <v>0</v>
      </c>
      <c r="I346" s="29">
        <f t="shared" si="80"/>
        <v>0</v>
      </c>
      <c r="J346" s="29">
        <f t="shared" si="81"/>
        <v>0</v>
      </c>
      <c r="K346" s="26">
        <f t="shared" si="82"/>
        <v>0</v>
      </c>
      <c r="L346" s="29">
        <f t="shared" si="83"/>
        <v>0</v>
      </c>
      <c r="M346" s="30">
        <f t="shared" si="84"/>
        <v>0</v>
      </c>
      <c r="N346" s="39">
        <v>14.9866650930426</v>
      </c>
      <c r="O346" s="29">
        <f t="shared" si="85"/>
        <v>0.1049066556512982</v>
      </c>
      <c r="P346" s="29">
        <f t="shared" si="86"/>
        <v>7.088692589009149</v>
      </c>
      <c r="Q346" s="29">
        <f t="shared" si="87"/>
        <v>2.3828797497937733</v>
      </c>
      <c r="R346" s="29">
        <f t="shared" si="88"/>
        <v>4.2711995515171406</v>
      </c>
      <c r="S346" s="30">
        <f t="shared" si="89"/>
        <v>1.1389865470712375</v>
      </c>
    </row>
    <row r="347" spans="1:19" ht="15">
      <c r="A347" s="5" t="s">
        <v>535</v>
      </c>
      <c r="B347" s="43">
        <v>5.5927538367933301E-2</v>
      </c>
      <c r="C347" s="29">
        <f t="shared" si="75"/>
        <v>3.9149276857553309E-4</v>
      </c>
      <c r="D347" s="29">
        <f t="shared" si="76"/>
        <v>2.6453725648032451E-2</v>
      </c>
      <c r="E347" s="26">
        <f t="shared" si="77"/>
        <v>8.8924786005013957E-3</v>
      </c>
      <c r="F347" s="29">
        <f t="shared" si="78"/>
        <v>1.593934843486099E-2</v>
      </c>
      <c r="G347" s="30">
        <f t="shared" si="79"/>
        <v>4.2504929159629312E-3</v>
      </c>
      <c r="H347" s="39">
        <v>0.111855076735867</v>
      </c>
      <c r="I347" s="29">
        <f t="shared" si="80"/>
        <v>7.82985537151069E-4</v>
      </c>
      <c r="J347" s="29">
        <f t="shared" si="81"/>
        <v>5.290745129606509E-2</v>
      </c>
      <c r="K347" s="26">
        <f t="shared" si="82"/>
        <v>1.7784957201002854E-2</v>
      </c>
      <c r="L347" s="29">
        <f t="shared" si="83"/>
        <v>3.1878696869722091E-2</v>
      </c>
      <c r="M347" s="30">
        <f t="shared" si="84"/>
        <v>8.5009858319258919E-3</v>
      </c>
      <c r="N347" s="39">
        <v>0.18554930046144699</v>
      </c>
      <c r="O347" s="29">
        <f t="shared" si="85"/>
        <v>1.2988451032301289E-3</v>
      </c>
      <c r="P347" s="29">
        <f t="shared" si="86"/>
        <v>8.776481911826442E-2</v>
      </c>
      <c r="Q347" s="29">
        <f t="shared" si="87"/>
        <v>2.9502338773370072E-2</v>
      </c>
      <c r="R347" s="29">
        <f t="shared" si="88"/>
        <v>5.288155063151239E-2</v>
      </c>
      <c r="S347" s="30">
        <f t="shared" si="89"/>
        <v>1.4101746835069972E-2</v>
      </c>
    </row>
    <row r="348" spans="1:19" ht="15">
      <c r="A348" s="5" t="s">
        <v>536</v>
      </c>
      <c r="B348" s="43">
        <v>0</v>
      </c>
      <c r="C348" s="29">
        <f t="shared" si="75"/>
        <v>0</v>
      </c>
      <c r="D348" s="29">
        <f t="shared" si="76"/>
        <v>0</v>
      </c>
      <c r="E348" s="26">
        <f t="shared" si="77"/>
        <v>0</v>
      </c>
      <c r="F348" s="29">
        <f t="shared" si="78"/>
        <v>0</v>
      </c>
      <c r="G348" s="30">
        <f t="shared" si="79"/>
        <v>0</v>
      </c>
      <c r="H348" s="39">
        <v>0</v>
      </c>
      <c r="I348" s="29">
        <f t="shared" si="80"/>
        <v>0</v>
      </c>
      <c r="J348" s="29">
        <f t="shared" si="81"/>
        <v>0</v>
      </c>
      <c r="K348" s="26">
        <f t="shared" si="82"/>
        <v>0</v>
      </c>
      <c r="L348" s="29">
        <f t="shared" si="83"/>
        <v>0</v>
      </c>
      <c r="M348" s="30">
        <f t="shared" si="84"/>
        <v>0</v>
      </c>
      <c r="N348" s="39">
        <v>10.1951138268668</v>
      </c>
      <c r="O348" s="29">
        <f t="shared" si="85"/>
        <v>7.1365796788067606E-2</v>
      </c>
      <c r="P348" s="29">
        <f t="shared" si="86"/>
        <v>4.822288840107996</v>
      </c>
      <c r="Q348" s="29">
        <f t="shared" si="87"/>
        <v>1.6210230984718212</v>
      </c>
      <c r="R348" s="29">
        <f t="shared" si="88"/>
        <v>2.9056074406570378</v>
      </c>
      <c r="S348" s="30">
        <f t="shared" si="89"/>
        <v>0.7748286508418768</v>
      </c>
    </row>
    <row r="349" spans="1:19" ht="15">
      <c r="A349" s="5" t="s">
        <v>537</v>
      </c>
      <c r="B349" s="43">
        <v>0</v>
      </c>
      <c r="C349" s="29">
        <f t="shared" si="75"/>
        <v>0</v>
      </c>
      <c r="D349" s="29">
        <f t="shared" si="76"/>
        <v>0</v>
      </c>
      <c r="E349" s="26">
        <f t="shared" si="77"/>
        <v>0</v>
      </c>
      <c r="F349" s="29">
        <f t="shared" si="78"/>
        <v>0</v>
      </c>
      <c r="G349" s="30">
        <f t="shared" si="79"/>
        <v>0</v>
      </c>
      <c r="H349" s="39">
        <v>0</v>
      </c>
      <c r="I349" s="29">
        <f t="shared" si="80"/>
        <v>0</v>
      </c>
      <c r="J349" s="29">
        <f t="shared" si="81"/>
        <v>0</v>
      </c>
      <c r="K349" s="26">
        <f t="shared" si="82"/>
        <v>0</v>
      </c>
      <c r="L349" s="29">
        <f t="shared" si="83"/>
        <v>0</v>
      </c>
      <c r="M349" s="30">
        <f t="shared" si="84"/>
        <v>0</v>
      </c>
      <c r="N349" s="39">
        <v>12.7754059139364</v>
      </c>
      <c r="O349" s="29">
        <f t="shared" si="85"/>
        <v>8.9427841397554803E-2</v>
      </c>
      <c r="P349" s="29">
        <f t="shared" si="86"/>
        <v>6.0427669972919169</v>
      </c>
      <c r="Q349" s="29">
        <f t="shared" si="87"/>
        <v>2.0312895403158877</v>
      </c>
      <c r="R349" s="29">
        <f t="shared" si="88"/>
        <v>3.6409906854718734</v>
      </c>
      <c r="S349" s="30">
        <f t="shared" si="89"/>
        <v>0.9709308494591663</v>
      </c>
    </row>
    <row r="350" spans="1:19" ht="15">
      <c r="A350" s="5" t="s">
        <v>538</v>
      </c>
      <c r="B350" s="43">
        <v>0.26013711556721802</v>
      </c>
      <c r="C350" s="29">
        <f t="shared" si="75"/>
        <v>1.8209598089705262E-3</v>
      </c>
      <c r="D350" s="29">
        <f t="shared" si="76"/>
        <v>0.12304485566329412</v>
      </c>
      <c r="E350" s="26">
        <f t="shared" si="77"/>
        <v>4.1361801375187669E-2</v>
      </c>
      <c r="F350" s="29">
        <f t="shared" si="78"/>
        <v>7.4139077936657125E-2</v>
      </c>
      <c r="G350" s="30">
        <f t="shared" si="79"/>
        <v>1.9770420783108568E-2</v>
      </c>
      <c r="H350" s="39">
        <v>0.52027423113443705</v>
      </c>
      <c r="I350" s="29">
        <f t="shared" si="80"/>
        <v>3.6419196179410594E-3</v>
      </c>
      <c r="J350" s="29">
        <f t="shared" si="81"/>
        <v>0.24608971132658872</v>
      </c>
      <c r="K350" s="26">
        <f t="shared" si="82"/>
        <v>8.2723602750375491E-2</v>
      </c>
      <c r="L350" s="29">
        <f t="shared" si="83"/>
        <v>0.14827815587331455</v>
      </c>
      <c r="M350" s="30">
        <f t="shared" si="84"/>
        <v>3.9540841566217212E-2</v>
      </c>
      <c r="N350" s="39">
        <v>0.59910366009420002</v>
      </c>
      <c r="O350" s="29">
        <f t="shared" si="85"/>
        <v>4.1937256206594003E-3</v>
      </c>
      <c r="P350" s="29">
        <f t="shared" si="86"/>
        <v>0.28337603122455657</v>
      </c>
      <c r="Q350" s="29">
        <f t="shared" si="87"/>
        <v>9.525748195497781E-2</v>
      </c>
      <c r="R350" s="29">
        <f t="shared" si="88"/>
        <v>0.170744543126847</v>
      </c>
      <c r="S350" s="30">
        <f t="shared" si="89"/>
        <v>4.5531878167159201E-2</v>
      </c>
    </row>
    <row r="351" spans="1:19" ht="15">
      <c r="A351" s="5" t="s">
        <v>539</v>
      </c>
      <c r="B351" s="43">
        <v>5.3192020025695204</v>
      </c>
      <c r="C351" s="29">
        <f t="shared" si="75"/>
        <v>3.723441401798664E-2</v>
      </c>
      <c r="D351" s="29">
        <f t="shared" si="76"/>
        <v>2.5159825472153829</v>
      </c>
      <c r="E351" s="26">
        <f t="shared" si="77"/>
        <v>0.84575311840855372</v>
      </c>
      <c r="F351" s="29">
        <f t="shared" si="78"/>
        <v>1.5159725707323131</v>
      </c>
      <c r="G351" s="30">
        <f t="shared" si="79"/>
        <v>0.40425935219528353</v>
      </c>
      <c r="H351" s="39">
        <v>10.638404005139</v>
      </c>
      <c r="I351" s="29">
        <f t="shared" si="80"/>
        <v>7.4468828035973003E-2</v>
      </c>
      <c r="J351" s="29">
        <f t="shared" si="81"/>
        <v>5.0319650944307464</v>
      </c>
      <c r="K351" s="26">
        <f t="shared" si="82"/>
        <v>1.691506236817101</v>
      </c>
      <c r="L351" s="29">
        <f t="shared" si="83"/>
        <v>3.0319451414646146</v>
      </c>
      <c r="M351" s="30">
        <f t="shared" si="84"/>
        <v>0.80851870439056395</v>
      </c>
      <c r="N351" s="39">
        <v>40.125362470668101</v>
      </c>
      <c r="O351" s="29">
        <f t="shared" si="85"/>
        <v>0.28087753729467674</v>
      </c>
      <c r="P351" s="29">
        <f t="shared" si="86"/>
        <v>18.979296448626013</v>
      </c>
      <c r="Q351" s="29">
        <f t="shared" si="87"/>
        <v>6.379932632836228</v>
      </c>
      <c r="R351" s="29">
        <f t="shared" si="88"/>
        <v>11.435728304140408</v>
      </c>
      <c r="S351" s="30">
        <f t="shared" si="89"/>
        <v>3.0495275477707757</v>
      </c>
    </row>
    <row r="352" spans="1:19" ht="15">
      <c r="A352" s="5" t="s">
        <v>540</v>
      </c>
      <c r="B352" s="43">
        <v>3.04016211979036E-2</v>
      </c>
      <c r="C352" s="29">
        <f t="shared" si="75"/>
        <v>2.1281134838532521E-4</v>
      </c>
      <c r="D352" s="29">
        <f t="shared" si="76"/>
        <v>1.4379966826608402E-2</v>
      </c>
      <c r="E352" s="26">
        <f t="shared" si="77"/>
        <v>4.8338577704666727E-3</v>
      </c>
      <c r="F352" s="29">
        <f t="shared" si="78"/>
        <v>8.664462041402525E-3</v>
      </c>
      <c r="G352" s="30">
        <f t="shared" si="79"/>
        <v>2.3105232110406737E-3</v>
      </c>
      <c r="H352" s="39">
        <v>6.0803242395807103E-2</v>
      </c>
      <c r="I352" s="29">
        <f t="shared" si="80"/>
        <v>4.2562269677064971E-4</v>
      </c>
      <c r="J352" s="29">
        <f t="shared" si="81"/>
        <v>2.875993365321676E-2</v>
      </c>
      <c r="K352" s="26">
        <f t="shared" si="82"/>
        <v>9.6677155409333297E-3</v>
      </c>
      <c r="L352" s="29">
        <f t="shared" si="83"/>
        <v>1.7328924082805022E-2</v>
      </c>
      <c r="M352" s="30">
        <f t="shared" si="84"/>
        <v>4.6210464220813397E-3</v>
      </c>
      <c r="N352" s="39">
        <v>0.183726749381454</v>
      </c>
      <c r="O352" s="29">
        <f t="shared" si="85"/>
        <v>1.286087245670178E-3</v>
      </c>
      <c r="P352" s="29">
        <f t="shared" si="86"/>
        <v>8.6902752457427734E-2</v>
      </c>
      <c r="Q352" s="29">
        <f t="shared" si="87"/>
        <v>2.9212553151651187E-2</v>
      </c>
      <c r="R352" s="29">
        <f t="shared" si="88"/>
        <v>5.2362123573714385E-2</v>
      </c>
      <c r="S352" s="30">
        <f t="shared" si="89"/>
        <v>1.3963232952990503E-2</v>
      </c>
    </row>
    <row r="353" spans="1:19" ht="15">
      <c r="A353" s="5" t="s">
        <v>542</v>
      </c>
      <c r="B353" s="43">
        <v>7.4208260953677996E-2</v>
      </c>
      <c r="C353" s="29">
        <f t="shared" si="75"/>
        <v>5.1945782667574595E-4</v>
      </c>
      <c r="D353" s="29">
        <f t="shared" si="76"/>
        <v>3.5100507431089688E-2</v>
      </c>
      <c r="E353" s="26">
        <f t="shared" si="77"/>
        <v>1.1799113491634802E-2</v>
      </c>
      <c r="F353" s="29">
        <f t="shared" si="78"/>
        <v>2.1149354371798226E-2</v>
      </c>
      <c r="G353" s="30">
        <f t="shared" si="79"/>
        <v>5.6398278324795272E-3</v>
      </c>
      <c r="H353" s="39">
        <v>0.14841652190735599</v>
      </c>
      <c r="I353" s="29">
        <f t="shared" si="80"/>
        <v>1.0389156533514919E-3</v>
      </c>
      <c r="J353" s="29">
        <f t="shared" si="81"/>
        <v>7.0201014862179376E-2</v>
      </c>
      <c r="K353" s="26">
        <f t="shared" si="82"/>
        <v>2.3598226983269605E-2</v>
      </c>
      <c r="L353" s="29">
        <f t="shared" si="83"/>
        <v>4.2298708743596453E-2</v>
      </c>
      <c r="M353" s="30">
        <f t="shared" si="84"/>
        <v>1.1279655664959054E-2</v>
      </c>
      <c r="N353" s="39">
        <v>0.40593651988766799</v>
      </c>
      <c r="O353" s="29">
        <f t="shared" si="85"/>
        <v>2.8415556392136759E-3</v>
      </c>
      <c r="P353" s="29">
        <f t="shared" si="86"/>
        <v>0.19200797390686694</v>
      </c>
      <c r="Q353" s="29">
        <f t="shared" si="87"/>
        <v>6.4543906662139217E-2</v>
      </c>
      <c r="R353" s="29">
        <f t="shared" si="88"/>
        <v>0.11569190816798537</v>
      </c>
      <c r="S353" s="30">
        <f t="shared" si="89"/>
        <v>3.0851175511462766E-2</v>
      </c>
    </row>
    <row r="354" spans="1:19" ht="15">
      <c r="A354" s="5" t="s">
        <v>544</v>
      </c>
      <c r="B354" s="43">
        <v>0</v>
      </c>
      <c r="C354" s="29">
        <f t="shared" si="75"/>
        <v>0</v>
      </c>
      <c r="D354" s="29">
        <f t="shared" si="76"/>
        <v>0</v>
      </c>
      <c r="E354" s="26">
        <f t="shared" si="77"/>
        <v>0</v>
      </c>
      <c r="F354" s="29">
        <f t="shared" si="78"/>
        <v>0</v>
      </c>
      <c r="G354" s="30">
        <f t="shared" si="79"/>
        <v>0</v>
      </c>
      <c r="H354" s="39">
        <v>0</v>
      </c>
      <c r="I354" s="29">
        <f t="shared" si="80"/>
        <v>0</v>
      </c>
      <c r="J354" s="29">
        <f t="shared" si="81"/>
        <v>0</v>
      </c>
      <c r="K354" s="26">
        <f t="shared" si="82"/>
        <v>0</v>
      </c>
      <c r="L354" s="29">
        <f t="shared" si="83"/>
        <v>0</v>
      </c>
      <c r="M354" s="30">
        <f t="shared" si="84"/>
        <v>0</v>
      </c>
      <c r="N354" s="39">
        <v>2.93381339593205E-2</v>
      </c>
      <c r="O354" s="29">
        <f t="shared" si="85"/>
        <v>2.0536693771524352E-4</v>
      </c>
      <c r="P354" s="29">
        <f t="shared" si="86"/>
        <v>1.3876937362758596E-2</v>
      </c>
      <c r="Q354" s="29">
        <f t="shared" si="87"/>
        <v>4.6647632995319597E-3</v>
      </c>
      <c r="R354" s="29">
        <f t="shared" si="88"/>
        <v>8.3613681784063427E-3</v>
      </c>
      <c r="S354" s="30">
        <f t="shared" si="89"/>
        <v>2.2296981809083582E-3</v>
      </c>
    </row>
    <row r="355" spans="1:19" ht="15">
      <c r="A355" s="5" t="s">
        <v>545</v>
      </c>
      <c r="B355" s="43">
        <v>0.55832249769657005</v>
      </c>
      <c r="C355" s="29">
        <f t="shared" si="75"/>
        <v>3.9082574838759905E-3</v>
      </c>
      <c r="D355" s="29">
        <f t="shared" si="76"/>
        <v>0.2640865414104776</v>
      </c>
      <c r="E355" s="26">
        <f t="shared" si="77"/>
        <v>8.8773277133754644E-2</v>
      </c>
      <c r="F355" s="29">
        <f t="shared" si="78"/>
        <v>0.15912191184352245</v>
      </c>
      <c r="G355" s="30">
        <f t="shared" si="79"/>
        <v>4.2432509824939325E-2</v>
      </c>
      <c r="H355" s="39">
        <v>1.1166449953931401</v>
      </c>
      <c r="I355" s="29">
        <f t="shared" si="80"/>
        <v>7.8165149677519811E-3</v>
      </c>
      <c r="J355" s="29">
        <f t="shared" si="81"/>
        <v>0.52817308282095521</v>
      </c>
      <c r="K355" s="26">
        <f t="shared" si="82"/>
        <v>0.17754655426750929</v>
      </c>
      <c r="L355" s="29">
        <f t="shared" si="83"/>
        <v>0.3182438236870449</v>
      </c>
      <c r="M355" s="30">
        <f t="shared" si="84"/>
        <v>8.4865019649878651E-2</v>
      </c>
      <c r="N355" s="39">
        <v>2.3924599086546499</v>
      </c>
      <c r="O355" s="29">
        <f t="shared" si="85"/>
        <v>1.6747219360582551E-2</v>
      </c>
      <c r="P355" s="29">
        <f t="shared" si="86"/>
        <v>1.1316335367936494</v>
      </c>
      <c r="Q355" s="29">
        <f t="shared" si="87"/>
        <v>0.38040112547608934</v>
      </c>
      <c r="R355" s="29">
        <f t="shared" si="88"/>
        <v>0.68185107396657518</v>
      </c>
      <c r="S355" s="30">
        <f t="shared" si="89"/>
        <v>0.18182695305775337</v>
      </c>
    </row>
    <row r="356" spans="1:19" ht="15">
      <c r="A356" s="5" t="s">
        <v>548</v>
      </c>
      <c r="B356" s="43">
        <v>10.680426863058701</v>
      </c>
      <c r="C356" s="29">
        <f t="shared" si="75"/>
        <v>7.4762988041410905E-2</v>
      </c>
      <c r="D356" s="29">
        <f t="shared" si="76"/>
        <v>5.0518419062267652</v>
      </c>
      <c r="E356" s="26">
        <f t="shared" si="77"/>
        <v>1.6981878712263334</v>
      </c>
      <c r="F356" s="29">
        <f t="shared" si="78"/>
        <v>3.0439216559717295</v>
      </c>
      <c r="G356" s="30">
        <f t="shared" si="79"/>
        <v>0.81171244159246125</v>
      </c>
      <c r="H356" s="39">
        <v>21.360853726117298</v>
      </c>
      <c r="I356" s="29">
        <f t="shared" si="80"/>
        <v>0.14952597608282109</v>
      </c>
      <c r="J356" s="29">
        <f t="shared" si="81"/>
        <v>10.103683812453482</v>
      </c>
      <c r="K356" s="26">
        <f t="shared" si="82"/>
        <v>3.3963757424526504</v>
      </c>
      <c r="L356" s="29">
        <f t="shared" si="83"/>
        <v>6.0878433119434296</v>
      </c>
      <c r="M356" s="30">
        <f t="shared" si="84"/>
        <v>1.6234248831849147</v>
      </c>
      <c r="N356" s="39">
        <v>32.3555138133989</v>
      </c>
      <c r="O356" s="29">
        <f t="shared" si="85"/>
        <v>0.22648859669379232</v>
      </c>
      <c r="P356" s="29">
        <f t="shared" si="86"/>
        <v>15.304158033737679</v>
      </c>
      <c r="Q356" s="29">
        <f t="shared" si="87"/>
        <v>5.1445266963304253</v>
      </c>
      <c r="R356" s="29">
        <f t="shared" si="88"/>
        <v>9.2213214368186858</v>
      </c>
      <c r="S356" s="30">
        <f t="shared" si="89"/>
        <v>2.4590190498183162</v>
      </c>
    </row>
    <row r="357" spans="1:19" ht="15">
      <c r="A357" s="5" t="s">
        <v>549</v>
      </c>
      <c r="B357" s="43">
        <v>0.30887074808570403</v>
      </c>
      <c r="C357" s="29">
        <f t="shared" si="75"/>
        <v>2.1620952365999282E-3</v>
      </c>
      <c r="D357" s="29">
        <f t="shared" si="76"/>
        <v>0.14609586384453799</v>
      </c>
      <c r="E357" s="26">
        <f t="shared" si="77"/>
        <v>4.9110448945626939E-2</v>
      </c>
      <c r="F357" s="29">
        <f t="shared" si="78"/>
        <v>8.8028163204425636E-2</v>
      </c>
      <c r="G357" s="30">
        <f t="shared" si="79"/>
        <v>2.3474176854513504E-2</v>
      </c>
      <c r="H357" s="39">
        <v>0.61774149617140905</v>
      </c>
      <c r="I357" s="29">
        <f t="shared" si="80"/>
        <v>4.3241904731998633E-3</v>
      </c>
      <c r="J357" s="29">
        <f t="shared" si="81"/>
        <v>0.29219172768907647</v>
      </c>
      <c r="K357" s="26">
        <f t="shared" si="82"/>
        <v>9.8220897891254044E-2</v>
      </c>
      <c r="L357" s="29">
        <f t="shared" si="83"/>
        <v>0.17605632640885158</v>
      </c>
      <c r="M357" s="30">
        <f t="shared" si="84"/>
        <v>4.6948353709027085E-2</v>
      </c>
      <c r="N357" s="39">
        <v>1.4349897635894</v>
      </c>
      <c r="O357" s="29">
        <f t="shared" si="85"/>
        <v>1.0044928345125801E-2</v>
      </c>
      <c r="P357" s="29">
        <f t="shared" si="86"/>
        <v>0.67875015817778617</v>
      </c>
      <c r="Q357" s="29">
        <f t="shared" si="87"/>
        <v>0.2281633724107146</v>
      </c>
      <c r="R357" s="29">
        <f t="shared" si="88"/>
        <v>0.40897208262297896</v>
      </c>
      <c r="S357" s="30">
        <f t="shared" si="89"/>
        <v>0.1090592220327944</v>
      </c>
    </row>
    <row r="358" spans="1:19" ht="15">
      <c r="A358" s="5" t="s">
        <v>550</v>
      </c>
      <c r="B358" s="43">
        <v>0</v>
      </c>
      <c r="C358" s="29">
        <f t="shared" si="75"/>
        <v>0</v>
      </c>
      <c r="D358" s="29">
        <f t="shared" si="76"/>
        <v>0</v>
      </c>
      <c r="E358" s="26">
        <f t="shared" si="77"/>
        <v>0</v>
      </c>
      <c r="F358" s="29">
        <f t="shared" si="78"/>
        <v>0</v>
      </c>
      <c r="G358" s="30">
        <f t="shared" si="79"/>
        <v>0</v>
      </c>
      <c r="H358" s="39">
        <v>0</v>
      </c>
      <c r="I358" s="29">
        <f t="shared" si="80"/>
        <v>0</v>
      </c>
      <c r="J358" s="29">
        <f t="shared" si="81"/>
        <v>0</v>
      </c>
      <c r="K358" s="26">
        <f t="shared" si="82"/>
        <v>0</v>
      </c>
      <c r="L358" s="29">
        <f t="shared" si="83"/>
        <v>0</v>
      </c>
      <c r="M358" s="30">
        <f t="shared" si="84"/>
        <v>0</v>
      </c>
      <c r="N358" s="39">
        <v>0</v>
      </c>
      <c r="O358" s="29">
        <f t="shared" si="85"/>
        <v>0</v>
      </c>
      <c r="P358" s="29">
        <f t="shared" si="86"/>
        <v>0</v>
      </c>
      <c r="Q358" s="29">
        <f t="shared" si="87"/>
        <v>0</v>
      </c>
      <c r="R358" s="29">
        <f t="shared" si="88"/>
        <v>0</v>
      </c>
      <c r="S358" s="30">
        <f t="shared" si="89"/>
        <v>0</v>
      </c>
    </row>
    <row r="359" spans="1:19" ht="15">
      <c r="A359" s="5" t="s">
        <v>551</v>
      </c>
      <c r="B359" s="43">
        <v>3.3648394409776299</v>
      </c>
      <c r="C359" s="29">
        <f t="shared" si="75"/>
        <v>2.3553876086843409E-2</v>
      </c>
      <c r="D359" s="29">
        <f t="shared" si="76"/>
        <v>1.5915690555824189</v>
      </c>
      <c r="E359" s="26">
        <f t="shared" si="77"/>
        <v>0.53500947111544317</v>
      </c>
      <c r="F359" s="29">
        <f t="shared" si="78"/>
        <v>0.95897924067862439</v>
      </c>
      <c r="G359" s="30">
        <f t="shared" si="79"/>
        <v>0.25572779751429986</v>
      </c>
      <c r="H359" s="39">
        <v>6.7296788819552704</v>
      </c>
      <c r="I359" s="29">
        <f t="shared" si="80"/>
        <v>4.7107752173686894E-2</v>
      </c>
      <c r="J359" s="29">
        <f t="shared" si="81"/>
        <v>3.1831381111648427</v>
      </c>
      <c r="K359" s="26">
        <f t="shared" si="82"/>
        <v>1.0700189422308881</v>
      </c>
      <c r="L359" s="29">
        <f t="shared" si="83"/>
        <v>1.9179584813572519</v>
      </c>
      <c r="M359" s="30">
        <f t="shared" si="84"/>
        <v>0.5114555950286005</v>
      </c>
      <c r="N359" s="39">
        <v>9.65815035395336</v>
      </c>
      <c r="O359" s="29">
        <f t="shared" si="85"/>
        <v>6.7607052477673527E-2</v>
      </c>
      <c r="P359" s="29">
        <f t="shared" si="86"/>
        <v>4.5683051174199392</v>
      </c>
      <c r="Q359" s="29">
        <f t="shared" si="87"/>
        <v>1.5356459062785843</v>
      </c>
      <c r="R359" s="29">
        <f t="shared" si="88"/>
        <v>2.7525728508767076</v>
      </c>
      <c r="S359" s="30">
        <f t="shared" si="89"/>
        <v>0.7340194269004553</v>
      </c>
    </row>
    <row r="360" spans="1:19" ht="15">
      <c r="A360" s="5" t="s">
        <v>553</v>
      </c>
      <c r="B360" s="43">
        <v>3.18214135374014</v>
      </c>
      <c r="C360" s="29">
        <f t="shared" si="75"/>
        <v>2.2274989476180979E-2</v>
      </c>
      <c r="D360" s="29">
        <f t="shared" si="76"/>
        <v>1.505152860319086</v>
      </c>
      <c r="E360" s="26">
        <f t="shared" si="77"/>
        <v>0.50596047524468224</v>
      </c>
      <c r="F360" s="29">
        <f t="shared" si="78"/>
        <v>0.9069102858159398</v>
      </c>
      <c r="G360" s="30">
        <f t="shared" si="79"/>
        <v>0.24184274288425064</v>
      </c>
      <c r="H360" s="39">
        <v>6.3642827074802799</v>
      </c>
      <c r="I360" s="29">
        <f t="shared" si="80"/>
        <v>4.4549978952361957E-2</v>
      </c>
      <c r="J360" s="29">
        <f t="shared" si="81"/>
        <v>3.010305720638172</v>
      </c>
      <c r="K360" s="26">
        <f t="shared" si="82"/>
        <v>1.0119209504893645</v>
      </c>
      <c r="L360" s="29">
        <f t="shared" si="83"/>
        <v>1.8138205716318796</v>
      </c>
      <c r="M360" s="30">
        <f t="shared" si="84"/>
        <v>0.48368548576850129</v>
      </c>
      <c r="N360" s="39">
        <v>7.4571689665799497</v>
      </c>
      <c r="O360" s="29">
        <f t="shared" si="85"/>
        <v>5.2200182766059651E-2</v>
      </c>
      <c r="P360" s="29">
        <f t="shared" si="86"/>
        <v>3.5272409211923161</v>
      </c>
      <c r="Q360" s="29">
        <f t="shared" si="87"/>
        <v>1.185689865686212</v>
      </c>
      <c r="R360" s="29">
        <f t="shared" si="88"/>
        <v>2.1252931554752856</v>
      </c>
      <c r="S360" s="30">
        <f t="shared" si="89"/>
        <v>0.5667448414600762</v>
      </c>
    </row>
    <row r="361" spans="1:19" ht="15">
      <c r="A361" s="5" t="s">
        <v>554</v>
      </c>
      <c r="B361" s="43">
        <v>21.311415126895401</v>
      </c>
      <c r="C361" s="29">
        <f t="shared" si="75"/>
        <v>0.14917990588826782</v>
      </c>
      <c r="D361" s="29">
        <f t="shared" si="76"/>
        <v>10.080299355021523</v>
      </c>
      <c r="E361" s="26">
        <f t="shared" si="77"/>
        <v>3.3885150051763686</v>
      </c>
      <c r="F361" s="29">
        <f t="shared" si="78"/>
        <v>6.0737533111651887</v>
      </c>
      <c r="G361" s="30">
        <f t="shared" si="79"/>
        <v>1.6196675496440505</v>
      </c>
      <c r="H361" s="39">
        <v>42.622830253790703</v>
      </c>
      <c r="I361" s="29">
        <f t="shared" si="80"/>
        <v>0.29835981177653492</v>
      </c>
      <c r="J361" s="29">
        <f t="shared" si="81"/>
        <v>20.160598710043001</v>
      </c>
      <c r="K361" s="26">
        <f t="shared" si="82"/>
        <v>6.7770300103527221</v>
      </c>
      <c r="L361" s="29">
        <f t="shared" si="83"/>
        <v>12.147506622330349</v>
      </c>
      <c r="M361" s="30">
        <f t="shared" si="84"/>
        <v>3.2393350992880934</v>
      </c>
      <c r="N361" s="39">
        <v>69.158344937120404</v>
      </c>
      <c r="O361" s="29">
        <f t="shared" si="85"/>
        <v>0.48410841455984283</v>
      </c>
      <c r="P361" s="29">
        <f t="shared" si="86"/>
        <v>32.711897155257951</v>
      </c>
      <c r="Q361" s="29">
        <f t="shared" si="87"/>
        <v>10.996176845002145</v>
      </c>
      <c r="R361" s="29">
        <f t="shared" si="88"/>
        <v>19.710128307079312</v>
      </c>
      <c r="S361" s="30">
        <f t="shared" si="89"/>
        <v>5.2560342152211508</v>
      </c>
    </row>
    <row r="362" spans="1:19" ht="15">
      <c r="A362" s="5" t="s">
        <v>555</v>
      </c>
      <c r="B362" s="43">
        <v>0</v>
      </c>
      <c r="C362" s="29">
        <f t="shared" si="75"/>
        <v>0</v>
      </c>
      <c r="D362" s="29">
        <f t="shared" si="76"/>
        <v>0</v>
      </c>
      <c r="E362" s="26">
        <f t="shared" si="77"/>
        <v>0</v>
      </c>
      <c r="F362" s="29">
        <f t="shared" si="78"/>
        <v>0</v>
      </c>
      <c r="G362" s="30">
        <f t="shared" si="79"/>
        <v>0</v>
      </c>
      <c r="H362" s="39">
        <v>0</v>
      </c>
      <c r="I362" s="29">
        <f t="shared" si="80"/>
        <v>0</v>
      </c>
      <c r="J362" s="29">
        <f t="shared" si="81"/>
        <v>0</v>
      </c>
      <c r="K362" s="26">
        <f t="shared" si="82"/>
        <v>0</v>
      </c>
      <c r="L362" s="29">
        <f t="shared" si="83"/>
        <v>0</v>
      </c>
      <c r="M362" s="30">
        <f t="shared" si="84"/>
        <v>0</v>
      </c>
      <c r="N362" s="39">
        <v>4.1695256314159901E-3</v>
      </c>
      <c r="O362" s="29">
        <f t="shared" si="85"/>
        <v>2.918667941991193E-5</v>
      </c>
      <c r="P362" s="29">
        <f t="shared" si="86"/>
        <v>1.9721856236597632E-3</v>
      </c>
      <c r="Q362" s="29">
        <f t="shared" si="87"/>
        <v>6.6295457539514244E-4</v>
      </c>
      <c r="R362" s="29">
        <f t="shared" si="88"/>
        <v>1.1883148049535571E-3</v>
      </c>
      <c r="S362" s="30">
        <f t="shared" si="89"/>
        <v>3.1688394798761523E-4</v>
      </c>
    </row>
    <row r="363" spans="1:19" ht="15">
      <c r="A363" s="5" t="s">
        <v>557</v>
      </c>
      <c r="B363" s="43">
        <v>0</v>
      </c>
      <c r="C363" s="29">
        <f t="shared" si="75"/>
        <v>0</v>
      </c>
      <c r="D363" s="29">
        <f t="shared" si="76"/>
        <v>0</v>
      </c>
      <c r="E363" s="26">
        <f t="shared" si="77"/>
        <v>0</v>
      </c>
      <c r="F363" s="29">
        <f t="shared" si="78"/>
        <v>0</v>
      </c>
      <c r="G363" s="30">
        <f t="shared" si="79"/>
        <v>0</v>
      </c>
      <c r="H363" s="39">
        <v>0</v>
      </c>
      <c r="I363" s="29">
        <f t="shared" si="80"/>
        <v>0</v>
      </c>
      <c r="J363" s="29">
        <f t="shared" si="81"/>
        <v>0</v>
      </c>
      <c r="K363" s="26">
        <f t="shared" si="82"/>
        <v>0</v>
      </c>
      <c r="L363" s="29">
        <f t="shared" si="83"/>
        <v>0</v>
      </c>
      <c r="M363" s="30">
        <f t="shared" si="84"/>
        <v>0</v>
      </c>
      <c r="N363" s="39">
        <v>14.6239640912009</v>
      </c>
      <c r="O363" s="29">
        <f t="shared" si="85"/>
        <v>0.10236774863840631</v>
      </c>
      <c r="P363" s="29">
        <f t="shared" si="86"/>
        <v>6.9171350151380251</v>
      </c>
      <c r="Q363" s="29">
        <f t="shared" si="87"/>
        <v>2.3252102905009431</v>
      </c>
      <c r="R363" s="29">
        <f t="shared" si="88"/>
        <v>4.1678297659922565</v>
      </c>
      <c r="S363" s="30">
        <f t="shared" si="89"/>
        <v>1.1114212709312683</v>
      </c>
    </row>
    <row r="364" spans="1:19" ht="15">
      <c r="A364" s="5" t="s">
        <v>559</v>
      </c>
      <c r="B364" s="43">
        <v>0</v>
      </c>
      <c r="C364" s="29">
        <f t="shared" si="75"/>
        <v>0</v>
      </c>
      <c r="D364" s="29">
        <f t="shared" si="76"/>
        <v>0</v>
      </c>
      <c r="E364" s="26">
        <f t="shared" si="77"/>
        <v>0</v>
      </c>
      <c r="F364" s="29">
        <f t="shared" si="78"/>
        <v>0</v>
      </c>
      <c r="G364" s="30">
        <f t="shared" si="79"/>
        <v>0</v>
      </c>
      <c r="H364" s="39">
        <v>0</v>
      </c>
      <c r="I364" s="29">
        <f t="shared" si="80"/>
        <v>0</v>
      </c>
      <c r="J364" s="29">
        <f t="shared" si="81"/>
        <v>0</v>
      </c>
      <c r="K364" s="26">
        <f t="shared" si="82"/>
        <v>0</v>
      </c>
      <c r="L364" s="29">
        <f t="shared" si="83"/>
        <v>0</v>
      </c>
      <c r="M364" s="30">
        <f t="shared" si="84"/>
        <v>0</v>
      </c>
      <c r="N364" s="39">
        <v>1.77343636216812E-6</v>
      </c>
      <c r="O364" s="29">
        <f t="shared" si="85"/>
        <v>1.241405453517684E-8</v>
      </c>
      <c r="P364" s="29">
        <f t="shared" si="86"/>
        <v>8.3883539930552065E-7</v>
      </c>
      <c r="Q364" s="29">
        <f t="shared" si="87"/>
        <v>2.8197638158473108E-7</v>
      </c>
      <c r="R364" s="29">
        <f t="shared" si="88"/>
        <v>5.0542936321791411E-7</v>
      </c>
      <c r="S364" s="30">
        <f t="shared" si="89"/>
        <v>1.3478116352477712E-7</v>
      </c>
    </row>
    <row r="365" spans="1:19" ht="15">
      <c r="A365" s="5" t="s">
        <v>560</v>
      </c>
      <c r="B365" s="43">
        <v>1.5662544015204598E-2</v>
      </c>
      <c r="C365" s="29">
        <f t="shared" si="75"/>
        <v>1.0963780810643219E-4</v>
      </c>
      <c r="D365" s="29">
        <f t="shared" si="76"/>
        <v>7.4083833191917747E-3</v>
      </c>
      <c r="E365" s="26">
        <f t="shared" si="77"/>
        <v>2.490344498417531E-3</v>
      </c>
      <c r="F365" s="29">
        <f t="shared" si="78"/>
        <v>4.4638250443333099E-3</v>
      </c>
      <c r="G365" s="30">
        <f t="shared" si="79"/>
        <v>1.1903533451555494E-3</v>
      </c>
      <c r="H365" s="39">
        <v>3.1325088030409301E-2</v>
      </c>
      <c r="I365" s="29">
        <f t="shared" si="80"/>
        <v>2.1927561621286511E-4</v>
      </c>
      <c r="J365" s="29">
        <f t="shared" si="81"/>
        <v>1.4816766638383598E-2</v>
      </c>
      <c r="K365" s="26">
        <f t="shared" si="82"/>
        <v>4.9806889968350794E-3</v>
      </c>
      <c r="L365" s="29">
        <f t="shared" si="83"/>
        <v>8.9276500886666492E-3</v>
      </c>
      <c r="M365" s="30">
        <f t="shared" si="84"/>
        <v>2.3807066903111067E-3</v>
      </c>
      <c r="N365" s="39">
        <v>0.10393011911200201</v>
      </c>
      <c r="O365" s="29">
        <f t="shared" si="85"/>
        <v>7.2751083378401406E-4</v>
      </c>
      <c r="P365" s="29">
        <f t="shared" si="86"/>
        <v>4.9158946339976944E-2</v>
      </c>
      <c r="Q365" s="29">
        <f t="shared" si="87"/>
        <v>1.6524888938808321E-2</v>
      </c>
      <c r="R365" s="29">
        <f t="shared" si="88"/>
        <v>2.9620083946920568E-2</v>
      </c>
      <c r="S365" s="30">
        <f t="shared" si="89"/>
        <v>7.898689052512153E-3</v>
      </c>
    </row>
    <row r="366" spans="1:19" ht="15">
      <c r="A366" s="5" t="s">
        <v>561</v>
      </c>
      <c r="B366" s="43">
        <v>0</v>
      </c>
      <c r="C366" s="29">
        <f t="shared" si="75"/>
        <v>0</v>
      </c>
      <c r="D366" s="29">
        <f t="shared" si="76"/>
        <v>0</v>
      </c>
      <c r="E366" s="26">
        <f t="shared" si="77"/>
        <v>0</v>
      </c>
      <c r="F366" s="29">
        <f t="shared" si="78"/>
        <v>0</v>
      </c>
      <c r="G366" s="30">
        <f t="shared" si="79"/>
        <v>0</v>
      </c>
      <c r="H366" s="39">
        <v>0</v>
      </c>
      <c r="I366" s="29">
        <f t="shared" si="80"/>
        <v>0</v>
      </c>
      <c r="J366" s="29">
        <f t="shared" si="81"/>
        <v>0</v>
      </c>
      <c r="K366" s="26">
        <f t="shared" si="82"/>
        <v>0</v>
      </c>
      <c r="L366" s="29">
        <f t="shared" si="83"/>
        <v>0</v>
      </c>
      <c r="M366" s="30">
        <f t="shared" si="84"/>
        <v>0</v>
      </c>
      <c r="N366" s="39">
        <v>0</v>
      </c>
      <c r="O366" s="29">
        <f t="shared" si="85"/>
        <v>0</v>
      </c>
      <c r="P366" s="29">
        <f t="shared" si="86"/>
        <v>0</v>
      </c>
      <c r="Q366" s="29">
        <f t="shared" si="87"/>
        <v>0</v>
      </c>
      <c r="R366" s="29">
        <f t="shared" si="88"/>
        <v>0</v>
      </c>
      <c r="S366" s="30">
        <f t="shared" si="89"/>
        <v>0</v>
      </c>
    </row>
    <row r="367" spans="1:19" ht="15">
      <c r="A367" s="5" t="s">
        <v>562</v>
      </c>
      <c r="B367" s="43">
        <v>14.547024511657</v>
      </c>
      <c r="C367" s="29">
        <f t="shared" si="75"/>
        <v>0.101829171581599</v>
      </c>
      <c r="D367" s="29">
        <f t="shared" si="76"/>
        <v>6.8807425940137605</v>
      </c>
      <c r="E367" s="26">
        <f t="shared" si="77"/>
        <v>2.312976897353463</v>
      </c>
      <c r="F367" s="29">
        <f t="shared" si="78"/>
        <v>4.1459019858222446</v>
      </c>
      <c r="G367" s="30">
        <f t="shared" si="79"/>
        <v>1.105573862885932</v>
      </c>
      <c r="H367" s="39">
        <v>29.094049023314</v>
      </c>
      <c r="I367" s="29">
        <f t="shared" si="80"/>
        <v>0.203658343163198</v>
      </c>
      <c r="J367" s="29">
        <f t="shared" si="81"/>
        <v>13.761485188027521</v>
      </c>
      <c r="K367" s="26">
        <f t="shared" si="82"/>
        <v>4.625953794706926</v>
      </c>
      <c r="L367" s="29">
        <f t="shared" si="83"/>
        <v>8.2918039716444891</v>
      </c>
      <c r="M367" s="30">
        <f t="shared" si="84"/>
        <v>2.2111477257718639</v>
      </c>
      <c r="N367" s="39">
        <v>96.527996266382104</v>
      </c>
      <c r="O367" s="29">
        <f t="shared" si="85"/>
        <v>0.67569597386467473</v>
      </c>
      <c r="P367" s="29">
        <f t="shared" si="86"/>
        <v>45.657742233998732</v>
      </c>
      <c r="Q367" s="29">
        <f t="shared" si="87"/>
        <v>15.347951406354754</v>
      </c>
      <c r="R367" s="29">
        <f t="shared" si="88"/>
        <v>27.510478935918897</v>
      </c>
      <c r="S367" s="30">
        <f t="shared" si="89"/>
        <v>7.3361277162450396</v>
      </c>
    </row>
    <row r="368" spans="1:19" ht="15">
      <c r="A368" s="5" t="s">
        <v>564</v>
      </c>
      <c r="B368" s="43">
        <v>8.4302127389620604E-2</v>
      </c>
      <c r="C368" s="29">
        <f t="shared" si="75"/>
        <v>5.9011489172734429E-4</v>
      </c>
      <c r="D368" s="29">
        <f t="shared" si="76"/>
        <v>3.987490625529054E-2</v>
      </c>
      <c r="E368" s="26">
        <f t="shared" si="77"/>
        <v>1.3404038254949676E-2</v>
      </c>
      <c r="F368" s="29">
        <f t="shared" si="78"/>
        <v>2.4026106306041871E-2</v>
      </c>
      <c r="G368" s="30">
        <f t="shared" si="79"/>
        <v>6.406961681611166E-3</v>
      </c>
      <c r="H368" s="39">
        <v>0.16860425477924099</v>
      </c>
      <c r="I368" s="29">
        <f t="shared" si="80"/>
        <v>1.1802297834546868E-3</v>
      </c>
      <c r="J368" s="29">
        <f t="shared" si="81"/>
        <v>7.9749812510580984E-2</v>
      </c>
      <c r="K368" s="26">
        <f t="shared" si="82"/>
        <v>2.6808076509899317E-2</v>
      </c>
      <c r="L368" s="29">
        <f t="shared" si="83"/>
        <v>4.8052212612083679E-2</v>
      </c>
      <c r="M368" s="30">
        <f t="shared" si="84"/>
        <v>1.2813923363222315E-2</v>
      </c>
      <c r="N368" s="39">
        <v>1.2701531070795899</v>
      </c>
      <c r="O368" s="29">
        <f t="shared" si="85"/>
        <v>8.8910717495571303E-3</v>
      </c>
      <c r="P368" s="29">
        <f t="shared" si="86"/>
        <v>0.60078241964864598</v>
      </c>
      <c r="Q368" s="29">
        <f t="shared" si="87"/>
        <v>0.20195434402565479</v>
      </c>
      <c r="R368" s="29">
        <f t="shared" si="88"/>
        <v>0.3619936355176831</v>
      </c>
      <c r="S368" s="30">
        <f t="shared" si="89"/>
        <v>9.653163613804884E-2</v>
      </c>
    </row>
    <row r="369" spans="1:19" ht="15">
      <c r="A369" s="5" t="s">
        <v>565</v>
      </c>
      <c r="B369" s="43">
        <v>0</v>
      </c>
      <c r="C369" s="29">
        <f t="shared" si="75"/>
        <v>0</v>
      </c>
      <c r="D369" s="29">
        <f t="shared" si="76"/>
        <v>0</v>
      </c>
      <c r="E369" s="26">
        <f t="shared" si="77"/>
        <v>0</v>
      </c>
      <c r="F369" s="29">
        <f t="shared" si="78"/>
        <v>0</v>
      </c>
      <c r="G369" s="30">
        <f t="shared" si="79"/>
        <v>0</v>
      </c>
      <c r="H369" s="39">
        <v>0</v>
      </c>
      <c r="I369" s="29">
        <f t="shared" si="80"/>
        <v>0</v>
      </c>
      <c r="J369" s="29">
        <f t="shared" si="81"/>
        <v>0</v>
      </c>
      <c r="K369" s="26">
        <f t="shared" si="82"/>
        <v>0</v>
      </c>
      <c r="L369" s="29">
        <f t="shared" si="83"/>
        <v>0</v>
      </c>
      <c r="M369" s="30">
        <f t="shared" si="84"/>
        <v>0</v>
      </c>
      <c r="N369" s="39">
        <v>0</v>
      </c>
      <c r="O369" s="29">
        <f t="shared" si="85"/>
        <v>0</v>
      </c>
      <c r="P369" s="29">
        <f t="shared" si="86"/>
        <v>0</v>
      </c>
      <c r="Q369" s="29">
        <f t="shared" si="87"/>
        <v>0</v>
      </c>
      <c r="R369" s="29">
        <f t="shared" si="88"/>
        <v>0</v>
      </c>
      <c r="S369" s="30">
        <f t="shared" si="89"/>
        <v>0</v>
      </c>
    </row>
    <row r="370" spans="1:19" ht="15">
      <c r="A370" s="5" t="s">
        <v>566</v>
      </c>
      <c r="B370" s="43">
        <v>0</v>
      </c>
      <c r="C370" s="29">
        <f t="shared" si="75"/>
        <v>0</v>
      </c>
      <c r="D370" s="29">
        <f t="shared" si="76"/>
        <v>0</v>
      </c>
      <c r="E370" s="26">
        <f t="shared" si="77"/>
        <v>0</v>
      </c>
      <c r="F370" s="29">
        <f t="shared" si="78"/>
        <v>0</v>
      </c>
      <c r="G370" s="30">
        <f t="shared" si="79"/>
        <v>0</v>
      </c>
      <c r="H370" s="39">
        <v>0</v>
      </c>
      <c r="I370" s="29">
        <f t="shared" si="80"/>
        <v>0</v>
      </c>
      <c r="J370" s="29">
        <f t="shared" si="81"/>
        <v>0</v>
      </c>
      <c r="K370" s="26">
        <f t="shared" si="82"/>
        <v>0</v>
      </c>
      <c r="L370" s="29">
        <f t="shared" si="83"/>
        <v>0</v>
      </c>
      <c r="M370" s="30">
        <f t="shared" si="84"/>
        <v>0</v>
      </c>
      <c r="N370" s="39">
        <v>14.040068871330201</v>
      </c>
      <c r="O370" s="29">
        <f t="shared" si="85"/>
        <v>9.8280482099311409E-2</v>
      </c>
      <c r="P370" s="29">
        <f t="shared" si="86"/>
        <v>6.6409525761391848</v>
      </c>
      <c r="Q370" s="29">
        <f t="shared" si="87"/>
        <v>2.2323709505415019</v>
      </c>
      <c r="R370" s="29">
        <f t="shared" si="88"/>
        <v>4.0014196283291072</v>
      </c>
      <c r="S370" s="30">
        <f t="shared" si="89"/>
        <v>1.0670452342210952</v>
      </c>
    </row>
    <row r="371" spans="1:19" ht="15">
      <c r="A371" s="5" t="s">
        <v>567</v>
      </c>
      <c r="B371" s="43">
        <v>0</v>
      </c>
      <c r="C371" s="29">
        <f t="shared" si="75"/>
        <v>0</v>
      </c>
      <c r="D371" s="29">
        <f t="shared" si="76"/>
        <v>0</v>
      </c>
      <c r="E371" s="26">
        <f t="shared" si="77"/>
        <v>0</v>
      </c>
      <c r="F371" s="29">
        <f t="shared" si="78"/>
        <v>0</v>
      </c>
      <c r="G371" s="30">
        <f t="shared" si="79"/>
        <v>0</v>
      </c>
      <c r="H371" s="39">
        <v>0</v>
      </c>
      <c r="I371" s="29">
        <f t="shared" si="80"/>
        <v>0</v>
      </c>
      <c r="J371" s="29">
        <f t="shared" si="81"/>
        <v>0</v>
      </c>
      <c r="K371" s="26">
        <f t="shared" si="82"/>
        <v>0</v>
      </c>
      <c r="L371" s="29">
        <f t="shared" si="83"/>
        <v>0</v>
      </c>
      <c r="M371" s="30">
        <f t="shared" si="84"/>
        <v>0</v>
      </c>
      <c r="N371" s="39">
        <v>3.3216421411907698E-2</v>
      </c>
      <c r="O371" s="29">
        <f t="shared" si="85"/>
        <v>2.325149498833539E-4</v>
      </c>
      <c r="P371" s="29">
        <f t="shared" si="86"/>
        <v>1.5711367327832342E-2</v>
      </c>
      <c r="Q371" s="29">
        <f t="shared" si="87"/>
        <v>5.2814110044933239E-3</v>
      </c>
      <c r="R371" s="29">
        <f t="shared" si="88"/>
        <v>9.4666801023936924E-3</v>
      </c>
      <c r="S371" s="30">
        <f t="shared" si="89"/>
        <v>2.524448027304985E-3</v>
      </c>
    </row>
    <row r="372" spans="1:19" ht="15">
      <c r="A372" s="5" t="s">
        <v>568</v>
      </c>
      <c r="B372" s="43">
        <v>7.7527520084341397</v>
      </c>
      <c r="C372" s="29">
        <f t="shared" si="75"/>
        <v>5.426926405903898E-2</v>
      </c>
      <c r="D372" s="29">
        <f t="shared" si="76"/>
        <v>3.6670516999893481</v>
      </c>
      <c r="E372" s="26">
        <f t="shared" si="77"/>
        <v>1.2326875693410282</v>
      </c>
      <c r="F372" s="29">
        <f t="shared" si="78"/>
        <v>2.2095343224037296</v>
      </c>
      <c r="G372" s="30">
        <f t="shared" si="79"/>
        <v>0.5892091526409946</v>
      </c>
      <c r="H372" s="39">
        <v>15.505504016868301</v>
      </c>
      <c r="I372" s="29">
        <f t="shared" si="80"/>
        <v>0.10853852811807811</v>
      </c>
      <c r="J372" s="29">
        <f t="shared" si="81"/>
        <v>7.334103399978706</v>
      </c>
      <c r="K372" s="26">
        <f t="shared" si="82"/>
        <v>2.4653751386820599</v>
      </c>
      <c r="L372" s="29">
        <f t="shared" si="83"/>
        <v>4.4190686448074654</v>
      </c>
      <c r="M372" s="30">
        <f t="shared" si="84"/>
        <v>1.1784183052819908</v>
      </c>
      <c r="N372" s="39">
        <v>19.771991820012001</v>
      </c>
      <c r="O372" s="29">
        <f t="shared" si="85"/>
        <v>0.13840394274008402</v>
      </c>
      <c r="P372" s="29">
        <f t="shared" si="86"/>
        <v>9.3521521308656759</v>
      </c>
      <c r="Q372" s="29">
        <f t="shared" si="87"/>
        <v>3.1437466993819081</v>
      </c>
      <c r="R372" s="29">
        <f t="shared" si="88"/>
        <v>5.6350176687034201</v>
      </c>
      <c r="S372" s="30">
        <f t="shared" si="89"/>
        <v>1.502671378320912</v>
      </c>
    </row>
  </sheetData>
  <mergeCells count="5">
    <mergeCell ref="A1:A3"/>
    <mergeCell ref="H2:M2"/>
    <mergeCell ref="N2:S2"/>
    <mergeCell ref="B1:S1"/>
    <mergeCell ref="B2:G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2"/>
  <sheetViews>
    <sheetView workbookViewId="0">
      <selection activeCell="H28" sqref="H28"/>
    </sheetView>
  </sheetViews>
  <sheetFormatPr defaultRowHeight="14.25"/>
  <cols>
    <col min="1" max="1" width="23.625" customWidth="1"/>
    <col min="2" max="11" width="9" style="31"/>
  </cols>
  <sheetData>
    <row r="1" spans="1:11" ht="15">
      <c r="A1" s="47" t="s">
        <v>0</v>
      </c>
      <c r="B1" s="52" t="s">
        <v>599</v>
      </c>
      <c r="C1" s="52"/>
      <c r="D1" s="52"/>
      <c r="E1" s="52"/>
      <c r="F1" s="52"/>
      <c r="G1" s="52"/>
      <c r="H1" s="52"/>
      <c r="I1" s="52"/>
      <c r="J1" s="52"/>
      <c r="K1" s="52"/>
    </row>
    <row r="2" spans="1:11" ht="15">
      <c r="A2" s="47"/>
      <c r="B2" s="53" t="s">
        <v>596</v>
      </c>
      <c r="C2" s="54"/>
      <c r="D2" s="54"/>
      <c r="E2" s="54"/>
      <c r="F2" s="55"/>
      <c r="G2" s="53" t="s">
        <v>597</v>
      </c>
      <c r="H2" s="54"/>
      <c r="I2" s="54"/>
      <c r="J2" s="54"/>
      <c r="K2" s="55"/>
    </row>
    <row r="3" spans="1:11" ht="15">
      <c r="A3" s="48"/>
      <c r="B3" s="19" t="s">
        <v>574</v>
      </c>
      <c r="C3" s="19" t="s">
        <v>575</v>
      </c>
      <c r="D3" s="19" t="s">
        <v>577</v>
      </c>
      <c r="E3" s="19" t="s">
        <v>598</v>
      </c>
      <c r="F3" s="19" t="s">
        <v>579</v>
      </c>
      <c r="G3" s="27" t="s">
        <v>574</v>
      </c>
      <c r="H3" s="27" t="s">
        <v>575</v>
      </c>
      <c r="I3" s="27" t="s">
        <v>577</v>
      </c>
      <c r="J3" s="27" t="s">
        <v>598</v>
      </c>
      <c r="K3" s="27" t="s">
        <v>579</v>
      </c>
    </row>
    <row r="4" spans="1:11" ht="15">
      <c r="A4" s="5" t="s">
        <v>4</v>
      </c>
      <c r="B4" s="39">
        <v>0</v>
      </c>
      <c r="C4" s="26">
        <f>B4*0.412</f>
        <v>0</v>
      </c>
      <c r="D4" s="29">
        <f>B4*0.026</f>
        <v>0</v>
      </c>
      <c r="E4" s="29">
        <f>B4*0.044</f>
        <v>0</v>
      </c>
      <c r="F4" s="29">
        <f>B4*0.518</f>
        <v>0</v>
      </c>
      <c r="G4" s="39">
        <v>0</v>
      </c>
      <c r="H4" s="29">
        <f>G4*0.364</f>
        <v>0</v>
      </c>
      <c r="I4" s="29">
        <f>G4*0.023</f>
        <v>0</v>
      </c>
      <c r="J4" s="29">
        <f>G4*0.194</f>
        <v>0</v>
      </c>
      <c r="K4" s="30">
        <f>G4*0.419</f>
        <v>0</v>
      </c>
    </row>
    <row r="5" spans="1:11" ht="15">
      <c r="A5" s="5" t="s">
        <v>8</v>
      </c>
      <c r="B5" s="39">
        <v>0</v>
      </c>
      <c r="C5" s="26">
        <f t="shared" ref="C5:C68" si="0">B5*0.412</f>
        <v>0</v>
      </c>
      <c r="D5" s="29">
        <f t="shared" ref="D5:D68" si="1">B5*0.026</f>
        <v>0</v>
      </c>
      <c r="E5" s="29">
        <f t="shared" ref="E5:E68" si="2">B5*0.044</f>
        <v>0</v>
      </c>
      <c r="F5" s="29">
        <f t="shared" ref="F5:F68" si="3">B5*0.518</f>
        <v>0</v>
      </c>
      <c r="G5" s="39">
        <v>0</v>
      </c>
      <c r="H5" s="29">
        <f t="shared" ref="H5:H68" si="4">G5*0.364</f>
        <v>0</v>
      </c>
      <c r="I5" s="29">
        <f t="shared" ref="I5:I68" si="5">G5*0.023</f>
        <v>0</v>
      </c>
      <c r="J5" s="29">
        <f t="shared" ref="J5:J68" si="6">G5*0.194</f>
        <v>0</v>
      </c>
      <c r="K5" s="30">
        <f t="shared" ref="K5:K68" si="7">G5*0.419</f>
        <v>0</v>
      </c>
    </row>
    <row r="6" spans="1:11" ht="15">
      <c r="A6" s="5" t="s">
        <v>12</v>
      </c>
      <c r="B6" s="39">
        <v>0</v>
      </c>
      <c r="C6" s="26">
        <f t="shared" si="0"/>
        <v>0</v>
      </c>
      <c r="D6" s="29">
        <f t="shared" si="1"/>
        <v>0</v>
      </c>
      <c r="E6" s="29">
        <f t="shared" si="2"/>
        <v>0</v>
      </c>
      <c r="F6" s="29">
        <f t="shared" si="3"/>
        <v>0</v>
      </c>
      <c r="G6" s="39">
        <v>0</v>
      </c>
      <c r="H6" s="29">
        <f t="shared" si="4"/>
        <v>0</v>
      </c>
      <c r="I6" s="29">
        <f t="shared" si="5"/>
        <v>0</v>
      </c>
      <c r="J6" s="29">
        <f t="shared" si="6"/>
        <v>0</v>
      </c>
      <c r="K6" s="30">
        <f t="shared" si="7"/>
        <v>0</v>
      </c>
    </row>
    <row r="7" spans="1:11" ht="15">
      <c r="A7" s="5" t="s">
        <v>14</v>
      </c>
      <c r="B7" s="39">
        <v>0</v>
      </c>
      <c r="C7" s="26">
        <f t="shared" si="0"/>
        <v>0</v>
      </c>
      <c r="D7" s="29">
        <f t="shared" si="1"/>
        <v>0</v>
      </c>
      <c r="E7" s="29">
        <f t="shared" si="2"/>
        <v>0</v>
      </c>
      <c r="F7" s="29">
        <f t="shared" si="3"/>
        <v>0</v>
      </c>
      <c r="G7" s="39">
        <v>0</v>
      </c>
      <c r="H7" s="29">
        <f t="shared" si="4"/>
        <v>0</v>
      </c>
      <c r="I7" s="29">
        <f t="shared" si="5"/>
        <v>0</v>
      </c>
      <c r="J7" s="29">
        <f t="shared" si="6"/>
        <v>0</v>
      </c>
      <c r="K7" s="30">
        <f t="shared" si="7"/>
        <v>0</v>
      </c>
    </row>
    <row r="8" spans="1:11" ht="15">
      <c r="A8" s="5" t="s">
        <v>16</v>
      </c>
      <c r="B8" s="39">
        <v>0.332248816604097</v>
      </c>
      <c r="C8" s="26">
        <f t="shared" si="0"/>
        <v>0.13688651244088795</v>
      </c>
      <c r="D8" s="29">
        <f t="shared" si="1"/>
        <v>8.6384692317065213E-3</v>
      </c>
      <c r="E8" s="29">
        <f t="shared" si="2"/>
        <v>1.4618947930580268E-2</v>
      </c>
      <c r="F8" s="29">
        <f t="shared" si="3"/>
        <v>0.17210488700092225</v>
      </c>
      <c r="G8" s="39">
        <v>0.84987725432832695</v>
      </c>
      <c r="H8" s="29">
        <f t="shared" si="4"/>
        <v>0.30935532057551102</v>
      </c>
      <c r="I8" s="29">
        <f t="shared" si="5"/>
        <v>1.9547176849551519E-2</v>
      </c>
      <c r="J8" s="29">
        <f t="shared" si="6"/>
        <v>0.16487618733969545</v>
      </c>
      <c r="K8" s="30">
        <f t="shared" si="7"/>
        <v>0.356098569563569</v>
      </c>
    </row>
    <row r="9" spans="1:11" ht="15">
      <c r="A9" s="5" t="s">
        <v>19</v>
      </c>
      <c r="B9" s="39">
        <v>1.2451435892399101</v>
      </c>
      <c r="C9" s="26">
        <f t="shared" si="0"/>
        <v>0.51299915876684288</v>
      </c>
      <c r="D9" s="29">
        <f t="shared" si="1"/>
        <v>3.2373733320237658E-2</v>
      </c>
      <c r="E9" s="29">
        <f t="shared" si="2"/>
        <v>5.4786317926556041E-2</v>
      </c>
      <c r="F9" s="29">
        <f t="shared" si="3"/>
        <v>0.6449843792262735</v>
      </c>
      <c r="G9" s="39">
        <v>3.1850202678936599</v>
      </c>
      <c r="H9" s="29">
        <f t="shared" si="4"/>
        <v>1.1593473775132921</v>
      </c>
      <c r="I9" s="29">
        <f t="shared" si="5"/>
        <v>7.3255466161554178E-2</v>
      </c>
      <c r="J9" s="29">
        <f t="shared" si="6"/>
        <v>0.61789393197136999</v>
      </c>
      <c r="K9" s="30">
        <f t="shared" si="7"/>
        <v>1.3345234922474434</v>
      </c>
    </row>
    <row r="10" spans="1:11" ht="15">
      <c r="A10" s="5" t="s">
        <v>21</v>
      </c>
      <c r="B10" s="39">
        <v>0</v>
      </c>
      <c r="C10" s="26">
        <f t="shared" si="0"/>
        <v>0</v>
      </c>
      <c r="D10" s="29">
        <f t="shared" si="1"/>
        <v>0</v>
      </c>
      <c r="E10" s="29">
        <f t="shared" si="2"/>
        <v>0</v>
      </c>
      <c r="F10" s="29">
        <f t="shared" si="3"/>
        <v>0</v>
      </c>
      <c r="G10" s="39">
        <v>0</v>
      </c>
      <c r="H10" s="29">
        <f t="shared" si="4"/>
        <v>0</v>
      </c>
      <c r="I10" s="29">
        <f t="shared" si="5"/>
        <v>0</v>
      </c>
      <c r="J10" s="29">
        <f t="shared" si="6"/>
        <v>0</v>
      </c>
      <c r="K10" s="30">
        <f t="shared" si="7"/>
        <v>0</v>
      </c>
    </row>
    <row r="11" spans="1:11" ht="15">
      <c r="A11" s="5" t="s">
        <v>23</v>
      </c>
      <c r="B11" s="39">
        <v>0</v>
      </c>
      <c r="C11" s="26">
        <f t="shared" si="0"/>
        <v>0</v>
      </c>
      <c r="D11" s="29">
        <f t="shared" si="1"/>
        <v>0</v>
      </c>
      <c r="E11" s="29">
        <f t="shared" si="2"/>
        <v>0</v>
      </c>
      <c r="F11" s="29">
        <f t="shared" si="3"/>
        <v>0</v>
      </c>
      <c r="G11" s="39">
        <v>0</v>
      </c>
      <c r="H11" s="29">
        <f t="shared" si="4"/>
        <v>0</v>
      </c>
      <c r="I11" s="29">
        <f t="shared" si="5"/>
        <v>0</v>
      </c>
      <c r="J11" s="29">
        <f t="shared" si="6"/>
        <v>0</v>
      </c>
      <c r="K11" s="30">
        <f t="shared" si="7"/>
        <v>0</v>
      </c>
    </row>
    <row r="12" spans="1:11" ht="15">
      <c r="A12" s="5" t="s">
        <v>25</v>
      </c>
      <c r="B12" s="39">
        <v>0</v>
      </c>
      <c r="C12" s="26">
        <f t="shared" si="0"/>
        <v>0</v>
      </c>
      <c r="D12" s="29">
        <f t="shared" si="1"/>
        <v>0</v>
      </c>
      <c r="E12" s="29">
        <f t="shared" si="2"/>
        <v>0</v>
      </c>
      <c r="F12" s="29">
        <f t="shared" si="3"/>
        <v>0</v>
      </c>
      <c r="G12" s="39">
        <v>0</v>
      </c>
      <c r="H12" s="29">
        <f t="shared" si="4"/>
        <v>0</v>
      </c>
      <c r="I12" s="29">
        <f t="shared" si="5"/>
        <v>0</v>
      </c>
      <c r="J12" s="29">
        <f t="shared" si="6"/>
        <v>0</v>
      </c>
      <c r="K12" s="30">
        <f t="shared" si="7"/>
        <v>0</v>
      </c>
    </row>
    <row r="13" spans="1:11" ht="15">
      <c r="A13" s="5" t="s">
        <v>27</v>
      </c>
      <c r="B13" s="39">
        <v>0</v>
      </c>
      <c r="C13" s="26">
        <f t="shared" si="0"/>
        <v>0</v>
      </c>
      <c r="D13" s="29">
        <f t="shared" si="1"/>
        <v>0</v>
      </c>
      <c r="E13" s="29">
        <f t="shared" si="2"/>
        <v>0</v>
      </c>
      <c r="F13" s="29">
        <f t="shared" si="3"/>
        <v>0</v>
      </c>
      <c r="G13" s="39">
        <v>0</v>
      </c>
      <c r="H13" s="29">
        <f t="shared" si="4"/>
        <v>0</v>
      </c>
      <c r="I13" s="29">
        <f t="shared" si="5"/>
        <v>0</v>
      </c>
      <c r="J13" s="29">
        <f t="shared" si="6"/>
        <v>0</v>
      </c>
      <c r="K13" s="30">
        <f t="shared" si="7"/>
        <v>0</v>
      </c>
    </row>
    <row r="14" spans="1:11" ht="15">
      <c r="A14" s="5" t="s">
        <v>29</v>
      </c>
      <c r="B14" s="39">
        <v>5.3581193315321403E-6</v>
      </c>
      <c r="C14" s="26">
        <f t="shared" si="0"/>
        <v>2.2075451645912417E-6</v>
      </c>
      <c r="D14" s="29">
        <f t="shared" si="1"/>
        <v>1.3931110261983565E-7</v>
      </c>
      <c r="E14" s="29">
        <f t="shared" si="2"/>
        <v>2.3575725058741416E-7</v>
      </c>
      <c r="F14" s="29">
        <f t="shared" si="3"/>
        <v>2.7755058137336489E-6</v>
      </c>
      <c r="G14" s="39">
        <v>1.3705823823210899E-5</v>
      </c>
      <c r="H14" s="29">
        <f t="shared" si="4"/>
        <v>4.9889198716487675E-6</v>
      </c>
      <c r="I14" s="29">
        <f t="shared" si="5"/>
        <v>3.1523394793385067E-7</v>
      </c>
      <c r="J14" s="29">
        <f t="shared" si="6"/>
        <v>2.6589298217029147E-6</v>
      </c>
      <c r="K14" s="30">
        <f t="shared" si="7"/>
        <v>5.7427401819253666E-6</v>
      </c>
    </row>
    <row r="15" spans="1:11" ht="15">
      <c r="A15" s="5" t="s">
        <v>32</v>
      </c>
      <c r="B15" s="39">
        <v>0</v>
      </c>
      <c r="C15" s="26">
        <f t="shared" si="0"/>
        <v>0</v>
      </c>
      <c r="D15" s="29">
        <f t="shared" si="1"/>
        <v>0</v>
      </c>
      <c r="E15" s="29">
        <f t="shared" si="2"/>
        <v>0</v>
      </c>
      <c r="F15" s="29">
        <f t="shared" si="3"/>
        <v>0</v>
      </c>
      <c r="G15" s="39">
        <v>0</v>
      </c>
      <c r="H15" s="29">
        <f t="shared" si="4"/>
        <v>0</v>
      </c>
      <c r="I15" s="29">
        <f t="shared" si="5"/>
        <v>0</v>
      </c>
      <c r="J15" s="29">
        <f t="shared" si="6"/>
        <v>0</v>
      </c>
      <c r="K15" s="30">
        <f t="shared" si="7"/>
        <v>0</v>
      </c>
    </row>
    <row r="16" spans="1:11" ht="15">
      <c r="A16" s="5" t="s">
        <v>36</v>
      </c>
      <c r="B16" s="39">
        <v>6.8457381283255306E-2</v>
      </c>
      <c r="C16" s="26">
        <f t="shared" si="0"/>
        <v>2.8204441088701186E-2</v>
      </c>
      <c r="D16" s="29">
        <f t="shared" si="1"/>
        <v>1.7798919133646379E-3</v>
      </c>
      <c r="E16" s="29">
        <f t="shared" si="2"/>
        <v>3.0121247764632333E-3</v>
      </c>
      <c r="F16" s="29">
        <f t="shared" si="3"/>
        <v>3.5460923504726252E-2</v>
      </c>
      <c r="G16" s="39">
        <v>0.17511084565531301</v>
      </c>
      <c r="H16" s="29">
        <f t="shared" si="4"/>
        <v>6.3740347818533938E-2</v>
      </c>
      <c r="I16" s="29">
        <f t="shared" si="5"/>
        <v>4.0275494500721992E-3</v>
      </c>
      <c r="J16" s="29">
        <f t="shared" si="6"/>
        <v>3.3971504057130723E-2</v>
      </c>
      <c r="K16" s="30">
        <f t="shared" si="7"/>
        <v>7.3371444329576152E-2</v>
      </c>
    </row>
    <row r="17" spans="1:11" ht="15">
      <c r="A17" s="5" t="s">
        <v>40</v>
      </c>
      <c r="B17" s="39">
        <v>4.31558956000679E-3</v>
      </c>
      <c r="C17" s="26">
        <f t="shared" si="0"/>
        <v>1.7780228987227973E-3</v>
      </c>
      <c r="D17" s="29">
        <f t="shared" si="1"/>
        <v>1.1220532856017653E-4</v>
      </c>
      <c r="E17" s="29">
        <f t="shared" si="2"/>
        <v>1.8988594064029874E-4</v>
      </c>
      <c r="F17" s="29">
        <f t="shared" si="3"/>
        <v>2.2354753920835174E-3</v>
      </c>
      <c r="G17" s="39">
        <v>1.10390804203735E-2</v>
      </c>
      <c r="H17" s="29">
        <f t="shared" si="4"/>
        <v>4.0182252730159539E-3</v>
      </c>
      <c r="I17" s="29">
        <f t="shared" si="5"/>
        <v>2.5389884966859049E-4</v>
      </c>
      <c r="J17" s="29">
        <f t="shared" si="6"/>
        <v>2.1415816015524589E-3</v>
      </c>
      <c r="K17" s="30">
        <f t="shared" si="7"/>
        <v>4.6253746961364963E-3</v>
      </c>
    </row>
    <row r="18" spans="1:11" ht="15">
      <c r="A18" s="5" t="s">
        <v>43</v>
      </c>
      <c r="B18" s="39">
        <v>0</v>
      </c>
      <c r="C18" s="26">
        <f t="shared" si="0"/>
        <v>0</v>
      </c>
      <c r="D18" s="29">
        <f t="shared" si="1"/>
        <v>0</v>
      </c>
      <c r="E18" s="29">
        <f t="shared" si="2"/>
        <v>0</v>
      </c>
      <c r="F18" s="29">
        <f t="shared" si="3"/>
        <v>0</v>
      </c>
      <c r="G18" s="39">
        <v>0</v>
      </c>
      <c r="H18" s="29">
        <f t="shared" si="4"/>
        <v>0</v>
      </c>
      <c r="I18" s="29">
        <f t="shared" si="5"/>
        <v>0</v>
      </c>
      <c r="J18" s="29">
        <f t="shared" si="6"/>
        <v>0</v>
      </c>
      <c r="K18" s="30">
        <f t="shared" si="7"/>
        <v>0</v>
      </c>
    </row>
    <row r="19" spans="1:11" ht="15">
      <c r="A19" s="5" t="s">
        <v>44</v>
      </c>
      <c r="B19" s="39">
        <v>0</v>
      </c>
      <c r="C19" s="26">
        <f t="shared" si="0"/>
        <v>0</v>
      </c>
      <c r="D19" s="29">
        <f t="shared" si="1"/>
        <v>0</v>
      </c>
      <c r="E19" s="29">
        <f t="shared" si="2"/>
        <v>0</v>
      </c>
      <c r="F19" s="29">
        <f t="shared" si="3"/>
        <v>0</v>
      </c>
      <c r="G19" s="39">
        <v>0</v>
      </c>
      <c r="H19" s="29">
        <f t="shared" si="4"/>
        <v>0</v>
      </c>
      <c r="I19" s="29">
        <f t="shared" si="5"/>
        <v>0</v>
      </c>
      <c r="J19" s="29">
        <f t="shared" si="6"/>
        <v>0</v>
      </c>
      <c r="K19" s="30">
        <f t="shared" si="7"/>
        <v>0</v>
      </c>
    </row>
    <row r="20" spans="1:11" ht="15">
      <c r="A20" s="5" t="s">
        <v>46</v>
      </c>
      <c r="B20" s="39">
        <v>3.9590689252426099E-8</v>
      </c>
      <c r="C20" s="26">
        <f t="shared" si="0"/>
        <v>1.6311363971999552E-8</v>
      </c>
      <c r="D20" s="29">
        <f t="shared" si="1"/>
        <v>1.0293579205630785E-9</v>
      </c>
      <c r="E20" s="29">
        <f t="shared" si="2"/>
        <v>1.7419903271067482E-9</v>
      </c>
      <c r="F20" s="29">
        <f t="shared" si="3"/>
        <v>2.050797703275672E-8</v>
      </c>
      <c r="G20" s="39">
        <v>1.01271169669542E-7</v>
      </c>
      <c r="H20" s="29">
        <f t="shared" si="4"/>
        <v>3.6862705759713286E-8</v>
      </c>
      <c r="I20" s="29">
        <f t="shared" si="5"/>
        <v>2.329236902399466E-9</v>
      </c>
      <c r="J20" s="29">
        <f t="shared" si="6"/>
        <v>1.9646606915891148E-8</v>
      </c>
      <c r="K20" s="30">
        <f t="shared" si="7"/>
        <v>4.2432620091538094E-8</v>
      </c>
    </row>
    <row r="21" spans="1:11" ht="15">
      <c r="A21" s="5" t="s">
        <v>48</v>
      </c>
      <c r="B21" s="39">
        <v>0</v>
      </c>
      <c r="C21" s="26">
        <f t="shared" si="0"/>
        <v>0</v>
      </c>
      <c r="D21" s="29">
        <f t="shared" si="1"/>
        <v>0</v>
      </c>
      <c r="E21" s="29">
        <f t="shared" si="2"/>
        <v>0</v>
      </c>
      <c r="F21" s="29">
        <f t="shared" si="3"/>
        <v>0</v>
      </c>
      <c r="G21" s="39">
        <v>0</v>
      </c>
      <c r="H21" s="29">
        <f t="shared" si="4"/>
        <v>0</v>
      </c>
      <c r="I21" s="29">
        <f t="shared" si="5"/>
        <v>0</v>
      </c>
      <c r="J21" s="29">
        <f t="shared" si="6"/>
        <v>0</v>
      </c>
      <c r="K21" s="30">
        <f t="shared" si="7"/>
        <v>0</v>
      </c>
    </row>
    <row r="22" spans="1:11" ht="15">
      <c r="A22" s="5" t="s">
        <v>49</v>
      </c>
      <c r="B22" s="39">
        <v>6.8638599817013397E-4</v>
      </c>
      <c r="C22" s="26">
        <f t="shared" si="0"/>
        <v>2.8279103124609519E-4</v>
      </c>
      <c r="D22" s="29">
        <f t="shared" si="1"/>
        <v>1.7846035952423484E-5</v>
      </c>
      <c r="E22" s="29">
        <f t="shared" si="2"/>
        <v>3.0200983919485894E-5</v>
      </c>
      <c r="F22" s="29">
        <f t="shared" si="3"/>
        <v>3.5554794705212943E-4</v>
      </c>
      <c r="G22" s="39">
        <v>1.7557439436401299E-3</v>
      </c>
      <c r="H22" s="29">
        <f t="shared" si="4"/>
        <v>6.3909079548500733E-4</v>
      </c>
      <c r="I22" s="29">
        <f t="shared" si="5"/>
        <v>4.038211070372299E-5</v>
      </c>
      <c r="J22" s="29">
        <f t="shared" si="6"/>
        <v>3.4061432506618522E-4</v>
      </c>
      <c r="K22" s="30">
        <f t="shared" si="7"/>
        <v>7.3565671238521441E-4</v>
      </c>
    </row>
    <row r="23" spans="1:11" ht="15">
      <c r="A23" s="5" t="s">
        <v>50</v>
      </c>
      <c r="B23" s="39">
        <v>0</v>
      </c>
      <c r="C23" s="26">
        <f t="shared" si="0"/>
        <v>0</v>
      </c>
      <c r="D23" s="29">
        <f t="shared" si="1"/>
        <v>0</v>
      </c>
      <c r="E23" s="29">
        <f t="shared" si="2"/>
        <v>0</v>
      </c>
      <c r="F23" s="29">
        <f t="shared" si="3"/>
        <v>0</v>
      </c>
      <c r="G23" s="39">
        <v>0</v>
      </c>
      <c r="H23" s="29">
        <f t="shared" si="4"/>
        <v>0</v>
      </c>
      <c r="I23" s="29">
        <f t="shared" si="5"/>
        <v>0</v>
      </c>
      <c r="J23" s="29">
        <f t="shared" si="6"/>
        <v>0</v>
      </c>
      <c r="K23" s="30">
        <f t="shared" si="7"/>
        <v>0</v>
      </c>
    </row>
    <row r="24" spans="1:11" ht="15">
      <c r="A24" s="5" t="s">
        <v>54</v>
      </c>
      <c r="B24" s="39">
        <v>4.8660533281027297E-4</v>
      </c>
      <c r="C24" s="26">
        <f t="shared" si="0"/>
        <v>2.0048139711783245E-4</v>
      </c>
      <c r="D24" s="29">
        <f t="shared" si="1"/>
        <v>1.2651738653067097E-5</v>
      </c>
      <c r="E24" s="29">
        <f t="shared" si="2"/>
        <v>2.141063464365201E-5</v>
      </c>
      <c r="F24" s="29">
        <f t="shared" si="3"/>
        <v>2.5206156239572139E-4</v>
      </c>
      <c r="G24" s="39">
        <v>1.2447141525355799E-3</v>
      </c>
      <c r="H24" s="29">
        <f t="shared" si="4"/>
        <v>4.5307595152295108E-4</v>
      </c>
      <c r="I24" s="29">
        <f t="shared" si="5"/>
        <v>2.862842550831834E-5</v>
      </c>
      <c r="J24" s="29">
        <f t="shared" si="6"/>
        <v>2.4147454559190251E-4</v>
      </c>
      <c r="K24" s="30">
        <f t="shared" si="7"/>
        <v>5.2153522991240796E-4</v>
      </c>
    </row>
    <row r="25" spans="1:11" ht="15">
      <c r="A25" s="5" t="s">
        <v>58</v>
      </c>
      <c r="B25" s="39">
        <v>1.36376470315797E-2</v>
      </c>
      <c r="C25" s="26">
        <f t="shared" si="0"/>
        <v>5.6187105770108357E-3</v>
      </c>
      <c r="D25" s="29">
        <f t="shared" si="1"/>
        <v>3.5457882282107216E-4</v>
      </c>
      <c r="E25" s="29">
        <f t="shared" si="2"/>
        <v>6.0005646938950672E-4</v>
      </c>
      <c r="F25" s="29">
        <f t="shared" si="3"/>
        <v>7.0643011623582851E-3</v>
      </c>
      <c r="G25" s="39">
        <v>3.48844764389597E-2</v>
      </c>
      <c r="H25" s="29">
        <f t="shared" si="4"/>
        <v>1.269794942378133E-2</v>
      </c>
      <c r="I25" s="29">
        <f t="shared" si="5"/>
        <v>8.0234295809607312E-4</v>
      </c>
      <c r="J25" s="29">
        <f t="shared" si="6"/>
        <v>6.7675884291581818E-3</v>
      </c>
      <c r="K25" s="30">
        <f t="shared" si="7"/>
        <v>1.4616595627924113E-2</v>
      </c>
    </row>
    <row r="26" spans="1:11" ht="15">
      <c r="A26" s="5" t="s">
        <v>61</v>
      </c>
      <c r="B26" s="39">
        <v>0.37508013782722899</v>
      </c>
      <c r="C26" s="26">
        <f t="shared" si="0"/>
        <v>0.15453301678481834</v>
      </c>
      <c r="D26" s="29">
        <f t="shared" si="1"/>
        <v>9.7520835835079537E-3</v>
      </c>
      <c r="E26" s="29">
        <f t="shared" si="2"/>
        <v>1.6503526064398075E-2</v>
      </c>
      <c r="F26" s="29">
        <f t="shared" si="3"/>
        <v>0.19429151139450462</v>
      </c>
      <c r="G26" s="39">
        <v>0.95943781214288104</v>
      </c>
      <c r="H26" s="29">
        <f t="shared" si="4"/>
        <v>0.34923536362000868</v>
      </c>
      <c r="I26" s="29">
        <f t="shared" si="5"/>
        <v>2.2067069679286264E-2</v>
      </c>
      <c r="J26" s="29">
        <f t="shared" si="6"/>
        <v>0.18613093555571894</v>
      </c>
      <c r="K26" s="30">
        <f t="shared" si="7"/>
        <v>0.40200444328786716</v>
      </c>
    </row>
    <row r="27" spans="1:11" ht="15">
      <c r="A27" s="5" t="s">
        <v>64</v>
      </c>
      <c r="B27" s="39">
        <v>0.13228824095355701</v>
      </c>
      <c r="C27" s="26">
        <f t="shared" si="0"/>
        <v>5.4502755272865487E-2</v>
      </c>
      <c r="D27" s="29">
        <f t="shared" si="1"/>
        <v>3.4394942647924822E-3</v>
      </c>
      <c r="E27" s="29">
        <f t="shared" si="2"/>
        <v>5.8206826019565078E-3</v>
      </c>
      <c r="F27" s="29">
        <f t="shared" si="3"/>
        <v>6.8525308813942531E-2</v>
      </c>
      <c r="G27" s="39">
        <v>0.33838726094095101</v>
      </c>
      <c r="H27" s="29">
        <f t="shared" si="4"/>
        <v>0.12317296298250616</v>
      </c>
      <c r="I27" s="29">
        <f t="shared" si="5"/>
        <v>7.7829070016418728E-3</v>
      </c>
      <c r="J27" s="29">
        <f t="shared" si="6"/>
        <v>6.5647128622544501E-2</v>
      </c>
      <c r="K27" s="30">
        <f t="shared" si="7"/>
        <v>0.14178426233425848</v>
      </c>
    </row>
    <row r="28" spans="1:11" ht="15">
      <c r="A28" s="5" t="s">
        <v>66</v>
      </c>
      <c r="B28" s="39">
        <v>6.0485968064624804E-4</v>
      </c>
      <c r="C28" s="26">
        <f t="shared" si="0"/>
        <v>2.4920218842625416E-4</v>
      </c>
      <c r="D28" s="29">
        <f t="shared" si="1"/>
        <v>1.5726351696802447E-5</v>
      </c>
      <c r="E28" s="29">
        <f t="shared" si="2"/>
        <v>2.6613825948434911E-5</v>
      </c>
      <c r="F28" s="29">
        <f t="shared" si="3"/>
        <v>3.1331731457475651E-4</v>
      </c>
      <c r="G28" s="39">
        <v>1.5472033576994901E-3</v>
      </c>
      <c r="H28" s="29">
        <f t="shared" si="4"/>
        <v>5.6318202220261438E-4</v>
      </c>
      <c r="I28" s="29">
        <f t="shared" si="5"/>
        <v>3.558567722708827E-5</v>
      </c>
      <c r="J28" s="29">
        <f t="shared" si="6"/>
        <v>3.0015745139370107E-4</v>
      </c>
      <c r="K28" s="30">
        <f t="shared" si="7"/>
        <v>6.4827820687608632E-4</v>
      </c>
    </row>
    <row r="29" spans="1:11" ht="15">
      <c r="A29" s="5" t="s">
        <v>67</v>
      </c>
      <c r="B29" s="39">
        <v>0</v>
      </c>
      <c r="C29" s="26">
        <f t="shared" si="0"/>
        <v>0</v>
      </c>
      <c r="D29" s="29">
        <f t="shared" si="1"/>
        <v>0</v>
      </c>
      <c r="E29" s="29">
        <f t="shared" si="2"/>
        <v>0</v>
      </c>
      <c r="F29" s="29">
        <f t="shared" si="3"/>
        <v>0</v>
      </c>
      <c r="G29" s="39">
        <v>0</v>
      </c>
      <c r="H29" s="29">
        <f t="shared" si="4"/>
        <v>0</v>
      </c>
      <c r="I29" s="29">
        <f t="shared" si="5"/>
        <v>0</v>
      </c>
      <c r="J29" s="29">
        <f t="shared" si="6"/>
        <v>0</v>
      </c>
      <c r="K29" s="30">
        <f t="shared" si="7"/>
        <v>0</v>
      </c>
    </row>
    <row r="30" spans="1:11" ht="15">
      <c r="A30" s="5" t="s">
        <v>68</v>
      </c>
      <c r="B30" s="39">
        <v>5.74432789570404E-3</v>
      </c>
      <c r="C30" s="26">
        <f t="shared" si="0"/>
        <v>2.3666630930300643E-3</v>
      </c>
      <c r="D30" s="29">
        <f t="shared" si="1"/>
        <v>1.4935252528830504E-4</v>
      </c>
      <c r="E30" s="29">
        <f t="shared" si="2"/>
        <v>2.5275042741097775E-4</v>
      </c>
      <c r="F30" s="29">
        <f t="shared" si="3"/>
        <v>2.9755618499746929E-3</v>
      </c>
      <c r="G30" s="39">
        <v>1.46937276402097E-2</v>
      </c>
      <c r="H30" s="29">
        <f t="shared" si="4"/>
        <v>5.3485168610363301E-3</v>
      </c>
      <c r="I30" s="29">
        <f t="shared" si="5"/>
        <v>3.379557357248231E-4</v>
      </c>
      <c r="J30" s="29">
        <f t="shared" si="6"/>
        <v>2.850583162200682E-3</v>
      </c>
      <c r="K30" s="30">
        <f t="shared" si="7"/>
        <v>6.1566718812478636E-3</v>
      </c>
    </row>
    <row r="31" spans="1:11" ht="15">
      <c r="A31" s="5" t="s">
        <v>71</v>
      </c>
      <c r="B31" s="39">
        <v>0</v>
      </c>
      <c r="C31" s="26">
        <f t="shared" si="0"/>
        <v>0</v>
      </c>
      <c r="D31" s="29">
        <f t="shared" si="1"/>
        <v>0</v>
      </c>
      <c r="E31" s="29">
        <f t="shared" si="2"/>
        <v>0</v>
      </c>
      <c r="F31" s="29">
        <f t="shared" si="3"/>
        <v>0</v>
      </c>
      <c r="G31" s="39">
        <v>0</v>
      </c>
      <c r="H31" s="29">
        <f t="shared" si="4"/>
        <v>0</v>
      </c>
      <c r="I31" s="29">
        <f t="shared" si="5"/>
        <v>0</v>
      </c>
      <c r="J31" s="29">
        <f t="shared" si="6"/>
        <v>0</v>
      </c>
      <c r="K31" s="30">
        <f t="shared" si="7"/>
        <v>0</v>
      </c>
    </row>
    <row r="32" spans="1:11" ht="15">
      <c r="A32" s="5" t="s">
        <v>72</v>
      </c>
      <c r="B32" s="39">
        <v>0</v>
      </c>
      <c r="C32" s="26">
        <f t="shared" si="0"/>
        <v>0</v>
      </c>
      <c r="D32" s="29">
        <f t="shared" si="1"/>
        <v>0</v>
      </c>
      <c r="E32" s="29">
        <f t="shared" si="2"/>
        <v>0</v>
      </c>
      <c r="F32" s="29">
        <f t="shared" si="3"/>
        <v>0</v>
      </c>
      <c r="G32" s="39">
        <v>0</v>
      </c>
      <c r="H32" s="29">
        <f t="shared" si="4"/>
        <v>0</v>
      </c>
      <c r="I32" s="29">
        <f t="shared" si="5"/>
        <v>0</v>
      </c>
      <c r="J32" s="29">
        <f t="shared" si="6"/>
        <v>0</v>
      </c>
      <c r="K32" s="30">
        <f t="shared" si="7"/>
        <v>0</v>
      </c>
    </row>
    <row r="33" spans="1:11" ht="15">
      <c r="A33" s="5" t="s">
        <v>73</v>
      </c>
      <c r="B33" s="39">
        <v>4.4154252730973198E-5</v>
      </c>
      <c r="C33" s="26">
        <f t="shared" si="0"/>
        <v>1.8191552125160955E-5</v>
      </c>
      <c r="D33" s="29">
        <f t="shared" si="1"/>
        <v>1.148010571005303E-6</v>
      </c>
      <c r="E33" s="29">
        <f t="shared" si="2"/>
        <v>1.9427871201628206E-6</v>
      </c>
      <c r="F33" s="29">
        <f t="shared" si="3"/>
        <v>2.2871902914644116E-5</v>
      </c>
      <c r="G33" s="39">
        <v>1.1294455601518001E-4</v>
      </c>
      <c r="H33" s="29">
        <f t="shared" si="4"/>
        <v>4.111181838952552E-5</v>
      </c>
      <c r="I33" s="29">
        <f t="shared" si="5"/>
        <v>2.59772478834914E-6</v>
      </c>
      <c r="J33" s="29">
        <f t="shared" si="6"/>
        <v>2.1911243866944922E-5</v>
      </c>
      <c r="K33" s="30">
        <f t="shared" si="7"/>
        <v>4.7323768970360417E-5</v>
      </c>
    </row>
    <row r="34" spans="1:11" ht="15">
      <c r="A34" s="5" t="s">
        <v>74</v>
      </c>
      <c r="B34" s="39">
        <v>1.4947551254125601E-3</v>
      </c>
      <c r="C34" s="26">
        <f t="shared" si="0"/>
        <v>6.1583911166997467E-4</v>
      </c>
      <c r="D34" s="29">
        <f t="shared" si="1"/>
        <v>3.8863633260726562E-5</v>
      </c>
      <c r="E34" s="29">
        <f t="shared" si="2"/>
        <v>6.5769225518152641E-5</v>
      </c>
      <c r="F34" s="29">
        <f t="shared" si="3"/>
        <v>7.7428315496370611E-4</v>
      </c>
      <c r="G34" s="39">
        <v>3.8235151440510901E-3</v>
      </c>
      <c r="H34" s="29">
        <f t="shared" si="4"/>
        <v>1.3917595124345967E-3</v>
      </c>
      <c r="I34" s="29">
        <f t="shared" si="5"/>
        <v>8.7940848313175065E-5</v>
      </c>
      <c r="J34" s="29">
        <f t="shared" si="6"/>
        <v>7.4176193794591144E-4</v>
      </c>
      <c r="K34" s="30">
        <f t="shared" si="7"/>
        <v>1.6020528453574068E-3</v>
      </c>
    </row>
    <row r="35" spans="1:11" ht="15">
      <c r="A35" s="5" t="s">
        <v>76</v>
      </c>
      <c r="B35" s="39">
        <v>1.52690076496014E-5</v>
      </c>
      <c r="C35" s="26">
        <f t="shared" si="0"/>
        <v>6.2908311516357762E-6</v>
      </c>
      <c r="D35" s="29">
        <f t="shared" si="1"/>
        <v>3.9699419888963637E-7</v>
      </c>
      <c r="E35" s="29">
        <f t="shared" si="2"/>
        <v>6.7183633658246153E-7</v>
      </c>
      <c r="F35" s="29">
        <f t="shared" si="3"/>
        <v>7.9093459624935249E-6</v>
      </c>
      <c r="G35" s="39">
        <v>3.9057422175936397E-5</v>
      </c>
      <c r="H35" s="29">
        <f t="shared" si="4"/>
        <v>1.4216901672040849E-5</v>
      </c>
      <c r="I35" s="29">
        <f t="shared" si="5"/>
        <v>8.9832071004653715E-7</v>
      </c>
      <c r="J35" s="29">
        <f t="shared" si="6"/>
        <v>7.5771399021316611E-6</v>
      </c>
      <c r="K35" s="30">
        <f t="shared" si="7"/>
        <v>1.6365059891717349E-5</v>
      </c>
    </row>
    <row r="36" spans="1:11" ht="15">
      <c r="A36" s="5" t="s">
        <v>78</v>
      </c>
      <c r="B36" s="39">
        <v>0</v>
      </c>
      <c r="C36" s="26">
        <f t="shared" si="0"/>
        <v>0</v>
      </c>
      <c r="D36" s="29">
        <f t="shared" si="1"/>
        <v>0</v>
      </c>
      <c r="E36" s="29">
        <f t="shared" si="2"/>
        <v>0</v>
      </c>
      <c r="F36" s="29">
        <f t="shared" si="3"/>
        <v>0</v>
      </c>
      <c r="G36" s="39">
        <v>0</v>
      </c>
      <c r="H36" s="29">
        <f t="shared" si="4"/>
        <v>0</v>
      </c>
      <c r="I36" s="29">
        <f t="shared" si="5"/>
        <v>0</v>
      </c>
      <c r="J36" s="29">
        <f t="shared" si="6"/>
        <v>0</v>
      </c>
      <c r="K36" s="30">
        <f t="shared" si="7"/>
        <v>0</v>
      </c>
    </row>
    <row r="37" spans="1:11" ht="15">
      <c r="A37" s="5" t="s">
        <v>79</v>
      </c>
      <c r="B37" s="39">
        <v>2.0530074950365001E-2</v>
      </c>
      <c r="C37" s="26">
        <f t="shared" si="0"/>
        <v>8.4583908795503801E-3</v>
      </c>
      <c r="D37" s="29">
        <f t="shared" si="1"/>
        <v>5.3378194870948997E-4</v>
      </c>
      <c r="E37" s="29">
        <f t="shared" si="2"/>
        <v>9.0332329781605994E-4</v>
      </c>
      <c r="F37" s="29">
        <f t="shared" si="3"/>
        <v>1.0634578824289071E-2</v>
      </c>
      <c r="G37" s="39">
        <v>5.2514991349876902E-2</v>
      </c>
      <c r="H37" s="29">
        <f t="shared" si="4"/>
        <v>1.9115456851355191E-2</v>
      </c>
      <c r="I37" s="29">
        <f t="shared" si="5"/>
        <v>1.2078448010471687E-3</v>
      </c>
      <c r="J37" s="29">
        <f t="shared" si="6"/>
        <v>1.0187908321876119E-2</v>
      </c>
      <c r="K37" s="30">
        <f t="shared" si="7"/>
        <v>2.200378137559842E-2</v>
      </c>
    </row>
    <row r="38" spans="1:11" ht="15">
      <c r="A38" s="5" t="s">
        <v>80</v>
      </c>
      <c r="B38" s="39">
        <v>1.87158839951755E-2</v>
      </c>
      <c r="C38" s="26">
        <f t="shared" si="0"/>
        <v>7.7109442060123053E-3</v>
      </c>
      <c r="D38" s="29">
        <f t="shared" si="1"/>
        <v>4.8661298387456297E-4</v>
      </c>
      <c r="E38" s="29">
        <f t="shared" si="2"/>
        <v>8.2349889578772198E-4</v>
      </c>
      <c r="F38" s="29">
        <f t="shared" si="3"/>
        <v>9.69482790950091E-3</v>
      </c>
      <c r="G38" s="39">
        <v>4.7874373984906703E-2</v>
      </c>
      <c r="H38" s="29">
        <f t="shared" si="4"/>
        <v>1.742627213050604E-2</v>
      </c>
      <c r="I38" s="29">
        <f t="shared" si="5"/>
        <v>1.101110601652854E-3</v>
      </c>
      <c r="J38" s="29">
        <f t="shared" si="6"/>
        <v>9.2876285530718999E-3</v>
      </c>
      <c r="K38" s="30">
        <f t="shared" si="7"/>
        <v>2.0059362699675908E-2</v>
      </c>
    </row>
    <row r="39" spans="1:11" ht="15">
      <c r="A39" s="5" t="s">
        <v>81</v>
      </c>
      <c r="B39" s="39">
        <v>6.0411841237517604E-3</v>
      </c>
      <c r="C39" s="26">
        <f t="shared" si="0"/>
        <v>2.4889678589857253E-3</v>
      </c>
      <c r="D39" s="29">
        <f t="shared" si="1"/>
        <v>1.5707078721754577E-4</v>
      </c>
      <c r="E39" s="29">
        <f t="shared" si="2"/>
        <v>2.6581210144507742E-4</v>
      </c>
      <c r="F39" s="29">
        <f t="shared" si="3"/>
        <v>3.1293333761034121E-3</v>
      </c>
      <c r="G39" s="39">
        <v>1.54530722741563E-2</v>
      </c>
      <c r="H39" s="29">
        <f t="shared" si="4"/>
        <v>5.6249183077928932E-3</v>
      </c>
      <c r="I39" s="29">
        <f t="shared" si="5"/>
        <v>3.5542066230559487E-4</v>
      </c>
      <c r="J39" s="29">
        <f t="shared" si="6"/>
        <v>2.9978960211863221E-3</v>
      </c>
      <c r="K39" s="30">
        <f t="shared" si="7"/>
        <v>6.4748372828714899E-3</v>
      </c>
    </row>
    <row r="40" spans="1:11" ht="15">
      <c r="A40" s="5" t="s">
        <v>83</v>
      </c>
      <c r="B40" s="39">
        <v>7.2088711968776004E-2</v>
      </c>
      <c r="C40" s="26">
        <f t="shared" si="0"/>
        <v>2.9700549331135712E-2</v>
      </c>
      <c r="D40" s="29">
        <f t="shared" si="1"/>
        <v>1.8743065111881761E-3</v>
      </c>
      <c r="E40" s="29">
        <f t="shared" si="2"/>
        <v>3.1719033266261439E-3</v>
      </c>
      <c r="F40" s="29">
        <f t="shared" si="3"/>
        <v>3.7341952799825974E-2</v>
      </c>
      <c r="G40" s="39">
        <v>0.18439962321699799</v>
      </c>
      <c r="H40" s="29">
        <f t="shared" si="4"/>
        <v>6.712146285098726E-2</v>
      </c>
      <c r="I40" s="29">
        <f t="shared" si="5"/>
        <v>4.2411913339909539E-3</v>
      </c>
      <c r="J40" s="29">
        <f t="shared" si="6"/>
        <v>3.5773526904097609E-2</v>
      </c>
      <c r="K40" s="30">
        <f t="shared" si="7"/>
        <v>7.7263442127922161E-2</v>
      </c>
    </row>
    <row r="41" spans="1:11" ht="15">
      <c r="A41" s="5" t="s">
        <v>86</v>
      </c>
      <c r="B41" s="39">
        <v>1.51721806485295E-4</v>
      </c>
      <c r="C41" s="26">
        <f t="shared" si="0"/>
        <v>6.2509384271941531E-5</v>
      </c>
      <c r="D41" s="29">
        <f t="shared" si="1"/>
        <v>3.9447669686176695E-6</v>
      </c>
      <c r="E41" s="29">
        <f t="shared" si="2"/>
        <v>6.6757594853529798E-6</v>
      </c>
      <c r="F41" s="29">
        <f t="shared" si="3"/>
        <v>7.8591895759382813E-5</v>
      </c>
      <c r="G41" s="39">
        <v>3.8809743142322598E-4</v>
      </c>
      <c r="H41" s="29">
        <f t="shared" si="4"/>
        <v>1.4126746503805425E-4</v>
      </c>
      <c r="I41" s="29">
        <f t="shared" si="5"/>
        <v>8.9262409227341982E-6</v>
      </c>
      <c r="J41" s="29">
        <f t="shared" si="6"/>
        <v>7.5290901696105849E-5</v>
      </c>
      <c r="K41" s="30">
        <f t="shared" si="7"/>
        <v>1.6261282376633167E-4</v>
      </c>
    </row>
    <row r="42" spans="1:11" ht="15">
      <c r="A42" s="5" t="s">
        <v>88</v>
      </c>
      <c r="B42" s="39">
        <v>1.493010188652E-3</v>
      </c>
      <c r="C42" s="26">
        <f t="shared" si="0"/>
        <v>6.1512019772462392E-4</v>
      </c>
      <c r="D42" s="29">
        <f t="shared" si="1"/>
        <v>3.8818264904951999E-5</v>
      </c>
      <c r="E42" s="29">
        <f t="shared" si="2"/>
        <v>6.5692448300687988E-5</v>
      </c>
      <c r="F42" s="29">
        <f t="shared" si="3"/>
        <v>7.7337927772173605E-4</v>
      </c>
      <c r="G42" s="39">
        <v>3.8190516757438198E-3</v>
      </c>
      <c r="H42" s="29">
        <f t="shared" si="4"/>
        <v>1.3901348099707503E-3</v>
      </c>
      <c r="I42" s="29">
        <f t="shared" si="5"/>
        <v>8.7838188542107852E-5</v>
      </c>
      <c r="J42" s="29">
        <f t="shared" si="6"/>
        <v>7.408960250943011E-4</v>
      </c>
      <c r="K42" s="30">
        <f t="shared" si="7"/>
        <v>1.6001826521366603E-3</v>
      </c>
    </row>
    <row r="43" spans="1:11" ht="15">
      <c r="A43" s="5" t="s">
        <v>89</v>
      </c>
      <c r="B43" s="39">
        <v>1.4796411095576399E-4</v>
      </c>
      <c r="C43" s="26">
        <f t="shared" si="0"/>
        <v>6.096121371377476E-5</v>
      </c>
      <c r="D43" s="29">
        <f t="shared" si="1"/>
        <v>3.8470668848498634E-6</v>
      </c>
      <c r="E43" s="29">
        <f t="shared" si="2"/>
        <v>6.5104208820536152E-6</v>
      </c>
      <c r="F43" s="29">
        <f t="shared" si="3"/>
        <v>7.6645409475085751E-5</v>
      </c>
      <c r="G43" s="39">
        <v>3.78485418378661E-4</v>
      </c>
      <c r="H43" s="29">
        <f t="shared" si="4"/>
        <v>1.3776869228983261E-4</v>
      </c>
      <c r="I43" s="29">
        <f t="shared" si="5"/>
        <v>8.7051646227092028E-6</v>
      </c>
      <c r="J43" s="29">
        <f t="shared" si="6"/>
        <v>7.3426171165460235E-5</v>
      </c>
      <c r="K43" s="30">
        <f t="shared" si="7"/>
        <v>1.5858539030065894E-4</v>
      </c>
    </row>
    <row r="44" spans="1:11" ht="15">
      <c r="A44" s="5" t="s">
        <v>90</v>
      </c>
      <c r="B44" s="39">
        <v>0</v>
      </c>
      <c r="C44" s="26">
        <f t="shared" si="0"/>
        <v>0</v>
      </c>
      <c r="D44" s="29">
        <f t="shared" si="1"/>
        <v>0</v>
      </c>
      <c r="E44" s="29">
        <f t="shared" si="2"/>
        <v>0</v>
      </c>
      <c r="F44" s="29">
        <f t="shared" si="3"/>
        <v>0</v>
      </c>
      <c r="G44" s="39">
        <v>0</v>
      </c>
      <c r="H44" s="29">
        <f t="shared" si="4"/>
        <v>0</v>
      </c>
      <c r="I44" s="29">
        <f t="shared" si="5"/>
        <v>0</v>
      </c>
      <c r="J44" s="29">
        <f t="shared" si="6"/>
        <v>0</v>
      </c>
      <c r="K44" s="30">
        <f t="shared" si="7"/>
        <v>0</v>
      </c>
    </row>
    <row r="45" spans="1:11" ht="15">
      <c r="A45" s="5" t="s">
        <v>92</v>
      </c>
      <c r="B45" s="39">
        <v>0</v>
      </c>
      <c r="C45" s="26">
        <f t="shared" si="0"/>
        <v>0</v>
      </c>
      <c r="D45" s="29">
        <f t="shared" si="1"/>
        <v>0</v>
      </c>
      <c r="E45" s="29">
        <f t="shared" si="2"/>
        <v>0</v>
      </c>
      <c r="F45" s="29">
        <f t="shared" si="3"/>
        <v>0</v>
      </c>
      <c r="G45" s="39">
        <v>0</v>
      </c>
      <c r="H45" s="29">
        <f t="shared" si="4"/>
        <v>0</v>
      </c>
      <c r="I45" s="29">
        <f t="shared" si="5"/>
        <v>0</v>
      </c>
      <c r="J45" s="29">
        <f t="shared" si="6"/>
        <v>0</v>
      </c>
      <c r="K45" s="30">
        <f t="shared" si="7"/>
        <v>0</v>
      </c>
    </row>
    <row r="46" spans="1:11" ht="15">
      <c r="A46" s="5" t="s">
        <v>95</v>
      </c>
      <c r="B46" s="39">
        <v>0</v>
      </c>
      <c r="C46" s="26">
        <f t="shared" si="0"/>
        <v>0</v>
      </c>
      <c r="D46" s="29">
        <f t="shared" si="1"/>
        <v>0</v>
      </c>
      <c r="E46" s="29">
        <f t="shared" si="2"/>
        <v>0</v>
      </c>
      <c r="F46" s="29">
        <f t="shared" si="3"/>
        <v>0</v>
      </c>
      <c r="G46" s="39">
        <v>0</v>
      </c>
      <c r="H46" s="29">
        <f t="shared" si="4"/>
        <v>0</v>
      </c>
      <c r="I46" s="29">
        <f t="shared" si="5"/>
        <v>0</v>
      </c>
      <c r="J46" s="29">
        <f t="shared" si="6"/>
        <v>0</v>
      </c>
      <c r="K46" s="30">
        <f t="shared" si="7"/>
        <v>0</v>
      </c>
    </row>
    <row r="47" spans="1:11" ht="15">
      <c r="A47" s="5" t="s">
        <v>97</v>
      </c>
      <c r="B47" s="39">
        <v>5.8246397338007996E-4</v>
      </c>
      <c r="C47" s="26">
        <f t="shared" si="0"/>
        <v>2.3997515703259292E-4</v>
      </c>
      <c r="D47" s="29">
        <f t="shared" si="1"/>
        <v>1.5144063307882078E-5</v>
      </c>
      <c r="E47" s="29">
        <f t="shared" si="2"/>
        <v>2.5628414828723515E-5</v>
      </c>
      <c r="F47" s="29">
        <f t="shared" si="3"/>
        <v>3.0171633821088144E-4</v>
      </c>
      <c r="G47" s="39">
        <v>1.4899161643404501E-3</v>
      </c>
      <c r="H47" s="29">
        <f t="shared" si="4"/>
        <v>5.4232948381992383E-4</v>
      </c>
      <c r="I47" s="29">
        <f t="shared" si="5"/>
        <v>3.4268071779830348E-5</v>
      </c>
      <c r="J47" s="29">
        <f t="shared" si="6"/>
        <v>2.890437358820473E-4</v>
      </c>
      <c r="K47" s="30">
        <f t="shared" si="7"/>
        <v>6.2427487285864861E-4</v>
      </c>
    </row>
    <row r="48" spans="1:11" ht="15">
      <c r="A48" s="11" t="s">
        <v>99</v>
      </c>
      <c r="B48" s="39">
        <v>1.25076990706513E-2</v>
      </c>
      <c r="C48" s="26">
        <f t="shared" si="0"/>
        <v>5.1531720171083348E-3</v>
      </c>
      <c r="D48" s="29">
        <f t="shared" si="1"/>
        <v>3.2520017583693376E-4</v>
      </c>
      <c r="E48" s="29">
        <f t="shared" si="2"/>
        <v>5.5033875910865716E-4</v>
      </c>
      <c r="F48" s="29">
        <f t="shared" si="3"/>
        <v>6.478988118597373E-3</v>
      </c>
      <c r="G48" s="39">
        <v>3.1994121311789997E-2</v>
      </c>
      <c r="H48" s="29">
        <f t="shared" si="4"/>
        <v>1.1645860157491559E-2</v>
      </c>
      <c r="I48" s="29">
        <f t="shared" si="5"/>
        <v>7.3586479017116995E-4</v>
      </c>
      <c r="J48" s="29">
        <f t="shared" si="6"/>
        <v>6.2068595344872595E-3</v>
      </c>
      <c r="K48" s="30">
        <f t="shared" si="7"/>
        <v>1.3405536829640009E-2</v>
      </c>
    </row>
    <row r="49" spans="1:11" ht="15">
      <c r="A49" s="5" t="s">
        <v>100</v>
      </c>
      <c r="B49" s="39">
        <v>0</v>
      </c>
      <c r="C49" s="26">
        <f t="shared" si="0"/>
        <v>0</v>
      </c>
      <c r="D49" s="29">
        <f t="shared" si="1"/>
        <v>0</v>
      </c>
      <c r="E49" s="29">
        <f t="shared" si="2"/>
        <v>0</v>
      </c>
      <c r="F49" s="29">
        <f t="shared" si="3"/>
        <v>0</v>
      </c>
      <c r="G49" s="39">
        <v>0</v>
      </c>
      <c r="H49" s="29">
        <f t="shared" si="4"/>
        <v>0</v>
      </c>
      <c r="I49" s="29">
        <f t="shared" si="5"/>
        <v>0</v>
      </c>
      <c r="J49" s="29">
        <f t="shared" si="6"/>
        <v>0</v>
      </c>
      <c r="K49" s="30">
        <f t="shared" si="7"/>
        <v>0</v>
      </c>
    </row>
    <row r="50" spans="1:11" ht="15">
      <c r="A50" s="5" t="s">
        <v>101</v>
      </c>
      <c r="B50" s="39">
        <v>1.7436953028692801E-4</v>
      </c>
      <c r="C50" s="26">
        <f t="shared" si="0"/>
        <v>7.1840246478214334E-5</v>
      </c>
      <c r="D50" s="29">
        <f t="shared" si="1"/>
        <v>4.5336077874601283E-6</v>
      </c>
      <c r="E50" s="29">
        <f t="shared" si="2"/>
        <v>7.6722593326248313E-6</v>
      </c>
      <c r="F50" s="29">
        <f t="shared" si="3"/>
        <v>9.032341668862872E-5</v>
      </c>
      <c r="G50" s="39">
        <v>4.4602927153645502E-4</v>
      </c>
      <c r="H50" s="29">
        <f t="shared" si="4"/>
        <v>1.6235465483926961E-4</v>
      </c>
      <c r="I50" s="29">
        <f t="shared" si="5"/>
        <v>1.0258673245338465E-5</v>
      </c>
      <c r="J50" s="29">
        <f t="shared" si="6"/>
        <v>8.6529678678072276E-5</v>
      </c>
      <c r="K50" s="30">
        <f t="shared" si="7"/>
        <v>1.8688626477377464E-4</v>
      </c>
    </row>
    <row r="51" spans="1:11" ht="15">
      <c r="A51" s="5" t="s">
        <v>103</v>
      </c>
      <c r="B51" s="39">
        <v>0</v>
      </c>
      <c r="C51" s="26">
        <f t="shared" si="0"/>
        <v>0</v>
      </c>
      <c r="D51" s="29">
        <f t="shared" si="1"/>
        <v>0</v>
      </c>
      <c r="E51" s="29">
        <f t="shared" si="2"/>
        <v>0</v>
      </c>
      <c r="F51" s="29">
        <f t="shared" si="3"/>
        <v>0</v>
      </c>
      <c r="G51" s="39">
        <v>0</v>
      </c>
      <c r="H51" s="29">
        <f t="shared" si="4"/>
        <v>0</v>
      </c>
      <c r="I51" s="29">
        <f t="shared" si="5"/>
        <v>0</v>
      </c>
      <c r="J51" s="29">
        <f t="shared" si="6"/>
        <v>0</v>
      </c>
      <c r="K51" s="30">
        <f t="shared" si="7"/>
        <v>0</v>
      </c>
    </row>
    <row r="52" spans="1:11" ht="15">
      <c r="A52" s="5" t="s">
        <v>104</v>
      </c>
      <c r="B52" s="39">
        <v>0</v>
      </c>
      <c r="C52" s="26">
        <f t="shared" si="0"/>
        <v>0</v>
      </c>
      <c r="D52" s="29">
        <f t="shared" si="1"/>
        <v>0</v>
      </c>
      <c r="E52" s="29">
        <f t="shared" si="2"/>
        <v>0</v>
      </c>
      <c r="F52" s="29">
        <f t="shared" si="3"/>
        <v>0</v>
      </c>
      <c r="G52" s="39">
        <v>0</v>
      </c>
      <c r="H52" s="29">
        <f t="shared" si="4"/>
        <v>0</v>
      </c>
      <c r="I52" s="29">
        <f t="shared" si="5"/>
        <v>0</v>
      </c>
      <c r="J52" s="29">
        <f t="shared" si="6"/>
        <v>0</v>
      </c>
      <c r="K52" s="30">
        <f t="shared" si="7"/>
        <v>0</v>
      </c>
    </row>
    <row r="53" spans="1:11" ht="15">
      <c r="A53" s="5" t="s">
        <v>107</v>
      </c>
      <c r="B53" s="39">
        <v>0</v>
      </c>
      <c r="C53" s="26">
        <f t="shared" si="0"/>
        <v>0</v>
      </c>
      <c r="D53" s="29">
        <f t="shared" si="1"/>
        <v>0</v>
      </c>
      <c r="E53" s="29">
        <f t="shared" si="2"/>
        <v>0</v>
      </c>
      <c r="F53" s="29">
        <f t="shared" si="3"/>
        <v>0</v>
      </c>
      <c r="G53" s="39">
        <v>0</v>
      </c>
      <c r="H53" s="29">
        <f t="shared" si="4"/>
        <v>0</v>
      </c>
      <c r="I53" s="29">
        <f t="shared" si="5"/>
        <v>0</v>
      </c>
      <c r="J53" s="29">
        <f t="shared" si="6"/>
        <v>0</v>
      </c>
      <c r="K53" s="30">
        <f t="shared" si="7"/>
        <v>0</v>
      </c>
    </row>
    <row r="54" spans="1:11" ht="15">
      <c r="A54" s="5" t="s">
        <v>109</v>
      </c>
      <c r="B54" s="39">
        <v>2.6271621878000999E-6</v>
      </c>
      <c r="C54" s="26">
        <f t="shared" si="0"/>
        <v>1.0823908213736411E-6</v>
      </c>
      <c r="D54" s="29">
        <f t="shared" si="1"/>
        <v>6.8306216882802598E-8</v>
      </c>
      <c r="E54" s="29">
        <f t="shared" si="2"/>
        <v>1.1559513626320439E-7</v>
      </c>
      <c r="F54" s="29">
        <f t="shared" si="3"/>
        <v>1.3608700132804517E-6</v>
      </c>
      <c r="G54" s="39">
        <v>6.7201605401149899E-6</v>
      </c>
      <c r="H54" s="29">
        <f t="shared" si="4"/>
        <v>2.4461384366018561E-6</v>
      </c>
      <c r="I54" s="29">
        <f t="shared" si="5"/>
        <v>1.5456369242264477E-7</v>
      </c>
      <c r="J54" s="29">
        <f t="shared" si="6"/>
        <v>1.3037111447823081E-6</v>
      </c>
      <c r="K54" s="30">
        <f t="shared" si="7"/>
        <v>2.8157472663081808E-6</v>
      </c>
    </row>
    <row r="55" spans="1:11" ht="15">
      <c r="A55" s="5" t="s">
        <v>111</v>
      </c>
      <c r="B55" s="39">
        <v>1.5071027634254599</v>
      </c>
      <c r="C55" s="26">
        <f t="shared" si="0"/>
        <v>0.62092633853128942</v>
      </c>
      <c r="D55" s="29">
        <f t="shared" si="1"/>
        <v>3.9184671849061957E-2</v>
      </c>
      <c r="E55" s="29">
        <f t="shared" si="2"/>
        <v>6.6312521590720236E-2</v>
      </c>
      <c r="F55" s="29">
        <f t="shared" si="3"/>
        <v>0.78067923145438822</v>
      </c>
      <c r="G55" s="39">
        <v>3.8550998365087201</v>
      </c>
      <c r="H55" s="29">
        <f t="shared" si="4"/>
        <v>1.403256340489174</v>
      </c>
      <c r="I55" s="29">
        <f t="shared" si="5"/>
        <v>8.8667296239700558E-2</v>
      </c>
      <c r="J55" s="29">
        <f t="shared" si="6"/>
        <v>0.7478893682826917</v>
      </c>
      <c r="K55" s="30">
        <f t="shared" si="7"/>
        <v>1.6152868314971536</v>
      </c>
    </row>
    <row r="56" spans="1:11" ht="15">
      <c r="A56" s="5" t="s">
        <v>113</v>
      </c>
      <c r="B56" s="39">
        <v>0</v>
      </c>
      <c r="C56" s="26">
        <f t="shared" si="0"/>
        <v>0</v>
      </c>
      <c r="D56" s="29">
        <f t="shared" si="1"/>
        <v>0</v>
      </c>
      <c r="E56" s="29">
        <f t="shared" si="2"/>
        <v>0</v>
      </c>
      <c r="F56" s="29">
        <f t="shared" si="3"/>
        <v>0</v>
      </c>
      <c r="G56" s="39">
        <v>0</v>
      </c>
      <c r="H56" s="29">
        <f t="shared" si="4"/>
        <v>0</v>
      </c>
      <c r="I56" s="29">
        <f t="shared" si="5"/>
        <v>0</v>
      </c>
      <c r="J56" s="29">
        <f t="shared" si="6"/>
        <v>0</v>
      </c>
      <c r="K56" s="30">
        <f t="shared" si="7"/>
        <v>0</v>
      </c>
    </row>
    <row r="57" spans="1:11" ht="15">
      <c r="A57" s="5" t="s">
        <v>114</v>
      </c>
      <c r="B57" s="39">
        <v>0</v>
      </c>
      <c r="C57" s="26">
        <f t="shared" si="0"/>
        <v>0</v>
      </c>
      <c r="D57" s="29">
        <f t="shared" si="1"/>
        <v>0</v>
      </c>
      <c r="E57" s="29">
        <f t="shared" si="2"/>
        <v>0</v>
      </c>
      <c r="F57" s="29">
        <f t="shared" si="3"/>
        <v>0</v>
      </c>
      <c r="G57" s="39">
        <v>0</v>
      </c>
      <c r="H57" s="29">
        <f t="shared" si="4"/>
        <v>0</v>
      </c>
      <c r="I57" s="29">
        <f t="shared" si="5"/>
        <v>0</v>
      </c>
      <c r="J57" s="29">
        <f t="shared" si="6"/>
        <v>0</v>
      </c>
      <c r="K57" s="30">
        <f t="shared" si="7"/>
        <v>0</v>
      </c>
    </row>
    <row r="58" spans="1:11" ht="15">
      <c r="A58" s="5" t="s">
        <v>117</v>
      </c>
      <c r="B58" s="39">
        <v>0</v>
      </c>
      <c r="C58" s="26">
        <f t="shared" si="0"/>
        <v>0</v>
      </c>
      <c r="D58" s="29">
        <f t="shared" si="1"/>
        <v>0</v>
      </c>
      <c r="E58" s="29">
        <f t="shared" si="2"/>
        <v>0</v>
      </c>
      <c r="F58" s="29">
        <f t="shared" si="3"/>
        <v>0</v>
      </c>
      <c r="G58" s="39">
        <v>0</v>
      </c>
      <c r="H58" s="29">
        <f t="shared" si="4"/>
        <v>0</v>
      </c>
      <c r="I58" s="29">
        <f t="shared" si="5"/>
        <v>0</v>
      </c>
      <c r="J58" s="29">
        <f t="shared" si="6"/>
        <v>0</v>
      </c>
      <c r="K58" s="30">
        <f t="shared" si="7"/>
        <v>0</v>
      </c>
    </row>
    <row r="59" spans="1:11" ht="15">
      <c r="A59" s="5" t="s">
        <v>118</v>
      </c>
      <c r="B59" s="39">
        <v>0</v>
      </c>
      <c r="C59" s="26">
        <f t="shared" si="0"/>
        <v>0</v>
      </c>
      <c r="D59" s="29">
        <f t="shared" si="1"/>
        <v>0</v>
      </c>
      <c r="E59" s="29">
        <f t="shared" si="2"/>
        <v>0</v>
      </c>
      <c r="F59" s="29">
        <f t="shared" si="3"/>
        <v>0</v>
      </c>
      <c r="G59" s="39">
        <v>0</v>
      </c>
      <c r="H59" s="29">
        <f t="shared" si="4"/>
        <v>0</v>
      </c>
      <c r="I59" s="29">
        <f t="shared" si="5"/>
        <v>0</v>
      </c>
      <c r="J59" s="29">
        <f t="shared" si="6"/>
        <v>0</v>
      </c>
      <c r="K59" s="30">
        <f t="shared" si="7"/>
        <v>0</v>
      </c>
    </row>
    <row r="60" spans="1:11" ht="15">
      <c r="A60" s="5" t="s">
        <v>119</v>
      </c>
      <c r="B60" s="39">
        <v>2.9111796053126799E-4</v>
      </c>
      <c r="C60" s="26">
        <f t="shared" si="0"/>
        <v>1.1994059973888241E-4</v>
      </c>
      <c r="D60" s="29">
        <f t="shared" si="1"/>
        <v>7.5690669738129674E-6</v>
      </c>
      <c r="E60" s="29">
        <f t="shared" si="2"/>
        <v>1.2809190263375791E-5</v>
      </c>
      <c r="F60" s="29">
        <f t="shared" si="3"/>
        <v>1.5079910355519682E-4</v>
      </c>
      <c r="G60" s="39">
        <v>7.4466640847901597E-4</v>
      </c>
      <c r="H60" s="29">
        <f t="shared" si="4"/>
        <v>2.7105857268636179E-4</v>
      </c>
      <c r="I60" s="29">
        <f t="shared" si="5"/>
        <v>1.7127327395017367E-5</v>
      </c>
      <c r="J60" s="29">
        <f t="shared" si="6"/>
        <v>1.4446528324492909E-4</v>
      </c>
      <c r="K60" s="30">
        <f t="shared" si="7"/>
        <v>3.1201522515270769E-4</v>
      </c>
    </row>
    <row r="61" spans="1:11" ht="15">
      <c r="A61" s="5" t="s">
        <v>121</v>
      </c>
      <c r="B61" s="39">
        <v>6.1729610830306696E-5</v>
      </c>
      <c r="C61" s="26">
        <f t="shared" si="0"/>
        <v>2.5432599662086358E-5</v>
      </c>
      <c r="D61" s="29">
        <f t="shared" si="1"/>
        <v>1.6049698815879741E-6</v>
      </c>
      <c r="E61" s="29">
        <f t="shared" si="2"/>
        <v>2.7161028765334944E-6</v>
      </c>
      <c r="F61" s="29">
        <f t="shared" si="3"/>
        <v>3.1975938410098873E-5</v>
      </c>
      <c r="G61" s="39">
        <v>1.57901516999926E-4</v>
      </c>
      <c r="H61" s="29">
        <f t="shared" si="4"/>
        <v>5.7476152187973063E-5</v>
      </c>
      <c r="I61" s="29">
        <f t="shared" si="5"/>
        <v>3.6317348909982978E-6</v>
      </c>
      <c r="J61" s="29">
        <f t="shared" si="6"/>
        <v>3.0632894297985648E-5</v>
      </c>
      <c r="K61" s="30">
        <f t="shared" si="7"/>
        <v>6.6160735622968996E-5</v>
      </c>
    </row>
    <row r="62" spans="1:11" ht="15">
      <c r="A62" s="5" t="s">
        <v>123</v>
      </c>
      <c r="B62" s="39">
        <v>6.1702361033232197E-3</v>
      </c>
      <c r="C62" s="26">
        <f t="shared" si="0"/>
        <v>2.5421372745691663E-3</v>
      </c>
      <c r="D62" s="29">
        <f t="shared" si="1"/>
        <v>1.604261386864037E-4</v>
      </c>
      <c r="E62" s="29">
        <f t="shared" si="2"/>
        <v>2.7149038854622166E-4</v>
      </c>
      <c r="F62" s="29">
        <f t="shared" si="3"/>
        <v>3.1961823015214277E-3</v>
      </c>
      <c r="G62" s="39">
        <v>1.5783181326717799E-2</v>
      </c>
      <c r="H62" s="29">
        <f t="shared" si="4"/>
        <v>5.7450780029252788E-3</v>
      </c>
      <c r="I62" s="29">
        <f t="shared" si="5"/>
        <v>3.6301317051450939E-4</v>
      </c>
      <c r="J62" s="29">
        <f t="shared" si="6"/>
        <v>3.0619371773832529E-3</v>
      </c>
      <c r="K62" s="30">
        <f t="shared" si="7"/>
        <v>6.6131529758947571E-3</v>
      </c>
    </row>
    <row r="63" spans="1:11" ht="15">
      <c r="A63" s="5" t="s">
        <v>125</v>
      </c>
      <c r="B63" s="39">
        <v>1.3273393354659301E-4</v>
      </c>
      <c r="C63" s="26">
        <f t="shared" si="0"/>
        <v>5.4686380621196315E-5</v>
      </c>
      <c r="D63" s="29">
        <f t="shared" si="1"/>
        <v>3.4510822722114181E-6</v>
      </c>
      <c r="E63" s="29">
        <f t="shared" si="2"/>
        <v>5.8402930760500924E-6</v>
      </c>
      <c r="F63" s="29">
        <f t="shared" si="3"/>
        <v>6.8756177577135183E-5</v>
      </c>
      <c r="G63" s="39">
        <v>3.3952732217913998E-4</v>
      </c>
      <c r="H63" s="29">
        <f t="shared" si="4"/>
        <v>1.2358794527320694E-4</v>
      </c>
      <c r="I63" s="29">
        <f t="shared" si="5"/>
        <v>7.8091284101202201E-6</v>
      </c>
      <c r="J63" s="29">
        <f t="shared" si="6"/>
        <v>6.5868300502753161E-5</v>
      </c>
      <c r="K63" s="30">
        <f t="shared" si="7"/>
        <v>1.4226194799305965E-4</v>
      </c>
    </row>
    <row r="64" spans="1:11" ht="15">
      <c r="A64" s="5" t="s">
        <v>126</v>
      </c>
      <c r="B64" s="39">
        <v>2.6045782799056599E-4</v>
      </c>
      <c r="C64" s="26">
        <f t="shared" si="0"/>
        <v>1.0730862513211319E-4</v>
      </c>
      <c r="D64" s="29">
        <f t="shared" si="1"/>
        <v>6.7719035277547158E-6</v>
      </c>
      <c r="E64" s="29">
        <f t="shared" si="2"/>
        <v>1.1460144431584902E-5</v>
      </c>
      <c r="F64" s="29">
        <f t="shared" si="3"/>
        <v>1.349171548991132E-4</v>
      </c>
      <c r="G64" s="39">
        <v>6.66239193816928E-4</v>
      </c>
      <c r="H64" s="29">
        <f t="shared" si="4"/>
        <v>2.4251106654936177E-4</v>
      </c>
      <c r="I64" s="29">
        <f t="shared" si="5"/>
        <v>1.5323501457789344E-5</v>
      </c>
      <c r="J64" s="29">
        <f t="shared" si="6"/>
        <v>1.2925040360048403E-4</v>
      </c>
      <c r="K64" s="30">
        <f t="shared" si="7"/>
        <v>2.7915422220929284E-4</v>
      </c>
    </row>
    <row r="65" spans="1:11" ht="15">
      <c r="A65" s="5" t="s">
        <v>128</v>
      </c>
      <c r="B65" s="39">
        <v>3.2047470799807397E-5</v>
      </c>
      <c r="C65" s="26">
        <f t="shared" si="0"/>
        <v>1.3203557969520646E-5</v>
      </c>
      <c r="D65" s="29">
        <f t="shared" si="1"/>
        <v>8.3323424079499223E-7</v>
      </c>
      <c r="E65" s="29">
        <f t="shared" si="2"/>
        <v>1.4100887151915255E-6</v>
      </c>
      <c r="F65" s="29">
        <f t="shared" si="3"/>
        <v>1.6600589874300234E-5</v>
      </c>
      <c r="G65" s="39">
        <v>8.1975962382319398E-5</v>
      </c>
      <c r="H65" s="29">
        <f t="shared" si="4"/>
        <v>2.9839250307164261E-5</v>
      </c>
      <c r="I65" s="29">
        <f t="shared" si="5"/>
        <v>1.8854471347933462E-6</v>
      </c>
      <c r="J65" s="29">
        <f t="shared" si="6"/>
        <v>1.5903336702169963E-5</v>
      </c>
      <c r="K65" s="30">
        <f t="shared" si="7"/>
        <v>3.4347928238191825E-5</v>
      </c>
    </row>
    <row r="66" spans="1:11" ht="15">
      <c r="A66" s="5" t="s">
        <v>129</v>
      </c>
      <c r="B66" s="39">
        <v>1.65731357947258E-4</v>
      </c>
      <c r="C66" s="26">
        <f t="shared" si="0"/>
        <v>6.82813194742703E-5</v>
      </c>
      <c r="D66" s="29">
        <f t="shared" si="1"/>
        <v>4.3090153066287077E-6</v>
      </c>
      <c r="E66" s="29">
        <f t="shared" si="2"/>
        <v>7.2921797496793521E-6</v>
      </c>
      <c r="F66" s="29">
        <f t="shared" si="3"/>
        <v>8.5848843416679645E-5</v>
      </c>
      <c r="G66" s="39">
        <v>4.2393322236014899E-4</v>
      </c>
      <c r="H66" s="29">
        <f t="shared" si="4"/>
        <v>1.5431169293909423E-4</v>
      </c>
      <c r="I66" s="29">
        <f t="shared" si="5"/>
        <v>9.7504641142834258E-6</v>
      </c>
      <c r="J66" s="29">
        <f t="shared" si="6"/>
        <v>8.2243045137868912E-5</v>
      </c>
      <c r="K66" s="30">
        <f t="shared" si="7"/>
        <v>1.7762802016890242E-4</v>
      </c>
    </row>
    <row r="67" spans="1:11" ht="15">
      <c r="A67" s="5" t="s">
        <v>133</v>
      </c>
      <c r="B67" s="39">
        <v>2.7437338963024302E-3</v>
      </c>
      <c r="C67" s="26">
        <f t="shared" si="0"/>
        <v>1.1304183652766013E-3</v>
      </c>
      <c r="D67" s="29">
        <f t="shared" si="1"/>
        <v>7.1337081303863176E-5</v>
      </c>
      <c r="E67" s="29">
        <f t="shared" si="2"/>
        <v>1.2072429143730692E-4</v>
      </c>
      <c r="F67" s="29">
        <f t="shared" si="3"/>
        <v>1.4212541582846589E-3</v>
      </c>
      <c r="G67" s="39">
        <v>7.0183456309361597E-3</v>
      </c>
      <c r="H67" s="29">
        <f t="shared" si="4"/>
        <v>2.554677809660762E-3</v>
      </c>
      <c r="I67" s="29">
        <f t="shared" si="5"/>
        <v>1.6142194951153168E-4</v>
      </c>
      <c r="J67" s="29">
        <f t="shared" si="6"/>
        <v>1.361559052401615E-3</v>
      </c>
      <c r="K67" s="30">
        <f t="shared" si="7"/>
        <v>2.9406868193622509E-3</v>
      </c>
    </row>
    <row r="68" spans="1:11" ht="15">
      <c r="A68" s="5" t="s">
        <v>136</v>
      </c>
      <c r="B68" s="39">
        <v>0</v>
      </c>
      <c r="C68" s="26">
        <f t="shared" si="0"/>
        <v>0</v>
      </c>
      <c r="D68" s="29">
        <f t="shared" si="1"/>
        <v>0</v>
      </c>
      <c r="E68" s="29">
        <f t="shared" si="2"/>
        <v>0</v>
      </c>
      <c r="F68" s="29">
        <f t="shared" si="3"/>
        <v>0</v>
      </c>
      <c r="G68" s="39">
        <v>0</v>
      </c>
      <c r="H68" s="29">
        <f t="shared" si="4"/>
        <v>0</v>
      </c>
      <c r="I68" s="29">
        <f t="shared" si="5"/>
        <v>0</v>
      </c>
      <c r="J68" s="29">
        <f t="shared" si="6"/>
        <v>0</v>
      </c>
      <c r="K68" s="30">
        <f t="shared" si="7"/>
        <v>0</v>
      </c>
    </row>
    <row r="69" spans="1:11" ht="15">
      <c r="A69" s="5" t="s">
        <v>138</v>
      </c>
      <c r="B69" s="39">
        <v>1.36812724958232E-2</v>
      </c>
      <c r="C69" s="26">
        <f t="shared" ref="C69:C132" si="8">B69*0.412</f>
        <v>5.6366842682791579E-3</v>
      </c>
      <c r="D69" s="29">
        <f t="shared" ref="D69:D132" si="9">B69*0.026</f>
        <v>3.5571308489140317E-4</v>
      </c>
      <c r="E69" s="29">
        <f t="shared" ref="E69:E132" si="10">B69*0.044</f>
        <v>6.0197598981622078E-4</v>
      </c>
      <c r="F69" s="29">
        <f t="shared" ref="F69:F132" si="11">B69*0.518</f>
        <v>7.0868991528364178E-3</v>
      </c>
      <c r="G69" s="39">
        <v>3.4996068378244802E-2</v>
      </c>
      <c r="H69" s="29">
        <f t="shared" ref="H69:H132" si="12">G69*0.364</f>
        <v>1.2738568889681107E-2</v>
      </c>
      <c r="I69" s="29">
        <f t="shared" ref="I69:I132" si="13">G69*0.023</f>
        <v>8.0490957269963048E-4</v>
      </c>
      <c r="J69" s="29">
        <f t="shared" ref="J69:J132" si="14">G69*0.194</f>
        <v>6.7892372653794919E-3</v>
      </c>
      <c r="K69" s="30">
        <f t="shared" ref="K69:K132" si="15">G69*0.419</f>
        <v>1.4663352650484572E-2</v>
      </c>
    </row>
    <row r="70" spans="1:11" ht="15">
      <c r="A70" s="5" t="s">
        <v>139</v>
      </c>
      <c r="B70" s="39">
        <v>1.6781215258733699</v>
      </c>
      <c r="C70" s="26">
        <f t="shared" si="8"/>
        <v>0.69138606865982832</v>
      </c>
      <c r="D70" s="29">
        <f t="shared" si="9"/>
        <v>4.3631159672707615E-2</v>
      </c>
      <c r="E70" s="29">
        <f t="shared" si="10"/>
        <v>7.3837347138428266E-2</v>
      </c>
      <c r="F70" s="29">
        <f t="shared" si="11"/>
        <v>0.86926695040240565</v>
      </c>
      <c r="G70" s="39">
        <v>4.2925579973937298</v>
      </c>
      <c r="H70" s="29">
        <f t="shared" si="12"/>
        <v>1.5624911110513175</v>
      </c>
      <c r="I70" s="29">
        <f t="shared" si="13"/>
        <v>9.8728833940055785E-2</v>
      </c>
      <c r="J70" s="29">
        <f t="shared" si="14"/>
        <v>0.83275625149438359</v>
      </c>
      <c r="K70" s="30">
        <f t="shared" si="15"/>
        <v>1.7985818009079728</v>
      </c>
    </row>
    <row r="71" spans="1:11" ht="15">
      <c r="A71" s="5" t="s">
        <v>142</v>
      </c>
      <c r="B71" s="39">
        <v>1.6637082943891E-3</v>
      </c>
      <c r="C71" s="26">
        <f t="shared" si="8"/>
        <v>6.8544781728830913E-4</v>
      </c>
      <c r="D71" s="29">
        <f t="shared" si="9"/>
        <v>4.3256415654116595E-5</v>
      </c>
      <c r="E71" s="29">
        <f t="shared" si="10"/>
        <v>7.3203164953120401E-5</v>
      </c>
      <c r="F71" s="29">
        <f t="shared" si="11"/>
        <v>8.6180089649355379E-4</v>
      </c>
      <c r="G71" s="39">
        <v>4.25568961145019E-3</v>
      </c>
      <c r="H71" s="29">
        <f t="shared" si="12"/>
        <v>1.5490710185678692E-3</v>
      </c>
      <c r="I71" s="29">
        <f t="shared" si="13"/>
        <v>9.7880861063354371E-5</v>
      </c>
      <c r="J71" s="29">
        <f t="shared" si="14"/>
        <v>8.2560378462133693E-4</v>
      </c>
      <c r="K71" s="30">
        <f t="shared" si="15"/>
        <v>1.7831339471976295E-3</v>
      </c>
    </row>
    <row r="72" spans="1:11" ht="15">
      <c r="A72" s="5" t="s">
        <v>146</v>
      </c>
      <c r="B72" s="39">
        <v>7.3846315345674901E-2</v>
      </c>
      <c r="C72" s="26">
        <f t="shared" si="8"/>
        <v>3.0424681922418057E-2</v>
      </c>
      <c r="D72" s="29">
        <f t="shared" si="9"/>
        <v>1.9200041989875473E-3</v>
      </c>
      <c r="E72" s="29">
        <f t="shared" si="10"/>
        <v>3.2492378752096954E-3</v>
      </c>
      <c r="F72" s="29">
        <f t="shared" si="11"/>
        <v>3.8252391349059597E-2</v>
      </c>
      <c r="G72" s="39">
        <v>0.18889549214867599</v>
      </c>
      <c r="H72" s="29">
        <f t="shared" si="12"/>
        <v>6.8757959142118061E-2</v>
      </c>
      <c r="I72" s="29">
        <f t="shared" si="13"/>
        <v>4.3445963194195473E-3</v>
      </c>
      <c r="J72" s="29">
        <f t="shared" si="14"/>
        <v>3.6645725476843145E-2</v>
      </c>
      <c r="K72" s="30">
        <f t="shared" si="15"/>
        <v>7.9147211210295235E-2</v>
      </c>
    </row>
    <row r="73" spans="1:11" ht="15">
      <c r="A73" s="5" t="s">
        <v>148</v>
      </c>
      <c r="B73" s="39">
        <v>0</v>
      </c>
      <c r="C73" s="26">
        <f t="shared" si="8"/>
        <v>0</v>
      </c>
      <c r="D73" s="29">
        <f t="shared" si="9"/>
        <v>0</v>
      </c>
      <c r="E73" s="29">
        <f t="shared" si="10"/>
        <v>0</v>
      </c>
      <c r="F73" s="29">
        <f t="shared" si="11"/>
        <v>0</v>
      </c>
      <c r="G73" s="39">
        <v>0</v>
      </c>
      <c r="H73" s="29">
        <f t="shared" si="12"/>
        <v>0</v>
      </c>
      <c r="I73" s="29">
        <f t="shared" si="13"/>
        <v>0</v>
      </c>
      <c r="J73" s="29">
        <f t="shared" si="14"/>
        <v>0</v>
      </c>
      <c r="K73" s="30">
        <f t="shared" si="15"/>
        <v>0</v>
      </c>
    </row>
    <row r="74" spans="1:11" ht="15">
      <c r="A74" s="5" t="s">
        <v>149</v>
      </c>
      <c r="B74" s="39">
        <v>0</v>
      </c>
      <c r="C74" s="26">
        <f t="shared" si="8"/>
        <v>0</v>
      </c>
      <c r="D74" s="29">
        <f t="shared" si="9"/>
        <v>0</v>
      </c>
      <c r="E74" s="29">
        <f t="shared" si="10"/>
        <v>0</v>
      </c>
      <c r="F74" s="29">
        <f t="shared" si="11"/>
        <v>0</v>
      </c>
      <c r="G74" s="39">
        <v>0</v>
      </c>
      <c r="H74" s="29">
        <f t="shared" si="12"/>
        <v>0</v>
      </c>
      <c r="I74" s="29">
        <f t="shared" si="13"/>
        <v>0</v>
      </c>
      <c r="J74" s="29">
        <f t="shared" si="14"/>
        <v>0</v>
      </c>
      <c r="K74" s="30">
        <f t="shared" si="15"/>
        <v>0</v>
      </c>
    </row>
    <row r="75" spans="1:11" ht="15">
      <c r="A75" s="5" t="s">
        <v>150</v>
      </c>
      <c r="B75" s="39">
        <v>0.16880112104376899</v>
      </c>
      <c r="C75" s="26">
        <f t="shared" si="8"/>
        <v>6.9546061870032816E-2</v>
      </c>
      <c r="D75" s="29">
        <f t="shared" si="9"/>
        <v>4.3888291471379931E-3</v>
      </c>
      <c r="E75" s="29">
        <f t="shared" si="10"/>
        <v>7.4272493259258353E-3</v>
      </c>
      <c r="F75" s="29">
        <f t="shared" si="11"/>
        <v>8.7438980700672339E-2</v>
      </c>
      <c r="G75" s="39">
        <v>0.43178553575156098</v>
      </c>
      <c r="H75" s="29">
        <f t="shared" si="12"/>
        <v>0.15716993501356818</v>
      </c>
      <c r="I75" s="29">
        <f t="shared" si="13"/>
        <v>9.9310673222859028E-3</v>
      </c>
      <c r="J75" s="29">
        <f t="shared" si="14"/>
        <v>8.3766393935802833E-2</v>
      </c>
      <c r="K75" s="30">
        <f t="shared" si="15"/>
        <v>0.18091813947990404</v>
      </c>
    </row>
    <row r="76" spans="1:11" ht="15">
      <c r="A76" s="5" t="s">
        <v>151</v>
      </c>
      <c r="B76" s="39">
        <v>2.72990426923937E-2</v>
      </c>
      <c r="C76" s="26">
        <f t="shared" si="8"/>
        <v>1.1247205589266203E-2</v>
      </c>
      <c r="D76" s="29">
        <f t="shared" si="9"/>
        <v>7.0977511000223622E-4</v>
      </c>
      <c r="E76" s="29">
        <f t="shared" si="10"/>
        <v>1.2011578784653228E-3</v>
      </c>
      <c r="F76" s="29">
        <f t="shared" si="11"/>
        <v>1.4140904114659937E-2</v>
      </c>
      <c r="G76" s="39">
        <v>6.98297007837025E-2</v>
      </c>
      <c r="H76" s="29">
        <f t="shared" si="12"/>
        <v>2.541801108526771E-2</v>
      </c>
      <c r="I76" s="29">
        <f t="shared" si="13"/>
        <v>1.6060831180251575E-3</v>
      </c>
      <c r="J76" s="29">
        <f t="shared" si="14"/>
        <v>1.3546961952038285E-2</v>
      </c>
      <c r="K76" s="30">
        <f t="shared" si="15"/>
        <v>2.9258644628371345E-2</v>
      </c>
    </row>
    <row r="77" spans="1:11" ht="15">
      <c r="A77" s="5" t="s">
        <v>152</v>
      </c>
      <c r="B77" s="39">
        <v>4.3409996606582103E-2</v>
      </c>
      <c r="C77" s="26">
        <f t="shared" si="8"/>
        <v>1.7884918601911826E-2</v>
      </c>
      <c r="D77" s="29">
        <f t="shared" si="9"/>
        <v>1.1286599117711347E-3</v>
      </c>
      <c r="E77" s="29">
        <f t="shared" si="10"/>
        <v>1.9100398506896124E-3</v>
      </c>
      <c r="F77" s="29">
        <f t="shared" si="11"/>
        <v>2.2486378242209532E-2</v>
      </c>
      <c r="G77" s="39">
        <v>0.111040782939388</v>
      </c>
      <c r="H77" s="29">
        <f t="shared" si="12"/>
        <v>4.0418844989937232E-2</v>
      </c>
      <c r="I77" s="29">
        <f t="shared" si="13"/>
        <v>2.5539380076059241E-3</v>
      </c>
      <c r="J77" s="29">
        <f t="shared" si="14"/>
        <v>2.1541911890241273E-2</v>
      </c>
      <c r="K77" s="30">
        <f t="shared" si="15"/>
        <v>4.6526088051603569E-2</v>
      </c>
    </row>
    <row r="78" spans="1:11" ht="15">
      <c r="A78" s="5" t="s">
        <v>153</v>
      </c>
      <c r="B78" s="39">
        <v>1.23010906070797E-2</v>
      </c>
      <c r="C78" s="26">
        <f t="shared" si="8"/>
        <v>5.0680493301168356E-3</v>
      </c>
      <c r="D78" s="29">
        <f t="shared" si="9"/>
        <v>3.1982835578407215E-4</v>
      </c>
      <c r="E78" s="29">
        <f t="shared" si="10"/>
        <v>5.4124798671150679E-4</v>
      </c>
      <c r="F78" s="29">
        <f t="shared" si="11"/>
        <v>6.3719649344672847E-3</v>
      </c>
      <c r="G78" s="39">
        <v>3.1465626325604602E-2</v>
      </c>
      <c r="H78" s="29">
        <f t="shared" si="12"/>
        <v>1.1453487982520076E-2</v>
      </c>
      <c r="I78" s="29">
        <f t="shared" si="13"/>
        <v>7.237094054889058E-4</v>
      </c>
      <c r="J78" s="29">
        <f t="shared" si="14"/>
        <v>6.1043315071672927E-3</v>
      </c>
      <c r="K78" s="30">
        <f t="shared" si="15"/>
        <v>1.3184097430428327E-2</v>
      </c>
    </row>
    <row r="79" spans="1:11" ht="15">
      <c r="A79" s="5" t="s">
        <v>155</v>
      </c>
      <c r="B79" s="39">
        <v>0.18748420085395101</v>
      </c>
      <c r="C79" s="26">
        <f t="shared" si="8"/>
        <v>7.7243490751827806E-2</v>
      </c>
      <c r="D79" s="29">
        <f t="shared" si="9"/>
        <v>4.8745892222027262E-3</v>
      </c>
      <c r="E79" s="29">
        <f t="shared" si="10"/>
        <v>8.2493048375738443E-3</v>
      </c>
      <c r="F79" s="29">
        <f t="shared" si="11"/>
        <v>9.7116816042346621E-2</v>
      </c>
      <c r="G79" s="39">
        <v>0.47957599813384</v>
      </c>
      <c r="H79" s="29">
        <f t="shared" si="12"/>
        <v>0.17456566332071777</v>
      </c>
      <c r="I79" s="29">
        <f t="shared" si="13"/>
        <v>1.1030247957078319E-2</v>
      </c>
      <c r="J79" s="29">
        <f t="shared" si="14"/>
        <v>9.3037743637964965E-2</v>
      </c>
      <c r="K79" s="30">
        <f t="shared" si="15"/>
        <v>0.20094234321807894</v>
      </c>
    </row>
    <row r="80" spans="1:11" ht="15">
      <c r="A80" s="5" t="s">
        <v>157</v>
      </c>
      <c r="B80" s="39">
        <v>4.1324916089648502E-4</v>
      </c>
      <c r="C80" s="26">
        <f t="shared" si="8"/>
        <v>1.7025865428935182E-4</v>
      </c>
      <c r="D80" s="29">
        <f t="shared" si="9"/>
        <v>1.0744478183308609E-5</v>
      </c>
      <c r="E80" s="29">
        <f t="shared" si="10"/>
        <v>1.8182963079445338E-5</v>
      </c>
      <c r="F80" s="29">
        <f t="shared" si="11"/>
        <v>2.1406306534437925E-4</v>
      </c>
      <c r="G80" s="39">
        <v>1.05707242483481E-3</v>
      </c>
      <c r="H80" s="29">
        <f t="shared" si="12"/>
        <v>3.8477436263987082E-4</v>
      </c>
      <c r="I80" s="29">
        <f t="shared" si="13"/>
        <v>2.4312665771200628E-5</v>
      </c>
      <c r="J80" s="29">
        <f t="shared" si="14"/>
        <v>2.0507205041795314E-4</v>
      </c>
      <c r="K80" s="30">
        <f t="shared" si="15"/>
        <v>4.4291334600578535E-4</v>
      </c>
    </row>
    <row r="81" spans="1:11" ht="15">
      <c r="A81" s="5" t="s">
        <v>160</v>
      </c>
      <c r="B81" s="39">
        <v>1.6181421019965399E-2</v>
      </c>
      <c r="C81" s="26">
        <f t="shared" si="8"/>
        <v>6.6667454602257438E-3</v>
      </c>
      <c r="D81" s="29">
        <f t="shared" si="9"/>
        <v>4.2071694651910036E-4</v>
      </c>
      <c r="E81" s="29">
        <f t="shared" si="10"/>
        <v>7.1198252487847749E-4</v>
      </c>
      <c r="F81" s="29">
        <f t="shared" si="11"/>
        <v>8.381976088342076E-3</v>
      </c>
      <c r="G81" s="39">
        <v>4.13913337845409E-2</v>
      </c>
      <c r="H81" s="29">
        <f t="shared" si="12"/>
        <v>1.5066445497572887E-2</v>
      </c>
      <c r="I81" s="29">
        <f t="shared" si="13"/>
        <v>9.5200067704444063E-4</v>
      </c>
      <c r="J81" s="29">
        <f t="shared" si="14"/>
        <v>8.0299187542009348E-3</v>
      </c>
      <c r="K81" s="30">
        <f t="shared" si="15"/>
        <v>1.7342968855722635E-2</v>
      </c>
    </row>
    <row r="82" spans="1:11" ht="15">
      <c r="A82" s="5" t="s">
        <v>161</v>
      </c>
      <c r="B82" s="39">
        <v>0</v>
      </c>
      <c r="C82" s="26">
        <f t="shared" si="8"/>
        <v>0</v>
      </c>
      <c r="D82" s="29">
        <f t="shared" si="9"/>
        <v>0</v>
      </c>
      <c r="E82" s="29">
        <f t="shared" si="10"/>
        <v>0</v>
      </c>
      <c r="F82" s="29">
        <f t="shared" si="11"/>
        <v>0</v>
      </c>
      <c r="G82" s="39">
        <v>0</v>
      </c>
      <c r="H82" s="29">
        <f t="shared" si="12"/>
        <v>0</v>
      </c>
      <c r="I82" s="29">
        <f t="shared" si="13"/>
        <v>0</v>
      </c>
      <c r="J82" s="29">
        <f t="shared" si="14"/>
        <v>0</v>
      </c>
      <c r="K82" s="30">
        <f t="shared" si="15"/>
        <v>0</v>
      </c>
    </row>
    <row r="83" spans="1:11" ht="15">
      <c r="A83" s="5" t="s">
        <v>162</v>
      </c>
      <c r="B83" s="39">
        <v>1.0639455600540599E-4</v>
      </c>
      <c r="C83" s="26">
        <f t="shared" si="8"/>
        <v>4.383455707422727E-5</v>
      </c>
      <c r="D83" s="29">
        <f t="shared" si="9"/>
        <v>2.7662584561405555E-6</v>
      </c>
      <c r="E83" s="29">
        <f t="shared" si="10"/>
        <v>4.6813604642378633E-6</v>
      </c>
      <c r="F83" s="29">
        <f t="shared" si="11"/>
        <v>5.5112380010800303E-5</v>
      </c>
      <c r="G83" s="39">
        <v>2.7215240089508401E-4</v>
      </c>
      <c r="H83" s="29">
        <f t="shared" si="12"/>
        <v>9.906347392581058E-5</v>
      </c>
      <c r="I83" s="29">
        <f t="shared" si="13"/>
        <v>6.2595052205869318E-6</v>
      </c>
      <c r="J83" s="29">
        <f t="shared" si="14"/>
        <v>5.2797565773646299E-5</v>
      </c>
      <c r="K83" s="30">
        <f t="shared" si="15"/>
        <v>1.1403185597504019E-4</v>
      </c>
    </row>
    <row r="84" spans="1:11" ht="15">
      <c r="A84" s="5" t="s">
        <v>163</v>
      </c>
      <c r="B84" s="39">
        <v>0</v>
      </c>
      <c r="C84" s="26">
        <f t="shared" si="8"/>
        <v>0</v>
      </c>
      <c r="D84" s="29">
        <f t="shared" si="9"/>
        <v>0</v>
      </c>
      <c r="E84" s="29">
        <f t="shared" si="10"/>
        <v>0</v>
      </c>
      <c r="F84" s="29">
        <f t="shared" si="11"/>
        <v>0</v>
      </c>
      <c r="G84" s="39">
        <v>0</v>
      </c>
      <c r="H84" s="29">
        <f t="shared" si="12"/>
        <v>0</v>
      </c>
      <c r="I84" s="29">
        <f t="shared" si="13"/>
        <v>0</v>
      </c>
      <c r="J84" s="29">
        <f t="shared" si="14"/>
        <v>0</v>
      </c>
      <c r="K84" s="30">
        <f t="shared" si="15"/>
        <v>0</v>
      </c>
    </row>
    <row r="85" spans="1:11" ht="15">
      <c r="A85" s="5" t="s">
        <v>164</v>
      </c>
      <c r="B85" s="39">
        <v>4.3533911758578099E-3</v>
      </c>
      <c r="C85" s="26">
        <f t="shared" si="8"/>
        <v>1.7935971644534175E-3</v>
      </c>
      <c r="D85" s="29">
        <f t="shared" si="9"/>
        <v>1.1318817057230306E-4</v>
      </c>
      <c r="E85" s="29">
        <f t="shared" si="10"/>
        <v>1.9154921173774364E-4</v>
      </c>
      <c r="F85" s="29">
        <f t="shared" si="11"/>
        <v>2.2550566290943457E-3</v>
      </c>
      <c r="G85" s="39">
        <v>1.11357752222302E-2</v>
      </c>
      <c r="H85" s="29">
        <f t="shared" si="12"/>
        <v>4.053422180891793E-3</v>
      </c>
      <c r="I85" s="29">
        <f t="shared" si="13"/>
        <v>2.561228301112946E-4</v>
      </c>
      <c r="J85" s="29">
        <f t="shared" si="14"/>
        <v>2.1603403931126589E-3</v>
      </c>
      <c r="K85" s="30">
        <f t="shared" si="15"/>
        <v>4.6658898181144532E-3</v>
      </c>
    </row>
    <row r="86" spans="1:11" ht="15">
      <c r="A86" s="5" t="s">
        <v>165</v>
      </c>
      <c r="B86" s="39">
        <v>0</v>
      </c>
      <c r="C86" s="26">
        <f t="shared" si="8"/>
        <v>0</v>
      </c>
      <c r="D86" s="29">
        <f t="shared" si="9"/>
        <v>0</v>
      </c>
      <c r="E86" s="29">
        <f t="shared" si="10"/>
        <v>0</v>
      </c>
      <c r="F86" s="29">
        <f t="shared" si="11"/>
        <v>0</v>
      </c>
      <c r="G86" s="39">
        <v>0</v>
      </c>
      <c r="H86" s="29">
        <f t="shared" si="12"/>
        <v>0</v>
      </c>
      <c r="I86" s="29">
        <f t="shared" si="13"/>
        <v>0</v>
      </c>
      <c r="J86" s="29">
        <f t="shared" si="14"/>
        <v>0</v>
      </c>
      <c r="K86" s="30">
        <f t="shared" si="15"/>
        <v>0</v>
      </c>
    </row>
    <row r="87" spans="1:11" ht="15">
      <c r="A87" s="5" t="s">
        <v>166</v>
      </c>
      <c r="B87" s="39">
        <v>9.4608173860858298E-3</v>
      </c>
      <c r="C87" s="26">
        <f t="shared" si="8"/>
        <v>3.8978567630673618E-3</v>
      </c>
      <c r="D87" s="29">
        <f t="shared" si="9"/>
        <v>2.4598125203823158E-4</v>
      </c>
      <c r="E87" s="29">
        <f t="shared" si="10"/>
        <v>4.162759649877765E-4</v>
      </c>
      <c r="F87" s="29">
        <f t="shared" si="11"/>
        <v>4.9007034059924603E-3</v>
      </c>
      <c r="G87" s="39">
        <v>2.4200337524059E-2</v>
      </c>
      <c r="H87" s="29">
        <f t="shared" si="12"/>
        <v>8.8089228587574751E-3</v>
      </c>
      <c r="I87" s="29">
        <f t="shared" si="13"/>
        <v>5.5660776305335702E-4</v>
      </c>
      <c r="J87" s="29">
        <f t="shared" si="14"/>
        <v>4.6948654796674458E-3</v>
      </c>
      <c r="K87" s="30">
        <f t="shared" si="15"/>
        <v>1.013994142258072E-2</v>
      </c>
    </row>
    <row r="88" spans="1:11" ht="15">
      <c r="A88" s="5" t="s">
        <v>168</v>
      </c>
      <c r="B88" s="39">
        <v>0</v>
      </c>
      <c r="C88" s="26">
        <f t="shared" si="8"/>
        <v>0</v>
      </c>
      <c r="D88" s="29">
        <f t="shared" si="9"/>
        <v>0</v>
      </c>
      <c r="E88" s="29">
        <f t="shared" si="10"/>
        <v>0</v>
      </c>
      <c r="F88" s="29">
        <f t="shared" si="11"/>
        <v>0</v>
      </c>
      <c r="G88" s="39">
        <v>0</v>
      </c>
      <c r="H88" s="29">
        <f t="shared" si="12"/>
        <v>0</v>
      </c>
      <c r="I88" s="29">
        <f t="shared" si="13"/>
        <v>0</v>
      </c>
      <c r="J88" s="29">
        <f t="shared" si="14"/>
        <v>0</v>
      </c>
      <c r="K88" s="30">
        <f t="shared" si="15"/>
        <v>0</v>
      </c>
    </row>
    <row r="89" spans="1:11" ht="15">
      <c r="A89" s="5" t="s">
        <v>169</v>
      </c>
      <c r="B89" s="39">
        <v>0</v>
      </c>
      <c r="C89" s="26">
        <f t="shared" si="8"/>
        <v>0</v>
      </c>
      <c r="D89" s="29">
        <f t="shared" si="9"/>
        <v>0</v>
      </c>
      <c r="E89" s="29">
        <f t="shared" si="10"/>
        <v>0</v>
      </c>
      <c r="F89" s="29">
        <f t="shared" si="11"/>
        <v>0</v>
      </c>
      <c r="G89" s="39">
        <v>0</v>
      </c>
      <c r="H89" s="29">
        <f t="shared" si="12"/>
        <v>0</v>
      </c>
      <c r="I89" s="29">
        <f t="shared" si="13"/>
        <v>0</v>
      </c>
      <c r="J89" s="29">
        <f t="shared" si="14"/>
        <v>0</v>
      </c>
      <c r="K89" s="30">
        <f t="shared" si="15"/>
        <v>0</v>
      </c>
    </row>
    <row r="90" spans="1:11" ht="15">
      <c r="A90" s="5" t="s">
        <v>172</v>
      </c>
      <c r="B90" s="39">
        <v>1.4976943276156199E-3</v>
      </c>
      <c r="C90" s="26">
        <f t="shared" si="8"/>
        <v>6.1705006297763532E-4</v>
      </c>
      <c r="D90" s="29">
        <f t="shared" si="9"/>
        <v>3.8940052518006115E-5</v>
      </c>
      <c r="E90" s="29">
        <f t="shared" si="10"/>
        <v>6.5898550415087272E-5</v>
      </c>
      <c r="F90" s="29">
        <f t="shared" si="11"/>
        <v>7.7580566170489115E-4</v>
      </c>
      <c r="G90" s="39">
        <v>3.83103348865735E-3</v>
      </c>
      <c r="H90" s="29">
        <f t="shared" si="12"/>
        <v>1.3944961898712754E-3</v>
      </c>
      <c r="I90" s="29">
        <f t="shared" si="13"/>
        <v>8.8113770239119042E-5</v>
      </c>
      <c r="J90" s="29">
        <f t="shared" si="14"/>
        <v>7.4322049679952595E-4</v>
      </c>
      <c r="K90" s="30">
        <f t="shared" si="15"/>
        <v>1.6052030317474297E-3</v>
      </c>
    </row>
    <row r="91" spans="1:11" ht="15">
      <c r="A91" s="5" t="s">
        <v>175</v>
      </c>
      <c r="B91" s="39">
        <v>0</v>
      </c>
      <c r="C91" s="26">
        <f t="shared" si="8"/>
        <v>0</v>
      </c>
      <c r="D91" s="29">
        <f t="shared" si="9"/>
        <v>0</v>
      </c>
      <c r="E91" s="29">
        <f t="shared" si="10"/>
        <v>0</v>
      </c>
      <c r="F91" s="29">
        <f t="shared" si="11"/>
        <v>0</v>
      </c>
      <c r="G91" s="39">
        <v>0</v>
      </c>
      <c r="H91" s="29">
        <f t="shared" si="12"/>
        <v>0</v>
      </c>
      <c r="I91" s="29">
        <f t="shared" si="13"/>
        <v>0</v>
      </c>
      <c r="J91" s="29">
        <f t="shared" si="14"/>
        <v>0</v>
      </c>
      <c r="K91" s="30">
        <f t="shared" si="15"/>
        <v>0</v>
      </c>
    </row>
    <row r="92" spans="1:11" ht="15">
      <c r="A92" s="5" t="s">
        <v>176</v>
      </c>
      <c r="B92" s="39">
        <v>0</v>
      </c>
      <c r="C92" s="26">
        <f t="shared" si="8"/>
        <v>0</v>
      </c>
      <c r="D92" s="29">
        <f t="shared" si="9"/>
        <v>0</v>
      </c>
      <c r="E92" s="29">
        <f t="shared" si="10"/>
        <v>0</v>
      </c>
      <c r="F92" s="29">
        <f t="shared" si="11"/>
        <v>0</v>
      </c>
      <c r="G92" s="39">
        <v>0</v>
      </c>
      <c r="H92" s="29">
        <f t="shared" si="12"/>
        <v>0</v>
      </c>
      <c r="I92" s="29">
        <f t="shared" si="13"/>
        <v>0</v>
      </c>
      <c r="J92" s="29">
        <f t="shared" si="14"/>
        <v>0</v>
      </c>
      <c r="K92" s="30">
        <f t="shared" si="15"/>
        <v>0</v>
      </c>
    </row>
    <row r="93" spans="1:11" ht="15">
      <c r="A93" s="5" t="s">
        <v>177</v>
      </c>
      <c r="B93" s="39">
        <v>3.3157611892610998E-6</v>
      </c>
      <c r="C93" s="26">
        <f t="shared" si="8"/>
        <v>1.3660936099755731E-6</v>
      </c>
      <c r="D93" s="29">
        <f t="shared" si="9"/>
        <v>8.6209790920788588E-8</v>
      </c>
      <c r="E93" s="29">
        <f t="shared" si="10"/>
        <v>1.4589349232748838E-7</v>
      </c>
      <c r="F93" s="29">
        <f t="shared" si="11"/>
        <v>1.7175642960372497E-6</v>
      </c>
      <c r="G93" s="39">
        <v>8.4815652448072596E-6</v>
      </c>
      <c r="H93" s="29">
        <f t="shared" si="12"/>
        <v>3.0872897491098424E-6</v>
      </c>
      <c r="I93" s="29">
        <f t="shared" si="13"/>
        <v>1.9507600063056697E-7</v>
      </c>
      <c r="J93" s="29">
        <f t="shared" si="14"/>
        <v>1.6454236574926084E-6</v>
      </c>
      <c r="K93" s="30">
        <f t="shared" si="15"/>
        <v>3.5537758375742418E-6</v>
      </c>
    </row>
    <row r="94" spans="1:11" ht="15">
      <c r="A94" s="5" t="s">
        <v>178</v>
      </c>
      <c r="B94" s="39">
        <v>2.0507374446910001E-4</v>
      </c>
      <c r="C94" s="26">
        <f t="shared" si="8"/>
        <v>8.4490382721269199E-5</v>
      </c>
      <c r="D94" s="29">
        <f t="shared" si="9"/>
        <v>5.3319173561966002E-6</v>
      </c>
      <c r="E94" s="29">
        <f t="shared" si="10"/>
        <v>9.0232447566404005E-6</v>
      </c>
      <c r="F94" s="29">
        <f t="shared" si="11"/>
        <v>1.0622819963499381E-4</v>
      </c>
      <c r="G94" s="39">
        <v>5.2456924501827803E-4</v>
      </c>
      <c r="H94" s="29">
        <f t="shared" si="12"/>
        <v>1.9094320518665321E-4</v>
      </c>
      <c r="I94" s="29">
        <f t="shared" si="13"/>
        <v>1.2065092635420394E-5</v>
      </c>
      <c r="J94" s="29">
        <f t="shared" si="14"/>
        <v>1.0176643353354594E-4</v>
      </c>
      <c r="K94" s="30">
        <f t="shared" si="15"/>
        <v>2.1979451366265849E-4</v>
      </c>
    </row>
    <row r="95" spans="1:11" ht="15">
      <c r="A95" s="5" t="s">
        <v>181</v>
      </c>
      <c r="B95" s="39">
        <v>1.3717175378559199E-6</v>
      </c>
      <c r="C95" s="26">
        <f t="shared" si="8"/>
        <v>5.6514762559663896E-7</v>
      </c>
      <c r="D95" s="29">
        <f t="shared" si="9"/>
        <v>3.5664655984253914E-8</v>
      </c>
      <c r="E95" s="29">
        <f t="shared" si="10"/>
        <v>6.0355571665660476E-8</v>
      </c>
      <c r="F95" s="29">
        <f t="shared" si="11"/>
        <v>7.1054968460936655E-7</v>
      </c>
      <c r="G95" s="39">
        <v>3.5087906307764102E-6</v>
      </c>
      <c r="H95" s="29">
        <f t="shared" si="12"/>
        <v>1.2771997896026133E-6</v>
      </c>
      <c r="I95" s="29">
        <f t="shared" si="13"/>
        <v>8.0702184507857433E-8</v>
      </c>
      <c r="J95" s="29">
        <f t="shared" si="14"/>
        <v>6.8070538237062354E-7</v>
      </c>
      <c r="K95" s="30">
        <f t="shared" si="15"/>
        <v>1.4701832742953157E-6</v>
      </c>
    </row>
    <row r="96" spans="1:11" ht="15">
      <c r="A96" s="5" t="s">
        <v>183</v>
      </c>
      <c r="B96" s="39">
        <v>3.2379383989194398E-2</v>
      </c>
      <c r="C96" s="26">
        <f t="shared" si="8"/>
        <v>1.3340306203548091E-2</v>
      </c>
      <c r="D96" s="29">
        <f t="shared" si="9"/>
        <v>8.4186398371905433E-4</v>
      </c>
      <c r="E96" s="29">
        <f t="shared" si="10"/>
        <v>1.4246928955245534E-3</v>
      </c>
      <c r="F96" s="29">
        <f t="shared" si="11"/>
        <v>1.6772520906402699E-2</v>
      </c>
      <c r="G96" s="39">
        <v>8.28249811175997E-2</v>
      </c>
      <c r="H96" s="29">
        <f t="shared" si="12"/>
        <v>3.0148293126806291E-2</v>
      </c>
      <c r="I96" s="29">
        <f t="shared" si="13"/>
        <v>1.9049745657047932E-3</v>
      </c>
      <c r="J96" s="29">
        <f t="shared" si="14"/>
        <v>1.6068046336814343E-2</v>
      </c>
      <c r="K96" s="30">
        <f t="shared" si="15"/>
        <v>3.470366708827427E-2</v>
      </c>
    </row>
    <row r="97" spans="1:11" ht="15">
      <c r="A97" s="5" t="s">
        <v>184</v>
      </c>
      <c r="B97" s="39">
        <v>3.5626619808994602</v>
      </c>
      <c r="C97" s="26">
        <f t="shared" si="8"/>
        <v>1.4678167361305776</v>
      </c>
      <c r="D97" s="29">
        <f t="shared" si="9"/>
        <v>9.2629211503385961E-2</v>
      </c>
      <c r="E97" s="29">
        <f t="shared" si="10"/>
        <v>0.15675712715957624</v>
      </c>
      <c r="F97" s="29">
        <f t="shared" si="11"/>
        <v>1.8454589061059203</v>
      </c>
      <c r="G97" s="39">
        <v>9.1131261606107294</v>
      </c>
      <c r="H97" s="29">
        <f t="shared" si="12"/>
        <v>3.3171779224623053</v>
      </c>
      <c r="I97" s="29">
        <f t="shared" si="13"/>
        <v>0.20960190169404677</v>
      </c>
      <c r="J97" s="29">
        <f t="shared" si="14"/>
        <v>1.7679464751584815</v>
      </c>
      <c r="K97" s="30">
        <f t="shared" si="15"/>
        <v>3.8183998612958954</v>
      </c>
    </row>
    <row r="98" spans="1:11" ht="15">
      <c r="A98" s="5" t="s">
        <v>185</v>
      </c>
      <c r="B98" s="39">
        <v>1.04256723682935E-4</v>
      </c>
      <c r="C98" s="26">
        <f t="shared" si="8"/>
        <v>4.2953770157369221E-5</v>
      </c>
      <c r="D98" s="29">
        <f t="shared" si="9"/>
        <v>2.7106748157563097E-6</v>
      </c>
      <c r="E98" s="29">
        <f t="shared" si="10"/>
        <v>4.5872958420491398E-6</v>
      </c>
      <c r="F98" s="29">
        <f t="shared" si="11"/>
        <v>5.4004982867760331E-5</v>
      </c>
      <c r="G98" s="39">
        <v>2.6668392373689398E-4</v>
      </c>
      <c r="H98" s="29">
        <f t="shared" si="12"/>
        <v>9.7072948240229401E-5</v>
      </c>
      <c r="I98" s="29">
        <f t="shared" si="13"/>
        <v>6.1337302459485614E-6</v>
      </c>
      <c r="J98" s="29">
        <f t="shared" si="14"/>
        <v>5.1736681204957433E-5</v>
      </c>
      <c r="K98" s="30">
        <f t="shared" si="15"/>
        <v>1.1174056404575857E-4</v>
      </c>
    </row>
    <row r="99" spans="1:11" ht="15">
      <c r="A99" s="5" t="s">
        <v>186</v>
      </c>
      <c r="B99" s="39">
        <v>0</v>
      </c>
      <c r="C99" s="26">
        <f t="shared" si="8"/>
        <v>0</v>
      </c>
      <c r="D99" s="29">
        <f t="shared" si="9"/>
        <v>0</v>
      </c>
      <c r="E99" s="29">
        <f t="shared" si="10"/>
        <v>0</v>
      </c>
      <c r="F99" s="29">
        <f t="shared" si="11"/>
        <v>0</v>
      </c>
      <c r="G99" s="39">
        <v>0</v>
      </c>
      <c r="H99" s="29">
        <f t="shared" si="12"/>
        <v>0</v>
      </c>
      <c r="I99" s="29">
        <f t="shared" si="13"/>
        <v>0</v>
      </c>
      <c r="J99" s="29">
        <f t="shared" si="14"/>
        <v>0</v>
      </c>
      <c r="K99" s="30">
        <f t="shared" si="15"/>
        <v>0</v>
      </c>
    </row>
    <row r="100" spans="1:11" ht="15">
      <c r="A100" s="5" t="s">
        <v>187</v>
      </c>
      <c r="B100" s="39">
        <v>4.2068480835902398E-3</v>
      </c>
      <c r="C100" s="26">
        <f t="shared" si="8"/>
        <v>1.7332214104391786E-3</v>
      </c>
      <c r="D100" s="29">
        <f t="shared" si="9"/>
        <v>1.0937805017334623E-4</v>
      </c>
      <c r="E100" s="29">
        <f t="shared" si="10"/>
        <v>1.8510131567797054E-4</v>
      </c>
      <c r="F100" s="29">
        <f t="shared" si="11"/>
        <v>2.1791473072997444E-3</v>
      </c>
      <c r="G100" s="39">
        <v>1.07609247045667E-2</v>
      </c>
      <c r="H100" s="29">
        <f t="shared" si="12"/>
        <v>3.9169765924622789E-3</v>
      </c>
      <c r="I100" s="29">
        <f t="shared" si="13"/>
        <v>2.475012682050341E-4</v>
      </c>
      <c r="J100" s="29">
        <f t="shared" si="14"/>
        <v>2.0876193926859399E-3</v>
      </c>
      <c r="K100" s="30">
        <f t="shared" si="15"/>
        <v>4.5088274512134468E-3</v>
      </c>
    </row>
    <row r="101" spans="1:11" ht="15">
      <c r="A101" s="5" t="s">
        <v>189</v>
      </c>
      <c r="B101" s="39">
        <v>0</v>
      </c>
      <c r="C101" s="26">
        <f t="shared" si="8"/>
        <v>0</v>
      </c>
      <c r="D101" s="29">
        <f t="shared" si="9"/>
        <v>0</v>
      </c>
      <c r="E101" s="29">
        <f t="shared" si="10"/>
        <v>0</v>
      </c>
      <c r="F101" s="29">
        <f t="shared" si="11"/>
        <v>0</v>
      </c>
      <c r="G101" s="39">
        <v>0</v>
      </c>
      <c r="H101" s="29">
        <f t="shared" si="12"/>
        <v>0</v>
      </c>
      <c r="I101" s="29">
        <f t="shared" si="13"/>
        <v>0</v>
      </c>
      <c r="J101" s="29">
        <f t="shared" si="14"/>
        <v>0</v>
      </c>
      <c r="K101" s="30">
        <f t="shared" si="15"/>
        <v>0</v>
      </c>
    </row>
    <row r="102" spans="1:11" ht="15">
      <c r="A102" s="5" t="s">
        <v>190</v>
      </c>
      <c r="B102" s="39">
        <v>0</v>
      </c>
      <c r="C102" s="26">
        <f t="shared" si="8"/>
        <v>0</v>
      </c>
      <c r="D102" s="29">
        <f t="shared" si="9"/>
        <v>0</v>
      </c>
      <c r="E102" s="29">
        <f t="shared" si="10"/>
        <v>0</v>
      </c>
      <c r="F102" s="29">
        <f t="shared" si="11"/>
        <v>0</v>
      </c>
      <c r="G102" s="39">
        <v>0</v>
      </c>
      <c r="H102" s="29">
        <f t="shared" si="12"/>
        <v>0</v>
      </c>
      <c r="I102" s="29">
        <f t="shared" si="13"/>
        <v>0</v>
      </c>
      <c r="J102" s="29">
        <f t="shared" si="14"/>
        <v>0</v>
      </c>
      <c r="K102" s="30">
        <f t="shared" si="15"/>
        <v>0</v>
      </c>
    </row>
    <row r="103" spans="1:11" ht="15">
      <c r="A103" s="5" t="s">
        <v>192</v>
      </c>
      <c r="B103" s="39">
        <v>7.5542943243889302E-3</v>
      </c>
      <c r="C103" s="26">
        <f t="shared" si="8"/>
        <v>3.1123692616482389E-3</v>
      </c>
      <c r="D103" s="29">
        <f t="shared" si="9"/>
        <v>1.9641165243411218E-4</v>
      </c>
      <c r="E103" s="29">
        <f t="shared" si="10"/>
        <v>3.3238895027311289E-4</v>
      </c>
      <c r="F103" s="29">
        <f t="shared" si="11"/>
        <v>3.9131244600334658E-3</v>
      </c>
      <c r="G103" s="39">
        <v>1.9323538859883999E-2</v>
      </c>
      <c r="H103" s="29">
        <f t="shared" si="12"/>
        <v>7.0337681449977752E-3</v>
      </c>
      <c r="I103" s="29">
        <f t="shared" si="13"/>
        <v>4.4444139377733199E-4</v>
      </c>
      <c r="J103" s="29">
        <f t="shared" si="14"/>
        <v>3.748766538817496E-3</v>
      </c>
      <c r="K103" s="30">
        <f t="shared" si="15"/>
        <v>8.0965627822913947E-3</v>
      </c>
    </row>
    <row r="104" spans="1:11" ht="15">
      <c r="A104" s="5" t="s">
        <v>193</v>
      </c>
      <c r="B104" s="39">
        <v>6.4039279306195601E-2</v>
      </c>
      <c r="C104" s="26">
        <f t="shared" si="8"/>
        <v>2.6384183074152585E-2</v>
      </c>
      <c r="D104" s="29">
        <f t="shared" si="9"/>
        <v>1.6650212619610855E-3</v>
      </c>
      <c r="E104" s="29">
        <f t="shared" si="10"/>
        <v>2.8177282894726063E-3</v>
      </c>
      <c r="F104" s="29">
        <f t="shared" si="11"/>
        <v>3.3172346680609324E-2</v>
      </c>
      <c r="G104" s="39">
        <v>0.16380954316766499</v>
      </c>
      <c r="H104" s="29">
        <f t="shared" si="12"/>
        <v>5.9626673713030057E-2</v>
      </c>
      <c r="I104" s="29">
        <f t="shared" si="13"/>
        <v>3.7676194928562947E-3</v>
      </c>
      <c r="J104" s="29">
        <f t="shared" si="14"/>
        <v>3.1779051374527009E-2</v>
      </c>
      <c r="K104" s="30">
        <f t="shared" si="15"/>
        <v>6.8636198587251632E-2</v>
      </c>
    </row>
    <row r="105" spans="1:11" ht="15">
      <c r="A105" s="5" t="s">
        <v>194</v>
      </c>
      <c r="B105" s="39">
        <v>0</v>
      </c>
      <c r="C105" s="26">
        <f t="shared" si="8"/>
        <v>0</v>
      </c>
      <c r="D105" s="29">
        <f t="shared" si="9"/>
        <v>0</v>
      </c>
      <c r="E105" s="29">
        <f t="shared" si="10"/>
        <v>0</v>
      </c>
      <c r="F105" s="29">
        <f t="shared" si="11"/>
        <v>0</v>
      </c>
      <c r="G105" s="39">
        <v>0</v>
      </c>
      <c r="H105" s="29">
        <f t="shared" si="12"/>
        <v>0</v>
      </c>
      <c r="I105" s="29">
        <f t="shared" si="13"/>
        <v>0</v>
      </c>
      <c r="J105" s="29">
        <f t="shared" si="14"/>
        <v>0</v>
      </c>
      <c r="K105" s="30">
        <f t="shared" si="15"/>
        <v>0</v>
      </c>
    </row>
    <row r="106" spans="1:11" ht="15">
      <c r="A106" s="5" t="s">
        <v>195</v>
      </c>
      <c r="B106" s="39">
        <v>0</v>
      </c>
      <c r="C106" s="26">
        <f t="shared" si="8"/>
        <v>0</v>
      </c>
      <c r="D106" s="29">
        <f t="shared" si="9"/>
        <v>0</v>
      </c>
      <c r="E106" s="29">
        <f t="shared" si="10"/>
        <v>0</v>
      </c>
      <c r="F106" s="29">
        <f t="shared" si="11"/>
        <v>0</v>
      </c>
      <c r="G106" s="39">
        <v>0</v>
      </c>
      <c r="H106" s="29">
        <f t="shared" si="12"/>
        <v>0</v>
      </c>
      <c r="I106" s="29">
        <f t="shared" si="13"/>
        <v>0</v>
      </c>
      <c r="J106" s="29">
        <f t="shared" si="14"/>
        <v>0</v>
      </c>
      <c r="K106" s="30">
        <f t="shared" si="15"/>
        <v>0</v>
      </c>
    </row>
    <row r="107" spans="1:11" ht="15">
      <c r="A107" s="5" t="s">
        <v>196</v>
      </c>
      <c r="B107" s="39">
        <v>0</v>
      </c>
      <c r="C107" s="26">
        <f t="shared" si="8"/>
        <v>0</v>
      </c>
      <c r="D107" s="29">
        <f t="shared" si="9"/>
        <v>0</v>
      </c>
      <c r="E107" s="29">
        <f t="shared" si="10"/>
        <v>0</v>
      </c>
      <c r="F107" s="29">
        <f t="shared" si="11"/>
        <v>0</v>
      </c>
      <c r="G107" s="39">
        <v>0</v>
      </c>
      <c r="H107" s="29">
        <f t="shared" si="12"/>
        <v>0</v>
      </c>
      <c r="I107" s="29">
        <f t="shared" si="13"/>
        <v>0</v>
      </c>
      <c r="J107" s="29">
        <f t="shared" si="14"/>
        <v>0</v>
      </c>
      <c r="K107" s="30">
        <f t="shared" si="15"/>
        <v>0</v>
      </c>
    </row>
    <row r="108" spans="1:11" ht="15">
      <c r="A108" s="5" t="s">
        <v>197</v>
      </c>
      <c r="B108" s="39">
        <v>4.5410178078576699E-5</v>
      </c>
      <c r="C108" s="26">
        <f t="shared" si="8"/>
        <v>1.87089933683736E-5</v>
      </c>
      <c r="D108" s="29">
        <f t="shared" si="9"/>
        <v>1.1806646300429941E-6</v>
      </c>
      <c r="E108" s="29">
        <f t="shared" si="10"/>
        <v>1.9980478354573747E-6</v>
      </c>
      <c r="F108" s="29">
        <f t="shared" si="11"/>
        <v>2.352247224470273E-5</v>
      </c>
      <c r="G108" s="39">
        <v>1.16157155527112E-4</v>
      </c>
      <c r="H108" s="29">
        <f t="shared" si="12"/>
        <v>4.2281204611868766E-5</v>
      </c>
      <c r="I108" s="29">
        <f t="shared" si="13"/>
        <v>2.671614577123576E-6</v>
      </c>
      <c r="J108" s="29">
        <f t="shared" si="14"/>
        <v>2.2534488172259728E-5</v>
      </c>
      <c r="K108" s="30">
        <f t="shared" si="15"/>
        <v>4.8669848165859924E-5</v>
      </c>
    </row>
    <row r="109" spans="1:11" ht="15">
      <c r="A109" s="5" t="s">
        <v>199</v>
      </c>
      <c r="B109" s="39">
        <v>7.9006136040004893E-3</v>
      </c>
      <c r="C109" s="26">
        <f t="shared" si="8"/>
        <v>3.2550528048482016E-3</v>
      </c>
      <c r="D109" s="29">
        <f t="shared" si="9"/>
        <v>2.0541595370401271E-4</v>
      </c>
      <c r="E109" s="29">
        <f t="shared" si="10"/>
        <v>3.4762699857602154E-4</v>
      </c>
      <c r="F109" s="29">
        <f t="shared" si="11"/>
        <v>4.0925178468722533E-3</v>
      </c>
      <c r="G109" s="39">
        <v>2.02094077140926E-2</v>
      </c>
      <c r="H109" s="29">
        <f t="shared" si="12"/>
        <v>7.3562244079297063E-3</v>
      </c>
      <c r="I109" s="29">
        <f t="shared" si="13"/>
        <v>4.6481637742412977E-4</v>
      </c>
      <c r="J109" s="29">
        <f t="shared" si="14"/>
        <v>3.9206250965339645E-3</v>
      </c>
      <c r="K109" s="30">
        <f t="shared" si="15"/>
        <v>8.467741832204799E-3</v>
      </c>
    </row>
    <row r="110" spans="1:11" ht="15">
      <c r="A110" s="5" t="s">
        <v>200</v>
      </c>
      <c r="B110" s="39">
        <v>7.3177317509387702E-4</v>
      </c>
      <c r="C110" s="26">
        <f t="shared" si="8"/>
        <v>3.0149054813867731E-4</v>
      </c>
      <c r="D110" s="29">
        <f t="shared" si="9"/>
        <v>1.9026102552440803E-5</v>
      </c>
      <c r="E110" s="29">
        <f t="shared" si="10"/>
        <v>3.2198019704130586E-5</v>
      </c>
      <c r="F110" s="29">
        <f t="shared" si="11"/>
        <v>3.7905850469862831E-4</v>
      </c>
      <c r="G110" s="39">
        <v>1.8718422632667299E-3</v>
      </c>
      <c r="H110" s="29">
        <f t="shared" si="12"/>
        <v>6.8135058382908962E-4</v>
      </c>
      <c r="I110" s="29">
        <f t="shared" si="13"/>
        <v>4.3052372055134789E-5</v>
      </c>
      <c r="J110" s="29">
        <f t="shared" si="14"/>
        <v>3.631373990737456E-4</v>
      </c>
      <c r="K110" s="30">
        <f t="shared" si="15"/>
        <v>7.8430190830875975E-4</v>
      </c>
    </row>
    <row r="111" spans="1:11" ht="15">
      <c r="A111" s="5" t="s">
        <v>203</v>
      </c>
      <c r="B111" s="39">
        <v>0</v>
      </c>
      <c r="C111" s="26">
        <f t="shared" si="8"/>
        <v>0</v>
      </c>
      <c r="D111" s="29">
        <f t="shared" si="9"/>
        <v>0</v>
      </c>
      <c r="E111" s="29">
        <f t="shared" si="10"/>
        <v>0</v>
      </c>
      <c r="F111" s="29">
        <f t="shared" si="11"/>
        <v>0</v>
      </c>
      <c r="G111" s="39">
        <v>0</v>
      </c>
      <c r="H111" s="29">
        <f t="shared" si="12"/>
        <v>0</v>
      </c>
      <c r="I111" s="29">
        <f t="shared" si="13"/>
        <v>0</v>
      </c>
      <c r="J111" s="29">
        <f t="shared" si="14"/>
        <v>0</v>
      </c>
      <c r="K111" s="30">
        <f t="shared" si="15"/>
        <v>0</v>
      </c>
    </row>
    <row r="112" spans="1:11" ht="15">
      <c r="A112" s="5" t="s">
        <v>204</v>
      </c>
      <c r="B112" s="39">
        <v>3.5967069056028998E-3</v>
      </c>
      <c r="C112" s="26">
        <f t="shared" si="8"/>
        <v>1.4818432451083946E-3</v>
      </c>
      <c r="D112" s="29">
        <f t="shared" si="9"/>
        <v>9.3514379545675392E-5</v>
      </c>
      <c r="E112" s="29">
        <f t="shared" si="10"/>
        <v>1.5825510384652759E-4</v>
      </c>
      <c r="F112" s="29">
        <f t="shared" si="11"/>
        <v>1.8630941771023023E-3</v>
      </c>
      <c r="G112" s="39">
        <v>9.2002115185858303E-3</v>
      </c>
      <c r="H112" s="29">
        <f t="shared" si="12"/>
        <v>3.3488769927652422E-3</v>
      </c>
      <c r="I112" s="29">
        <f t="shared" si="13"/>
        <v>2.116048649274741E-4</v>
      </c>
      <c r="J112" s="29">
        <f t="shared" si="14"/>
        <v>1.7848410346056511E-3</v>
      </c>
      <c r="K112" s="30">
        <f t="shared" si="15"/>
        <v>3.8548886262874628E-3</v>
      </c>
    </row>
    <row r="113" spans="1:11" ht="15">
      <c r="A113" s="5" t="s">
        <v>205</v>
      </c>
      <c r="B113" s="39">
        <v>4.4459158348838998E-2</v>
      </c>
      <c r="C113" s="26">
        <f t="shared" si="8"/>
        <v>1.8317173239721665E-2</v>
      </c>
      <c r="D113" s="29">
        <f t="shared" si="9"/>
        <v>1.1559381170698139E-3</v>
      </c>
      <c r="E113" s="29">
        <f t="shared" si="10"/>
        <v>1.9562029673489156E-3</v>
      </c>
      <c r="F113" s="29">
        <f t="shared" si="11"/>
        <v>2.3029844024698602E-2</v>
      </c>
      <c r="G113" s="39">
        <v>0.113724490619581</v>
      </c>
      <c r="H113" s="29">
        <f t="shared" si="12"/>
        <v>4.1395714585527481E-2</v>
      </c>
      <c r="I113" s="29">
        <f t="shared" si="13"/>
        <v>2.6156632842503627E-3</v>
      </c>
      <c r="J113" s="29">
        <f t="shared" si="14"/>
        <v>2.2062551180198713E-2</v>
      </c>
      <c r="K113" s="30">
        <f t="shared" si="15"/>
        <v>4.7650561569604434E-2</v>
      </c>
    </row>
    <row r="114" spans="1:11" ht="15">
      <c r="A114" s="5" t="s">
        <v>206</v>
      </c>
      <c r="B114" s="39">
        <v>5.1221922653018103E-3</v>
      </c>
      <c r="C114" s="26">
        <f t="shared" si="8"/>
        <v>2.1103432133043457E-3</v>
      </c>
      <c r="D114" s="29">
        <f t="shared" si="9"/>
        <v>1.3317699889784707E-4</v>
      </c>
      <c r="E114" s="29">
        <f t="shared" si="10"/>
        <v>2.2537645967327964E-4</v>
      </c>
      <c r="F114" s="29">
        <f t="shared" si="11"/>
        <v>2.653295593426338E-3</v>
      </c>
      <c r="G114" s="39">
        <v>1.31023331943534E-2</v>
      </c>
      <c r="H114" s="29">
        <f t="shared" si="12"/>
        <v>4.7692492827446373E-3</v>
      </c>
      <c r="I114" s="29">
        <f t="shared" si="13"/>
        <v>3.013536634701282E-4</v>
      </c>
      <c r="J114" s="29">
        <f t="shared" si="14"/>
        <v>2.5418526397045596E-3</v>
      </c>
      <c r="K114" s="30">
        <f t="shared" si="15"/>
        <v>5.4898776084340746E-3</v>
      </c>
    </row>
    <row r="115" spans="1:11" ht="15">
      <c r="A115" s="5" t="s">
        <v>208</v>
      </c>
      <c r="B115" s="39">
        <v>0</v>
      </c>
      <c r="C115" s="26">
        <f t="shared" si="8"/>
        <v>0</v>
      </c>
      <c r="D115" s="29">
        <f t="shared" si="9"/>
        <v>0</v>
      </c>
      <c r="E115" s="29">
        <f t="shared" si="10"/>
        <v>0</v>
      </c>
      <c r="F115" s="29">
        <f t="shared" si="11"/>
        <v>0</v>
      </c>
      <c r="G115" s="39">
        <v>0</v>
      </c>
      <c r="H115" s="29">
        <f t="shared" si="12"/>
        <v>0</v>
      </c>
      <c r="I115" s="29">
        <f t="shared" si="13"/>
        <v>0</v>
      </c>
      <c r="J115" s="29">
        <f t="shared" si="14"/>
        <v>0</v>
      </c>
      <c r="K115" s="30">
        <f t="shared" si="15"/>
        <v>0</v>
      </c>
    </row>
    <row r="116" spans="1:11" ht="15">
      <c r="A116" s="5" t="s">
        <v>209</v>
      </c>
      <c r="B116" s="39">
        <v>0</v>
      </c>
      <c r="C116" s="26">
        <f t="shared" si="8"/>
        <v>0</v>
      </c>
      <c r="D116" s="29">
        <f t="shared" si="9"/>
        <v>0</v>
      </c>
      <c r="E116" s="29">
        <f t="shared" si="10"/>
        <v>0</v>
      </c>
      <c r="F116" s="29">
        <f t="shared" si="11"/>
        <v>0</v>
      </c>
      <c r="G116" s="39">
        <v>0</v>
      </c>
      <c r="H116" s="29">
        <f t="shared" si="12"/>
        <v>0</v>
      </c>
      <c r="I116" s="29">
        <f t="shared" si="13"/>
        <v>0</v>
      </c>
      <c r="J116" s="29">
        <f t="shared" si="14"/>
        <v>0</v>
      </c>
      <c r="K116" s="30">
        <f t="shared" si="15"/>
        <v>0</v>
      </c>
    </row>
    <row r="117" spans="1:11" ht="15">
      <c r="A117" s="5" t="s">
        <v>210</v>
      </c>
      <c r="B117" s="39">
        <v>4.4458669895052802E-2</v>
      </c>
      <c r="C117" s="26">
        <f t="shared" si="8"/>
        <v>1.8316971996761754E-2</v>
      </c>
      <c r="D117" s="29">
        <f t="shared" si="9"/>
        <v>1.1559254172713728E-3</v>
      </c>
      <c r="E117" s="29">
        <f t="shared" si="10"/>
        <v>1.9561814753823233E-3</v>
      </c>
      <c r="F117" s="29">
        <f t="shared" si="11"/>
        <v>2.3029591005637354E-2</v>
      </c>
      <c r="G117" s="39">
        <v>0.11372324117717</v>
      </c>
      <c r="H117" s="29">
        <f t="shared" si="12"/>
        <v>4.1395259788489881E-2</v>
      </c>
      <c r="I117" s="29">
        <f t="shared" si="13"/>
        <v>2.61563454707491E-3</v>
      </c>
      <c r="J117" s="29">
        <f t="shared" si="14"/>
        <v>2.2062308788370982E-2</v>
      </c>
      <c r="K117" s="30">
        <f t="shared" si="15"/>
        <v>4.7650038053234228E-2</v>
      </c>
    </row>
    <row r="118" spans="1:11" ht="15">
      <c r="A118" s="5" t="s">
        <v>211</v>
      </c>
      <c r="B118" s="39">
        <v>0</v>
      </c>
      <c r="C118" s="26">
        <f t="shared" si="8"/>
        <v>0</v>
      </c>
      <c r="D118" s="29">
        <f t="shared" si="9"/>
        <v>0</v>
      </c>
      <c r="E118" s="29">
        <f t="shared" si="10"/>
        <v>0</v>
      </c>
      <c r="F118" s="29">
        <f t="shared" si="11"/>
        <v>0</v>
      </c>
      <c r="G118" s="39">
        <v>0</v>
      </c>
      <c r="H118" s="29">
        <f t="shared" si="12"/>
        <v>0</v>
      </c>
      <c r="I118" s="29">
        <f t="shared" si="13"/>
        <v>0</v>
      </c>
      <c r="J118" s="29">
        <f t="shared" si="14"/>
        <v>0</v>
      </c>
      <c r="K118" s="30">
        <f t="shared" si="15"/>
        <v>0</v>
      </c>
    </row>
    <row r="119" spans="1:11" ht="15">
      <c r="A119" s="5" t="s">
        <v>213</v>
      </c>
      <c r="B119" s="39">
        <v>0</v>
      </c>
      <c r="C119" s="26">
        <f t="shared" si="8"/>
        <v>0</v>
      </c>
      <c r="D119" s="29">
        <f t="shared" si="9"/>
        <v>0</v>
      </c>
      <c r="E119" s="29">
        <f t="shared" si="10"/>
        <v>0</v>
      </c>
      <c r="F119" s="29">
        <f t="shared" si="11"/>
        <v>0</v>
      </c>
      <c r="G119" s="39">
        <v>0</v>
      </c>
      <c r="H119" s="29">
        <f t="shared" si="12"/>
        <v>0</v>
      </c>
      <c r="I119" s="29">
        <f t="shared" si="13"/>
        <v>0</v>
      </c>
      <c r="J119" s="29">
        <f t="shared" si="14"/>
        <v>0</v>
      </c>
      <c r="K119" s="30">
        <f t="shared" si="15"/>
        <v>0</v>
      </c>
    </row>
    <row r="120" spans="1:11" ht="15">
      <c r="A120" s="5" t="s">
        <v>215</v>
      </c>
      <c r="B120" s="39">
        <v>0.358497673559528</v>
      </c>
      <c r="C120" s="26">
        <f t="shared" si="8"/>
        <v>0.14770104150652552</v>
      </c>
      <c r="D120" s="29">
        <f t="shared" si="9"/>
        <v>9.3209395125477268E-3</v>
      </c>
      <c r="E120" s="29">
        <f t="shared" si="10"/>
        <v>1.5773897636619232E-2</v>
      </c>
      <c r="F120" s="29">
        <f t="shared" si="11"/>
        <v>0.18570179490383551</v>
      </c>
      <c r="G120" s="39">
        <v>0.91702062810028195</v>
      </c>
      <c r="H120" s="29">
        <f t="shared" si="12"/>
        <v>0.3337955086285026</v>
      </c>
      <c r="I120" s="29">
        <f t="shared" si="13"/>
        <v>2.1091474446306484E-2</v>
      </c>
      <c r="J120" s="29">
        <f t="shared" si="14"/>
        <v>0.17790200185145472</v>
      </c>
      <c r="K120" s="30">
        <f t="shared" si="15"/>
        <v>0.38423164317401814</v>
      </c>
    </row>
    <row r="121" spans="1:11" ht="15">
      <c r="A121" s="5" t="s">
        <v>216</v>
      </c>
      <c r="B121" s="39">
        <v>2.38687012103043E-6</v>
      </c>
      <c r="C121" s="26">
        <f t="shared" si="8"/>
        <v>9.8339048986453719E-7</v>
      </c>
      <c r="D121" s="29">
        <f t="shared" si="9"/>
        <v>6.2058623146791176E-8</v>
      </c>
      <c r="E121" s="29">
        <f t="shared" si="10"/>
        <v>1.0502228532533891E-7</v>
      </c>
      <c r="F121" s="29">
        <f t="shared" si="11"/>
        <v>1.2363987226937627E-6</v>
      </c>
      <c r="G121" s="39">
        <v>6.1055044398152099E-6</v>
      </c>
      <c r="H121" s="29">
        <f t="shared" si="12"/>
        <v>2.2224036160927362E-6</v>
      </c>
      <c r="I121" s="29">
        <f t="shared" si="13"/>
        <v>1.4042660211574983E-7</v>
      </c>
      <c r="J121" s="29">
        <f t="shared" si="14"/>
        <v>1.1844678613241507E-6</v>
      </c>
      <c r="K121" s="30">
        <f t="shared" si="15"/>
        <v>2.5582063602825729E-6</v>
      </c>
    </row>
    <row r="122" spans="1:11" ht="15">
      <c r="A122" s="5" t="s">
        <v>217</v>
      </c>
      <c r="B122" s="39">
        <v>0</v>
      </c>
      <c r="C122" s="26">
        <f t="shared" si="8"/>
        <v>0</v>
      </c>
      <c r="D122" s="29">
        <f t="shared" si="9"/>
        <v>0</v>
      </c>
      <c r="E122" s="29">
        <f t="shared" si="10"/>
        <v>0</v>
      </c>
      <c r="F122" s="29">
        <f t="shared" si="11"/>
        <v>0</v>
      </c>
      <c r="G122" s="39">
        <v>0</v>
      </c>
      <c r="H122" s="29">
        <f t="shared" si="12"/>
        <v>0</v>
      </c>
      <c r="I122" s="29">
        <f t="shared" si="13"/>
        <v>0</v>
      </c>
      <c r="J122" s="29">
        <f t="shared" si="14"/>
        <v>0</v>
      </c>
      <c r="K122" s="30">
        <f t="shared" si="15"/>
        <v>0</v>
      </c>
    </row>
    <row r="123" spans="1:11" ht="15">
      <c r="A123" s="5" t="s">
        <v>218</v>
      </c>
      <c r="B123" s="39">
        <v>1.46580018477631E-6</v>
      </c>
      <c r="C123" s="26">
        <f t="shared" si="8"/>
        <v>6.0390967612783972E-7</v>
      </c>
      <c r="D123" s="29">
        <f t="shared" si="9"/>
        <v>3.8110804804184058E-8</v>
      </c>
      <c r="E123" s="29">
        <f t="shared" si="10"/>
        <v>6.4495208130157633E-8</v>
      </c>
      <c r="F123" s="29">
        <f t="shared" si="11"/>
        <v>7.5928449571412856E-7</v>
      </c>
      <c r="G123" s="39">
        <v>3.7494497321748598E-6</v>
      </c>
      <c r="H123" s="29">
        <f t="shared" si="12"/>
        <v>1.364799702511649E-6</v>
      </c>
      <c r="I123" s="29">
        <f t="shared" si="13"/>
        <v>8.6237343840021771E-8</v>
      </c>
      <c r="J123" s="29">
        <f t="shared" si="14"/>
        <v>7.2739324804192282E-7</v>
      </c>
      <c r="K123" s="30">
        <f t="shared" si="15"/>
        <v>1.5710194377812663E-6</v>
      </c>
    </row>
    <row r="124" spans="1:11" ht="15">
      <c r="A124" s="5" t="s">
        <v>221</v>
      </c>
      <c r="B124" s="39">
        <v>2.97435411851813E-3</v>
      </c>
      <c r="C124" s="26">
        <f t="shared" si="8"/>
        <v>1.2254338968294696E-3</v>
      </c>
      <c r="D124" s="29">
        <f t="shared" si="9"/>
        <v>7.7333207081471382E-5</v>
      </c>
      <c r="E124" s="29">
        <f t="shared" si="10"/>
        <v>1.3087158121479771E-4</v>
      </c>
      <c r="F124" s="29">
        <f t="shared" si="11"/>
        <v>1.5407154333923914E-3</v>
      </c>
      <c r="G124" s="39">
        <v>7.6082615958824396E-3</v>
      </c>
      <c r="H124" s="29">
        <f t="shared" si="12"/>
        <v>2.7694072209012081E-3</v>
      </c>
      <c r="I124" s="29">
        <f t="shared" si="13"/>
        <v>1.7499001670529611E-4</v>
      </c>
      <c r="J124" s="29">
        <f t="shared" si="14"/>
        <v>1.4760027496011933E-3</v>
      </c>
      <c r="K124" s="30">
        <f t="shared" si="15"/>
        <v>3.1878616086747419E-3</v>
      </c>
    </row>
    <row r="125" spans="1:11" ht="15">
      <c r="A125" s="5" t="s">
        <v>223</v>
      </c>
      <c r="B125" s="39">
        <v>0</v>
      </c>
      <c r="C125" s="26">
        <f t="shared" si="8"/>
        <v>0</v>
      </c>
      <c r="D125" s="29">
        <f t="shared" si="9"/>
        <v>0</v>
      </c>
      <c r="E125" s="29">
        <f t="shared" si="10"/>
        <v>0</v>
      </c>
      <c r="F125" s="29">
        <f t="shared" si="11"/>
        <v>0</v>
      </c>
      <c r="G125" s="39">
        <v>0</v>
      </c>
      <c r="H125" s="29">
        <f t="shared" si="12"/>
        <v>0</v>
      </c>
      <c r="I125" s="29">
        <f t="shared" si="13"/>
        <v>0</v>
      </c>
      <c r="J125" s="29">
        <f t="shared" si="14"/>
        <v>0</v>
      </c>
      <c r="K125" s="30">
        <f t="shared" si="15"/>
        <v>0</v>
      </c>
    </row>
    <row r="126" spans="1:11" ht="15">
      <c r="A126" s="5" t="s">
        <v>224</v>
      </c>
      <c r="B126" s="39">
        <v>7.30169466257757</v>
      </c>
      <c r="C126" s="26">
        <f t="shared" si="8"/>
        <v>3.0082982009819585</v>
      </c>
      <c r="D126" s="29">
        <f t="shared" si="9"/>
        <v>0.1898440612270168</v>
      </c>
      <c r="E126" s="29">
        <f t="shared" si="10"/>
        <v>0.32127456515341307</v>
      </c>
      <c r="F126" s="29">
        <f t="shared" si="11"/>
        <v>3.7822778352151816</v>
      </c>
      <c r="G126" s="39">
        <v>18.677400495212801</v>
      </c>
      <c r="H126" s="29">
        <f t="shared" si="12"/>
        <v>6.7985737802574597</v>
      </c>
      <c r="I126" s="29">
        <f t="shared" si="13"/>
        <v>0.42958021138989444</v>
      </c>
      <c r="J126" s="29">
        <f t="shared" si="14"/>
        <v>3.6234156960712833</v>
      </c>
      <c r="K126" s="30">
        <f t="shared" si="15"/>
        <v>7.8258308074941629</v>
      </c>
    </row>
    <row r="127" spans="1:11" ht="15">
      <c r="A127" s="5" t="s">
        <v>226</v>
      </c>
      <c r="B127" s="39">
        <v>0.33649486748319501</v>
      </c>
      <c r="C127" s="26">
        <f t="shared" si="8"/>
        <v>0.13863588540307634</v>
      </c>
      <c r="D127" s="29">
        <f t="shared" si="9"/>
        <v>8.7488665545630701E-3</v>
      </c>
      <c r="E127" s="29">
        <f t="shared" si="10"/>
        <v>1.480577416926058E-2</v>
      </c>
      <c r="F127" s="29">
        <f t="shared" si="11"/>
        <v>0.17430434135629502</v>
      </c>
      <c r="G127" s="39">
        <v>0.86073845798813098</v>
      </c>
      <c r="H127" s="29">
        <f t="shared" si="12"/>
        <v>0.31330879870767969</v>
      </c>
      <c r="I127" s="29">
        <f t="shared" si="13"/>
        <v>1.9796984533727011E-2</v>
      </c>
      <c r="J127" s="29">
        <f t="shared" si="14"/>
        <v>0.16698326084969742</v>
      </c>
      <c r="K127" s="30">
        <f t="shared" si="15"/>
        <v>0.36064941389702687</v>
      </c>
    </row>
    <row r="128" spans="1:11" ht="15">
      <c r="A128" s="5" t="s">
        <v>227</v>
      </c>
      <c r="B128" s="39">
        <v>0</v>
      </c>
      <c r="C128" s="26">
        <f t="shared" si="8"/>
        <v>0</v>
      </c>
      <c r="D128" s="29">
        <f t="shared" si="9"/>
        <v>0</v>
      </c>
      <c r="E128" s="29">
        <f t="shared" si="10"/>
        <v>0</v>
      </c>
      <c r="F128" s="29">
        <f t="shared" si="11"/>
        <v>0</v>
      </c>
      <c r="G128" s="39">
        <v>0</v>
      </c>
      <c r="H128" s="29">
        <f t="shared" si="12"/>
        <v>0</v>
      </c>
      <c r="I128" s="29">
        <f t="shared" si="13"/>
        <v>0</v>
      </c>
      <c r="J128" s="29">
        <f t="shared" si="14"/>
        <v>0</v>
      </c>
      <c r="K128" s="30">
        <f t="shared" si="15"/>
        <v>0</v>
      </c>
    </row>
    <row r="129" spans="1:11" ht="15">
      <c r="A129" s="5" t="s">
        <v>230</v>
      </c>
      <c r="B129" s="39">
        <v>0</v>
      </c>
      <c r="C129" s="26">
        <f t="shared" si="8"/>
        <v>0</v>
      </c>
      <c r="D129" s="29">
        <f t="shared" si="9"/>
        <v>0</v>
      </c>
      <c r="E129" s="29">
        <f t="shared" si="10"/>
        <v>0</v>
      </c>
      <c r="F129" s="29">
        <f t="shared" si="11"/>
        <v>0</v>
      </c>
      <c r="G129" s="39">
        <v>0</v>
      </c>
      <c r="H129" s="29">
        <f t="shared" si="12"/>
        <v>0</v>
      </c>
      <c r="I129" s="29">
        <f t="shared" si="13"/>
        <v>0</v>
      </c>
      <c r="J129" s="29">
        <f t="shared" si="14"/>
        <v>0</v>
      </c>
      <c r="K129" s="30">
        <f t="shared" si="15"/>
        <v>0</v>
      </c>
    </row>
    <row r="130" spans="1:11" ht="15">
      <c r="A130" s="5" t="s">
        <v>232</v>
      </c>
      <c r="B130" s="39">
        <v>1.22040336855621E-4</v>
      </c>
      <c r="C130" s="26">
        <f t="shared" si="8"/>
        <v>5.0280618784515848E-5</v>
      </c>
      <c r="D130" s="29">
        <f t="shared" si="9"/>
        <v>3.1730487582461457E-6</v>
      </c>
      <c r="E130" s="29">
        <f t="shared" si="10"/>
        <v>5.3697748216473236E-6</v>
      </c>
      <c r="F130" s="29">
        <f t="shared" si="11"/>
        <v>6.3216894491211677E-5</v>
      </c>
      <c r="G130" s="39">
        <v>3.1217359166022202E-4</v>
      </c>
      <c r="H130" s="29">
        <f t="shared" si="12"/>
        <v>1.1363118736432081E-4</v>
      </c>
      <c r="I130" s="29">
        <f t="shared" si="13"/>
        <v>7.1799926081851065E-6</v>
      </c>
      <c r="J130" s="29">
        <f t="shared" si="14"/>
        <v>6.0561676782083072E-5</v>
      </c>
      <c r="K130" s="30">
        <f t="shared" si="15"/>
        <v>1.3080073490563302E-4</v>
      </c>
    </row>
    <row r="131" spans="1:11" ht="15">
      <c r="A131" s="5" t="s">
        <v>233</v>
      </c>
      <c r="B131" s="39">
        <v>0</v>
      </c>
      <c r="C131" s="26">
        <f t="shared" si="8"/>
        <v>0</v>
      </c>
      <c r="D131" s="29">
        <f t="shared" si="9"/>
        <v>0</v>
      </c>
      <c r="E131" s="29">
        <f t="shared" si="10"/>
        <v>0</v>
      </c>
      <c r="F131" s="29">
        <f t="shared" si="11"/>
        <v>0</v>
      </c>
      <c r="G131" s="39">
        <v>0</v>
      </c>
      <c r="H131" s="29">
        <f t="shared" si="12"/>
        <v>0</v>
      </c>
      <c r="I131" s="29">
        <f t="shared" si="13"/>
        <v>0</v>
      </c>
      <c r="J131" s="29">
        <f t="shared" si="14"/>
        <v>0</v>
      </c>
      <c r="K131" s="30">
        <f t="shared" si="15"/>
        <v>0</v>
      </c>
    </row>
    <row r="132" spans="1:11" ht="15">
      <c r="A132" s="5" t="s">
        <v>235</v>
      </c>
      <c r="B132" s="39">
        <v>5.1800551100506496E-4</v>
      </c>
      <c r="C132" s="26">
        <f t="shared" si="8"/>
        <v>2.1341827053408675E-4</v>
      </c>
      <c r="D132" s="29">
        <f t="shared" si="9"/>
        <v>1.3468143286131689E-5</v>
      </c>
      <c r="E132" s="29">
        <f t="shared" si="10"/>
        <v>2.2792242484222857E-5</v>
      </c>
      <c r="F132" s="29">
        <f t="shared" si="11"/>
        <v>2.6832685470062364E-4</v>
      </c>
      <c r="G132" s="39">
        <v>1.3250343700832801E-3</v>
      </c>
      <c r="H132" s="29">
        <f t="shared" si="12"/>
        <v>4.8231251071031392E-4</v>
      </c>
      <c r="I132" s="29">
        <f t="shared" si="13"/>
        <v>3.0475790511915441E-5</v>
      </c>
      <c r="J132" s="29">
        <f t="shared" si="14"/>
        <v>2.5705666779615634E-4</v>
      </c>
      <c r="K132" s="30">
        <f t="shared" si="15"/>
        <v>5.5518940106489439E-4</v>
      </c>
    </row>
    <row r="133" spans="1:11" ht="15">
      <c r="A133" s="5" t="s">
        <v>237</v>
      </c>
      <c r="B133" s="39">
        <v>9.7352741732671597E-7</v>
      </c>
      <c r="C133" s="26">
        <f t="shared" ref="C133:C196" si="16">B133*0.412</f>
        <v>4.0109329593860694E-7</v>
      </c>
      <c r="D133" s="29">
        <f t="shared" ref="D133:D196" si="17">B133*0.026</f>
        <v>2.5311712850494615E-8</v>
      </c>
      <c r="E133" s="29">
        <f t="shared" ref="E133:E196" si="18">B133*0.044</f>
        <v>4.2835206362375497E-8</v>
      </c>
      <c r="F133" s="29">
        <f t="shared" ref="F133:F196" si="19">B133*0.518</f>
        <v>5.0428720217523887E-7</v>
      </c>
      <c r="G133" s="39">
        <v>2.4902385414268299E-6</v>
      </c>
      <c r="H133" s="29">
        <f t="shared" ref="H133:H196" si="20">G133*0.364</f>
        <v>9.0644682907936609E-7</v>
      </c>
      <c r="I133" s="29">
        <f t="shared" ref="I133:I196" si="21">G133*0.023</f>
        <v>5.7275486452817088E-8</v>
      </c>
      <c r="J133" s="29">
        <f t="shared" ref="J133:J196" si="22">G133*0.194</f>
        <v>4.8310627703680505E-7</v>
      </c>
      <c r="K133" s="30">
        <f t="shared" ref="K133:K196" si="23">G133*0.419</f>
        <v>1.0434099488578416E-6</v>
      </c>
    </row>
    <row r="134" spans="1:11" ht="15">
      <c r="A134" s="5" t="s">
        <v>239</v>
      </c>
      <c r="B134" s="39">
        <v>0</v>
      </c>
      <c r="C134" s="26">
        <f t="shared" si="16"/>
        <v>0</v>
      </c>
      <c r="D134" s="29">
        <f t="shared" si="17"/>
        <v>0</v>
      </c>
      <c r="E134" s="29">
        <f t="shared" si="18"/>
        <v>0</v>
      </c>
      <c r="F134" s="29">
        <f t="shared" si="19"/>
        <v>0</v>
      </c>
      <c r="G134" s="39">
        <v>0</v>
      </c>
      <c r="H134" s="29">
        <f t="shared" si="20"/>
        <v>0</v>
      </c>
      <c r="I134" s="29">
        <f t="shared" si="21"/>
        <v>0</v>
      </c>
      <c r="J134" s="29">
        <f t="shared" si="22"/>
        <v>0</v>
      </c>
      <c r="K134" s="30">
        <f t="shared" si="23"/>
        <v>0</v>
      </c>
    </row>
    <row r="135" spans="1:11" ht="15">
      <c r="A135" s="5" t="s">
        <v>240</v>
      </c>
      <c r="B135" s="39">
        <v>1.3940981790987799E-2</v>
      </c>
      <c r="C135" s="26">
        <f t="shared" si="16"/>
        <v>5.7436844978869727E-3</v>
      </c>
      <c r="D135" s="29">
        <f t="shared" si="17"/>
        <v>3.6246552656568279E-4</v>
      </c>
      <c r="E135" s="29">
        <f t="shared" si="18"/>
        <v>6.1340319880346316E-4</v>
      </c>
      <c r="F135" s="29">
        <f t="shared" si="19"/>
        <v>7.2214285677316805E-3</v>
      </c>
      <c r="G135" s="39">
        <v>3.5660392859379199E-2</v>
      </c>
      <c r="H135" s="29">
        <f t="shared" si="20"/>
        <v>1.2980383000814028E-2</v>
      </c>
      <c r="I135" s="29">
        <f t="shared" si="21"/>
        <v>8.2018903576572158E-4</v>
      </c>
      <c r="J135" s="29">
        <f t="shared" si="22"/>
        <v>6.9181162147195644E-3</v>
      </c>
      <c r="K135" s="30">
        <f t="shared" si="23"/>
        <v>1.4941704608079883E-2</v>
      </c>
    </row>
    <row r="136" spans="1:11" ht="15">
      <c r="A136" s="5" t="s">
        <v>242</v>
      </c>
      <c r="B136" s="39">
        <v>1.45196613089053E-5</v>
      </c>
      <c r="C136" s="26">
        <f t="shared" si="16"/>
        <v>5.9821004592689837E-6</v>
      </c>
      <c r="D136" s="29">
        <f t="shared" si="17"/>
        <v>3.7751119403153778E-7</v>
      </c>
      <c r="E136" s="29">
        <f t="shared" si="18"/>
        <v>6.388650975918332E-7</v>
      </c>
      <c r="F136" s="29">
        <f t="shared" si="19"/>
        <v>7.5211845580129454E-6</v>
      </c>
      <c r="G136" s="39">
        <v>3.7140628559991897E-5</v>
      </c>
      <c r="H136" s="29">
        <f t="shared" si="20"/>
        <v>1.3519188795837051E-5</v>
      </c>
      <c r="I136" s="29">
        <f t="shared" si="21"/>
        <v>8.5423445687981361E-7</v>
      </c>
      <c r="J136" s="29">
        <f t="shared" si="22"/>
        <v>7.2052819406384286E-6</v>
      </c>
      <c r="K136" s="30">
        <f t="shared" si="23"/>
        <v>1.5561923366636606E-5</v>
      </c>
    </row>
    <row r="137" spans="1:11" ht="15">
      <c r="A137" s="5" t="s">
        <v>244</v>
      </c>
      <c r="B137" s="39">
        <v>1.6184897381678299E-4</v>
      </c>
      <c r="C137" s="26">
        <f t="shared" si="16"/>
        <v>6.6681777212514583E-5</v>
      </c>
      <c r="D137" s="29">
        <f t="shared" si="17"/>
        <v>4.2080733192363576E-6</v>
      </c>
      <c r="E137" s="29">
        <f t="shared" si="18"/>
        <v>7.121354847938451E-6</v>
      </c>
      <c r="F137" s="29">
        <f t="shared" si="19"/>
        <v>8.3837768437093597E-5</v>
      </c>
      <c r="G137" s="39">
        <v>4.1400226158568899E-4</v>
      </c>
      <c r="H137" s="29">
        <f t="shared" si="20"/>
        <v>1.5069682321719078E-4</v>
      </c>
      <c r="I137" s="29">
        <f t="shared" si="21"/>
        <v>9.5220520164708473E-6</v>
      </c>
      <c r="J137" s="29">
        <f t="shared" si="22"/>
        <v>8.0316438747623663E-5</v>
      </c>
      <c r="K137" s="30">
        <f t="shared" si="23"/>
        <v>1.7346694760440369E-4</v>
      </c>
    </row>
    <row r="138" spans="1:11" ht="15">
      <c r="A138" s="5" t="s">
        <v>246</v>
      </c>
      <c r="B138" s="39">
        <v>0</v>
      </c>
      <c r="C138" s="26">
        <f t="shared" si="16"/>
        <v>0</v>
      </c>
      <c r="D138" s="29">
        <f t="shared" si="17"/>
        <v>0</v>
      </c>
      <c r="E138" s="29">
        <f t="shared" si="18"/>
        <v>0</v>
      </c>
      <c r="F138" s="29">
        <f t="shared" si="19"/>
        <v>0</v>
      </c>
      <c r="G138" s="39">
        <v>0</v>
      </c>
      <c r="H138" s="29">
        <f t="shared" si="20"/>
        <v>0</v>
      </c>
      <c r="I138" s="29">
        <f t="shared" si="21"/>
        <v>0</v>
      </c>
      <c r="J138" s="29">
        <f t="shared" si="22"/>
        <v>0</v>
      </c>
      <c r="K138" s="30">
        <f t="shared" si="23"/>
        <v>0</v>
      </c>
    </row>
    <row r="139" spans="1:11" ht="15">
      <c r="A139" s="5" t="s">
        <v>247</v>
      </c>
      <c r="B139" s="39">
        <v>5.3174516109476301E-3</v>
      </c>
      <c r="C139" s="26">
        <f t="shared" si="16"/>
        <v>2.1907900637104234E-3</v>
      </c>
      <c r="D139" s="29">
        <f t="shared" si="17"/>
        <v>1.3825374188463838E-4</v>
      </c>
      <c r="E139" s="29">
        <f t="shared" si="18"/>
        <v>2.3396787088169572E-4</v>
      </c>
      <c r="F139" s="29">
        <f t="shared" si="19"/>
        <v>2.7544399344708727E-3</v>
      </c>
      <c r="G139" s="39">
        <v>1.3601797656727E-2</v>
      </c>
      <c r="H139" s="29">
        <f t="shared" si="20"/>
        <v>4.9510543470486276E-3</v>
      </c>
      <c r="I139" s="29">
        <f t="shared" si="21"/>
        <v>3.1284134610472101E-4</v>
      </c>
      <c r="J139" s="29">
        <f t="shared" si="22"/>
        <v>2.6387487454050378E-3</v>
      </c>
      <c r="K139" s="30">
        <f t="shared" si="23"/>
        <v>5.6991532181686127E-3</v>
      </c>
    </row>
    <row r="140" spans="1:11" ht="15">
      <c r="A140" s="5" t="s">
        <v>248</v>
      </c>
      <c r="B140" s="39">
        <v>0</v>
      </c>
      <c r="C140" s="26">
        <f t="shared" si="16"/>
        <v>0</v>
      </c>
      <c r="D140" s="29">
        <f t="shared" si="17"/>
        <v>0</v>
      </c>
      <c r="E140" s="29">
        <f t="shared" si="18"/>
        <v>0</v>
      </c>
      <c r="F140" s="29">
        <f t="shared" si="19"/>
        <v>0</v>
      </c>
      <c r="G140" s="39">
        <v>0</v>
      </c>
      <c r="H140" s="29">
        <f t="shared" si="20"/>
        <v>0</v>
      </c>
      <c r="I140" s="29">
        <f t="shared" si="21"/>
        <v>0</v>
      </c>
      <c r="J140" s="29">
        <f t="shared" si="22"/>
        <v>0</v>
      </c>
      <c r="K140" s="30">
        <f t="shared" si="23"/>
        <v>0</v>
      </c>
    </row>
    <row r="141" spans="1:11" ht="15">
      <c r="A141" s="5" t="s">
        <v>249</v>
      </c>
      <c r="B141" s="39">
        <v>0</v>
      </c>
      <c r="C141" s="26">
        <f t="shared" si="16"/>
        <v>0</v>
      </c>
      <c r="D141" s="29">
        <f t="shared" si="17"/>
        <v>0</v>
      </c>
      <c r="E141" s="29">
        <f t="shared" si="18"/>
        <v>0</v>
      </c>
      <c r="F141" s="29">
        <f t="shared" si="19"/>
        <v>0</v>
      </c>
      <c r="G141" s="39">
        <v>0</v>
      </c>
      <c r="H141" s="29">
        <f t="shared" si="20"/>
        <v>0</v>
      </c>
      <c r="I141" s="29">
        <f t="shared" si="21"/>
        <v>0</v>
      </c>
      <c r="J141" s="29">
        <f t="shared" si="22"/>
        <v>0</v>
      </c>
      <c r="K141" s="30">
        <f t="shared" si="23"/>
        <v>0</v>
      </c>
    </row>
    <row r="142" spans="1:11" ht="15">
      <c r="A142" s="14" t="s">
        <v>251</v>
      </c>
      <c r="B142" s="39">
        <v>6.2300832263187198E-3</v>
      </c>
      <c r="C142" s="26">
        <f t="shared" si="16"/>
        <v>2.5667942892433123E-3</v>
      </c>
      <c r="D142" s="29">
        <f t="shared" si="17"/>
        <v>1.619821638842867E-4</v>
      </c>
      <c r="E142" s="29">
        <f t="shared" si="18"/>
        <v>2.7412366195802364E-4</v>
      </c>
      <c r="F142" s="29">
        <f t="shared" si="19"/>
        <v>3.2271831112330972E-3</v>
      </c>
      <c r="G142" s="39">
        <v>1.5936267526062999E-2</v>
      </c>
      <c r="H142" s="29">
        <f t="shared" si="20"/>
        <v>5.8008013794869319E-3</v>
      </c>
      <c r="I142" s="29">
        <f t="shared" si="21"/>
        <v>3.6653415309944898E-4</v>
      </c>
      <c r="J142" s="29">
        <f t="shared" si="22"/>
        <v>3.091635900056222E-3</v>
      </c>
      <c r="K142" s="30">
        <f t="shared" si="23"/>
        <v>6.6772960934203965E-3</v>
      </c>
    </row>
    <row r="143" spans="1:11" ht="15">
      <c r="A143" s="5" t="s">
        <v>253</v>
      </c>
      <c r="B143" s="39">
        <v>0</v>
      </c>
      <c r="C143" s="26">
        <f t="shared" si="16"/>
        <v>0</v>
      </c>
      <c r="D143" s="29">
        <f t="shared" si="17"/>
        <v>0</v>
      </c>
      <c r="E143" s="29">
        <f t="shared" si="18"/>
        <v>0</v>
      </c>
      <c r="F143" s="29">
        <f t="shared" si="19"/>
        <v>0</v>
      </c>
      <c r="G143" s="39">
        <v>0</v>
      </c>
      <c r="H143" s="29">
        <f t="shared" si="20"/>
        <v>0</v>
      </c>
      <c r="I143" s="29">
        <f t="shared" si="21"/>
        <v>0</v>
      </c>
      <c r="J143" s="29">
        <f t="shared" si="22"/>
        <v>0</v>
      </c>
      <c r="K143" s="30">
        <f t="shared" si="23"/>
        <v>0</v>
      </c>
    </row>
    <row r="144" spans="1:11" ht="15">
      <c r="A144" s="5" t="s">
        <v>254</v>
      </c>
      <c r="B144" s="39">
        <v>0</v>
      </c>
      <c r="C144" s="26">
        <f t="shared" si="16"/>
        <v>0</v>
      </c>
      <c r="D144" s="29">
        <f t="shared" si="17"/>
        <v>0</v>
      </c>
      <c r="E144" s="29">
        <f t="shared" si="18"/>
        <v>0</v>
      </c>
      <c r="F144" s="29">
        <f t="shared" si="19"/>
        <v>0</v>
      </c>
      <c r="G144" s="39">
        <v>0</v>
      </c>
      <c r="H144" s="29">
        <f t="shared" si="20"/>
        <v>0</v>
      </c>
      <c r="I144" s="29">
        <f t="shared" si="21"/>
        <v>0</v>
      </c>
      <c r="J144" s="29">
        <f t="shared" si="22"/>
        <v>0</v>
      </c>
      <c r="K144" s="30">
        <f t="shared" si="23"/>
        <v>0</v>
      </c>
    </row>
    <row r="145" spans="1:11" ht="15">
      <c r="A145" s="5" t="s">
        <v>256</v>
      </c>
      <c r="B145" s="39">
        <v>1.7035674784727001E-4</v>
      </c>
      <c r="C145" s="26">
        <f t="shared" si="16"/>
        <v>7.0186980113075235E-5</v>
      </c>
      <c r="D145" s="29">
        <f t="shared" si="17"/>
        <v>4.4292754440290197E-6</v>
      </c>
      <c r="E145" s="29">
        <f t="shared" si="18"/>
        <v>7.4956969052798802E-6</v>
      </c>
      <c r="F145" s="29">
        <f t="shared" si="19"/>
        <v>8.8244795384885875E-5</v>
      </c>
      <c r="G145" s="39">
        <v>4.3576475785995599E-4</v>
      </c>
      <c r="H145" s="29">
        <f t="shared" si="20"/>
        <v>1.5861837186102398E-4</v>
      </c>
      <c r="I145" s="29">
        <f t="shared" si="21"/>
        <v>1.0022589430778988E-5</v>
      </c>
      <c r="J145" s="29">
        <f t="shared" si="22"/>
        <v>8.4538363024831464E-5</v>
      </c>
      <c r="K145" s="30">
        <f t="shared" si="23"/>
        <v>1.8258543354332155E-4</v>
      </c>
    </row>
    <row r="146" spans="1:11" ht="15">
      <c r="A146" s="5" t="s">
        <v>258</v>
      </c>
      <c r="B146" s="39">
        <v>0</v>
      </c>
      <c r="C146" s="26">
        <f t="shared" si="16"/>
        <v>0</v>
      </c>
      <c r="D146" s="29">
        <f t="shared" si="17"/>
        <v>0</v>
      </c>
      <c r="E146" s="29">
        <f t="shared" si="18"/>
        <v>0</v>
      </c>
      <c r="F146" s="29">
        <f t="shared" si="19"/>
        <v>0</v>
      </c>
      <c r="G146" s="39">
        <v>0</v>
      </c>
      <c r="H146" s="29">
        <f t="shared" si="20"/>
        <v>0</v>
      </c>
      <c r="I146" s="29">
        <f t="shared" si="21"/>
        <v>0</v>
      </c>
      <c r="J146" s="29">
        <f t="shared" si="22"/>
        <v>0</v>
      </c>
      <c r="K146" s="30">
        <f t="shared" si="23"/>
        <v>0</v>
      </c>
    </row>
    <row r="147" spans="1:11" ht="15">
      <c r="A147" s="5" t="s">
        <v>259</v>
      </c>
      <c r="B147" s="39">
        <v>7.2691104496220497E-4</v>
      </c>
      <c r="C147" s="26">
        <f t="shared" si="16"/>
        <v>2.9948735052442841E-4</v>
      </c>
      <c r="D147" s="29">
        <f t="shared" si="17"/>
        <v>1.8899687169017329E-5</v>
      </c>
      <c r="E147" s="29">
        <f t="shared" si="18"/>
        <v>3.1984085978337016E-5</v>
      </c>
      <c r="F147" s="29">
        <f t="shared" si="19"/>
        <v>3.7653992129042221E-4</v>
      </c>
      <c r="G147" s="39">
        <v>1.85940515709815E-3</v>
      </c>
      <c r="H147" s="29">
        <f t="shared" si="20"/>
        <v>6.7682347718372657E-4</v>
      </c>
      <c r="I147" s="29">
        <f t="shared" si="21"/>
        <v>4.2766318613257451E-5</v>
      </c>
      <c r="J147" s="29">
        <f t="shared" si="22"/>
        <v>3.6072460047704112E-4</v>
      </c>
      <c r="K147" s="30">
        <f t="shared" si="23"/>
        <v>7.7909076082412481E-4</v>
      </c>
    </row>
    <row r="148" spans="1:11" ht="15">
      <c r="A148" s="5" t="s">
        <v>260</v>
      </c>
      <c r="B148" s="39">
        <v>7.1656691829369598E-7</v>
      </c>
      <c r="C148" s="26">
        <f t="shared" si="16"/>
        <v>2.952255703370027E-7</v>
      </c>
      <c r="D148" s="29">
        <f t="shared" si="17"/>
        <v>1.8630739875636095E-8</v>
      </c>
      <c r="E148" s="29">
        <f t="shared" si="18"/>
        <v>3.1528944404922624E-8</v>
      </c>
      <c r="F148" s="29">
        <f t="shared" si="19"/>
        <v>3.7118166367613454E-7</v>
      </c>
      <c r="G148" s="39">
        <v>1.83294535488933E-6</v>
      </c>
      <c r="H148" s="29">
        <f t="shared" si="20"/>
        <v>6.6719210917971615E-7</v>
      </c>
      <c r="I148" s="29">
        <f t="shared" si="21"/>
        <v>4.2157743162454587E-8</v>
      </c>
      <c r="J148" s="29">
        <f t="shared" si="22"/>
        <v>3.5559139884853004E-7</v>
      </c>
      <c r="K148" s="30">
        <f t="shared" si="23"/>
        <v>7.6800410369862923E-7</v>
      </c>
    </row>
    <row r="149" spans="1:11" ht="15">
      <c r="A149" s="5" t="s">
        <v>262</v>
      </c>
      <c r="B149" s="39">
        <v>8.1816130367689602E-2</v>
      </c>
      <c r="C149" s="26">
        <f t="shared" si="16"/>
        <v>3.3708245711488116E-2</v>
      </c>
      <c r="D149" s="29">
        <f t="shared" si="17"/>
        <v>2.1272193895599295E-3</v>
      </c>
      <c r="E149" s="29">
        <f t="shared" si="18"/>
        <v>3.5999097361783423E-3</v>
      </c>
      <c r="F149" s="29">
        <f t="shared" si="19"/>
        <v>4.2380755530463214E-2</v>
      </c>
      <c r="G149" s="39">
        <v>0.20928191392030099</v>
      </c>
      <c r="H149" s="29">
        <f t="shared" si="20"/>
        <v>7.6178616666989551E-2</v>
      </c>
      <c r="I149" s="29">
        <f t="shared" si="21"/>
        <v>4.8134840201669226E-3</v>
      </c>
      <c r="J149" s="29">
        <f t="shared" si="22"/>
        <v>4.0600691300538394E-2</v>
      </c>
      <c r="K149" s="30">
        <f t="shared" si="23"/>
        <v>8.7689121932606112E-2</v>
      </c>
    </row>
    <row r="150" spans="1:11" ht="15">
      <c r="A150" s="5" t="s">
        <v>263</v>
      </c>
      <c r="B150" s="39">
        <v>4.3409571210351702E-2</v>
      </c>
      <c r="C150" s="26">
        <f t="shared" si="16"/>
        <v>1.78847433386649E-2</v>
      </c>
      <c r="D150" s="29">
        <f t="shared" si="17"/>
        <v>1.1286488514691442E-3</v>
      </c>
      <c r="E150" s="29">
        <f t="shared" si="18"/>
        <v>1.9100211332554748E-3</v>
      </c>
      <c r="F150" s="29">
        <f t="shared" si="19"/>
        <v>2.2486157886962184E-2</v>
      </c>
      <c r="G150" s="39">
        <v>0.111039694795316</v>
      </c>
      <c r="H150" s="29">
        <f t="shared" si="20"/>
        <v>4.0418448905495022E-2</v>
      </c>
      <c r="I150" s="29">
        <f t="shared" si="21"/>
        <v>2.5539129802922681E-3</v>
      </c>
      <c r="J150" s="29">
        <f t="shared" si="22"/>
        <v>2.1541700790291305E-2</v>
      </c>
      <c r="K150" s="30">
        <f t="shared" si="23"/>
        <v>4.6525632119237402E-2</v>
      </c>
    </row>
    <row r="151" spans="1:11" ht="15">
      <c r="A151" s="5" t="s">
        <v>264</v>
      </c>
      <c r="B151" s="39">
        <v>0</v>
      </c>
      <c r="C151" s="26">
        <f t="shared" si="16"/>
        <v>0</v>
      </c>
      <c r="D151" s="29">
        <f t="shared" si="17"/>
        <v>0</v>
      </c>
      <c r="E151" s="29">
        <f t="shared" si="18"/>
        <v>0</v>
      </c>
      <c r="F151" s="29">
        <f t="shared" si="19"/>
        <v>0</v>
      </c>
      <c r="G151" s="39">
        <v>0</v>
      </c>
      <c r="H151" s="29">
        <f t="shared" si="20"/>
        <v>0</v>
      </c>
      <c r="I151" s="29">
        <f t="shared" si="21"/>
        <v>0</v>
      </c>
      <c r="J151" s="29">
        <f t="shared" si="22"/>
        <v>0</v>
      </c>
      <c r="K151" s="30">
        <f t="shared" si="23"/>
        <v>0</v>
      </c>
    </row>
    <row r="152" spans="1:11" ht="15">
      <c r="A152" s="5" t="s">
        <v>265</v>
      </c>
      <c r="B152" s="39">
        <v>8.7531110683489107E-5</v>
      </c>
      <c r="C152" s="26">
        <f t="shared" si="16"/>
        <v>3.606281760159751E-5</v>
      </c>
      <c r="D152" s="29">
        <f t="shared" si="17"/>
        <v>2.2758088777707168E-6</v>
      </c>
      <c r="E152" s="29">
        <f t="shared" si="18"/>
        <v>3.8513688700735208E-6</v>
      </c>
      <c r="F152" s="29">
        <f t="shared" si="19"/>
        <v>4.5341115334047358E-5</v>
      </c>
      <c r="G152" s="39">
        <v>2.23900571795371E-4</v>
      </c>
      <c r="H152" s="29">
        <f t="shared" si="20"/>
        <v>8.1499808133515036E-5</v>
      </c>
      <c r="I152" s="29">
        <f t="shared" si="21"/>
        <v>5.1497131512935333E-6</v>
      </c>
      <c r="J152" s="29">
        <f t="shared" si="22"/>
        <v>4.3436710928301975E-5</v>
      </c>
      <c r="K152" s="30">
        <f t="shared" si="23"/>
        <v>9.3814339582260444E-5</v>
      </c>
    </row>
    <row r="153" spans="1:11" ht="15">
      <c r="A153" s="5" t="s">
        <v>267</v>
      </c>
      <c r="B153" s="39">
        <v>2.2298758731208201E-4</v>
      </c>
      <c r="C153" s="26">
        <f t="shared" si="16"/>
        <v>9.1870885972577786E-5</v>
      </c>
      <c r="D153" s="29">
        <f t="shared" si="17"/>
        <v>5.7976772701141321E-6</v>
      </c>
      <c r="E153" s="29">
        <f t="shared" si="18"/>
        <v>9.8114538417316075E-6</v>
      </c>
      <c r="F153" s="29">
        <f t="shared" si="19"/>
        <v>1.1550757022765848E-4</v>
      </c>
      <c r="G153" s="39">
        <v>5.7039203447309796E-4</v>
      </c>
      <c r="H153" s="29">
        <f t="shared" si="20"/>
        <v>2.0762270054820766E-4</v>
      </c>
      <c r="I153" s="29">
        <f t="shared" si="21"/>
        <v>1.3119016792881253E-5</v>
      </c>
      <c r="J153" s="29">
        <f t="shared" si="22"/>
        <v>1.10656054687781E-4</v>
      </c>
      <c r="K153" s="30">
        <f t="shared" si="23"/>
        <v>2.3899426244422805E-4</v>
      </c>
    </row>
    <row r="154" spans="1:11" ht="15">
      <c r="A154" s="5" t="s">
        <v>268</v>
      </c>
      <c r="B154" s="39">
        <v>0</v>
      </c>
      <c r="C154" s="26">
        <f t="shared" si="16"/>
        <v>0</v>
      </c>
      <c r="D154" s="29">
        <f t="shared" si="17"/>
        <v>0</v>
      </c>
      <c r="E154" s="29">
        <f t="shared" si="18"/>
        <v>0</v>
      </c>
      <c r="F154" s="29">
        <f t="shared" si="19"/>
        <v>0</v>
      </c>
      <c r="G154" s="39">
        <v>0</v>
      </c>
      <c r="H154" s="29">
        <f t="shared" si="20"/>
        <v>0</v>
      </c>
      <c r="I154" s="29">
        <f t="shared" si="21"/>
        <v>0</v>
      </c>
      <c r="J154" s="29">
        <f t="shared" si="22"/>
        <v>0</v>
      </c>
      <c r="K154" s="30">
        <f t="shared" si="23"/>
        <v>0</v>
      </c>
    </row>
    <row r="155" spans="1:11" ht="15">
      <c r="A155" s="5" t="s">
        <v>271</v>
      </c>
      <c r="B155" s="39">
        <v>0</v>
      </c>
      <c r="C155" s="26">
        <f t="shared" si="16"/>
        <v>0</v>
      </c>
      <c r="D155" s="29">
        <f t="shared" si="17"/>
        <v>0</v>
      </c>
      <c r="E155" s="29">
        <f t="shared" si="18"/>
        <v>0</v>
      </c>
      <c r="F155" s="29">
        <f t="shared" si="19"/>
        <v>0</v>
      </c>
      <c r="G155" s="39">
        <v>0</v>
      </c>
      <c r="H155" s="29">
        <f t="shared" si="20"/>
        <v>0</v>
      </c>
      <c r="I155" s="29">
        <f t="shared" si="21"/>
        <v>0</v>
      </c>
      <c r="J155" s="29">
        <f t="shared" si="22"/>
        <v>0</v>
      </c>
      <c r="K155" s="30">
        <f t="shared" si="23"/>
        <v>0</v>
      </c>
    </row>
    <row r="156" spans="1:11" ht="15">
      <c r="A156" s="5" t="s">
        <v>273</v>
      </c>
      <c r="B156" s="39">
        <v>1.30912486238224E-2</v>
      </c>
      <c r="C156" s="26">
        <f t="shared" si="16"/>
        <v>5.3935944330148287E-3</v>
      </c>
      <c r="D156" s="29">
        <f t="shared" si="17"/>
        <v>3.4037246421938236E-4</v>
      </c>
      <c r="E156" s="29">
        <f t="shared" si="18"/>
        <v>5.760149394481856E-4</v>
      </c>
      <c r="F156" s="29">
        <f t="shared" si="19"/>
        <v>6.7812667871400036E-3</v>
      </c>
      <c r="G156" s="39">
        <v>3.3486814339511103E-2</v>
      </c>
      <c r="H156" s="29">
        <f t="shared" si="20"/>
        <v>1.2189200419582042E-2</v>
      </c>
      <c r="I156" s="29">
        <f t="shared" si="21"/>
        <v>7.7019672980875532E-4</v>
      </c>
      <c r="J156" s="29">
        <f t="shared" si="22"/>
        <v>6.4964419818651547E-3</v>
      </c>
      <c r="K156" s="30">
        <f t="shared" si="23"/>
        <v>1.4030975208255152E-2</v>
      </c>
    </row>
    <row r="157" spans="1:11" ht="15">
      <c r="A157" s="5" t="s">
        <v>274</v>
      </c>
      <c r="B157" s="39">
        <v>0</v>
      </c>
      <c r="C157" s="26">
        <f t="shared" si="16"/>
        <v>0</v>
      </c>
      <c r="D157" s="29">
        <f t="shared" si="17"/>
        <v>0</v>
      </c>
      <c r="E157" s="29">
        <f t="shared" si="18"/>
        <v>0</v>
      </c>
      <c r="F157" s="29">
        <f t="shared" si="19"/>
        <v>0</v>
      </c>
      <c r="G157" s="39">
        <v>0</v>
      </c>
      <c r="H157" s="29">
        <f t="shared" si="20"/>
        <v>0</v>
      </c>
      <c r="I157" s="29">
        <f t="shared" si="21"/>
        <v>0</v>
      </c>
      <c r="J157" s="29">
        <f t="shared" si="22"/>
        <v>0</v>
      </c>
      <c r="K157" s="30">
        <f t="shared" si="23"/>
        <v>0</v>
      </c>
    </row>
    <row r="158" spans="1:11" ht="15">
      <c r="A158" s="5" t="s">
        <v>275</v>
      </c>
      <c r="B158" s="39">
        <v>1.41939945133685E-2</v>
      </c>
      <c r="C158" s="26">
        <f t="shared" si="16"/>
        <v>5.8479257395078216E-3</v>
      </c>
      <c r="D158" s="29">
        <f t="shared" si="17"/>
        <v>3.69043857347581E-4</v>
      </c>
      <c r="E158" s="29">
        <f t="shared" si="18"/>
        <v>6.2453575858821401E-4</v>
      </c>
      <c r="F158" s="29">
        <f t="shared" si="19"/>
        <v>7.3524891579248835E-3</v>
      </c>
      <c r="G158" s="39">
        <v>3.6307587814066497E-2</v>
      </c>
      <c r="H158" s="29">
        <f t="shared" si="20"/>
        <v>1.3215961964320205E-2</v>
      </c>
      <c r="I158" s="29">
        <f t="shared" si="21"/>
        <v>8.350745197235294E-4</v>
      </c>
      <c r="J158" s="29">
        <f t="shared" si="22"/>
        <v>7.0436720359289004E-3</v>
      </c>
      <c r="K158" s="30">
        <f t="shared" si="23"/>
        <v>1.5212879294093862E-2</v>
      </c>
    </row>
    <row r="159" spans="1:11" ht="15">
      <c r="A159" s="5" t="s">
        <v>276</v>
      </c>
      <c r="B159" s="39">
        <v>5.7054600612624901E-5</v>
      </c>
      <c r="C159" s="26">
        <f t="shared" si="16"/>
        <v>2.3506495452401458E-5</v>
      </c>
      <c r="D159" s="29">
        <f t="shared" si="17"/>
        <v>1.4834196159282473E-6</v>
      </c>
      <c r="E159" s="29">
        <f t="shared" si="18"/>
        <v>2.5104024269554953E-6</v>
      </c>
      <c r="F159" s="29">
        <f t="shared" si="19"/>
        <v>2.9554283117339701E-5</v>
      </c>
      <c r="G159" s="39">
        <v>1.4594305500036201E-4</v>
      </c>
      <c r="H159" s="29">
        <f t="shared" si="20"/>
        <v>5.3123272020131768E-5</v>
      </c>
      <c r="I159" s="29">
        <f t="shared" si="21"/>
        <v>3.356690265008326E-6</v>
      </c>
      <c r="J159" s="29">
        <f t="shared" si="22"/>
        <v>2.8312952670070231E-5</v>
      </c>
      <c r="K159" s="30">
        <f t="shared" si="23"/>
        <v>6.1150140045151673E-5</v>
      </c>
    </row>
    <row r="160" spans="1:11" ht="15">
      <c r="A160" s="5" t="s">
        <v>277</v>
      </c>
      <c r="B160" s="39">
        <v>7.5970061026323907E-2</v>
      </c>
      <c r="C160" s="26">
        <f t="shared" si="16"/>
        <v>3.1299665142845448E-2</v>
      </c>
      <c r="D160" s="29">
        <f t="shared" si="17"/>
        <v>1.9752215866844216E-3</v>
      </c>
      <c r="E160" s="29">
        <f t="shared" si="18"/>
        <v>3.3426826851582518E-3</v>
      </c>
      <c r="F160" s="29">
        <f t="shared" si="19"/>
        <v>3.9352491611635787E-2</v>
      </c>
      <c r="G160" s="39">
        <v>0.19432793632232101</v>
      </c>
      <c r="H160" s="29">
        <f t="shared" si="20"/>
        <v>7.0735368821324848E-2</v>
      </c>
      <c r="I160" s="29">
        <f t="shared" si="21"/>
        <v>4.4695425354133829E-3</v>
      </c>
      <c r="J160" s="29">
        <f t="shared" si="22"/>
        <v>3.7699619646530277E-2</v>
      </c>
      <c r="K160" s="30">
        <f t="shared" si="23"/>
        <v>8.1423405319052497E-2</v>
      </c>
    </row>
    <row r="161" spans="1:11" ht="15">
      <c r="A161" s="5" t="s">
        <v>278</v>
      </c>
      <c r="B161" s="39">
        <v>0</v>
      </c>
      <c r="C161" s="26">
        <f t="shared" si="16"/>
        <v>0</v>
      </c>
      <c r="D161" s="29">
        <f t="shared" si="17"/>
        <v>0</v>
      </c>
      <c r="E161" s="29">
        <f t="shared" si="18"/>
        <v>0</v>
      </c>
      <c r="F161" s="29">
        <f t="shared" si="19"/>
        <v>0</v>
      </c>
      <c r="G161" s="39">
        <v>0</v>
      </c>
      <c r="H161" s="29">
        <f t="shared" si="20"/>
        <v>0</v>
      </c>
      <c r="I161" s="29">
        <f t="shared" si="21"/>
        <v>0</v>
      </c>
      <c r="J161" s="29">
        <f t="shared" si="22"/>
        <v>0</v>
      </c>
      <c r="K161" s="30">
        <f t="shared" si="23"/>
        <v>0</v>
      </c>
    </row>
    <row r="162" spans="1:11" ht="15">
      <c r="A162" s="5" t="s">
        <v>280</v>
      </c>
      <c r="B162" s="39">
        <v>1.2275372979247799E-4</v>
      </c>
      <c r="C162" s="26">
        <f t="shared" si="16"/>
        <v>5.0574536674500928E-5</v>
      </c>
      <c r="D162" s="29">
        <f t="shared" si="17"/>
        <v>3.1915969746044278E-6</v>
      </c>
      <c r="E162" s="29">
        <f t="shared" si="18"/>
        <v>5.4011641108690309E-6</v>
      </c>
      <c r="F162" s="29">
        <f t="shared" si="19"/>
        <v>6.3586432032503601E-5</v>
      </c>
      <c r="G162" s="39">
        <v>3.1399841811597903E-4</v>
      </c>
      <c r="H162" s="29">
        <f t="shared" si="20"/>
        <v>1.1429542419421636E-4</v>
      </c>
      <c r="I162" s="29">
        <f t="shared" si="21"/>
        <v>7.2219636166675177E-6</v>
      </c>
      <c r="J162" s="29">
        <f t="shared" si="22"/>
        <v>6.0915693114499933E-5</v>
      </c>
      <c r="K162" s="30">
        <f t="shared" si="23"/>
        <v>1.3156533719059521E-4</v>
      </c>
    </row>
    <row r="163" spans="1:11" ht="15">
      <c r="A163" s="5" t="s">
        <v>281</v>
      </c>
      <c r="B163" s="39">
        <v>6.0979032346961E-5</v>
      </c>
      <c r="C163" s="26">
        <f t="shared" si="16"/>
        <v>2.5123361326947932E-5</v>
      </c>
      <c r="D163" s="29">
        <f t="shared" si="17"/>
        <v>1.585454841020986E-6</v>
      </c>
      <c r="E163" s="29">
        <f t="shared" si="18"/>
        <v>2.683077423266284E-6</v>
      </c>
      <c r="F163" s="29">
        <f t="shared" si="19"/>
        <v>3.1587138755725796E-5</v>
      </c>
      <c r="G163" s="39">
        <v>1.55981571619522E-4</v>
      </c>
      <c r="H163" s="29">
        <f t="shared" si="20"/>
        <v>5.6777292069506007E-5</v>
      </c>
      <c r="I163" s="29">
        <f t="shared" si="21"/>
        <v>3.5875761472490058E-6</v>
      </c>
      <c r="J163" s="29">
        <f t="shared" si="22"/>
        <v>3.026042489418727E-5</v>
      </c>
      <c r="K163" s="30">
        <f t="shared" si="23"/>
        <v>6.5356278508579713E-5</v>
      </c>
    </row>
    <row r="164" spans="1:11" ht="15">
      <c r="A164" s="5" t="s">
        <v>282</v>
      </c>
      <c r="B164" s="39">
        <v>7.1564698408292605E-4</v>
      </c>
      <c r="C164" s="26">
        <f t="shared" si="16"/>
        <v>2.9484655744216554E-4</v>
      </c>
      <c r="D164" s="29">
        <f t="shared" si="17"/>
        <v>1.8606821586156076E-5</v>
      </c>
      <c r="E164" s="29">
        <f t="shared" si="18"/>
        <v>3.1488467299648745E-5</v>
      </c>
      <c r="F164" s="29">
        <f t="shared" si="19"/>
        <v>3.707051377549557E-4</v>
      </c>
      <c r="G164" s="39">
        <v>1.83059220531546E-3</v>
      </c>
      <c r="H164" s="29">
        <f t="shared" si="20"/>
        <v>6.6633556273482737E-4</v>
      </c>
      <c r="I164" s="29">
        <f t="shared" si="21"/>
        <v>4.2103620722255578E-5</v>
      </c>
      <c r="J164" s="29">
        <f t="shared" si="22"/>
        <v>3.5513488783119924E-4</v>
      </c>
      <c r="K164" s="30">
        <f t="shared" si="23"/>
        <v>7.6701813402717766E-4</v>
      </c>
    </row>
    <row r="165" spans="1:11" ht="15">
      <c r="A165" s="5" t="s">
        <v>284</v>
      </c>
      <c r="B165" s="39">
        <v>0</v>
      </c>
      <c r="C165" s="26">
        <f t="shared" si="16"/>
        <v>0</v>
      </c>
      <c r="D165" s="29">
        <f t="shared" si="17"/>
        <v>0</v>
      </c>
      <c r="E165" s="29">
        <f t="shared" si="18"/>
        <v>0</v>
      </c>
      <c r="F165" s="29">
        <f t="shared" si="19"/>
        <v>0</v>
      </c>
      <c r="G165" s="39">
        <v>0</v>
      </c>
      <c r="H165" s="29">
        <f t="shared" si="20"/>
        <v>0</v>
      </c>
      <c r="I165" s="29">
        <f t="shared" si="21"/>
        <v>0</v>
      </c>
      <c r="J165" s="29">
        <f t="shared" si="22"/>
        <v>0</v>
      </c>
      <c r="K165" s="30">
        <f t="shared" si="23"/>
        <v>0</v>
      </c>
    </row>
    <row r="166" spans="1:11" ht="15">
      <c r="A166" s="5" t="s">
        <v>286</v>
      </c>
      <c r="B166" s="39">
        <v>9.2730204398617706E-6</v>
      </c>
      <c r="C166" s="26">
        <f t="shared" si="16"/>
        <v>3.8204844212230494E-6</v>
      </c>
      <c r="D166" s="29">
        <f t="shared" si="17"/>
        <v>2.4109853143640601E-7</v>
      </c>
      <c r="E166" s="29">
        <f t="shared" si="18"/>
        <v>4.0801289935391789E-7</v>
      </c>
      <c r="F166" s="29">
        <f t="shared" si="19"/>
        <v>4.8034245878483975E-6</v>
      </c>
      <c r="G166" s="39">
        <v>2.37199615375936E-5</v>
      </c>
      <c r="H166" s="29">
        <f t="shared" si="20"/>
        <v>8.6340659996840698E-6</v>
      </c>
      <c r="I166" s="29">
        <f t="shared" si="21"/>
        <v>5.4555911536465281E-7</v>
      </c>
      <c r="J166" s="29">
        <f t="shared" si="22"/>
        <v>4.6016725382931586E-6</v>
      </c>
      <c r="K166" s="30">
        <f t="shared" si="23"/>
        <v>9.938663884251718E-6</v>
      </c>
    </row>
    <row r="167" spans="1:11" ht="15">
      <c r="A167" s="5" t="s">
        <v>289</v>
      </c>
      <c r="B167" s="39">
        <v>5.4944090764474799E-3</v>
      </c>
      <c r="C167" s="26">
        <f t="shared" si="16"/>
        <v>2.2636965394963616E-3</v>
      </c>
      <c r="D167" s="29">
        <f t="shared" si="17"/>
        <v>1.4285463598763448E-4</v>
      </c>
      <c r="E167" s="29">
        <f t="shared" si="18"/>
        <v>2.4175399936368909E-4</v>
      </c>
      <c r="F167" s="29">
        <f t="shared" si="19"/>
        <v>2.8461039015997948E-3</v>
      </c>
      <c r="G167" s="39">
        <v>1.4054446747998601E-2</v>
      </c>
      <c r="H167" s="29">
        <f t="shared" si="20"/>
        <v>5.1158186162714907E-3</v>
      </c>
      <c r="I167" s="29">
        <f t="shared" si="21"/>
        <v>3.232522752039678E-4</v>
      </c>
      <c r="J167" s="29">
        <f t="shared" si="22"/>
        <v>2.7265626691117288E-3</v>
      </c>
      <c r="K167" s="30">
        <f t="shared" si="23"/>
        <v>5.8888131874114133E-3</v>
      </c>
    </row>
    <row r="168" spans="1:11" ht="15">
      <c r="A168" s="5" t="s">
        <v>290</v>
      </c>
      <c r="B168" s="39">
        <v>4.6649565914232903E-6</v>
      </c>
      <c r="C168" s="26">
        <f t="shared" si="16"/>
        <v>1.9219621156663954E-6</v>
      </c>
      <c r="D168" s="29">
        <f t="shared" si="17"/>
        <v>1.2128887137700555E-7</v>
      </c>
      <c r="E168" s="29">
        <f t="shared" si="18"/>
        <v>2.0525809002262476E-7</v>
      </c>
      <c r="F168" s="29">
        <f t="shared" si="19"/>
        <v>2.4164475143572646E-6</v>
      </c>
      <c r="G168" s="39">
        <v>1.19327452840979E-5</v>
      </c>
      <c r="H168" s="29">
        <f t="shared" si="20"/>
        <v>4.3435192834116357E-6</v>
      </c>
      <c r="I168" s="29">
        <f t="shared" si="21"/>
        <v>2.7445314153425167E-7</v>
      </c>
      <c r="J168" s="29">
        <f t="shared" si="22"/>
        <v>2.3149525851149925E-6</v>
      </c>
      <c r="K168" s="30">
        <f t="shared" si="23"/>
        <v>4.99982027403702E-6</v>
      </c>
    </row>
    <row r="169" spans="1:11" ht="15">
      <c r="A169" s="5" t="s">
        <v>291</v>
      </c>
      <c r="B169" s="39">
        <v>1.8004343143319198E-5</v>
      </c>
      <c r="C169" s="26">
        <f t="shared" si="16"/>
        <v>7.4177893750475097E-6</v>
      </c>
      <c r="D169" s="29">
        <f t="shared" si="17"/>
        <v>4.6811292172629913E-7</v>
      </c>
      <c r="E169" s="29">
        <f t="shared" si="18"/>
        <v>7.9219109830604466E-7</v>
      </c>
      <c r="F169" s="29">
        <f t="shared" si="19"/>
        <v>9.3262497482393455E-6</v>
      </c>
      <c r="G169" s="39">
        <v>4.6054285077747097E-5</v>
      </c>
      <c r="H169" s="29">
        <f t="shared" si="20"/>
        <v>1.6763759768299942E-5</v>
      </c>
      <c r="I169" s="29">
        <f t="shared" si="21"/>
        <v>1.0592485567881831E-6</v>
      </c>
      <c r="J169" s="29">
        <f t="shared" si="22"/>
        <v>8.9345313050829365E-6</v>
      </c>
      <c r="K169" s="30">
        <f t="shared" si="23"/>
        <v>1.9296745447576032E-5</v>
      </c>
    </row>
    <row r="170" spans="1:11" ht="15">
      <c r="A170" s="5" t="s">
        <v>293</v>
      </c>
      <c r="B170" s="39">
        <v>1.6496638089618799E-3</v>
      </c>
      <c r="C170" s="26">
        <f t="shared" si="16"/>
        <v>6.7966148929229453E-4</v>
      </c>
      <c r="D170" s="29">
        <f t="shared" si="17"/>
        <v>4.2891259033008876E-5</v>
      </c>
      <c r="E170" s="29">
        <f t="shared" si="18"/>
        <v>7.2585207594322711E-5</v>
      </c>
      <c r="F170" s="29">
        <f t="shared" si="19"/>
        <v>8.5452585304225377E-4</v>
      </c>
      <c r="G170" s="39">
        <v>4.2197644610302704E-3</v>
      </c>
      <c r="H170" s="29">
        <f t="shared" si="20"/>
        <v>1.5359942638150184E-3</v>
      </c>
      <c r="I170" s="29">
        <f t="shared" si="21"/>
        <v>9.7054582603696212E-5</v>
      </c>
      <c r="J170" s="29">
        <f t="shared" si="22"/>
        <v>8.1863430543987245E-4</v>
      </c>
      <c r="K170" s="30">
        <f t="shared" si="23"/>
        <v>1.7680813091716832E-3</v>
      </c>
    </row>
    <row r="171" spans="1:11" ht="15">
      <c r="A171" s="5" t="s">
        <v>295</v>
      </c>
      <c r="B171" s="39">
        <v>0</v>
      </c>
      <c r="C171" s="26">
        <f t="shared" si="16"/>
        <v>0</v>
      </c>
      <c r="D171" s="29">
        <f t="shared" si="17"/>
        <v>0</v>
      </c>
      <c r="E171" s="29">
        <f t="shared" si="18"/>
        <v>0</v>
      </c>
      <c r="F171" s="29">
        <f t="shared" si="19"/>
        <v>0</v>
      </c>
      <c r="G171" s="39">
        <v>0</v>
      </c>
      <c r="H171" s="29">
        <f t="shared" si="20"/>
        <v>0</v>
      </c>
      <c r="I171" s="29">
        <f t="shared" si="21"/>
        <v>0</v>
      </c>
      <c r="J171" s="29">
        <f t="shared" si="22"/>
        <v>0</v>
      </c>
      <c r="K171" s="30">
        <f t="shared" si="23"/>
        <v>0</v>
      </c>
    </row>
    <row r="172" spans="1:11" ht="15">
      <c r="A172" s="5" t="s">
        <v>296</v>
      </c>
      <c r="B172" s="39">
        <v>0</v>
      </c>
      <c r="C172" s="26">
        <f t="shared" si="16"/>
        <v>0</v>
      </c>
      <c r="D172" s="29">
        <f t="shared" si="17"/>
        <v>0</v>
      </c>
      <c r="E172" s="29">
        <f t="shared" si="18"/>
        <v>0</v>
      </c>
      <c r="F172" s="29">
        <f t="shared" si="19"/>
        <v>0</v>
      </c>
      <c r="G172" s="39">
        <v>0</v>
      </c>
      <c r="H172" s="29">
        <f t="shared" si="20"/>
        <v>0</v>
      </c>
      <c r="I172" s="29">
        <f t="shared" si="21"/>
        <v>0</v>
      </c>
      <c r="J172" s="29">
        <f t="shared" si="22"/>
        <v>0</v>
      </c>
      <c r="K172" s="30">
        <f t="shared" si="23"/>
        <v>0</v>
      </c>
    </row>
    <row r="173" spans="1:11" ht="15">
      <c r="A173" s="5" t="s">
        <v>297</v>
      </c>
      <c r="B173" s="39">
        <v>8.5090648544554304E-4</v>
      </c>
      <c r="C173" s="26">
        <f t="shared" si="16"/>
        <v>3.505734720035637E-4</v>
      </c>
      <c r="D173" s="29">
        <f t="shared" si="17"/>
        <v>2.2123568621584119E-5</v>
      </c>
      <c r="E173" s="29">
        <f t="shared" si="18"/>
        <v>3.7439885359603893E-5</v>
      </c>
      <c r="F173" s="29">
        <f t="shared" si="19"/>
        <v>4.4076955946079131E-4</v>
      </c>
      <c r="G173" s="39">
        <v>2.1765798142852101E-3</v>
      </c>
      <c r="H173" s="29">
        <f t="shared" si="20"/>
        <v>7.9227505239981642E-4</v>
      </c>
      <c r="I173" s="29">
        <f t="shared" si="21"/>
        <v>5.0061335728559828E-5</v>
      </c>
      <c r="J173" s="29">
        <f t="shared" si="22"/>
        <v>4.2225648397133076E-4</v>
      </c>
      <c r="K173" s="30">
        <f t="shared" si="23"/>
        <v>9.1198694218550295E-4</v>
      </c>
    </row>
    <row r="174" spans="1:11" ht="15">
      <c r="A174" s="5" t="s">
        <v>298</v>
      </c>
      <c r="B174" s="39">
        <v>9.0415563165420501E-2</v>
      </c>
      <c r="C174" s="26">
        <f t="shared" si="16"/>
        <v>3.7251212024153248E-2</v>
      </c>
      <c r="D174" s="29">
        <f t="shared" si="17"/>
        <v>2.3508046423009331E-3</v>
      </c>
      <c r="E174" s="29">
        <f t="shared" si="18"/>
        <v>3.9782847792785014E-3</v>
      </c>
      <c r="F174" s="29">
        <f t="shared" si="19"/>
        <v>4.6835261719687819E-2</v>
      </c>
      <c r="G174" s="39">
        <v>0.23127886912277901</v>
      </c>
      <c r="H174" s="29">
        <f t="shared" si="20"/>
        <v>8.4185508360691552E-2</v>
      </c>
      <c r="I174" s="29">
        <f t="shared" si="21"/>
        <v>5.3194139898239167E-3</v>
      </c>
      <c r="J174" s="29">
        <f t="shared" si="22"/>
        <v>4.4868100609819127E-2</v>
      </c>
      <c r="K174" s="30">
        <f t="shared" si="23"/>
        <v>9.6905846162444395E-2</v>
      </c>
    </row>
    <row r="175" spans="1:11" ht="15">
      <c r="A175" s="5" t="s">
        <v>300</v>
      </c>
      <c r="B175" s="39">
        <v>2.0397538096185299E-2</v>
      </c>
      <c r="C175" s="26">
        <f t="shared" si="16"/>
        <v>8.4037856956283435E-3</v>
      </c>
      <c r="D175" s="29">
        <f t="shared" si="17"/>
        <v>5.303359905008177E-4</v>
      </c>
      <c r="E175" s="29">
        <f t="shared" si="18"/>
        <v>8.9749167623215311E-4</v>
      </c>
      <c r="F175" s="29">
        <f t="shared" si="19"/>
        <v>1.0565924733823985E-2</v>
      </c>
      <c r="G175" s="39">
        <v>5.2175968147691203E-2</v>
      </c>
      <c r="H175" s="29">
        <f t="shared" si="20"/>
        <v>1.8992052405759598E-2</v>
      </c>
      <c r="I175" s="29">
        <f t="shared" si="21"/>
        <v>1.2000472673968977E-3</v>
      </c>
      <c r="J175" s="29">
        <f t="shared" si="22"/>
        <v>1.0122137820652093E-2</v>
      </c>
      <c r="K175" s="30">
        <f t="shared" si="23"/>
        <v>2.1861730653882614E-2</v>
      </c>
    </row>
    <row r="176" spans="1:11" ht="15">
      <c r="A176" s="5" t="s">
        <v>301</v>
      </c>
      <c r="B176" s="39">
        <v>5.1734559103486701E-3</v>
      </c>
      <c r="C176" s="26">
        <f t="shared" si="16"/>
        <v>2.131463835063652E-3</v>
      </c>
      <c r="D176" s="29">
        <f t="shared" si="17"/>
        <v>1.3450985366906542E-4</v>
      </c>
      <c r="E176" s="29">
        <f t="shared" si="18"/>
        <v>2.2763206005534147E-4</v>
      </c>
      <c r="F176" s="29">
        <f t="shared" si="19"/>
        <v>2.6798501615606114E-3</v>
      </c>
      <c r="G176" s="39">
        <v>1.3233463250269299E-2</v>
      </c>
      <c r="H176" s="29">
        <f t="shared" si="20"/>
        <v>4.8169806230980248E-3</v>
      </c>
      <c r="I176" s="29">
        <f t="shared" si="21"/>
        <v>3.043696547561939E-4</v>
      </c>
      <c r="J176" s="29">
        <f t="shared" si="22"/>
        <v>2.5672918705522442E-3</v>
      </c>
      <c r="K176" s="30">
        <f t="shared" si="23"/>
        <v>5.544821101862836E-3</v>
      </c>
    </row>
    <row r="177" spans="1:11" ht="15">
      <c r="A177" s="5" t="s">
        <v>302</v>
      </c>
      <c r="B177" s="39">
        <v>3.6089113837262302E-5</v>
      </c>
      <c r="C177" s="26">
        <f t="shared" si="16"/>
        <v>1.4868714900952068E-5</v>
      </c>
      <c r="D177" s="29">
        <f t="shared" si="17"/>
        <v>9.3831695976881981E-7</v>
      </c>
      <c r="E177" s="29">
        <f t="shared" si="18"/>
        <v>1.5879210088395412E-6</v>
      </c>
      <c r="F177" s="29">
        <f t="shared" si="19"/>
        <v>1.8694160967701873E-5</v>
      </c>
      <c r="G177" s="39">
        <v>9.2314300146032998E-5</v>
      </c>
      <c r="H177" s="29">
        <f t="shared" si="20"/>
        <v>3.3602405253156012E-5</v>
      </c>
      <c r="I177" s="29">
        <f t="shared" si="21"/>
        <v>2.1232289033587589E-6</v>
      </c>
      <c r="J177" s="29">
        <f t="shared" si="22"/>
        <v>1.7908974228330402E-5</v>
      </c>
      <c r="K177" s="30">
        <f t="shared" si="23"/>
        <v>3.8679691761187822E-5</v>
      </c>
    </row>
    <row r="178" spans="1:11" ht="15">
      <c r="A178" s="5" t="s">
        <v>304</v>
      </c>
      <c r="B178" s="39">
        <v>1.24255428567424E-3</v>
      </c>
      <c r="C178" s="26">
        <f t="shared" si="16"/>
        <v>5.1193236569778682E-4</v>
      </c>
      <c r="D178" s="29">
        <f t="shared" si="17"/>
        <v>3.2306411427530241E-5</v>
      </c>
      <c r="E178" s="29">
        <f t="shared" si="18"/>
        <v>5.4672388569666556E-5</v>
      </c>
      <c r="F178" s="29">
        <f t="shared" si="19"/>
        <v>6.436431199792563E-4</v>
      </c>
      <c r="G178" s="39">
        <v>3.1783969479748501E-3</v>
      </c>
      <c r="H178" s="29">
        <f t="shared" si="20"/>
        <v>1.1569364890628455E-3</v>
      </c>
      <c r="I178" s="29">
        <f t="shared" si="21"/>
        <v>7.3103129803421546E-5</v>
      </c>
      <c r="J178" s="29">
        <f t="shared" si="22"/>
        <v>6.1660900790712098E-4</v>
      </c>
      <c r="K178" s="30">
        <f t="shared" si="23"/>
        <v>1.3317483212014621E-3</v>
      </c>
    </row>
    <row r="179" spans="1:11" ht="15">
      <c r="A179" s="5" t="s">
        <v>306</v>
      </c>
      <c r="B179" s="39">
        <v>2.5103765578170001E-4</v>
      </c>
      <c r="C179" s="26">
        <f t="shared" si="16"/>
        <v>1.034275141820604E-4</v>
      </c>
      <c r="D179" s="29">
        <f t="shared" si="17"/>
        <v>6.5269790503241997E-6</v>
      </c>
      <c r="E179" s="29">
        <f t="shared" si="18"/>
        <v>1.10456568543948E-5</v>
      </c>
      <c r="F179" s="29">
        <f t="shared" si="19"/>
        <v>1.3003750569492062E-4</v>
      </c>
      <c r="G179" s="39">
        <v>6.4214282479445903E-4</v>
      </c>
      <c r="H179" s="29">
        <f t="shared" si="20"/>
        <v>2.3373998822518309E-4</v>
      </c>
      <c r="I179" s="29">
        <f t="shared" si="21"/>
        <v>1.4769284970272557E-5</v>
      </c>
      <c r="J179" s="29">
        <f t="shared" si="22"/>
        <v>1.2457570801012506E-4</v>
      </c>
      <c r="K179" s="30">
        <f t="shared" si="23"/>
        <v>2.6905784358887834E-4</v>
      </c>
    </row>
    <row r="180" spans="1:11" ht="15">
      <c r="A180" s="5" t="s">
        <v>308</v>
      </c>
      <c r="B180" s="39">
        <v>0</v>
      </c>
      <c r="C180" s="26">
        <f t="shared" si="16"/>
        <v>0</v>
      </c>
      <c r="D180" s="29">
        <f t="shared" si="17"/>
        <v>0</v>
      </c>
      <c r="E180" s="29">
        <f t="shared" si="18"/>
        <v>0</v>
      </c>
      <c r="F180" s="29">
        <f t="shared" si="19"/>
        <v>0</v>
      </c>
      <c r="G180" s="39">
        <v>0</v>
      </c>
      <c r="H180" s="29">
        <f t="shared" si="20"/>
        <v>0</v>
      </c>
      <c r="I180" s="29">
        <f t="shared" si="21"/>
        <v>0</v>
      </c>
      <c r="J180" s="29">
        <f t="shared" si="22"/>
        <v>0</v>
      </c>
      <c r="K180" s="30">
        <f t="shared" si="23"/>
        <v>0</v>
      </c>
    </row>
    <row r="181" spans="1:11" ht="15">
      <c r="A181" s="5" t="s">
        <v>309</v>
      </c>
      <c r="B181" s="39">
        <v>5.20232117710675E-4</v>
      </c>
      <c r="C181" s="26">
        <f t="shared" si="16"/>
        <v>2.1433563249679809E-4</v>
      </c>
      <c r="D181" s="29">
        <f t="shared" si="17"/>
        <v>1.3526035060477549E-5</v>
      </c>
      <c r="E181" s="29">
        <f t="shared" si="18"/>
        <v>2.2890213179269697E-5</v>
      </c>
      <c r="F181" s="29">
        <f t="shared" si="19"/>
        <v>2.6948023697412967E-4</v>
      </c>
      <c r="G181" s="39">
        <v>1.33072992804727E-3</v>
      </c>
      <c r="H181" s="29">
        <f t="shared" si="20"/>
        <v>4.8438569380920626E-4</v>
      </c>
      <c r="I181" s="29">
        <f t="shared" si="21"/>
        <v>3.0606788345087206E-5</v>
      </c>
      <c r="J181" s="29">
        <f t="shared" si="22"/>
        <v>2.581616060411704E-4</v>
      </c>
      <c r="K181" s="30">
        <f t="shared" si="23"/>
        <v>5.5757583985180609E-4</v>
      </c>
    </row>
    <row r="182" spans="1:11" ht="15">
      <c r="A182" s="5" t="s">
        <v>311</v>
      </c>
      <c r="B182" s="39">
        <v>1.21822429458886E-3</v>
      </c>
      <c r="C182" s="26">
        <f t="shared" si="16"/>
        <v>5.0190840937061024E-4</v>
      </c>
      <c r="D182" s="29">
        <f t="shared" si="17"/>
        <v>3.1673831659310361E-5</v>
      </c>
      <c r="E182" s="29">
        <f t="shared" si="18"/>
        <v>5.3601868961909837E-5</v>
      </c>
      <c r="F182" s="29">
        <f t="shared" si="19"/>
        <v>6.3104018459702953E-4</v>
      </c>
      <c r="G182" s="39">
        <v>3.1161619452054899E-3</v>
      </c>
      <c r="H182" s="29">
        <f t="shared" si="20"/>
        <v>1.1342829480547982E-3</v>
      </c>
      <c r="I182" s="29">
        <f t="shared" si="21"/>
        <v>7.1671724739726266E-5</v>
      </c>
      <c r="J182" s="29">
        <f t="shared" si="22"/>
        <v>6.0453541736986503E-4</v>
      </c>
      <c r="K182" s="30">
        <f t="shared" si="23"/>
        <v>1.3056718550411002E-3</v>
      </c>
    </row>
    <row r="183" spans="1:11" ht="15">
      <c r="A183" s="5" t="s">
        <v>312</v>
      </c>
      <c r="B183" s="39">
        <v>2.9378204460729599E-6</v>
      </c>
      <c r="C183" s="26">
        <f t="shared" si="16"/>
        <v>1.2103820237820594E-6</v>
      </c>
      <c r="D183" s="29">
        <f t="shared" si="17"/>
        <v>7.6383331597896959E-8</v>
      </c>
      <c r="E183" s="29">
        <f t="shared" si="18"/>
        <v>1.2926409962721024E-7</v>
      </c>
      <c r="F183" s="29">
        <f t="shared" si="19"/>
        <v>1.5217909910657933E-6</v>
      </c>
      <c r="G183" s="39">
        <v>7.5148101351802499E-6</v>
      </c>
      <c r="H183" s="29">
        <f t="shared" si="20"/>
        <v>2.7353908892056109E-6</v>
      </c>
      <c r="I183" s="29">
        <f t="shared" si="21"/>
        <v>1.7284063310914575E-7</v>
      </c>
      <c r="J183" s="29">
        <f t="shared" si="22"/>
        <v>1.4578731662249685E-6</v>
      </c>
      <c r="K183" s="30">
        <f t="shared" si="23"/>
        <v>3.1487054466405247E-6</v>
      </c>
    </row>
    <row r="184" spans="1:11" ht="15">
      <c r="A184" s="5" t="s">
        <v>313</v>
      </c>
      <c r="B184" s="39">
        <v>0.43317915460081102</v>
      </c>
      <c r="C184" s="26">
        <f t="shared" si="16"/>
        <v>0.17846981169553414</v>
      </c>
      <c r="D184" s="29">
        <f t="shared" si="17"/>
        <v>1.1262658019621086E-2</v>
      </c>
      <c r="E184" s="29">
        <f t="shared" si="18"/>
        <v>1.9059882802435684E-2</v>
      </c>
      <c r="F184" s="29">
        <f t="shared" si="19"/>
        <v>0.22438680208322012</v>
      </c>
      <c r="G184" s="39">
        <v>1.1080524358438399</v>
      </c>
      <c r="H184" s="29">
        <f t="shared" si="20"/>
        <v>0.40333108664715772</v>
      </c>
      <c r="I184" s="29">
        <f t="shared" si="21"/>
        <v>2.5485206024408319E-2</v>
      </c>
      <c r="J184" s="29">
        <f t="shared" si="22"/>
        <v>0.21496217255370495</v>
      </c>
      <c r="K184" s="30">
        <f t="shared" si="23"/>
        <v>0.4642739706185689</v>
      </c>
    </row>
    <row r="185" spans="1:11" ht="15">
      <c r="A185" s="5" t="s">
        <v>315</v>
      </c>
      <c r="B185" s="39">
        <v>0</v>
      </c>
      <c r="C185" s="26">
        <f t="shared" si="16"/>
        <v>0</v>
      </c>
      <c r="D185" s="29">
        <f t="shared" si="17"/>
        <v>0</v>
      </c>
      <c r="E185" s="29">
        <f t="shared" si="18"/>
        <v>0</v>
      </c>
      <c r="F185" s="29">
        <f t="shared" si="19"/>
        <v>0</v>
      </c>
      <c r="G185" s="39">
        <v>0</v>
      </c>
      <c r="H185" s="29">
        <f t="shared" si="20"/>
        <v>0</v>
      </c>
      <c r="I185" s="29">
        <f t="shared" si="21"/>
        <v>0</v>
      </c>
      <c r="J185" s="29">
        <f t="shared" si="22"/>
        <v>0</v>
      </c>
      <c r="K185" s="30">
        <f t="shared" si="23"/>
        <v>0</v>
      </c>
    </row>
    <row r="186" spans="1:11" ht="15">
      <c r="A186" s="5" t="s">
        <v>316</v>
      </c>
      <c r="B186" s="39">
        <v>1.85764913429677E-6</v>
      </c>
      <c r="C186" s="26">
        <f t="shared" si="16"/>
        <v>7.6535144333026921E-7</v>
      </c>
      <c r="D186" s="29">
        <f t="shared" si="17"/>
        <v>4.8298877491716018E-8</v>
      </c>
      <c r="E186" s="29">
        <f t="shared" si="18"/>
        <v>8.173656190905787E-8</v>
      </c>
      <c r="F186" s="29">
        <f t="shared" si="19"/>
        <v>9.622622515657268E-7</v>
      </c>
      <c r="G186" s="39">
        <v>4.7517813965392701E-6</v>
      </c>
      <c r="H186" s="29">
        <f t="shared" si="20"/>
        <v>1.7296484283402943E-6</v>
      </c>
      <c r="I186" s="29">
        <f t="shared" si="21"/>
        <v>1.0929097212040321E-7</v>
      </c>
      <c r="J186" s="29">
        <f t="shared" si="22"/>
        <v>9.2184559092861842E-7</v>
      </c>
      <c r="K186" s="30">
        <f t="shared" si="23"/>
        <v>1.9909964051499541E-6</v>
      </c>
    </row>
    <row r="187" spans="1:11" ht="15">
      <c r="A187" s="5" t="s">
        <v>318</v>
      </c>
      <c r="B187" s="39">
        <v>4.3409571210351702E-2</v>
      </c>
      <c r="C187" s="26">
        <f t="shared" si="16"/>
        <v>1.78847433386649E-2</v>
      </c>
      <c r="D187" s="29">
        <f t="shared" si="17"/>
        <v>1.1286488514691442E-3</v>
      </c>
      <c r="E187" s="29">
        <f t="shared" si="18"/>
        <v>1.9100211332554748E-3</v>
      </c>
      <c r="F187" s="29">
        <f t="shared" si="19"/>
        <v>2.2486157886962184E-2</v>
      </c>
      <c r="G187" s="39">
        <v>0.111039694795316</v>
      </c>
      <c r="H187" s="29">
        <f t="shared" si="20"/>
        <v>4.0418448905495022E-2</v>
      </c>
      <c r="I187" s="29">
        <f t="shared" si="21"/>
        <v>2.5539129802922681E-3</v>
      </c>
      <c r="J187" s="29">
        <f t="shared" si="22"/>
        <v>2.1541700790291305E-2</v>
      </c>
      <c r="K187" s="30">
        <f t="shared" si="23"/>
        <v>4.6525632119237402E-2</v>
      </c>
    </row>
    <row r="188" spans="1:11" ht="15">
      <c r="A188" s="5" t="s">
        <v>319</v>
      </c>
      <c r="B188" s="39">
        <v>8.0949263548286497E-3</v>
      </c>
      <c r="C188" s="26">
        <f t="shared" si="16"/>
        <v>3.3351096581894033E-3</v>
      </c>
      <c r="D188" s="29">
        <f t="shared" si="17"/>
        <v>2.1046808522554489E-4</v>
      </c>
      <c r="E188" s="29">
        <f t="shared" si="18"/>
        <v>3.5617675961246054E-4</v>
      </c>
      <c r="F188" s="29">
        <f t="shared" si="19"/>
        <v>4.1931718518012405E-3</v>
      </c>
      <c r="G188" s="39">
        <v>2.0706450830281001E-2</v>
      </c>
      <c r="H188" s="29">
        <f t="shared" si="20"/>
        <v>7.537148102222284E-3</v>
      </c>
      <c r="I188" s="29">
        <f t="shared" si="21"/>
        <v>4.76248369096463E-4</v>
      </c>
      <c r="J188" s="29">
        <f t="shared" si="22"/>
        <v>4.0170514610745143E-3</v>
      </c>
      <c r="K188" s="30">
        <f t="shared" si="23"/>
        <v>8.6760028978877385E-3</v>
      </c>
    </row>
    <row r="189" spans="1:11" ht="15">
      <c r="A189" s="5" t="s">
        <v>322</v>
      </c>
      <c r="B189" s="39">
        <v>3.7322584536176998E-4</v>
      </c>
      <c r="C189" s="26">
        <f t="shared" si="16"/>
        <v>1.5376904828904922E-4</v>
      </c>
      <c r="D189" s="29">
        <f t="shared" si="17"/>
        <v>9.703871979406019E-6</v>
      </c>
      <c r="E189" s="29">
        <f t="shared" si="18"/>
        <v>1.6421937195917878E-5</v>
      </c>
      <c r="F189" s="29">
        <f t="shared" si="19"/>
        <v>1.9333098789739686E-4</v>
      </c>
      <c r="G189" s="39">
        <v>9.5469461695147804E-4</v>
      </c>
      <c r="H189" s="29">
        <f t="shared" si="20"/>
        <v>3.4750884057033801E-4</v>
      </c>
      <c r="I189" s="29">
        <f t="shared" si="21"/>
        <v>2.1957976189883994E-5</v>
      </c>
      <c r="J189" s="29">
        <f t="shared" si="22"/>
        <v>1.8521075568858674E-4</v>
      </c>
      <c r="K189" s="30">
        <f t="shared" si="23"/>
        <v>4.0001704450266931E-4</v>
      </c>
    </row>
    <row r="190" spans="1:11" ht="15">
      <c r="A190" s="5" t="s">
        <v>323</v>
      </c>
      <c r="B190" s="39">
        <v>1.13119725224221E-3</v>
      </c>
      <c r="C190" s="26">
        <f t="shared" si="16"/>
        <v>4.6605326792379049E-4</v>
      </c>
      <c r="D190" s="29">
        <f t="shared" si="17"/>
        <v>2.9411128558297458E-5</v>
      </c>
      <c r="E190" s="29">
        <f t="shared" si="18"/>
        <v>4.9772679098657235E-5</v>
      </c>
      <c r="F190" s="29">
        <f t="shared" si="19"/>
        <v>5.8596017666146482E-4</v>
      </c>
      <c r="G190" s="39">
        <v>2.8935507571270802E-3</v>
      </c>
      <c r="H190" s="29">
        <f t="shared" si="20"/>
        <v>1.0532524755942571E-3</v>
      </c>
      <c r="I190" s="29">
        <f t="shared" si="21"/>
        <v>6.6551667413922841E-5</v>
      </c>
      <c r="J190" s="29">
        <f t="shared" si="22"/>
        <v>5.6134884688265356E-4</v>
      </c>
      <c r="K190" s="30">
        <f t="shared" si="23"/>
        <v>1.2123977672362466E-3</v>
      </c>
    </row>
    <row r="191" spans="1:11" ht="15">
      <c r="A191" s="5" t="s">
        <v>324</v>
      </c>
      <c r="B191" s="39">
        <v>0</v>
      </c>
      <c r="C191" s="26">
        <f t="shared" si="16"/>
        <v>0</v>
      </c>
      <c r="D191" s="29">
        <f t="shared" si="17"/>
        <v>0</v>
      </c>
      <c r="E191" s="29">
        <f t="shared" si="18"/>
        <v>0</v>
      </c>
      <c r="F191" s="29">
        <f t="shared" si="19"/>
        <v>0</v>
      </c>
      <c r="G191" s="39">
        <v>0</v>
      </c>
      <c r="H191" s="29">
        <f t="shared" si="20"/>
        <v>0</v>
      </c>
      <c r="I191" s="29">
        <f t="shared" si="21"/>
        <v>0</v>
      </c>
      <c r="J191" s="29">
        <f t="shared" si="22"/>
        <v>0</v>
      </c>
      <c r="K191" s="30">
        <f t="shared" si="23"/>
        <v>0</v>
      </c>
    </row>
    <row r="192" spans="1:11" ht="15">
      <c r="A192" s="5" t="s">
        <v>325</v>
      </c>
      <c r="B192" s="39">
        <v>0</v>
      </c>
      <c r="C192" s="26">
        <f t="shared" si="16"/>
        <v>0</v>
      </c>
      <c r="D192" s="29">
        <f t="shared" si="17"/>
        <v>0</v>
      </c>
      <c r="E192" s="29">
        <f t="shared" si="18"/>
        <v>0</v>
      </c>
      <c r="F192" s="29">
        <f t="shared" si="19"/>
        <v>0</v>
      </c>
      <c r="G192" s="39">
        <v>0</v>
      </c>
      <c r="H192" s="29">
        <f t="shared" si="20"/>
        <v>0</v>
      </c>
      <c r="I192" s="29">
        <f t="shared" si="21"/>
        <v>0</v>
      </c>
      <c r="J192" s="29">
        <f t="shared" si="22"/>
        <v>0</v>
      </c>
      <c r="K192" s="30">
        <f t="shared" si="23"/>
        <v>0</v>
      </c>
    </row>
    <row r="193" spans="1:11" ht="15">
      <c r="A193" s="5" t="s">
        <v>326</v>
      </c>
      <c r="B193" s="39">
        <v>6.3865948466505099E-3</v>
      </c>
      <c r="C193" s="26">
        <f t="shared" si="16"/>
        <v>2.63127707682001E-3</v>
      </c>
      <c r="D193" s="29">
        <f t="shared" si="17"/>
        <v>1.6605146601291325E-4</v>
      </c>
      <c r="E193" s="29">
        <f t="shared" si="18"/>
        <v>2.8101017325262242E-4</v>
      </c>
      <c r="F193" s="29">
        <f t="shared" si="19"/>
        <v>3.3082561305649641E-3</v>
      </c>
      <c r="G193" s="39">
        <v>1.6336617081909699E-2</v>
      </c>
      <c r="H193" s="29">
        <f t="shared" si="20"/>
        <v>5.9465286178151302E-3</v>
      </c>
      <c r="I193" s="29">
        <f t="shared" si="21"/>
        <v>3.7574219288392306E-4</v>
      </c>
      <c r="J193" s="29">
        <f t="shared" si="22"/>
        <v>3.1693037138904815E-3</v>
      </c>
      <c r="K193" s="30">
        <f t="shared" si="23"/>
        <v>6.8450425573201639E-3</v>
      </c>
    </row>
    <row r="194" spans="1:11" ht="15">
      <c r="A194" s="5" t="s">
        <v>328</v>
      </c>
      <c r="B194" s="39">
        <v>0</v>
      </c>
      <c r="C194" s="26">
        <f t="shared" si="16"/>
        <v>0</v>
      </c>
      <c r="D194" s="29">
        <f t="shared" si="17"/>
        <v>0</v>
      </c>
      <c r="E194" s="29">
        <f t="shared" si="18"/>
        <v>0</v>
      </c>
      <c r="F194" s="29">
        <f t="shared" si="19"/>
        <v>0</v>
      </c>
      <c r="G194" s="39">
        <v>0</v>
      </c>
      <c r="H194" s="29">
        <f t="shared" si="20"/>
        <v>0</v>
      </c>
      <c r="I194" s="29">
        <f t="shared" si="21"/>
        <v>0</v>
      </c>
      <c r="J194" s="29">
        <f t="shared" si="22"/>
        <v>0</v>
      </c>
      <c r="K194" s="30">
        <f t="shared" si="23"/>
        <v>0</v>
      </c>
    </row>
    <row r="195" spans="1:11" ht="15">
      <c r="A195" s="5" t="s">
        <v>329</v>
      </c>
      <c r="B195" s="39">
        <v>1.7312361528745101E-3</v>
      </c>
      <c r="C195" s="26">
        <f t="shared" si="16"/>
        <v>7.1326929498429816E-4</v>
      </c>
      <c r="D195" s="29">
        <f t="shared" si="17"/>
        <v>4.5012139974737261E-5</v>
      </c>
      <c r="E195" s="29">
        <f t="shared" si="18"/>
        <v>7.6174390726478441E-5</v>
      </c>
      <c r="F195" s="29">
        <f t="shared" si="19"/>
        <v>8.9678032718899629E-4</v>
      </c>
      <c r="G195" s="39">
        <v>4.4284227803650803E-3</v>
      </c>
      <c r="H195" s="29">
        <f t="shared" si="20"/>
        <v>1.6119458920528893E-3</v>
      </c>
      <c r="I195" s="29">
        <f t="shared" si="21"/>
        <v>1.0185372394839685E-4</v>
      </c>
      <c r="J195" s="29">
        <f t="shared" si="22"/>
        <v>8.5911401939082555E-4</v>
      </c>
      <c r="K195" s="30">
        <f t="shared" si="23"/>
        <v>1.8555091449729685E-3</v>
      </c>
    </row>
    <row r="196" spans="1:11" ht="15">
      <c r="A196" s="5" t="s">
        <v>331</v>
      </c>
      <c r="B196" s="39">
        <v>0</v>
      </c>
      <c r="C196" s="26">
        <f t="shared" si="16"/>
        <v>0</v>
      </c>
      <c r="D196" s="29">
        <f t="shared" si="17"/>
        <v>0</v>
      </c>
      <c r="E196" s="29">
        <f t="shared" si="18"/>
        <v>0</v>
      </c>
      <c r="F196" s="29">
        <f t="shared" si="19"/>
        <v>0</v>
      </c>
      <c r="G196" s="39">
        <v>0</v>
      </c>
      <c r="H196" s="29">
        <f t="shared" si="20"/>
        <v>0</v>
      </c>
      <c r="I196" s="29">
        <f t="shared" si="21"/>
        <v>0</v>
      </c>
      <c r="J196" s="29">
        <f t="shared" si="22"/>
        <v>0</v>
      </c>
      <c r="K196" s="30">
        <f t="shared" si="23"/>
        <v>0</v>
      </c>
    </row>
    <row r="197" spans="1:11" ht="15">
      <c r="A197" s="5" t="s">
        <v>332</v>
      </c>
      <c r="B197" s="39">
        <v>1.30051783434412E-2</v>
      </c>
      <c r="C197" s="26">
        <f t="shared" ref="C197:C260" si="24">B197*0.412</f>
        <v>5.3581334774977741E-3</v>
      </c>
      <c r="D197" s="29">
        <f t="shared" ref="D197:D260" si="25">B197*0.026</f>
        <v>3.3813463692947116E-4</v>
      </c>
      <c r="E197" s="29">
        <f t="shared" ref="E197:E260" si="26">B197*0.044</f>
        <v>5.7222784711141272E-4</v>
      </c>
      <c r="F197" s="29">
        <f t="shared" ref="F197:F260" si="27">B197*0.518</f>
        <v>6.7366823819025416E-3</v>
      </c>
      <c r="G197" s="39">
        <v>3.3266650504716201E-2</v>
      </c>
      <c r="H197" s="29">
        <f t="shared" ref="H197:H260" si="28">G197*0.364</f>
        <v>1.2109060783716697E-2</v>
      </c>
      <c r="I197" s="29">
        <f t="shared" ref="I197:I260" si="29">G197*0.023</f>
        <v>7.6513296160847261E-4</v>
      </c>
      <c r="J197" s="29">
        <f t="shared" ref="J197:J260" si="30">G197*0.194</f>
        <v>6.4537301979149435E-3</v>
      </c>
      <c r="K197" s="30">
        <f t="shared" ref="K197:K260" si="31">G197*0.419</f>
        <v>1.3938726561476088E-2</v>
      </c>
    </row>
    <row r="198" spans="1:11" ht="15">
      <c r="A198" s="5" t="s">
        <v>334</v>
      </c>
      <c r="B198" s="39">
        <v>3.0113592031432201E-5</v>
      </c>
      <c r="C198" s="26">
        <f t="shared" si="24"/>
        <v>1.2406799916950066E-5</v>
      </c>
      <c r="D198" s="29">
        <f t="shared" si="25"/>
        <v>7.8295339281723716E-7</v>
      </c>
      <c r="E198" s="29">
        <f t="shared" si="26"/>
        <v>1.3249980493830167E-6</v>
      </c>
      <c r="F198" s="29">
        <f t="shared" si="27"/>
        <v>1.5598840672281881E-5</v>
      </c>
      <c r="G198" s="39">
        <v>7.7029189073480096E-5</v>
      </c>
      <c r="H198" s="29">
        <f t="shared" si="28"/>
        <v>2.8038624822746753E-5</v>
      </c>
      <c r="I198" s="29">
        <f t="shared" si="29"/>
        <v>1.7716713486900421E-6</v>
      </c>
      <c r="J198" s="29">
        <f t="shared" si="30"/>
        <v>1.494366268025514E-5</v>
      </c>
      <c r="K198" s="30">
        <f t="shared" si="31"/>
        <v>3.2275230221788158E-5</v>
      </c>
    </row>
    <row r="199" spans="1:11" ht="15">
      <c r="A199" s="5" t="s">
        <v>335</v>
      </c>
      <c r="B199" s="39">
        <v>0</v>
      </c>
      <c r="C199" s="26">
        <f t="shared" si="24"/>
        <v>0</v>
      </c>
      <c r="D199" s="29">
        <f t="shared" si="25"/>
        <v>0</v>
      </c>
      <c r="E199" s="29">
        <f t="shared" si="26"/>
        <v>0</v>
      </c>
      <c r="F199" s="29">
        <f t="shared" si="27"/>
        <v>0</v>
      </c>
      <c r="G199" s="39">
        <v>0</v>
      </c>
      <c r="H199" s="29">
        <f t="shared" si="28"/>
        <v>0</v>
      </c>
      <c r="I199" s="29">
        <f t="shared" si="29"/>
        <v>0</v>
      </c>
      <c r="J199" s="29">
        <f t="shared" si="30"/>
        <v>0</v>
      </c>
      <c r="K199" s="30">
        <f t="shared" si="31"/>
        <v>0</v>
      </c>
    </row>
    <row r="200" spans="1:11" ht="15">
      <c r="A200" s="5" t="s">
        <v>336</v>
      </c>
      <c r="B200" s="39">
        <v>0</v>
      </c>
      <c r="C200" s="26">
        <f t="shared" si="24"/>
        <v>0</v>
      </c>
      <c r="D200" s="29">
        <f t="shared" si="25"/>
        <v>0</v>
      </c>
      <c r="E200" s="29">
        <f t="shared" si="26"/>
        <v>0</v>
      </c>
      <c r="F200" s="29">
        <f t="shared" si="27"/>
        <v>0</v>
      </c>
      <c r="G200" s="39">
        <v>0</v>
      </c>
      <c r="H200" s="29">
        <f t="shared" si="28"/>
        <v>0</v>
      </c>
      <c r="I200" s="29">
        <f t="shared" si="29"/>
        <v>0</v>
      </c>
      <c r="J200" s="29">
        <f t="shared" si="30"/>
        <v>0</v>
      </c>
      <c r="K200" s="30">
        <f t="shared" si="31"/>
        <v>0</v>
      </c>
    </row>
    <row r="201" spans="1:11" ht="15">
      <c r="A201" s="5" t="s">
        <v>338</v>
      </c>
      <c r="B201" s="39">
        <v>1.43846066132715E-6</v>
      </c>
      <c r="C201" s="26">
        <f t="shared" si="24"/>
        <v>5.9264579246678571E-7</v>
      </c>
      <c r="D201" s="29">
        <f t="shared" si="25"/>
        <v>3.7399977194505896E-8</v>
      </c>
      <c r="E201" s="29">
        <f t="shared" si="26"/>
        <v>6.3292269098394595E-8</v>
      </c>
      <c r="F201" s="29">
        <f t="shared" si="27"/>
        <v>7.4512262256746366E-7</v>
      </c>
      <c r="G201" s="39">
        <v>3.67951648346955E-6</v>
      </c>
      <c r="H201" s="29">
        <f t="shared" si="28"/>
        <v>1.3393439999829162E-6</v>
      </c>
      <c r="I201" s="29">
        <f t="shared" si="29"/>
        <v>8.4628879119799649E-8</v>
      </c>
      <c r="J201" s="29">
        <f t="shared" si="30"/>
        <v>7.1382619779309273E-7</v>
      </c>
      <c r="K201" s="30">
        <f t="shared" si="31"/>
        <v>1.5417174065737414E-6</v>
      </c>
    </row>
    <row r="202" spans="1:11" ht="15">
      <c r="A202" s="5" t="s">
        <v>339</v>
      </c>
      <c r="B202" s="39">
        <v>2.7014577645482602E-3</v>
      </c>
      <c r="C202" s="26">
        <f t="shared" si="24"/>
        <v>1.1130005989938832E-3</v>
      </c>
      <c r="D202" s="29">
        <f t="shared" si="25"/>
        <v>7.0237901878254761E-5</v>
      </c>
      <c r="E202" s="29">
        <f t="shared" si="26"/>
        <v>1.1886414164012344E-4</v>
      </c>
      <c r="F202" s="29">
        <f t="shared" si="27"/>
        <v>1.3993551220359988E-3</v>
      </c>
      <c r="G202" s="39">
        <v>6.9102052223529399E-3</v>
      </c>
      <c r="H202" s="29">
        <f t="shared" si="28"/>
        <v>2.5153147009364702E-3</v>
      </c>
      <c r="I202" s="29">
        <f t="shared" si="29"/>
        <v>1.5893472011411762E-4</v>
      </c>
      <c r="J202" s="29">
        <f t="shared" si="30"/>
        <v>1.3405798131364704E-3</v>
      </c>
      <c r="K202" s="30">
        <f t="shared" si="31"/>
        <v>2.8953759881658815E-3</v>
      </c>
    </row>
    <row r="203" spans="1:11" ht="15">
      <c r="A203" s="5" t="s">
        <v>342</v>
      </c>
      <c r="B203" s="39">
        <v>1.04241677260362E-2</v>
      </c>
      <c r="C203" s="26">
        <f t="shared" si="24"/>
        <v>4.2947571031269139E-3</v>
      </c>
      <c r="D203" s="29">
        <f t="shared" si="25"/>
        <v>2.7102836087694116E-4</v>
      </c>
      <c r="E203" s="29">
        <f t="shared" si="26"/>
        <v>4.5866337994559278E-4</v>
      </c>
      <c r="F203" s="29">
        <f t="shared" si="27"/>
        <v>5.3997188820867513E-3</v>
      </c>
      <c r="G203" s="39">
        <v>2.6664543567714801E-2</v>
      </c>
      <c r="H203" s="29">
        <f t="shared" si="28"/>
        <v>9.7058938586481874E-3</v>
      </c>
      <c r="I203" s="29">
        <f t="shared" si="29"/>
        <v>6.132845020574404E-4</v>
      </c>
      <c r="J203" s="29">
        <f t="shared" si="30"/>
        <v>5.1729214521366714E-3</v>
      </c>
      <c r="K203" s="30">
        <f t="shared" si="31"/>
        <v>1.1172443754872502E-2</v>
      </c>
    </row>
    <row r="204" spans="1:11" ht="15">
      <c r="A204" s="5" t="s">
        <v>343</v>
      </c>
      <c r="B204" s="39">
        <v>4.8895523899965002E-2</v>
      </c>
      <c r="C204" s="26">
        <f t="shared" si="24"/>
        <v>2.0144955846785578E-2</v>
      </c>
      <c r="D204" s="29">
        <f t="shared" si="25"/>
        <v>1.27128362139909E-3</v>
      </c>
      <c r="E204" s="29">
        <f t="shared" si="26"/>
        <v>2.15140305159846E-3</v>
      </c>
      <c r="F204" s="29">
        <f t="shared" si="27"/>
        <v>2.5327881380181872E-2</v>
      </c>
      <c r="G204" s="39">
        <v>0.125072510493134</v>
      </c>
      <c r="H204" s="29">
        <f t="shared" si="28"/>
        <v>4.5526393819500778E-2</v>
      </c>
      <c r="I204" s="29">
        <f t="shared" si="29"/>
        <v>2.8766677413420822E-3</v>
      </c>
      <c r="J204" s="29">
        <f t="shared" si="30"/>
        <v>2.4264067035667997E-2</v>
      </c>
      <c r="K204" s="30">
        <f t="shared" si="31"/>
        <v>5.2405381896623145E-2</v>
      </c>
    </row>
    <row r="205" spans="1:11" ht="15">
      <c r="A205" s="5" t="s">
        <v>344</v>
      </c>
      <c r="B205" s="39">
        <v>0</v>
      </c>
      <c r="C205" s="26">
        <f t="shared" si="24"/>
        <v>0</v>
      </c>
      <c r="D205" s="29">
        <f t="shared" si="25"/>
        <v>0</v>
      </c>
      <c r="E205" s="29">
        <f t="shared" si="26"/>
        <v>0</v>
      </c>
      <c r="F205" s="29">
        <f t="shared" si="27"/>
        <v>0</v>
      </c>
      <c r="G205" s="39">
        <v>0</v>
      </c>
      <c r="H205" s="29">
        <f t="shared" si="28"/>
        <v>0</v>
      </c>
      <c r="I205" s="29">
        <f t="shared" si="29"/>
        <v>0</v>
      </c>
      <c r="J205" s="29">
        <f t="shared" si="30"/>
        <v>0</v>
      </c>
      <c r="K205" s="30">
        <f t="shared" si="31"/>
        <v>0</v>
      </c>
    </row>
    <row r="206" spans="1:11" ht="15">
      <c r="A206" s="5" t="s">
        <v>345</v>
      </c>
      <c r="B206" s="39">
        <v>0</v>
      </c>
      <c r="C206" s="26">
        <f t="shared" si="24"/>
        <v>0</v>
      </c>
      <c r="D206" s="29">
        <f t="shared" si="25"/>
        <v>0</v>
      </c>
      <c r="E206" s="29">
        <f t="shared" si="26"/>
        <v>0</v>
      </c>
      <c r="F206" s="29">
        <f t="shared" si="27"/>
        <v>0</v>
      </c>
      <c r="G206" s="39">
        <v>0</v>
      </c>
      <c r="H206" s="29">
        <f t="shared" si="28"/>
        <v>0</v>
      </c>
      <c r="I206" s="29">
        <f t="shared" si="29"/>
        <v>0</v>
      </c>
      <c r="J206" s="29">
        <f t="shared" si="30"/>
        <v>0</v>
      </c>
      <c r="K206" s="30">
        <f t="shared" si="31"/>
        <v>0</v>
      </c>
    </row>
    <row r="207" spans="1:11" ht="15">
      <c r="A207" s="5" t="s">
        <v>346</v>
      </c>
      <c r="B207" s="39">
        <v>1.4140925788257699E-3</v>
      </c>
      <c r="C207" s="26">
        <f t="shared" si="24"/>
        <v>5.8260614247621718E-4</v>
      </c>
      <c r="D207" s="29">
        <f t="shared" si="25"/>
        <v>3.6766407049470017E-5</v>
      </c>
      <c r="E207" s="29">
        <f t="shared" si="26"/>
        <v>6.2220073468333871E-5</v>
      </c>
      <c r="F207" s="29">
        <f t="shared" si="27"/>
        <v>7.3249995583174888E-4</v>
      </c>
      <c r="G207" s="39">
        <v>3.61718404460283E-3</v>
      </c>
      <c r="H207" s="29">
        <f t="shared" si="28"/>
        <v>1.3166549922354301E-3</v>
      </c>
      <c r="I207" s="29">
        <f t="shared" si="29"/>
        <v>8.3195233025865089E-5</v>
      </c>
      <c r="J207" s="29">
        <f t="shared" si="30"/>
        <v>7.0173370465294901E-4</v>
      </c>
      <c r="K207" s="30">
        <f t="shared" si="31"/>
        <v>1.5156001146885856E-3</v>
      </c>
    </row>
    <row r="208" spans="1:11" ht="15">
      <c r="A208" s="5" t="s">
        <v>347</v>
      </c>
      <c r="B208" s="39">
        <v>0</v>
      </c>
      <c r="C208" s="26">
        <f t="shared" si="24"/>
        <v>0</v>
      </c>
      <c r="D208" s="29">
        <f t="shared" si="25"/>
        <v>0</v>
      </c>
      <c r="E208" s="29">
        <f t="shared" si="26"/>
        <v>0</v>
      </c>
      <c r="F208" s="29">
        <f t="shared" si="27"/>
        <v>0</v>
      </c>
      <c r="G208" s="39">
        <v>0</v>
      </c>
      <c r="H208" s="29">
        <f t="shared" si="28"/>
        <v>0</v>
      </c>
      <c r="I208" s="29">
        <f t="shared" si="29"/>
        <v>0</v>
      </c>
      <c r="J208" s="29">
        <f t="shared" si="30"/>
        <v>0</v>
      </c>
      <c r="K208" s="30">
        <f t="shared" si="31"/>
        <v>0</v>
      </c>
    </row>
    <row r="209" spans="1:11" ht="15">
      <c r="A209" s="5" t="s">
        <v>349</v>
      </c>
      <c r="B209" s="39">
        <v>9.5265416319102805E-2</v>
      </c>
      <c r="C209" s="26">
        <f t="shared" si="24"/>
        <v>3.9249351523470352E-2</v>
      </c>
      <c r="D209" s="29">
        <f t="shared" si="25"/>
        <v>2.4769008242966728E-3</v>
      </c>
      <c r="E209" s="29">
        <f t="shared" si="26"/>
        <v>4.1916783180405235E-3</v>
      </c>
      <c r="F209" s="29">
        <f t="shared" si="27"/>
        <v>4.9347485653295255E-2</v>
      </c>
      <c r="G209" s="39">
        <v>0.243684571344011</v>
      </c>
      <c r="H209" s="29">
        <f t="shared" si="28"/>
        <v>8.8701183969219999E-2</v>
      </c>
      <c r="I209" s="29">
        <f t="shared" si="29"/>
        <v>5.6047451409122527E-3</v>
      </c>
      <c r="J209" s="29">
        <f t="shared" si="30"/>
        <v>4.7274806840738134E-2</v>
      </c>
      <c r="K209" s="30">
        <f t="shared" si="31"/>
        <v>0.10210383539314061</v>
      </c>
    </row>
    <row r="210" spans="1:11" ht="15">
      <c r="A210" s="5" t="s">
        <v>352</v>
      </c>
      <c r="B210" s="39">
        <v>1.88427835228464</v>
      </c>
      <c r="C210" s="26">
        <f t="shared" si="24"/>
        <v>0.77632268114127168</v>
      </c>
      <c r="D210" s="29">
        <f t="shared" si="25"/>
        <v>4.8991237159400639E-2</v>
      </c>
      <c r="E210" s="29">
        <f t="shared" si="26"/>
        <v>8.2908247500524154E-2</v>
      </c>
      <c r="F210" s="29">
        <f t="shared" si="27"/>
        <v>0.97605618648344361</v>
      </c>
      <c r="G210" s="39">
        <v>4.81989771640988</v>
      </c>
      <c r="H210" s="29">
        <f t="shared" si="28"/>
        <v>1.7544427687731963</v>
      </c>
      <c r="I210" s="29">
        <f t="shared" si="29"/>
        <v>0.11085764747742724</v>
      </c>
      <c r="J210" s="29">
        <f t="shared" si="30"/>
        <v>0.93506015698351674</v>
      </c>
      <c r="K210" s="30">
        <f t="shared" si="31"/>
        <v>2.0195371431757398</v>
      </c>
    </row>
    <row r="211" spans="1:11" ht="15">
      <c r="A211" s="5" t="s">
        <v>353</v>
      </c>
      <c r="B211" s="39">
        <v>8.7615913701449593</v>
      </c>
      <c r="C211" s="26">
        <f t="shared" si="24"/>
        <v>3.6097756444997229</v>
      </c>
      <c r="D211" s="29">
        <f t="shared" si="25"/>
        <v>0.22780137562376893</v>
      </c>
      <c r="E211" s="29">
        <f t="shared" si="26"/>
        <v>0.38551002028637821</v>
      </c>
      <c r="F211" s="29">
        <f t="shared" si="27"/>
        <v>4.5385043297350887</v>
      </c>
      <c r="G211" s="39">
        <v>22.411749403093999</v>
      </c>
      <c r="H211" s="29">
        <f t="shared" si="28"/>
        <v>8.1578767827262162</v>
      </c>
      <c r="I211" s="29">
        <f t="shared" si="29"/>
        <v>0.51547023627116195</v>
      </c>
      <c r="J211" s="29">
        <f t="shared" si="30"/>
        <v>4.3478793842002359</v>
      </c>
      <c r="K211" s="30">
        <f t="shared" si="31"/>
        <v>9.3905229998963851</v>
      </c>
    </row>
    <row r="212" spans="1:11" ht="15">
      <c r="A212" s="5" t="s">
        <v>354</v>
      </c>
      <c r="B212" s="39">
        <v>0</v>
      </c>
      <c r="C212" s="26">
        <f t="shared" si="24"/>
        <v>0</v>
      </c>
      <c r="D212" s="29">
        <f t="shared" si="25"/>
        <v>0</v>
      </c>
      <c r="E212" s="29">
        <f t="shared" si="26"/>
        <v>0</v>
      </c>
      <c r="F212" s="29">
        <f t="shared" si="27"/>
        <v>0</v>
      </c>
      <c r="G212" s="39">
        <v>0</v>
      </c>
      <c r="H212" s="29">
        <f t="shared" si="28"/>
        <v>0</v>
      </c>
      <c r="I212" s="29">
        <f t="shared" si="29"/>
        <v>0</v>
      </c>
      <c r="J212" s="29">
        <f t="shared" si="30"/>
        <v>0</v>
      </c>
      <c r="K212" s="30">
        <f t="shared" si="31"/>
        <v>0</v>
      </c>
    </row>
    <row r="213" spans="1:11" ht="15">
      <c r="A213" s="5" t="s">
        <v>355</v>
      </c>
      <c r="B213" s="39">
        <v>0</v>
      </c>
      <c r="C213" s="26">
        <f t="shared" si="24"/>
        <v>0</v>
      </c>
      <c r="D213" s="29">
        <f t="shared" si="25"/>
        <v>0</v>
      </c>
      <c r="E213" s="29">
        <f t="shared" si="26"/>
        <v>0</v>
      </c>
      <c r="F213" s="29">
        <f t="shared" si="27"/>
        <v>0</v>
      </c>
      <c r="G213" s="39">
        <v>0</v>
      </c>
      <c r="H213" s="29">
        <f t="shared" si="28"/>
        <v>0</v>
      </c>
      <c r="I213" s="29">
        <f t="shared" si="29"/>
        <v>0</v>
      </c>
      <c r="J213" s="29">
        <f t="shared" si="30"/>
        <v>0</v>
      </c>
      <c r="K213" s="30">
        <f t="shared" si="31"/>
        <v>0</v>
      </c>
    </row>
    <row r="214" spans="1:11" ht="15">
      <c r="A214" s="5" t="s">
        <v>356</v>
      </c>
      <c r="B214" s="39">
        <v>1.3328336244341699E-2</v>
      </c>
      <c r="C214" s="26">
        <f t="shared" si="24"/>
        <v>5.4912745326687797E-3</v>
      </c>
      <c r="D214" s="29">
        <f t="shared" si="25"/>
        <v>3.4653674235288418E-4</v>
      </c>
      <c r="E214" s="29">
        <f t="shared" si="26"/>
        <v>5.8644679475103475E-4</v>
      </c>
      <c r="F214" s="29">
        <f t="shared" si="27"/>
        <v>6.9040781745690009E-3</v>
      </c>
      <c r="G214" s="39">
        <v>3.4093273613081003E-2</v>
      </c>
      <c r="H214" s="29">
        <f t="shared" si="28"/>
        <v>1.2409951595161485E-2</v>
      </c>
      <c r="I214" s="29">
        <f t="shared" si="29"/>
        <v>7.8414529310086301E-4</v>
      </c>
      <c r="J214" s="29">
        <f t="shared" si="30"/>
        <v>6.6140950809377144E-3</v>
      </c>
      <c r="K214" s="30">
        <f t="shared" si="31"/>
        <v>1.428508164388094E-2</v>
      </c>
    </row>
    <row r="215" spans="1:11" ht="15">
      <c r="A215" s="5" t="s">
        <v>358</v>
      </c>
      <c r="B215" s="39">
        <v>0</v>
      </c>
      <c r="C215" s="26">
        <f t="shared" si="24"/>
        <v>0</v>
      </c>
      <c r="D215" s="29">
        <f t="shared" si="25"/>
        <v>0</v>
      </c>
      <c r="E215" s="29">
        <f t="shared" si="26"/>
        <v>0</v>
      </c>
      <c r="F215" s="29">
        <f t="shared" si="27"/>
        <v>0</v>
      </c>
      <c r="G215" s="39">
        <v>0</v>
      </c>
      <c r="H215" s="29">
        <f t="shared" si="28"/>
        <v>0</v>
      </c>
      <c r="I215" s="29">
        <f t="shared" si="29"/>
        <v>0</v>
      </c>
      <c r="J215" s="29">
        <f t="shared" si="30"/>
        <v>0</v>
      </c>
      <c r="K215" s="30">
        <f t="shared" si="31"/>
        <v>0</v>
      </c>
    </row>
    <row r="216" spans="1:11" ht="15">
      <c r="A216" s="5" t="s">
        <v>359</v>
      </c>
      <c r="B216" s="39">
        <v>0</v>
      </c>
      <c r="C216" s="26">
        <f t="shared" si="24"/>
        <v>0</v>
      </c>
      <c r="D216" s="29">
        <f t="shared" si="25"/>
        <v>0</v>
      </c>
      <c r="E216" s="29">
        <f t="shared" si="26"/>
        <v>0</v>
      </c>
      <c r="F216" s="29">
        <f t="shared" si="27"/>
        <v>0</v>
      </c>
      <c r="G216" s="39">
        <v>0</v>
      </c>
      <c r="H216" s="29">
        <f t="shared" si="28"/>
        <v>0</v>
      </c>
      <c r="I216" s="29">
        <f t="shared" si="29"/>
        <v>0</v>
      </c>
      <c r="J216" s="29">
        <f t="shared" si="30"/>
        <v>0</v>
      </c>
      <c r="K216" s="30">
        <f t="shared" si="31"/>
        <v>0</v>
      </c>
    </row>
    <row r="217" spans="1:11" ht="15">
      <c r="A217" s="5" t="s">
        <v>360</v>
      </c>
      <c r="B217" s="39">
        <v>9.5577343216988592E-6</v>
      </c>
      <c r="C217" s="26">
        <f t="shared" si="24"/>
        <v>3.9377865405399298E-6</v>
      </c>
      <c r="D217" s="29">
        <f t="shared" si="25"/>
        <v>2.4850109236417035E-7</v>
      </c>
      <c r="E217" s="29">
        <f t="shared" si="26"/>
        <v>4.2054031015474979E-7</v>
      </c>
      <c r="F217" s="29">
        <f t="shared" si="27"/>
        <v>4.9509063786400092E-6</v>
      </c>
      <c r="G217" s="39">
        <v>2.4448246606109601E-5</v>
      </c>
      <c r="H217" s="29">
        <f t="shared" si="28"/>
        <v>8.8991617646238949E-6</v>
      </c>
      <c r="I217" s="29">
        <f t="shared" si="29"/>
        <v>5.6230967194052086E-7</v>
      </c>
      <c r="J217" s="29">
        <f t="shared" si="30"/>
        <v>4.742959841585263E-6</v>
      </c>
      <c r="K217" s="30">
        <f t="shared" si="31"/>
        <v>1.0243815327959922E-5</v>
      </c>
    </row>
    <row r="218" spans="1:11" ht="15">
      <c r="A218" s="5" t="s">
        <v>361</v>
      </c>
      <c r="B218" s="39">
        <v>2.8783185291779501E-5</v>
      </c>
      <c r="C218" s="26">
        <f t="shared" si="24"/>
        <v>1.1858672340213154E-5</v>
      </c>
      <c r="D218" s="29">
        <f t="shared" si="25"/>
        <v>7.4836281758626699E-7</v>
      </c>
      <c r="E218" s="29">
        <f t="shared" si="26"/>
        <v>1.2664601528382979E-6</v>
      </c>
      <c r="F218" s="29">
        <f t="shared" si="27"/>
        <v>1.4909689981141782E-5</v>
      </c>
      <c r="G218" s="39">
        <v>7.3626069572280299E-5</v>
      </c>
      <c r="H218" s="29">
        <f t="shared" si="28"/>
        <v>2.6799889324310027E-5</v>
      </c>
      <c r="I218" s="29">
        <f t="shared" si="29"/>
        <v>1.6933996001624469E-6</v>
      </c>
      <c r="J218" s="29">
        <f t="shared" si="30"/>
        <v>1.4283457497022378E-5</v>
      </c>
      <c r="K218" s="30">
        <f t="shared" si="31"/>
        <v>3.0849323150785443E-5</v>
      </c>
    </row>
    <row r="219" spans="1:11" ht="15">
      <c r="A219" s="5" t="s">
        <v>363</v>
      </c>
      <c r="B219" s="39">
        <v>4.8600243399724699E-2</v>
      </c>
      <c r="C219" s="26">
        <f t="shared" si="24"/>
        <v>2.0023300280686575E-2</v>
      </c>
      <c r="D219" s="29">
        <f t="shared" si="25"/>
        <v>1.263606328392842E-3</v>
      </c>
      <c r="E219" s="29">
        <f t="shared" si="26"/>
        <v>2.1384107095878866E-3</v>
      </c>
      <c r="F219" s="29">
        <f t="shared" si="27"/>
        <v>2.5174926081057394E-2</v>
      </c>
      <c r="G219" s="39">
        <v>0.124317196498743</v>
      </c>
      <c r="H219" s="29">
        <f t="shared" si="28"/>
        <v>4.5251459525542451E-2</v>
      </c>
      <c r="I219" s="29">
        <f t="shared" si="29"/>
        <v>2.859295519471089E-3</v>
      </c>
      <c r="J219" s="29">
        <f t="shared" si="30"/>
        <v>2.4117536120756143E-2</v>
      </c>
      <c r="K219" s="30">
        <f t="shared" si="31"/>
        <v>5.2088905332973313E-2</v>
      </c>
    </row>
    <row r="220" spans="1:11" ht="15">
      <c r="A220" s="5" t="s">
        <v>364</v>
      </c>
      <c r="B220" s="39">
        <v>1.8585114038951201E-5</v>
      </c>
      <c r="C220" s="26">
        <f t="shared" si="24"/>
        <v>7.6570669840478942E-6</v>
      </c>
      <c r="D220" s="29">
        <f t="shared" si="25"/>
        <v>4.8321296501273123E-7</v>
      </c>
      <c r="E220" s="29">
        <f t="shared" si="26"/>
        <v>8.1774501771385274E-7</v>
      </c>
      <c r="F220" s="29">
        <f t="shared" si="27"/>
        <v>9.6270890721767223E-6</v>
      </c>
      <c r="G220" s="39">
        <v>4.7539870426758699E-5</v>
      </c>
      <c r="H220" s="29">
        <f t="shared" si="28"/>
        <v>1.7304512835340165E-5</v>
      </c>
      <c r="I220" s="29">
        <f t="shared" si="29"/>
        <v>1.09341701981545E-6</v>
      </c>
      <c r="J220" s="29">
        <f t="shared" si="30"/>
        <v>9.2227348627911875E-6</v>
      </c>
      <c r="K220" s="30">
        <f t="shared" si="31"/>
        <v>1.9919205708811893E-5</v>
      </c>
    </row>
    <row r="221" spans="1:11" ht="15">
      <c r="A221" s="5" t="s">
        <v>366</v>
      </c>
      <c r="B221" s="39">
        <v>5.3191856339825103E-3</v>
      </c>
      <c r="C221" s="26">
        <f t="shared" si="24"/>
        <v>2.191504481200794E-3</v>
      </c>
      <c r="D221" s="29">
        <f t="shared" si="25"/>
        <v>1.3829882648354525E-4</v>
      </c>
      <c r="E221" s="29">
        <f t="shared" si="26"/>
        <v>2.3404416789523044E-4</v>
      </c>
      <c r="F221" s="29">
        <f t="shared" si="27"/>
        <v>2.7553381584029405E-3</v>
      </c>
      <c r="G221" s="39">
        <v>1.36062332082238E-2</v>
      </c>
      <c r="H221" s="29">
        <f t="shared" si="28"/>
        <v>4.9526688877934632E-3</v>
      </c>
      <c r="I221" s="29">
        <f t="shared" si="29"/>
        <v>3.129433637891474E-4</v>
      </c>
      <c r="J221" s="29">
        <f t="shared" si="30"/>
        <v>2.6396092423954173E-3</v>
      </c>
      <c r="K221" s="30">
        <f t="shared" si="31"/>
        <v>5.7010117142457717E-3</v>
      </c>
    </row>
    <row r="222" spans="1:11" ht="15">
      <c r="A222" s="5" t="s">
        <v>367</v>
      </c>
      <c r="B222" s="39">
        <v>1.9211761485332199E-4</v>
      </c>
      <c r="C222" s="26">
        <f t="shared" si="24"/>
        <v>7.9152457319568652E-5</v>
      </c>
      <c r="D222" s="29">
        <f t="shared" si="25"/>
        <v>4.9950579861863715E-6</v>
      </c>
      <c r="E222" s="29">
        <f t="shared" si="26"/>
        <v>8.4531750535461675E-6</v>
      </c>
      <c r="F222" s="29">
        <f t="shared" si="27"/>
        <v>9.9516924494020794E-5</v>
      </c>
      <c r="G222" s="39">
        <v>4.9142805891226496E-4</v>
      </c>
      <c r="H222" s="29">
        <f t="shared" si="28"/>
        <v>1.7887981344406445E-4</v>
      </c>
      <c r="I222" s="29">
        <f t="shared" si="29"/>
        <v>1.1302845354982094E-5</v>
      </c>
      <c r="J222" s="29">
        <f t="shared" si="30"/>
        <v>9.5337043428979406E-5</v>
      </c>
      <c r="K222" s="30">
        <f t="shared" si="31"/>
        <v>2.0590835668423901E-4</v>
      </c>
    </row>
    <row r="223" spans="1:11" ht="15">
      <c r="A223" s="5" t="s">
        <v>369</v>
      </c>
      <c r="B223" s="39">
        <v>1.27033906135536E-2</v>
      </c>
      <c r="C223" s="26">
        <f t="shared" si="24"/>
        <v>5.2337969327840832E-3</v>
      </c>
      <c r="D223" s="29">
        <f t="shared" si="25"/>
        <v>3.3028815595239361E-4</v>
      </c>
      <c r="E223" s="29">
        <f t="shared" si="26"/>
        <v>5.5894918699635838E-4</v>
      </c>
      <c r="F223" s="29">
        <f t="shared" si="27"/>
        <v>6.5803563378207652E-3</v>
      </c>
      <c r="G223" s="39">
        <v>3.2494691314948802E-2</v>
      </c>
      <c r="H223" s="29">
        <f t="shared" si="28"/>
        <v>1.1828067638641363E-2</v>
      </c>
      <c r="I223" s="29">
        <f t="shared" si="29"/>
        <v>7.4737790024382244E-4</v>
      </c>
      <c r="J223" s="29">
        <f t="shared" si="30"/>
        <v>6.3039701151000683E-3</v>
      </c>
      <c r="K223" s="30">
        <f t="shared" si="31"/>
        <v>1.3615275660963547E-2</v>
      </c>
    </row>
    <row r="224" spans="1:11" ht="15">
      <c r="A224" s="5" t="s">
        <v>370</v>
      </c>
      <c r="B224" s="39">
        <v>0</v>
      </c>
      <c r="C224" s="26">
        <f t="shared" si="24"/>
        <v>0</v>
      </c>
      <c r="D224" s="29">
        <f t="shared" si="25"/>
        <v>0</v>
      </c>
      <c r="E224" s="29">
        <f t="shared" si="26"/>
        <v>0</v>
      </c>
      <c r="F224" s="29">
        <f t="shared" si="27"/>
        <v>0</v>
      </c>
      <c r="G224" s="39">
        <v>0</v>
      </c>
      <c r="H224" s="29">
        <f t="shared" si="28"/>
        <v>0</v>
      </c>
      <c r="I224" s="29">
        <f t="shared" si="29"/>
        <v>0</v>
      </c>
      <c r="J224" s="29">
        <f t="shared" si="30"/>
        <v>0</v>
      </c>
      <c r="K224" s="30">
        <f t="shared" si="31"/>
        <v>0</v>
      </c>
    </row>
    <row r="225" spans="1:11" ht="15">
      <c r="A225" s="5" t="s">
        <v>371</v>
      </c>
      <c r="B225" s="39">
        <v>0</v>
      </c>
      <c r="C225" s="26">
        <f t="shared" si="24"/>
        <v>0</v>
      </c>
      <c r="D225" s="29">
        <f t="shared" si="25"/>
        <v>0</v>
      </c>
      <c r="E225" s="29">
        <f t="shared" si="26"/>
        <v>0</v>
      </c>
      <c r="F225" s="29">
        <f t="shared" si="27"/>
        <v>0</v>
      </c>
      <c r="G225" s="39">
        <v>0</v>
      </c>
      <c r="H225" s="29">
        <f t="shared" si="28"/>
        <v>0</v>
      </c>
      <c r="I225" s="29">
        <f t="shared" si="29"/>
        <v>0</v>
      </c>
      <c r="J225" s="29">
        <f t="shared" si="30"/>
        <v>0</v>
      </c>
      <c r="K225" s="30">
        <f t="shared" si="31"/>
        <v>0</v>
      </c>
    </row>
    <row r="226" spans="1:11" ht="15">
      <c r="A226" s="5" t="s">
        <v>372</v>
      </c>
      <c r="B226" s="39">
        <v>4.3409571210351702E-2</v>
      </c>
      <c r="C226" s="26">
        <f t="shared" si="24"/>
        <v>1.78847433386649E-2</v>
      </c>
      <c r="D226" s="29">
        <f t="shared" si="25"/>
        <v>1.1286488514691442E-3</v>
      </c>
      <c r="E226" s="29">
        <f t="shared" si="26"/>
        <v>1.9100211332554748E-3</v>
      </c>
      <c r="F226" s="29">
        <f t="shared" si="27"/>
        <v>2.2486157886962184E-2</v>
      </c>
      <c r="G226" s="39">
        <v>0.111039694795316</v>
      </c>
      <c r="H226" s="29">
        <f t="shared" si="28"/>
        <v>4.0418448905495022E-2</v>
      </c>
      <c r="I226" s="29">
        <f t="shared" si="29"/>
        <v>2.5539129802922681E-3</v>
      </c>
      <c r="J226" s="29">
        <f t="shared" si="30"/>
        <v>2.1541700790291305E-2</v>
      </c>
      <c r="K226" s="30">
        <f t="shared" si="31"/>
        <v>4.6525632119237402E-2</v>
      </c>
    </row>
    <row r="227" spans="1:11" ht="15">
      <c r="A227" s="5" t="s">
        <v>373</v>
      </c>
      <c r="B227" s="39">
        <v>6.3356129252308394E-2</v>
      </c>
      <c r="C227" s="26">
        <f t="shared" si="24"/>
        <v>2.6102725251951057E-2</v>
      </c>
      <c r="D227" s="29">
        <f t="shared" si="25"/>
        <v>1.6472593605600181E-3</v>
      </c>
      <c r="E227" s="29">
        <f t="shared" si="26"/>
        <v>2.7876696871015692E-3</v>
      </c>
      <c r="F227" s="29">
        <f t="shared" si="27"/>
        <v>3.2818474952695749E-2</v>
      </c>
      <c r="G227" s="39">
        <v>0.162062076621279</v>
      </c>
      <c r="H227" s="29">
        <f t="shared" si="28"/>
        <v>5.8990595890145554E-2</v>
      </c>
      <c r="I227" s="29">
        <f t="shared" si="29"/>
        <v>3.7274277622894171E-3</v>
      </c>
      <c r="J227" s="29">
        <f t="shared" si="30"/>
        <v>3.1440042864528124E-2</v>
      </c>
      <c r="K227" s="30">
        <f t="shared" si="31"/>
        <v>6.7904010104315904E-2</v>
      </c>
    </row>
    <row r="228" spans="1:11" ht="15">
      <c r="A228" s="5" t="s">
        <v>374</v>
      </c>
      <c r="B228" s="39">
        <v>0</v>
      </c>
      <c r="C228" s="26">
        <f t="shared" si="24"/>
        <v>0</v>
      </c>
      <c r="D228" s="29">
        <f t="shared" si="25"/>
        <v>0</v>
      </c>
      <c r="E228" s="29">
        <f t="shared" si="26"/>
        <v>0</v>
      </c>
      <c r="F228" s="29">
        <f t="shared" si="27"/>
        <v>0</v>
      </c>
      <c r="G228" s="39">
        <v>0</v>
      </c>
      <c r="H228" s="29">
        <f t="shared" si="28"/>
        <v>0</v>
      </c>
      <c r="I228" s="29">
        <f t="shared" si="29"/>
        <v>0</v>
      </c>
      <c r="J228" s="29">
        <f t="shared" si="30"/>
        <v>0</v>
      </c>
      <c r="K228" s="30">
        <f t="shared" si="31"/>
        <v>0</v>
      </c>
    </row>
    <row r="229" spans="1:11" ht="15">
      <c r="A229" s="5" t="s">
        <v>375</v>
      </c>
      <c r="B229" s="39">
        <v>2.21988910415464E-2</v>
      </c>
      <c r="C229" s="26">
        <f t="shared" si="24"/>
        <v>9.1459431091171165E-3</v>
      </c>
      <c r="D229" s="29">
        <f t="shared" si="25"/>
        <v>5.7717116708020635E-4</v>
      </c>
      <c r="E229" s="29">
        <f t="shared" si="26"/>
        <v>9.7675120582804155E-4</v>
      </c>
      <c r="F229" s="29">
        <f t="shared" si="27"/>
        <v>1.1499025559521035E-2</v>
      </c>
      <c r="G229" s="39">
        <v>5.67837464715608E-2</v>
      </c>
      <c r="H229" s="29">
        <f t="shared" si="28"/>
        <v>2.0669283715648131E-2</v>
      </c>
      <c r="I229" s="29">
        <f t="shared" si="29"/>
        <v>1.3060261688458985E-3</v>
      </c>
      <c r="J229" s="29">
        <f t="shared" si="30"/>
        <v>1.1016046815482796E-2</v>
      </c>
      <c r="K229" s="30">
        <f t="shared" si="31"/>
        <v>2.3792389771583974E-2</v>
      </c>
    </row>
    <row r="230" spans="1:11" ht="15">
      <c r="A230" s="5" t="s">
        <v>376</v>
      </c>
      <c r="B230" s="39">
        <v>1.9737496223224099E-2</v>
      </c>
      <c r="C230" s="26">
        <f t="shared" si="24"/>
        <v>8.1318484439683279E-3</v>
      </c>
      <c r="D230" s="29">
        <f t="shared" si="25"/>
        <v>5.1317490180382652E-4</v>
      </c>
      <c r="E230" s="29">
        <f t="shared" si="26"/>
        <v>8.6844983382186028E-4</v>
      </c>
      <c r="F230" s="29">
        <f t="shared" si="27"/>
        <v>1.0224023043630084E-2</v>
      </c>
      <c r="G230" s="39">
        <v>5.0487611269651803E-2</v>
      </c>
      <c r="H230" s="29">
        <f t="shared" si="28"/>
        <v>1.8377490502153256E-2</v>
      </c>
      <c r="I230" s="29">
        <f t="shared" si="29"/>
        <v>1.1612150592019913E-3</v>
      </c>
      <c r="J230" s="29">
        <f t="shared" si="30"/>
        <v>9.7945965863124491E-3</v>
      </c>
      <c r="K230" s="30">
        <f t="shared" si="31"/>
        <v>2.1154309121984103E-2</v>
      </c>
    </row>
    <row r="231" spans="1:11" ht="15">
      <c r="A231" s="5" t="s">
        <v>377</v>
      </c>
      <c r="B231" s="39">
        <v>2.47491875250711E-5</v>
      </c>
      <c r="C231" s="26">
        <f t="shared" si="24"/>
        <v>1.0196665260329292E-5</v>
      </c>
      <c r="D231" s="29">
        <f t="shared" si="25"/>
        <v>6.4347887565184859E-7</v>
      </c>
      <c r="E231" s="29">
        <f t="shared" si="26"/>
        <v>1.0889642511031283E-6</v>
      </c>
      <c r="F231" s="29">
        <f t="shared" si="27"/>
        <v>1.2820079137986831E-5</v>
      </c>
      <c r="G231" s="39">
        <v>6.3307288060946904E-5</v>
      </c>
      <c r="H231" s="29">
        <f t="shared" si="28"/>
        <v>2.3043852854184674E-5</v>
      </c>
      <c r="I231" s="29">
        <f t="shared" si="29"/>
        <v>1.4560676254017788E-6</v>
      </c>
      <c r="J231" s="29">
        <f t="shared" si="30"/>
        <v>1.22816138838237E-5</v>
      </c>
      <c r="K231" s="30">
        <f t="shared" si="31"/>
        <v>2.6525753697536752E-5</v>
      </c>
    </row>
    <row r="232" spans="1:11" ht="15">
      <c r="A232" s="5" t="s">
        <v>379</v>
      </c>
      <c r="B232" s="39">
        <v>2.27353474893701E-7</v>
      </c>
      <c r="C232" s="26">
        <f t="shared" si="24"/>
        <v>9.3669631656204804E-8</v>
      </c>
      <c r="D232" s="29">
        <f t="shared" si="25"/>
        <v>5.911190347236226E-9</v>
      </c>
      <c r="E232" s="29">
        <f t="shared" si="26"/>
        <v>1.0003552895322844E-8</v>
      </c>
      <c r="F232" s="29">
        <f t="shared" si="27"/>
        <v>1.1776909999493712E-7</v>
      </c>
      <c r="G232" s="39">
        <v>5.8155977492887396E-7</v>
      </c>
      <c r="H232" s="29">
        <f t="shared" si="28"/>
        <v>2.1168775807411012E-7</v>
      </c>
      <c r="I232" s="29">
        <f t="shared" si="29"/>
        <v>1.33758748233641E-8</v>
      </c>
      <c r="J232" s="29">
        <f t="shared" si="30"/>
        <v>1.1282259633620155E-7</v>
      </c>
      <c r="K232" s="30">
        <f t="shared" si="31"/>
        <v>2.4367354569519817E-7</v>
      </c>
    </row>
    <row r="233" spans="1:11" ht="15">
      <c r="A233" s="5" t="s">
        <v>380</v>
      </c>
      <c r="B233" s="39">
        <v>2.51801441406562E-2</v>
      </c>
      <c r="C233" s="26">
        <f t="shared" si="24"/>
        <v>1.0374219385950354E-2</v>
      </c>
      <c r="D233" s="29">
        <f t="shared" si="25"/>
        <v>6.5468374765706113E-4</v>
      </c>
      <c r="E233" s="29">
        <f t="shared" si="26"/>
        <v>1.1079263421888727E-3</v>
      </c>
      <c r="F233" s="29">
        <f t="shared" si="27"/>
        <v>1.3043314664859912E-2</v>
      </c>
      <c r="G233" s="39">
        <v>6.4409655343791394E-2</v>
      </c>
      <c r="H233" s="29">
        <f t="shared" si="28"/>
        <v>2.3445114545140068E-2</v>
      </c>
      <c r="I233" s="29">
        <f t="shared" si="29"/>
        <v>1.481422072907202E-3</v>
      </c>
      <c r="J233" s="29">
        <f t="shared" si="30"/>
        <v>1.2495473136695532E-2</v>
      </c>
      <c r="K233" s="30">
        <f t="shared" si="31"/>
        <v>2.6987645589048592E-2</v>
      </c>
    </row>
    <row r="234" spans="1:11" ht="15">
      <c r="A234" s="5" t="s">
        <v>381</v>
      </c>
      <c r="B234" s="39">
        <v>2.59716048824584E-6</v>
      </c>
      <c r="C234" s="26">
        <f t="shared" si="24"/>
        <v>1.070030121157286E-6</v>
      </c>
      <c r="D234" s="29">
        <f t="shared" si="25"/>
        <v>6.7526172694391834E-8</v>
      </c>
      <c r="E234" s="29">
        <f t="shared" si="26"/>
        <v>1.1427506148281695E-7</v>
      </c>
      <c r="F234" s="29">
        <f t="shared" si="27"/>
        <v>1.3453291329113453E-6</v>
      </c>
      <c r="G234" s="39">
        <v>6.6434175668728998E-6</v>
      </c>
      <c r="H234" s="29">
        <f t="shared" si="28"/>
        <v>2.4182039943417353E-6</v>
      </c>
      <c r="I234" s="29">
        <f t="shared" si="29"/>
        <v>1.5279860403807668E-7</v>
      </c>
      <c r="J234" s="29">
        <f t="shared" si="30"/>
        <v>1.2888230079733427E-6</v>
      </c>
      <c r="K234" s="30">
        <f t="shared" si="31"/>
        <v>2.7835919605197449E-6</v>
      </c>
    </row>
    <row r="235" spans="1:11" ht="15">
      <c r="A235" s="5" t="s">
        <v>383</v>
      </c>
      <c r="B235" s="39">
        <v>0</v>
      </c>
      <c r="C235" s="26">
        <f t="shared" si="24"/>
        <v>0</v>
      </c>
      <c r="D235" s="29">
        <f t="shared" si="25"/>
        <v>0</v>
      </c>
      <c r="E235" s="29">
        <f t="shared" si="26"/>
        <v>0</v>
      </c>
      <c r="F235" s="29">
        <f t="shared" si="27"/>
        <v>0</v>
      </c>
      <c r="G235" s="39">
        <v>0</v>
      </c>
      <c r="H235" s="29">
        <f t="shared" si="28"/>
        <v>0</v>
      </c>
      <c r="I235" s="29">
        <f t="shared" si="29"/>
        <v>0</v>
      </c>
      <c r="J235" s="29">
        <f t="shared" si="30"/>
        <v>0</v>
      </c>
      <c r="K235" s="30">
        <f t="shared" si="31"/>
        <v>0</v>
      </c>
    </row>
    <row r="236" spans="1:11" ht="15">
      <c r="A236" s="5" t="s">
        <v>385</v>
      </c>
      <c r="B236" s="39">
        <v>4.7470230774793499E-5</v>
      </c>
      <c r="C236" s="26">
        <f t="shared" si="24"/>
        <v>1.9557735079214921E-5</v>
      </c>
      <c r="D236" s="29">
        <f t="shared" si="25"/>
        <v>1.2342260001446309E-6</v>
      </c>
      <c r="E236" s="29">
        <f t="shared" si="26"/>
        <v>2.0886901540909138E-6</v>
      </c>
      <c r="F236" s="29">
        <f t="shared" si="27"/>
        <v>2.4589579541343034E-5</v>
      </c>
      <c r="G236" s="39">
        <v>1.21426675964016E-4</v>
      </c>
      <c r="H236" s="29">
        <f t="shared" si="28"/>
        <v>4.4199310050901824E-5</v>
      </c>
      <c r="I236" s="29">
        <f t="shared" si="29"/>
        <v>2.7928135471723681E-6</v>
      </c>
      <c r="J236" s="29">
        <f t="shared" si="30"/>
        <v>2.3556775137019105E-5</v>
      </c>
      <c r="K236" s="30">
        <f t="shared" si="31"/>
        <v>5.0877777228922702E-5</v>
      </c>
    </row>
    <row r="237" spans="1:11" ht="15">
      <c r="A237" s="5" t="s">
        <v>386</v>
      </c>
      <c r="B237" s="39">
        <v>2.02352168405675E-4</v>
      </c>
      <c r="C237" s="26">
        <f t="shared" si="24"/>
        <v>8.336909338313809E-5</v>
      </c>
      <c r="D237" s="29">
        <f t="shared" si="25"/>
        <v>5.2611563785475497E-6</v>
      </c>
      <c r="E237" s="29">
        <f t="shared" si="26"/>
        <v>8.9034954098496987E-6</v>
      </c>
      <c r="F237" s="29">
        <f t="shared" si="27"/>
        <v>1.0481842323413965E-4</v>
      </c>
      <c r="G237" s="39">
        <v>5.1760757810891198E-4</v>
      </c>
      <c r="H237" s="29">
        <f t="shared" si="28"/>
        <v>1.8840915843164395E-4</v>
      </c>
      <c r="I237" s="29">
        <f t="shared" si="29"/>
        <v>1.1904974296504975E-5</v>
      </c>
      <c r="J237" s="29">
        <f t="shared" si="30"/>
        <v>1.0041587015312893E-4</v>
      </c>
      <c r="K237" s="30">
        <f t="shared" si="31"/>
        <v>2.1687757522763411E-4</v>
      </c>
    </row>
    <row r="238" spans="1:11" ht="15">
      <c r="A238" s="5" t="s">
        <v>388</v>
      </c>
      <c r="B238" s="39">
        <v>6.3421078807532197E-5</v>
      </c>
      <c r="C238" s="26">
        <f t="shared" si="24"/>
        <v>2.6129484468703263E-5</v>
      </c>
      <c r="D238" s="29">
        <f t="shared" si="25"/>
        <v>1.648948048995837E-6</v>
      </c>
      <c r="E238" s="29">
        <f t="shared" si="26"/>
        <v>2.7905274675314166E-6</v>
      </c>
      <c r="F238" s="29">
        <f t="shared" si="27"/>
        <v>3.2852118822301678E-5</v>
      </c>
      <c r="G238" s="39">
        <v>1.62228214608549E-4</v>
      </c>
      <c r="H238" s="29">
        <f t="shared" si="28"/>
        <v>5.9051070117511834E-5</v>
      </c>
      <c r="I238" s="29">
        <f t="shared" si="29"/>
        <v>3.7312489359966267E-6</v>
      </c>
      <c r="J238" s="29">
        <f t="shared" si="30"/>
        <v>3.1472273634058506E-5</v>
      </c>
      <c r="K238" s="30">
        <f t="shared" si="31"/>
        <v>6.797362192098202E-5</v>
      </c>
    </row>
    <row r="239" spans="1:11" ht="15">
      <c r="A239" s="5" t="s">
        <v>389</v>
      </c>
      <c r="B239" s="39">
        <v>2.6173914439115999E-3</v>
      </c>
      <c r="C239" s="26">
        <f t="shared" si="24"/>
        <v>1.0783652748915791E-3</v>
      </c>
      <c r="D239" s="29">
        <f t="shared" si="25"/>
        <v>6.8052177541701601E-5</v>
      </c>
      <c r="E239" s="29">
        <f t="shared" si="26"/>
        <v>1.1516522353211038E-4</v>
      </c>
      <c r="F239" s="29">
        <f t="shared" si="27"/>
        <v>1.3558087679462088E-3</v>
      </c>
      <c r="G239" s="39">
        <v>6.6951674247938296E-3</v>
      </c>
      <c r="H239" s="29">
        <f t="shared" si="28"/>
        <v>2.4370409426249539E-3</v>
      </c>
      <c r="I239" s="29">
        <f t="shared" si="29"/>
        <v>1.5398885077025807E-4</v>
      </c>
      <c r="J239" s="29">
        <f t="shared" si="30"/>
        <v>1.298862480410003E-3</v>
      </c>
      <c r="K239" s="30">
        <f t="shared" si="31"/>
        <v>2.8052751509886143E-3</v>
      </c>
    </row>
    <row r="240" spans="1:11" ht="15">
      <c r="A240" s="5" t="s">
        <v>390</v>
      </c>
      <c r="B240" s="39">
        <v>0.11553543707031599</v>
      </c>
      <c r="C240" s="26">
        <f t="shared" si="24"/>
        <v>4.7600600072970185E-2</v>
      </c>
      <c r="D240" s="29">
        <f t="shared" si="25"/>
        <v>3.0039213638282155E-3</v>
      </c>
      <c r="E240" s="29">
        <f t="shared" si="26"/>
        <v>5.0835592310939032E-3</v>
      </c>
      <c r="F240" s="29">
        <f t="shared" si="27"/>
        <v>5.9847356402423689E-2</v>
      </c>
      <c r="G240" s="39">
        <v>0.29553435596415201</v>
      </c>
      <c r="H240" s="29">
        <f t="shared" si="28"/>
        <v>0.10757450557095133</v>
      </c>
      <c r="I240" s="29">
        <f t="shared" si="29"/>
        <v>6.7972901871754957E-3</v>
      </c>
      <c r="J240" s="29">
        <f t="shared" si="30"/>
        <v>5.7333665057045492E-2</v>
      </c>
      <c r="K240" s="30">
        <f t="shared" si="31"/>
        <v>0.12382889514897968</v>
      </c>
    </row>
    <row r="241" spans="1:11" ht="15">
      <c r="A241" s="5" t="s">
        <v>391</v>
      </c>
      <c r="B241" s="39">
        <v>4.6053490066696198E-4</v>
      </c>
      <c r="C241" s="26">
        <f t="shared" si="24"/>
        <v>1.8974037907478833E-4</v>
      </c>
      <c r="D241" s="29">
        <f t="shared" si="25"/>
        <v>1.197390741734101E-5</v>
      </c>
      <c r="E241" s="29">
        <f t="shared" si="26"/>
        <v>2.0263535629346326E-5</v>
      </c>
      <c r="F241" s="29">
        <f t="shared" si="27"/>
        <v>2.385570785454863E-4</v>
      </c>
      <c r="G241" s="39">
        <v>1.17802718126034E-3</v>
      </c>
      <c r="H241" s="29">
        <f t="shared" si="28"/>
        <v>4.2880189397876371E-4</v>
      </c>
      <c r="I241" s="29">
        <f t="shared" si="29"/>
        <v>2.7094625168987818E-5</v>
      </c>
      <c r="J241" s="29">
        <f t="shared" si="30"/>
        <v>2.2853727316450597E-4</v>
      </c>
      <c r="K241" s="30">
        <f t="shared" si="31"/>
        <v>4.9359338894808247E-4</v>
      </c>
    </row>
    <row r="242" spans="1:11" ht="15">
      <c r="A242" s="5" t="s">
        <v>393</v>
      </c>
      <c r="B242" s="39">
        <v>3.2446972085857701E-3</v>
      </c>
      <c r="C242" s="26">
        <f t="shared" si="24"/>
        <v>1.3368152499373372E-3</v>
      </c>
      <c r="D242" s="29">
        <f t="shared" si="25"/>
        <v>8.4362127423230024E-5</v>
      </c>
      <c r="E242" s="29">
        <f t="shared" si="26"/>
        <v>1.4276667717777388E-4</v>
      </c>
      <c r="F242" s="29">
        <f t="shared" si="27"/>
        <v>1.680753154047429E-3</v>
      </c>
      <c r="G242" s="39">
        <v>8.2997868373014295E-3</v>
      </c>
      <c r="H242" s="29">
        <f t="shared" si="28"/>
        <v>3.0211224087777202E-3</v>
      </c>
      <c r="I242" s="29">
        <f t="shared" si="29"/>
        <v>1.9089509725793289E-4</v>
      </c>
      <c r="J242" s="29">
        <f t="shared" si="30"/>
        <v>1.6101586464364775E-3</v>
      </c>
      <c r="K242" s="30">
        <f t="shared" si="31"/>
        <v>3.4776106848292986E-3</v>
      </c>
    </row>
    <row r="243" spans="1:11" ht="15">
      <c r="A243" s="5" t="s">
        <v>394</v>
      </c>
      <c r="B243" s="39">
        <v>0</v>
      </c>
      <c r="C243" s="26">
        <f t="shared" si="24"/>
        <v>0</v>
      </c>
      <c r="D243" s="29">
        <f t="shared" si="25"/>
        <v>0</v>
      </c>
      <c r="E243" s="29">
        <f t="shared" si="26"/>
        <v>0</v>
      </c>
      <c r="F243" s="29">
        <f t="shared" si="27"/>
        <v>0</v>
      </c>
      <c r="G243" s="39">
        <v>0</v>
      </c>
      <c r="H243" s="29">
        <f t="shared" si="28"/>
        <v>0</v>
      </c>
      <c r="I243" s="29">
        <f t="shared" si="29"/>
        <v>0</v>
      </c>
      <c r="J243" s="29">
        <f t="shared" si="30"/>
        <v>0</v>
      </c>
      <c r="K243" s="30">
        <f t="shared" si="31"/>
        <v>0</v>
      </c>
    </row>
    <row r="244" spans="1:11" ht="15">
      <c r="A244" s="5" t="s">
        <v>395</v>
      </c>
      <c r="B244" s="39">
        <v>4.3409571210351702E-2</v>
      </c>
      <c r="C244" s="26">
        <f t="shared" si="24"/>
        <v>1.78847433386649E-2</v>
      </c>
      <c r="D244" s="29">
        <f t="shared" si="25"/>
        <v>1.1286488514691442E-3</v>
      </c>
      <c r="E244" s="29">
        <f t="shared" si="26"/>
        <v>1.9100211332554748E-3</v>
      </c>
      <c r="F244" s="29">
        <f t="shared" si="27"/>
        <v>2.2486157886962184E-2</v>
      </c>
      <c r="G244" s="39">
        <v>0.111039694795316</v>
      </c>
      <c r="H244" s="29">
        <f t="shared" si="28"/>
        <v>4.0418448905495022E-2</v>
      </c>
      <c r="I244" s="29">
        <f t="shared" si="29"/>
        <v>2.5539129802922681E-3</v>
      </c>
      <c r="J244" s="29">
        <f t="shared" si="30"/>
        <v>2.1541700790291305E-2</v>
      </c>
      <c r="K244" s="30">
        <f t="shared" si="31"/>
        <v>4.6525632119237402E-2</v>
      </c>
    </row>
    <row r="245" spans="1:11" ht="15">
      <c r="A245" s="5" t="s">
        <v>397</v>
      </c>
      <c r="B245" s="39">
        <v>0</v>
      </c>
      <c r="C245" s="26">
        <f t="shared" si="24"/>
        <v>0</v>
      </c>
      <c r="D245" s="29">
        <f t="shared" si="25"/>
        <v>0</v>
      </c>
      <c r="E245" s="29">
        <f t="shared" si="26"/>
        <v>0</v>
      </c>
      <c r="F245" s="29">
        <f t="shared" si="27"/>
        <v>0</v>
      </c>
      <c r="G245" s="39">
        <v>0</v>
      </c>
      <c r="H245" s="29">
        <f t="shared" si="28"/>
        <v>0</v>
      </c>
      <c r="I245" s="29">
        <f t="shared" si="29"/>
        <v>0</v>
      </c>
      <c r="J245" s="29">
        <f t="shared" si="30"/>
        <v>0</v>
      </c>
      <c r="K245" s="30">
        <f t="shared" si="31"/>
        <v>0</v>
      </c>
    </row>
    <row r="246" spans="1:11" ht="15">
      <c r="A246" s="5" t="s">
        <v>398</v>
      </c>
      <c r="B246" s="39">
        <v>4.71608091980896E-3</v>
      </c>
      <c r="C246" s="26">
        <f t="shared" si="24"/>
        <v>1.9430253389612915E-3</v>
      </c>
      <c r="D246" s="29">
        <f t="shared" si="25"/>
        <v>1.2261810391503295E-4</v>
      </c>
      <c r="E246" s="29">
        <f t="shared" si="26"/>
        <v>2.0750756047159422E-4</v>
      </c>
      <c r="F246" s="29">
        <f t="shared" si="27"/>
        <v>2.4429299164610415E-3</v>
      </c>
      <c r="G246" s="39">
        <v>1.20635189743759E-2</v>
      </c>
      <c r="H246" s="29">
        <f t="shared" si="28"/>
        <v>4.3911209066728272E-3</v>
      </c>
      <c r="I246" s="29">
        <f t="shared" si="29"/>
        <v>2.7746093641064568E-4</v>
      </c>
      <c r="J246" s="29">
        <f t="shared" si="30"/>
        <v>2.3403226810289248E-3</v>
      </c>
      <c r="K246" s="30">
        <f t="shared" si="31"/>
        <v>5.0546144502635016E-3</v>
      </c>
    </row>
    <row r="247" spans="1:11" ht="15">
      <c r="A247" s="5" t="s">
        <v>399</v>
      </c>
      <c r="B247" s="39">
        <v>0</v>
      </c>
      <c r="C247" s="26">
        <f t="shared" si="24"/>
        <v>0</v>
      </c>
      <c r="D247" s="29">
        <f t="shared" si="25"/>
        <v>0</v>
      </c>
      <c r="E247" s="29">
        <f t="shared" si="26"/>
        <v>0</v>
      </c>
      <c r="F247" s="29">
        <f t="shared" si="27"/>
        <v>0</v>
      </c>
      <c r="G247" s="39">
        <v>0</v>
      </c>
      <c r="H247" s="29">
        <f t="shared" si="28"/>
        <v>0</v>
      </c>
      <c r="I247" s="29">
        <f t="shared" si="29"/>
        <v>0</v>
      </c>
      <c r="J247" s="29">
        <f t="shared" si="30"/>
        <v>0</v>
      </c>
      <c r="K247" s="30">
        <f t="shared" si="31"/>
        <v>0</v>
      </c>
    </row>
    <row r="248" spans="1:11" ht="15">
      <c r="A248" s="5" t="s">
        <v>401</v>
      </c>
      <c r="B248" s="39">
        <v>3.8276823584732701E-2</v>
      </c>
      <c r="C248" s="26">
        <f t="shared" si="24"/>
        <v>1.5770051316909874E-2</v>
      </c>
      <c r="D248" s="29">
        <f t="shared" si="25"/>
        <v>9.9519741320305008E-4</v>
      </c>
      <c r="E248" s="29">
        <f t="shared" si="26"/>
        <v>1.6841802377282388E-3</v>
      </c>
      <c r="F248" s="29">
        <f t="shared" si="27"/>
        <v>1.982739461689154E-2</v>
      </c>
      <c r="G248" s="39">
        <v>9.7910361472755406E-2</v>
      </c>
      <c r="H248" s="29">
        <f t="shared" si="28"/>
        <v>3.5639371576082969E-2</v>
      </c>
      <c r="I248" s="29">
        <f t="shared" si="29"/>
        <v>2.2519383138733741E-3</v>
      </c>
      <c r="J248" s="29">
        <f t="shared" si="30"/>
        <v>1.8994610125714548E-2</v>
      </c>
      <c r="K248" s="30">
        <f t="shared" si="31"/>
        <v>4.1024441457084511E-2</v>
      </c>
    </row>
    <row r="249" spans="1:11" ht="15">
      <c r="A249" s="5" t="s">
        <v>403</v>
      </c>
      <c r="B249" s="39">
        <v>0</v>
      </c>
      <c r="C249" s="26">
        <f t="shared" si="24"/>
        <v>0</v>
      </c>
      <c r="D249" s="29">
        <f t="shared" si="25"/>
        <v>0</v>
      </c>
      <c r="E249" s="29">
        <f t="shared" si="26"/>
        <v>0</v>
      </c>
      <c r="F249" s="29">
        <f t="shared" si="27"/>
        <v>0</v>
      </c>
      <c r="G249" s="39">
        <v>0</v>
      </c>
      <c r="H249" s="29">
        <f t="shared" si="28"/>
        <v>0</v>
      </c>
      <c r="I249" s="29">
        <f t="shared" si="29"/>
        <v>0</v>
      </c>
      <c r="J249" s="29">
        <f t="shared" si="30"/>
        <v>0</v>
      </c>
      <c r="K249" s="30">
        <f t="shared" si="31"/>
        <v>0</v>
      </c>
    </row>
    <row r="250" spans="1:11" ht="15">
      <c r="A250" s="5" t="s">
        <v>404</v>
      </c>
      <c r="B250" s="39">
        <v>0</v>
      </c>
      <c r="C250" s="26">
        <f t="shared" si="24"/>
        <v>0</v>
      </c>
      <c r="D250" s="29">
        <f t="shared" si="25"/>
        <v>0</v>
      </c>
      <c r="E250" s="29">
        <f t="shared" si="26"/>
        <v>0</v>
      </c>
      <c r="F250" s="29">
        <f t="shared" si="27"/>
        <v>0</v>
      </c>
      <c r="G250" s="39">
        <v>0</v>
      </c>
      <c r="H250" s="29">
        <f t="shared" si="28"/>
        <v>0</v>
      </c>
      <c r="I250" s="29">
        <f t="shared" si="29"/>
        <v>0</v>
      </c>
      <c r="J250" s="29">
        <f t="shared" si="30"/>
        <v>0</v>
      </c>
      <c r="K250" s="30">
        <f t="shared" si="31"/>
        <v>0</v>
      </c>
    </row>
    <row r="251" spans="1:11" ht="15">
      <c r="A251" s="5" t="s">
        <v>405</v>
      </c>
      <c r="B251" s="39">
        <v>0</v>
      </c>
      <c r="C251" s="26">
        <f t="shared" si="24"/>
        <v>0</v>
      </c>
      <c r="D251" s="29">
        <f t="shared" si="25"/>
        <v>0</v>
      </c>
      <c r="E251" s="29">
        <f t="shared" si="26"/>
        <v>0</v>
      </c>
      <c r="F251" s="29">
        <f t="shared" si="27"/>
        <v>0</v>
      </c>
      <c r="G251" s="39">
        <v>0</v>
      </c>
      <c r="H251" s="29">
        <f t="shared" si="28"/>
        <v>0</v>
      </c>
      <c r="I251" s="29">
        <f t="shared" si="29"/>
        <v>0</v>
      </c>
      <c r="J251" s="29">
        <f t="shared" si="30"/>
        <v>0</v>
      </c>
      <c r="K251" s="30">
        <f t="shared" si="31"/>
        <v>0</v>
      </c>
    </row>
    <row r="252" spans="1:11" ht="15">
      <c r="A252" s="5" t="s">
        <v>406</v>
      </c>
      <c r="B252" s="39">
        <v>6.7229137021081698E-3</v>
      </c>
      <c r="C252" s="26">
        <f t="shared" si="24"/>
        <v>2.7698404452685659E-3</v>
      </c>
      <c r="D252" s="29">
        <f t="shared" si="25"/>
        <v>1.747957562548124E-4</v>
      </c>
      <c r="E252" s="29">
        <f t="shared" si="26"/>
        <v>2.9580820289275945E-4</v>
      </c>
      <c r="F252" s="29">
        <f t="shared" si="27"/>
        <v>3.4824692976920322E-3</v>
      </c>
      <c r="G252" s="39">
        <v>1.71969053091987E-2</v>
      </c>
      <c r="H252" s="29">
        <f t="shared" si="28"/>
        <v>6.2596735325483269E-3</v>
      </c>
      <c r="I252" s="29">
        <f t="shared" si="29"/>
        <v>3.9552882211157009E-4</v>
      </c>
      <c r="J252" s="29">
        <f t="shared" si="30"/>
        <v>3.3361996299845478E-3</v>
      </c>
      <c r="K252" s="30">
        <f t="shared" si="31"/>
        <v>7.2055033245542553E-3</v>
      </c>
    </row>
    <row r="253" spans="1:11" ht="15">
      <c r="A253" s="5" t="s">
        <v>407</v>
      </c>
      <c r="B253" s="39">
        <v>0</v>
      </c>
      <c r="C253" s="26">
        <f t="shared" si="24"/>
        <v>0</v>
      </c>
      <c r="D253" s="29">
        <f t="shared" si="25"/>
        <v>0</v>
      </c>
      <c r="E253" s="29">
        <f t="shared" si="26"/>
        <v>0</v>
      </c>
      <c r="F253" s="29">
        <f t="shared" si="27"/>
        <v>0</v>
      </c>
      <c r="G253" s="39">
        <v>0</v>
      </c>
      <c r="H253" s="29">
        <f t="shared" si="28"/>
        <v>0</v>
      </c>
      <c r="I253" s="29">
        <f t="shared" si="29"/>
        <v>0</v>
      </c>
      <c r="J253" s="29">
        <f t="shared" si="30"/>
        <v>0</v>
      </c>
      <c r="K253" s="30">
        <f t="shared" si="31"/>
        <v>0</v>
      </c>
    </row>
    <row r="254" spans="1:11" ht="15">
      <c r="A254" s="5" t="s">
        <v>409</v>
      </c>
      <c r="B254" s="39">
        <v>4.5219486183337101E-5</v>
      </c>
      <c r="C254" s="26">
        <f t="shared" si="24"/>
        <v>1.8630428307534885E-5</v>
      </c>
      <c r="D254" s="29">
        <f t="shared" si="25"/>
        <v>1.1757066407667645E-6</v>
      </c>
      <c r="E254" s="29">
        <f t="shared" si="26"/>
        <v>1.9896573920668324E-6</v>
      </c>
      <c r="F254" s="29">
        <f t="shared" si="27"/>
        <v>2.342369384296862E-5</v>
      </c>
      <c r="G254" s="39">
        <v>1.15669374393668E-4</v>
      </c>
      <c r="H254" s="29">
        <f t="shared" si="28"/>
        <v>4.2103652279295152E-5</v>
      </c>
      <c r="I254" s="29">
        <f t="shared" si="29"/>
        <v>2.6603956110543641E-6</v>
      </c>
      <c r="J254" s="29">
        <f t="shared" si="30"/>
        <v>2.2439858632371593E-5</v>
      </c>
      <c r="K254" s="30">
        <f t="shared" si="31"/>
        <v>4.8465467870946891E-5</v>
      </c>
    </row>
    <row r="255" spans="1:11" ht="15">
      <c r="A255" s="5" t="s">
        <v>411</v>
      </c>
      <c r="B255" s="39">
        <v>0</v>
      </c>
      <c r="C255" s="26">
        <f t="shared" si="24"/>
        <v>0</v>
      </c>
      <c r="D255" s="29">
        <f t="shared" si="25"/>
        <v>0</v>
      </c>
      <c r="E255" s="29">
        <f t="shared" si="26"/>
        <v>0</v>
      </c>
      <c r="F255" s="29">
        <f t="shared" si="27"/>
        <v>0</v>
      </c>
      <c r="G255" s="39">
        <v>0</v>
      </c>
      <c r="H255" s="29">
        <f t="shared" si="28"/>
        <v>0</v>
      </c>
      <c r="I255" s="29">
        <f t="shared" si="29"/>
        <v>0</v>
      </c>
      <c r="J255" s="29">
        <f t="shared" si="30"/>
        <v>0</v>
      </c>
      <c r="K255" s="30">
        <f t="shared" si="31"/>
        <v>0</v>
      </c>
    </row>
    <row r="256" spans="1:11" ht="15">
      <c r="A256" s="5" t="s">
        <v>413</v>
      </c>
      <c r="B256" s="39">
        <v>5.6626620243572599E-3</v>
      </c>
      <c r="C256" s="26">
        <f t="shared" si="24"/>
        <v>2.3330167540351909E-3</v>
      </c>
      <c r="D256" s="29">
        <f t="shared" si="25"/>
        <v>1.4722921263328874E-4</v>
      </c>
      <c r="E256" s="29">
        <f t="shared" si="26"/>
        <v>2.4915712907171942E-4</v>
      </c>
      <c r="F256" s="29">
        <f t="shared" si="27"/>
        <v>2.9332589286170606E-3</v>
      </c>
      <c r="G256" s="39">
        <v>1.44848300819823E-2</v>
      </c>
      <c r="H256" s="29">
        <f t="shared" si="28"/>
        <v>5.2724781498415573E-3</v>
      </c>
      <c r="I256" s="29">
        <f t="shared" si="29"/>
        <v>3.3315109188559289E-4</v>
      </c>
      <c r="J256" s="29">
        <f t="shared" si="30"/>
        <v>2.8100570359045661E-3</v>
      </c>
      <c r="K256" s="30">
        <f t="shared" si="31"/>
        <v>6.0691438043505835E-3</v>
      </c>
    </row>
    <row r="257" spans="1:11" ht="15">
      <c r="A257" s="5" t="s">
        <v>414</v>
      </c>
      <c r="B257" s="39">
        <v>5.9365682620060199E-4</v>
      </c>
      <c r="C257" s="26">
        <f t="shared" si="24"/>
        <v>2.4458661239464799E-4</v>
      </c>
      <c r="D257" s="29">
        <f t="shared" si="25"/>
        <v>1.5435077481215651E-5</v>
      </c>
      <c r="E257" s="29">
        <f t="shared" si="26"/>
        <v>2.6120900352826484E-5</v>
      </c>
      <c r="F257" s="29">
        <f t="shared" si="27"/>
        <v>3.0751423597191182E-4</v>
      </c>
      <c r="G257" s="39">
        <v>1.5185469691705001E-3</v>
      </c>
      <c r="H257" s="29">
        <f t="shared" si="28"/>
        <v>5.52751096778062E-4</v>
      </c>
      <c r="I257" s="29">
        <f t="shared" si="29"/>
        <v>3.49265802909215E-5</v>
      </c>
      <c r="J257" s="29">
        <f t="shared" si="30"/>
        <v>2.9459811201907704E-4</v>
      </c>
      <c r="K257" s="30">
        <f t="shared" si="31"/>
        <v>6.3627118008243951E-4</v>
      </c>
    </row>
    <row r="258" spans="1:11" ht="15">
      <c r="A258" s="5" t="s">
        <v>415</v>
      </c>
      <c r="B258" s="39">
        <v>0.205616885861725</v>
      </c>
      <c r="C258" s="26">
        <f t="shared" si="24"/>
        <v>8.4714156975030694E-2</v>
      </c>
      <c r="D258" s="29">
        <f t="shared" si="25"/>
        <v>5.34603903240485E-3</v>
      </c>
      <c r="E258" s="29">
        <f t="shared" si="26"/>
        <v>9.0471429779158986E-3</v>
      </c>
      <c r="F258" s="29">
        <f t="shared" si="27"/>
        <v>0.10650954687637355</v>
      </c>
      <c r="G258" s="39">
        <v>0.52595857582220495</v>
      </c>
      <c r="H258" s="29">
        <f t="shared" si="28"/>
        <v>0.19144892159928259</v>
      </c>
      <c r="I258" s="29">
        <f t="shared" si="29"/>
        <v>1.2097047243910714E-2</v>
      </c>
      <c r="J258" s="29">
        <f t="shared" si="30"/>
        <v>0.10203596370950777</v>
      </c>
      <c r="K258" s="30">
        <f t="shared" si="31"/>
        <v>0.22037664326950387</v>
      </c>
    </row>
    <row r="259" spans="1:11" ht="15">
      <c r="A259" s="5" t="s">
        <v>417</v>
      </c>
      <c r="B259" s="39">
        <v>0</v>
      </c>
      <c r="C259" s="26">
        <f t="shared" si="24"/>
        <v>0</v>
      </c>
      <c r="D259" s="29">
        <f t="shared" si="25"/>
        <v>0</v>
      </c>
      <c r="E259" s="29">
        <f t="shared" si="26"/>
        <v>0</v>
      </c>
      <c r="F259" s="29">
        <f t="shared" si="27"/>
        <v>0</v>
      </c>
      <c r="G259" s="39">
        <v>0</v>
      </c>
      <c r="H259" s="29">
        <f t="shared" si="28"/>
        <v>0</v>
      </c>
      <c r="I259" s="29">
        <f t="shared" si="29"/>
        <v>0</v>
      </c>
      <c r="J259" s="29">
        <f t="shared" si="30"/>
        <v>0</v>
      </c>
      <c r="K259" s="30">
        <f t="shared" si="31"/>
        <v>0</v>
      </c>
    </row>
    <row r="260" spans="1:11" ht="15">
      <c r="A260" s="5" t="s">
        <v>418</v>
      </c>
      <c r="B260" s="39">
        <v>8.0128093843951804E-5</v>
      </c>
      <c r="C260" s="26">
        <f t="shared" si="24"/>
        <v>3.3012774663708142E-5</v>
      </c>
      <c r="D260" s="29">
        <f t="shared" si="25"/>
        <v>2.0833304399427468E-6</v>
      </c>
      <c r="E260" s="29">
        <f t="shared" si="26"/>
        <v>3.5256361291338793E-6</v>
      </c>
      <c r="F260" s="29">
        <f t="shared" si="27"/>
        <v>4.1506352611167036E-5</v>
      </c>
      <c r="G260" s="39">
        <v>2.0496399381252301E-4</v>
      </c>
      <c r="H260" s="29">
        <f t="shared" si="28"/>
        <v>7.4606893747758375E-5</v>
      </c>
      <c r="I260" s="29">
        <f t="shared" si="29"/>
        <v>4.7141718576880292E-6</v>
      </c>
      <c r="J260" s="29">
        <f t="shared" si="30"/>
        <v>3.9763014799629464E-5</v>
      </c>
      <c r="K260" s="30">
        <f t="shared" si="31"/>
        <v>8.587991340744714E-5</v>
      </c>
    </row>
    <row r="261" spans="1:11" ht="15">
      <c r="A261" s="5" t="s">
        <v>419</v>
      </c>
      <c r="B261" s="39">
        <v>7.2741357981574804E-7</v>
      </c>
      <c r="C261" s="26">
        <f t="shared" ref="C261:C324" si="32">B261*0.412</f>
        <v>2.9969439488408816E-7</v>
      </c>
      <c r="D261" s="29">
        <f t="shared" ref="D261:D324" si="33">B261*0.026</f>
        <v>1.8912753075209448E-8</v>
      </c>
      <c r="E261" s="29">
        <f t="shared" ref="E261:E324" si="34">B261*0.044</f>
        <v>3.2006197511892909E-8</v>
      </c>
      <c r="F261" s="29">
        <f t="shared" ref="F261:F324" si="35">B261*0.518</f>
        <v>3.7680023434455748E-7</v>
      </c>
      <c r="G261" s="39">
        <v>1.8606906182350699E-6</v>
      </c>
      <c r="H261" s="29">
        <f t="shared" ref="H261:H324" si="36">G261*0.364</f>
        <v>6.7729138503756543E-7</v>
      </c>
      <c r="I261" s="29">
        <f t="shared" ref="I261:I324" si="37">G261*0.023</f>
        <v>4.2795884219406611E-8</v>
      </c>
      <c r="J261" s="29">
        <f t="shared" ref="J261:J324" si="38">G261*0.194</f>
        <v>3.609739799376036E-7</v>
      </c>
      <c r="K261" s="30">
        <f t="shared" ref="K261:K324" si="39">G261*0.419</f>
        <v>7.7962936904049425E-7</v>
      </c>
    </row>
    <row r="262" spans="1:11" ht="15">
      <c r="A262" s="5" t="s">
        <v>420</v>
      </c>
      <c r="B262" s="39">
        <v>2.64932929787826E-4</v>
      </c>
      <c r="C262" s="26">
        <f t="shared" si="32"/>
        <v>1.0915236707258431E-4</v>
      </c>
      <c r="D262" s="29">
        <f t="shared" si="33"/>
        <v>6.8882561744834756E-6</v>
      </c>
      <c r="E262" s="29">
        <f t="shared" si="34"/>
        <v>1.1657048910664344E-5</v>
      </c>
      <c r="F262" s="29">
        <f t="shared" si="35"/>
        <v>1.3723525763009386E-4</v>
      </c>
      <c r="G262" s="39">
        <v>6.77686299233791E-4</v>
      </c>
      <c r="H262" s="29">
        <f t="shared" si="36"/>
        <v>2.466778129210999E-4</v>
      </c>
      <c r="I262" s="29">
        <f t="shared" si="37"/>
        <v>1.5586784882377194E-5</v>
      </c>
      <c r="J262" s="29">
        <f t="shared" si="38"/>
        <v>1.3147114205135546E-4</v>
      </c>
      <c r="K262" s="30">
        <f t="shared" si="39"/>
        <v>2.839505593789584E-4</v>
      </c>
    </row>
    <row r="263" spans="1:11" ht="15">
      <c r="A263" s="5" t="s">
        <v>421</v>
      </c>
      <c r="B263" s="39">
        <v>4.50603441448591E-4</v>
      </c>
      <c r="C263" s="26">
        <f t="shared" si="32"/>
        <v>1.8564861787681949E-4</v>
      </c>
      <c r="D263" s="29">
        <f t="shared" si="33"/>
        <v>1.1715689477663365E-5</v>
      </c>
      <c r="E263" s="29">
        <f t="shared" si="34"/>
        <v>1.9826551423738003E-5</v>
      </c>
      <c r="F263" s="29">
        <f t="shared" si="35"/>
        <v>2.3341258267037016E-4</v>
      </c>
      <c r="G263" s="39">
        <v>1.15262296348688E-3</v>
      </c>
      <c r="H263" s="29">
        <f t="shared" si="36"/>
        <v>4.1955475870922429E-4</v>
      </c>
      <c r="I263" s="29">
        <f t="shared" si="37"/>
        <v>2.6510328160198239E-5</v>
      </c>
      <c r="J263" s="29">
        <f t="shared" si="38"/>
        <v>2.2360885491645472E-4</v>
      </c>
      <c r="K263" s="30">
        <f t="shared" si="39"/>
        <v>4.8294902170100269E-4</v>
      </c>
    </row>
    <row r="264" spans="1:11" ht="15">
      <c r="A264" s="5" t="s">
        <v>422</v>
      </c>
      <c r="B264" s="39">
        <v>9.1981266361827903E-4</v>
      </c>
      <c r="C264" s="26">
        <f t="shared" si="32"/>
        <v>3.7896281741073095E-4</v>
      </c>
      <c r="D264" s="29">
        <f t="shared" si="33"/>
        <v>2.3915129254075254E-5</v>
      </c>
      <c r="E264" s="29">
        <f t="shared" si="34"/>
        <v>4.0471757199204277E-5</v>
      </c>
      <c r="F264" s="29">
        <f t="shared" si="35"/>
        <v>4.7646295975426855E-4</v>
      </c>
      <c r="G264" s="39">
        <v>2.3528386618268198E-3</v>
      </c>
      <c r="H264" s="29">
        <f t="shared" si="36"/>
        <v>8.5643327290496239E-4</v>
      </c>
      <c r="I264" s="29">
        <f t="shared" si="37"/>
        <v>5.4115289222016853E-5</v>
      </c>
      <c r="J264" s="29">
        <f t="shared" si="38"/>
        <v>4.5645070039440307E-4</v>
      </c>
      <c r="K264" s="30">
        <f t="shared" si="39"/>
        <v>9.8583939930543753E-4</v>
      </c>
    </row>
    <row r="265" spans="1:11" ht="15">
      <c r="A265" s="5" t="s">
        <v>423</v>
      </c>
      <c r="B265" s="39">
        <v>2.58810848025945E-2</v>
      </c>
      <c r="C265" s="26">
        <f t="shared" si="32"/>
        <v>1.0663006938668933E-2</v>
      </c>
      <c r="D265" s="29">
        <f t="shared" si="33"/>
        <v>6.7290820486745693E-4</v>
      </c>
      <c r="E265" s="29">
        <f t="shared" si="34"/>
        <v>1.1387677313141578E-3</v>
      </c>
      <c r="F265" s="29">
        <f t="shared" si="35"/>
        <v>1.3406401927743951E-2</v>
      </c>
      <c r="G265" s="39">
        <v>6.6202629450678993E-2</v>
      </c>
      <c r="H265" s="29">
        <f t="shared" si="36"/>
        <v>2.4097757120047154E-2</v>
      </c>
      <c r="I265" s="29">
        <f t="shared" si="37"/>
        <v>1.5226604773656168E-3</v>
      </c>
      <c r="J265" s="29">
        <f t="shared" si="38"/>
        <v>1.2843310113431724E-2</v>
      </c>
      <c r="K265" s="30">
        <f t="shared" si="39"/>
        <v>2.7738901739834496E-2</v>
      </c>
    </row>
    <row r="266" spans="1:11" ht="15">
      <c r="A266" s="5" t="s">
        <v>424</v>
      </c>
      <c r="B266" s="39">
        <v>2.242518775053E-5</v>
      </c>
      <c r="C266" s="26">
        <f t="shared" si="32"/>
        <v>9.2391773532183599E-6</v>
      </c>
      <c r="D266" s="29">
        <f t="shared" si="33"/>
        <v>5.8305488151378E-7</v>
      </c>
      <c r="E266" s="29">
        <f t="shared" si="34"/>
        <v>9.8670826102331989E-7</v>
      </c>
      <c r="F266" s="29">
        <f t="shared" si="35"/>
        <v>1.161624725477454E-5</v>
      </c>
      <c r="G266" s="39">
        <v>5.7362603087696499E-5</v>
      </c>
      <c r="H266" s="29">
        <f t="shared" si="36"/>
        <v>2.0879987523921524E-5</v>
      </c>
      <c r="I266" s="29">
        <f t="shared" si="37"/>
        <v>1.3193398710170196E-6</v>
      </c>
      <c r="J266" s="29">
        <f t="shared" si="38"/>
        <v>1.1128344999013121E-5</v>
      </c>
      <c r="K266" s="30">
        <f t="shared" si="39"/>
        <v>2.4034930693744834E-5</v>
      </c>
    </row>
    <row r="267" spans="1:11" ht="15">
      <c r="A267" s="5" t="s">
        <v>425</v>
      </c>
      <c r="B267" s="39">
        <v>1.3606232624877599E-4</v>
      </c>
      <c r="C267" s="26">
        <f t="shared" si="32"/>
        <v>5.6057678414495705E-5</v>
      </c>
      <c r="D267" s="29">
        <f t="shared" si="33"/>
        <v>3.5376204824681756E-6</v>
      </c>
      <c r="E267" s="29">
        <f t="shared" si="34"/>
        <v>5.9867423549461433E-6</v>
      </c>
      <c r="F267" s="29">
        <f t="shared" si="35"/>
        <v>7.0480284996865967E-5</v>
      </c>
      <c r="G267" s="39">
        <v>3.4804119825541799E-4</v>
      </c>
      <c r="H267" s="29">
        <f t="shared" si="36"/>
        <v>1.2668699616497214E-4</v>
      </c>
      <c r="I267" s="29">
        <f t="shared" si="37"/>
        <v>8.0049475598746145E-6</v>
      </c>
      <c r="J267" s="29">
        <f t="shared" si="38"/>
        <v>6.7519992461551094E-5</v>
      </c>
      <c r="K267" s="30">
        <f t="shared" si="39"/>
        <v>1.4582926206902015E-4</v>
      </c>
    </row>
    <row r="268" spans="1:11" ht="15">
      <c r="A268" s="5" t="s">
        <v>426</v>
      </c>
      <c r="B268" s="39">
        <v>1.51764580353598E-4</v>
      </c>
      <c r="C268" s="26">
        <f t="shared" si="32"/>
        <v>6.2527007105682368E-5</v>
      </c>
      <c r="D268" s="29">
        <f t="shared" si="33"/>
        <v>3.9458790891935475E-6</v>
      </c>
      <c r="E268" s="29">
        <f t="shared" si="34"/>
        <v>6.6776415355583114E-6</v>
      </c>
      <c r="F268" s="29">
        <f t="shared" si="35"/>
        <v>7.8614052623163764E-5</v>
      </c>
      <c r="G268" s="39">
        <v>3.8820684501910199E-4</v>
      </c>
      <c r="H268" s="29">
        <f t="shared" si="36"/>
        <v>1.4130729158695312E-4</v>
      </c>
      <c r="I268" s="29">
        <f t="shared" si="37"/>
        <v>8.9287574354393456E-6</v>
      </c>
      <c r="J268" s="29">
        <f t="shared" si="38"/>
        <v>7.5312127933705784E-5</v>
      </c>
      <c r="K268" s="30">
        <f t="shared" si="39"/>
        <v>1.6265866806300372E-4</v>
      </c>
    </row>
    <row r="269" spans="1:11" ht="15">
      <c r="A269" s="5" t="s">
        <v>427</v>
      </c>
      <c r="B269" s="39">
        <v>6.8135016595649502E-4</v>
      </c>
      <c r="C269" s="26">
        <f t="shared" si="32"/>
        <v>2.8071626837407592E-4</v>
      </c>
      <c r="D269" s="29">
        <f t="shared" si="33"/>
        <v>1.7715104314868869E-5</v>
      </c>
      <c r="E269" s="29">
        <f t="shared" si="34"/>
        <v>2.9979407302085778E-5</v>
      </c>
      <c r="F269" s="29">
        <f t="shared" si="35"/>
        <v>3.5293938596546443E-4</v>
      </c>
      <c r="G269" s="39">
        <v>1.7428625155022301E-3</v>
      </c>
      <c r="H269" s="29">
        <f t="shared" si="36"/>
        <v>6.3440195564281178E-4</v>
      </c>
      <c r="I269" s="29">
        <f t="shared" si="37"/>
        <v>4.008583785655129E-5</v>
      </c>
      <c r="J269" s="29">
        <f t="shared" si="38"/>
        <v>3.3811532800743263E-4</v>
      </c>
      <c r="K269" s="30">
        <f t="shared" si="39"/>
        <v>7.302593939954344E-4</v>
      </c>
    </row>
    <row r="270" spans="1:11" ht="15">
      <c r="A270" s="5" t="s">
        <v>428</v>
      </c>
      <c r="B270" s="39">
        <v>5.5453473410231103E-4</v>
      </c>
      <c r="C270" s="26">
        <f t="shared" si="32"/>
        <v>2.2846831045015214E-4</v>
      </c>
      <c r="D270" s="29">
        <f t="shared" si="33"/>
        <v>1.4417903086660086E-5</v>
      </c>
      <c r="E270" s="29">
        <f t="shared" si="34"/>
        <v>2.4399528300501685E-5</v>
      </c>
      <c r="F270" s="29">
        <f t="shared" si="35"/>
        <v>2.8724899226499715E-4</v>
      </c>
      <c r="G270" s="39">
        <v>1.4184744495573001E-3</v>
      </c>
      <c r="H270" s="29">
        <f t="shared" si="36"/>
        <v>5.1632469963885724E-4</v>
      </c>
      <c r="I270" s="29">
        <f t="shared" si="37"/>
        <v>3.2624912339817902E-5</v>
      </c>
      <c r="J270" s="29">
        <f t="shared" si="38"/>
        <v>2.7518404321411625E-4</v>
      </c>
      <c r="K270" s="30">
        <f t="shared" si="39"/>
        <v>5.9434079436450869E-4</v>
      </c>
    </row>
    <row r="271" spans="1:11" ht="15">
      <c r="A271" s="5" t="s">
        <v>429</v>
      </c>
      <c r="B271" s="39">
        <v>1.54571197057001E-4</v>
      </c>
      <c r="C271" s="26">
        <f t="shared" si="32"/>
        <v>6.3683333187484405E-5</v>
      </c>
      <c r="D271" s="29">
        <f t="shared" si="33"/>
        <v>4.0188511234820257E-6</v>
      </c>
      <c r="E271" s="29">
        <f t="shared" si="34"/>
        <v>6.8011326705080437E-6</v>
      </c>
      <c r="F271" s="29">
        <f t="shared" si="35"/>
        <v>8.0067880075526524E-5</v>
      </c>
      <c r="G271" s="39">
        <v>3.9538604199027601E-4</v>
      </c>
      <c r="H271" s="29">
        <f t="shared" si="36"/>
        <v>1.4392051928446047E-4</v>
      </c>
      <c r="I271" s="29">
        <f t="shared" si="37"/>
        <v>9.093878965776349E-6</v>
      </c>
      <c r="J271" s="29">
        <f t="shared" si="38"/>
        <v>7.6704892146113552E-5</v>
      </c>
      <c r="K271" s="30">
        <f t="shared" si="39"/>
        <v>1.6566675159392566E-4</v>
      </c>
    </row>
    <row r="272" spans="1:11" ht="15">
      <c r="A272" s="5" t="s">
        <v>430</v>
      </c>
      <c r="B272" s="39">
        <v>2.5165135414026202E-4</v>
      </c>
      <c r="C272" s="26">
        <f t="shared" si="32"/>
        <v>1.0368035790578794E-4</v>
      </c>
      <c r="D272" s="29">
        <f t="shared" si="33"/>
        <v>6.5429352076468121E-6</v>
      </c>
      <c r="E272" s="29">
        <f t="shared" si="34"/>
        <v>1.1072659582171528E-5</v>
      </c>
      <c r="F272" s="29">
        <f t="shared" si="35"/>
        <v>1.3035540144465572E-4</v>
      </c>
      <c r="G272" s="39">
        <v>6.43712637085414E-4</v>
      </c>
      <c r="H272" s="29">
        <f t="shared" si="36"/>
        <v>2.3431139989909069E-4</v>
      </c>
      <c r="I272" s="29">
        <f t="shared" si="37"/>
        <v>1.4805390652964522E-5</v>
      </c>
      <c r="J272" s="29">
        <f t="shared" si="38"/>
        <v>1.2488025159457033E-4</v>
      </c>
      <c r="K272" s="30">
        <f t="shared" si="39"/>
        <v>2.6971559493878846E-4</v>
      </c>
    </row>
    <row r="273" spans="1:11" ht="15">
      <c r="A273" s="5" t="s">
        <v>431</v>
      </c>
      <c r="B273" s="39">
        <v>2.33668800111735E-4</v>
      </c>
      <c r="C273" s="26">
        <f t="shared" si="32"/>
        <v>9.6271545646034812E-5</v>
      </c>
      <c r="D273" s="29">
        <f t="shared" si="33"/>
        <v>6.0753888029051099E-6</v>
      </c>
      <c r="E273" s="29">
        <f t="shared" si="34"/>
        <v>1.028142720491634E-5</v>
      </c>
      <c r="F273" s="29">
        <f t="shared" si="35"/>
        <v>1.2104043845787873E-4</v>
      </c>
      <c r="G273" s="39">
        <v>5.9771408756526196E-4</v>
      </c>
      <c r="H273" s="29">
        <f t="shared" si="36"/>
        <v>2.1756792787375534E-4</v>
      </c>
      <c r="I273" s="29">
        <f t="shared" si="37"/>
        <v>1.3747424014001025E-5</v>
      </c>
      <c r="J273" s="29">
        <f t="shared" si="38"/>
        <v>1.1595653298766083E-4</v>
      </c>
      <c r="K273" s="30">
        <f t="shared" si="39"/>
        <v>2.5044220268984475E-4</v>
      </c>
    </row>
    <row r="274" spans="1:11" ht="15">
      <c r="A274" s="5" t="s">
        <v>432</v>
      </c>
      <c r="B274" s="39">
        <v>1.21322605543829E-3</v>
      </c>
      <c r="C274" s="26">
        <f t="shared" si="32"/>
        <v>4.9984913484057546E-4</v>
      </c>
      <c r="D274" s="29">
        <f t="shared" si="33"/>
        <v>3.1543877441395542E-5</v>
      </c>
      <c r="E274" s="29">
        <f t="shared" si="34"/>
        <v>5.3381946439284755E-5</v>
      </c>
      <c r="F274" s="29">
        <f t="shared" si="35"/>
        <v>6.2845109671703426E-4</v>
      </c>
      <c r="G274" s="39">
        <v>3.1033766784009801E-3</v>
      </c>
      <c r="H274" s="29">
        <f t="shared" si="36"/>
        <v>1.1296291109379568E-3</v>
      </c>
      <c r="I274" s="29">
        <f t="shared" si="37"/>
        <v>7.1377663603222535E-5</v>
      </c>
      <c r="J274" s="29">
        <f t="shared" si="38"/>
        <v>6.0205507560979012E-4</v>
      </c>
      <c r="K274" s="30">
        <f t="shared" si="39"/>
        <v>1.3003148282500106E-3</v>
      </c>
    </row>
    <row r="275" spans="1:11" ht="15">
      <c r="A275" s="5" t="s">
        <v>433</v>
      </c>
      <c r="B275" s="39">
        <v>9.3238248457743302E-5</v>
      </c>
      <c r="C275" s="26">
        <f t="shared" si="32"/>
        <v>3.8414158364590235E-5</v>
      </c>
      <c r="D275" s="29">
        <f t="shared" si="33"/>
        <v>2.4241944599013256E-6</v>
      </c>
      <c r="E275" s="29">
        <f t="shared" si="34"/>
        <v>4.1024829321407053E-6</v>
      </c>
      <c r="F275" s="29">
        <f t="shared" si="35"/>
        <v>4.8297412701111033E-5</v>
      </c>
      <c r="G275" s="39">
        <v>2.38499168808393E-4</v>
      </c>
      <c r="H275" s="29">
        <f t="shared" si="36"/>
        <v>8.6813697446255043E-5</v>
      </c>
      <c r="I275" s="29">
        <f t="shared" si="37"/>
        <v>5.4854808825930393E-6</v>
      </c>
      <c r="J275" s="29">
        <f t="shared" si="38"/>
        <v>4.6268838748828243E-5</v>
      </c>
      <c r="K275" s="30">
        <f t="shared" si="39"/>
        <v>9.9931151730716657E-5</v>
      </c>
    </row>
    <row r="276" spans="1:11" ht="15">
      <c r="A276" s="5" t="s">
        <v>434</v>
      </c>
      <c r="B276" s="39">
        <v>1.35616257545958E-4</v>
      </c>
      <c r="C276" s="26">
        <f t="shared" si="32"/>
        <v>5.5873898108934693E-5</v>
      </c>
      <c r="D276" s="29">
        <f t="shared" si="33"/>
        <v>3.5260226961949077E-6</v>
      </c>
      <c r="E276" s="29">
        <f t="shared" si="34"/>
        <v>5.9671153320221518E-6</v>
      </c>
      <c r="F276" s="29">
        <f t="shared" si="35"/>
        <v>7.0249221408806245E-5</v>
      </c>
      <c r="G276" s="39">
        <v>3.46900174945637E-4</v>
      </c>
      <c r="H276" s="29">
        <f t="shared" si="36"/>
        <v>1.2627166368021187E-4</v>
      </c>
      <c r="I276" s="29">
        <f t="shared" si="37"/>
        <v>7.9787040237496515E-6</v>
      </c>
      <c r="J276" s="29">
        <f t="shared" si="38"/>
        <v>6.7298633939453576E-5</v>
      </c>
      <c r="K276" s="30">
        <f t="shared" si="39"/>
        <v>1.4535117330222191E-4</v>
      </c>
    </row>
    <row r="277" spans="1:11" ht="15">
      <c r="A277" s="5" t="s">
        <v>435</v>
      </c>
      <c r="B277" s="39">
        <v>0</v>
      </c>
      <c r="C277" s="26">
        <f t="shared" si="32"/>
        <v>0</v>
      </c>
      <c r="D277" s="29">
        <f t="shared" si="33"/>
        <v>0</v>
      </c>
      <c r="E277" s="29">
        <f t="shared" si="34"/>
        <v>0</v>
      </c>
      <c r="F277" s="29">
        <f t="shared" si="35"/>
        <v>0</v>
      </c>
      <c r="G277" s="39">
        <v>0</v>
      </c>
      <c r="H277" s="29">
        <f t="shared" si="36"/>
        <v>0</v>
      </c>
      <c r="I277" s="29">
        <f t="shared" si="37"/>
        <v>0</v>
      </c>
      <c r="J277" s="29">
        <f t="shared" si="38"/>
        <v>0</v>
      </c>
      <c r="K277" s="30">
        <f t="shared" si="39"/>
        <v>0</v>
      </c>
    </row>
    <row r="278" spans="1:11" ht="15">
      <c r="A278" s="5" t="s">
        <v>436</v>
      </c>
      <c r="B278" s="39">
        <v>4.2546907299574002E-5</v>
      </c>
      <c r="C278" s="26">
        <f t="shared" si="32"/>
        <v>1.7529325807424487E-5</v>
      </c>
      <c r="D278" s="29">
        <f t="shared" si="33"/>
        <v>1.1062195897889241E-6</v>
      </c>
      <c r="E278" s="29">
        <f t="shared" si="34"/>
        <v>1.8720639211812559E-6</v>
      </c>
      <c r="F278" s="29">
        <f t="shared" si="35"/>
        <v>2.2039297981179333E-5</v>
      </c>
      <c r="G278" s="39">
        <v>1.08833040025576E-4</v>
      </c>
      <c r="H278" s="29">
        <f t="shared" si="36"/>
        <v>3.9615226569309666E-5</v>
      </c>
      <c r="I278" s="29">
        <f t="shared" si="37"/>
        <v>2.5031599205882478E-6</v>
      </c>
      <c r="J278" s="29">
        <f t="shared" si="38"/>
        <v>2.1113609764961745E-5</v>
      </c>
      <c r="K278" s="30">
        <f t="shared" si="39"/>
        <v>4.5601043770716339E-5</v>
      </c>
    </row>
    <row r="279" spans="1:11" ht="15">
      <c r="A279" s="5" t="s">
        <v>437</v>
      </c>
      <c r="B279" s="39">
        <v>0</v>
      </c>
      <c r="C279" s="26">
        <f t="shared" si="32"/>
        <v>0</v>
      </c>
      <c r="D279" s="29">
        <f t="shared" si="33"/>
        <v>0</v>
      </c>
      <c r="E279" s="29">
        <f t="shared" si="34"/>
        <v>0</v>
      </c>
      <c r="F279" s="29">
        <f t="shared" si="35"/>
        <v>0</v>
      </c>
      <c r="G279" s="39">
        <v>0</v>
      </c>
      <c r="H279" s="29">
        <f t="shared" si="36"/>
        <v>0</v>
      </c>
      <c r="I279" s="29">
        <f t="shared" si="37"/>
        <v>0</v>
      </c>
      <c r="J279" s="29">
        <f t="shared" si="38"/>
        <v>0</v>
      </c>
      <c r="K279" s="30">
        <f t="shared" si="39"/>
        <v>0</v>
      </c>
    </row>
    <row r="280" spans="1:11" ht="15">
      <c r="A280" s="5" t="s">
        <v>438</v>
      </c>
      <c r="B280" s="39">
        <v>0</v>
      </c>
      <c r="C280" s="26">
        <f t="shared" si="32"/>
        <v>0</v>
      </c>
      <c r="D280" s="29">
        <f t="shared" si="33"/>
        <v>0</v>
      </c>
      <c r="E280" s="29">
        <f t="shared" si="34"/>
        <v>0</v>
      </c>
      <c r="F280" s="29">
        <f t="shared" si="35"/>
        <v>0</v>
      </c>
      <c r="G280" s="39">
        <v>0</v>
      </c>
      <c r="H280" s="29">
        <f t="shared" si="36"/>
        <v>0</v>
      </c>
      <c r="I280" s="29">
        <f t="shared" si="37"/>
        <v>0</v>
      </c>
      <c r="J280" s="29">
        <f t="shared" si="38"/>
        <v>0</v>
      </c>
      <c r="K280" s="30">
        <f t="shared" si="39"/>
        <v>0</v>
      </c>
    </row>
    <row r="281" spans="1:11" ht="15">
      <c r="A281" s="5" t="s">
        <v>439</v>
      </c>
      <c r="B281" s="39">
        <v>0</v>
      </c>
      <c r="C281" s="26">
        <f t="shared" si="32"/>
        <v>0</v>
      </c>
      <c r="D281" s="29">
        <f t="shared" si="33"/>
        <v>0</v>
      </c>
      <c r="E281" s="29">
        <f t="shared" si="34"/>
        <v>0</v>
      </c>
      <c r="F281" s="29">
        <f t="shared" si="35"/>
        <v>0</v>
      </c>
      <c r="G281" s="39">
        <v>0</v>
      </c>
      <c r="H281" s="29">
        <f t="shared" si="36"/>
        <v>0</v>
      </c>
      <c r="I281" s="29">
        <f t="shared" si="37"/>
        <v>0</v>
      </c>
      <c r="J281" s="29">
        <f t="shared" si="38"/>
        <v>0</v>
      </c>
      <c r="K281" s="30">
        <f t="shared" si="39"/>
        <v>0</v>
      </c>
    </row>
    <row r="282" spans="1:11" ht="15">
      <c r="A282" s="5" t="s">
        <v>440</v>
      </c>
      <c r="B282" s="39">
        <v>7.8179179281245297E-5</v>
      </c>
      <c r="C282" s="26">
        <f t="shared" si="32"/>
        <v>3.2209821863873062E-5</v>
      </c>
      <c r="D282" s="29">
        <f t="shared" si="33"/>
        <v>2.0326586613123776E-6</v>
      </c>
      <c r="E282" s="29">
        <f t="shared" si="34"/>
        <v>3.4398838883747929E-6</v>
      </c>
      <c r="F282" s="29">
        <f t="shared" si="35"/>
        <v>4.0496814867685067E-5</v>
      </c>
      <c r="G282" s="39">
        <v>1.9997875963049399E-4</v>
      </c>
      <c r="H282" s="29">
        <f t="shared" si="36"/>
        <v>7.2792268505499807E-5</v>
      </c>
      <c r="I282" s="29">
        <f t="shared" si="37"/>
        <v>4.5995114715013617E-6</v>
      </c>
      <c r="J282" s="29">
        <f t="shared" si="38"/>
        <v>3.8795879368315833E-5</v>
      </c>
      <c r="K282" s="30">
        <f t="shared" si="39"/>
        <v>8.3791100285176984E-5</v>
      </c>
    </row>
    <row r="283" spans="1:11" ht="15">
      <c r="A283" s="5" t="s">
        <v>443</v>
      </c>
      <c r="B283" s="39">
        <v>1.5442010552550599E-5</v>
      </c>
      <c r="C283" s="26">
        <f t="shared" si="32"/>
        <v>6.3621083476508469E-6</v>
      </c>
      <c r="D283" s="29">
        <f t="shared" si="33"/>
        <v>4.0149227436631557E-7</v>
      </c>
      <c r="E283" s="29">
        <f t="shared" si="34"/>
        <v>6.7944846431222635E-7</v>
      </c>
      <c r="F283" s="29">
        <f t="shared" si="35"/>
        <v>7.9989614662212109E-6</v>
      </c>
      <c r="G283" s="39">
        <v>3.9499955677340902E-5</v>
      </c>
      <c r="H283" s="29">
        <f t="shared" si="36"/>
        <v>1.4377983866552088E-5</v>
      </c>
      <c r="I283" s="29">
        <f t="shared" si="37"/>
        <v>9.0849898057884079E-7</v>
      </c>
      <c r="J283" s="29">
        <f t="shared" si="38"/>
        <v>7.6629914014041361E-6</v>
      </c>
      <c r="K283" s="30">
        <f t="shared" si="39"/>
        <v>1.6550481428805837E-5</v>
      </c>
    </row>
    <row r="284" spans="1:11" ht="15">
      <c r="A284" s="5" t="s">
        <v>444</v>
      </c>
      <c r="B284" s="39">
        <v>0</v>
      </c>
      <c r="C284" s="26">
        <f t="shared" si="32"/>
        <v>0</v>
      </c>
      <c r="D284" s="29">
        <f t="shared" si="33"/>
        <v>0</v>
      </c>
      <c r="E284" s="29">
        <f t="shared" si="34"/>
        <v>0</v>
      </c>
      <c r="F284" s="29">
        <f t="shared" si="35"/>
        <v>0</v>
      </c>
      <c r="G284" s="39">
        <v>0</v>
      </c>
      <c r="H284" s="29">
        <f t="shared" si="36"/>
        <v>0</v>
      </c>
      <c r="I284" s="29">
        <f t="shared" si="37"/>
        <v>0</v>
      </c>
      <c r="J284" s="29">
        <f t="shared" si="38"/>
        <v>0</v>
      </c>
      <c r="K284" s="30">
        <f t="shared" si="39"/>
        <v>0</v>
      </c>
    </row>
    <row r="285" spans="1:11" ht="15">
      <c r="A285" s="5" t="s">
        <v>445</v>
      </c>
      <c r="B285" s="39">
        <v>1.38275439241971E-6</v>
      </c>
      <c r="C285" s="26">
        <f t="shared" si="32"/>
        <v>5.696948096769205E-7</v>
      </c>
      <c r="D285" s="29">
        <f t="shared" si="33"/>
        <v>3.5951614202912459E-8</v>
      </c>
      <c r="E285" s="29">
        <f t="shared" si="34"/>
        <v>6.0841193266467242E-8</v>
      </c>
      <c r="F285" s="29">
        <f t="shared" si="35"/>
        <v>7.1626677527340974E-7</v>
      </c>
      <c r="G285" s="39">
        <v>3.5370223992111702E-6</v>
      </c>
      <c r="H285" s="29">
        <f t="shared" si="36"/>
        <v>1.287476153312866E-6</v>
      </c>
      <c r="I285" s="29">
        <f t="shared" si="37"/>
        <v>8.1351515181856915E-8</v>
      </c>
      <c r="J285" s="29">
        <f t="shared" si="38"/>
        <v>6.8618234544696701E-7</v>
      </c>
      <c r="K285" s="30">
        <f t="shared" si="39"/>
        <v>1.4820123852694802E-6</v>
      </c>
    </row>
    <row r="286" spans="1:11" ht="15">
      <c r="A286" s="5" t="s">
        <v>446</v>
      </c>
      <c r="B286" s="39">
        <v>0</v>
      </c>
      <c r="C286" s="26">
        <f t="shared" si="32"/>
        <v>0</v>
      </c>
      <c r="D286" s="29">
        <f t="shared" si="33"/>
        <v>0</v>
      </c>
      <c r="E286" s="29">
        <f t="shared" si="34"/>
        <v>0</v>
      </c>
      <c r="F286" s="29">
        <f t="shared" si="35"/>
        <v>0</v>
      </c>
      <c r="G286" s="39">
        <v>0</v>
      </c>
      <c r="H286" s="29">
        <f t="shared" si="36"/>
        <v>0</v>
      </c>
      <c r="I286" s="29">
        <f t="shared" si="37"/>
        <v>0</v>
      </c>
      <c r="J286" s="29">
        <f t="shared" si="38"/>
        <v>0</v>
      </c>
      <c r="K286" s="30">
        <f t="shared" si="39"/>
        <v>0</v>
      </c>
    </row>
    <row r="287" spans="1:11" ht="15">
      <c r="A287" s="5" t="s">
        <v>447</v>
      </c>
      <c r="B287" s="39">
        <v>0</v>
      </c>
      <c r="C287" s="26">
        <f t="shared" si="32"/>
        <v>0</v>
      </c>
      <c r="D287" s="29">
        <f t="shared" si="33"/>
        <v>0</v>
      </c>
      <c r="E287" s="29">
        <f t="shared" si="34"/>
        <v>0</v>
      </c>
      <c r="F287" s="29">
        <f t="shared" si="35"/>
        <v>0</v>
      </c>
      <c r="G287" s="39">
        <v>0</v>
      </c>
      <c r="H287" s="29">
        <f t="shared" si="36"/>
        <v>0</v>
      </c>
      <c r="I287" s="29">
        <f t="shared" si="37"/>
        <v>0</v>
      </c>
      <c r="J287" s="29">
        <f t="shared" si="38"/>
        <v>0</v>
      </c>
      <c r="K287" s="30">
        <f t="shared" si="39"/>
        <v>0</v>
      </c>
    </row>
    <row r="288" spans="1:11" ht="15">
      <c r="A288" s="5" t="s">
        <v>449</v>
      </c>
      <c r="B288" s="39">
        <v>0</v>
      </c>
      <c r="C288" s="26">
        <f t="shared" si="32"/>
        <v>0</v>
      </c>
      <c r="D288" s="29">
        <f t="shared" si="33"/>
        <v>0</v>
      </c>
      <c r="E288" s="29">
        <f t="shared" si="34"/>
        <v>0</v>
      </c>
      <c r="F288" s="29">
        <f t="shared" si="35"/>
        <v>0</v>
      </c>
      <c r="G288" s="39">
        <v>0</v>
      </c>
      <c r="H288" s="29">
        <f t="shared" si="36"/>
        <v>0</v>
      </c>
      <c r="I288" s="29">
        <f t="shared" si="37"/>
        <v>0</v>
      </c>
      <c r="J288" s="29">
        <f t="shared" si="38"/>
        <v>0</v>
      </c>
      <c r="K288" s="30">
        <f t="shared" si="39"/>
        <v>0</v>
      </c>
    </row>
    <row r="289" spans="1:11" ht="15">
      <c r="A289" s="5" t="s">
        <v>450</v>
      </c>
      <c r="B289" s="39">
        <v>1.45113710785435E-2</v>
      </c>
      <c r="C289" s="26">
        <f t="shared" si="32"/>
        <v>5.9786848843599218E-3</v>
      </c>
      <c r="D289" s="29">
        <f t="shared" si="33"/>
        <v>3.7729564804213101E-4</v>
      </c>
      <c r="E289" s="29">
        <f t="shared" si="34"/>
        <v>6.3850032745591402E-4</v>
      </c>
      <c r="F289" s="29">
        <f t="shared" si="35"/>
        <v>7.5168902186855333E-3</v>
      </c>
      <c r="G289" s="39">
        <v>3.7119422530457601E-2</v>
      </c>
      <c r="H289" s="29">
        <f t="shared" si="36"/>
        <v>1.3511469801086567E-2</v>
      </c>
      <c r="I289" s="29">
        <f t="shared" si="37"/>
        <v>8.5374671820052483E-4</v>
      </c>
      <c r="J289" s="29">
        <f t="shared" si="38"/>
        <v>7.2011679709087749E-3</v>
      </c>
      <c r="K289" s="30">
        <f t="shared" si="39"/>
        <v>1.5553038040261735E-2</v>
      </c>
    </row>
    <row r="290" spans="1:11" ht="15">
      <c r="A290" s="5" t="s">
        <v>452</v>
      </c>
      <c r="B290" s="39">
        <v>0</v>
      </c>
      <c r="C290" s="26">
        <f t="shared" si="32"/>
        <v>0</v>
      </c>
      <c r="D290" s="29">
        <f t="shared" si="33"/>
        <v>0</v>
      </c>
      <c r="E290" s="29">
        <f t="shared" si="34"/>
        <v>0</v>
      </c>
      <c r="F290" s="29">
        <f t="shared" si="35"/>
        <v>0</v>
      </c>
      <c r="G290" s="39">
        <v>0</v>
      </c>
      <c r="H290" s="29">
        <f t="shared" si="36"/>
        <v>0</v>
      </c>
      <c r="I290" s="29">
        <f t="shared" si="37"/>
        <v>0</v>
      </c>
      <c r="J290" s="29">
        <f t="shared" si="38"/>
        <v>0</v>
      </c>
      <c r="K290" s="30">
        <f t="shared" si="39"/>
        <v>0</v>
      </c>
    </row>
    <row r="291" spans="1:11" ht="15">
      <c r="A291" s="5" t="s">
        <v>453</v>
      </c>
      <c r="B291" s="39">
        <v>1.1099371741430599E-2</v>
      </c>
      <c r="C291" s="26">
        <f t="shared" si="32"/>
        <v>4.5729411574694069E-3</v>
      </c>
      <c r="D291" s="29">
        <f t="shared" si="33"/>
        <v>2.8858366527719555E-4</v>
      </c>
      <c r="E291" s="29">
        <f t="shared" si="34"/>
        <v>4.8837235662294639E-4</v>
      </c>
      <c r="F291" s="29">
        <f t="shared" si="35"/>
        <v>5.7494745620610506E-3</v>
      </c>
      <c r="G291" s="39">
        <v>2.8391684511601602E-2</v>
      </c>
      <c r="H291" s="29">
        <f t="shared" si="36"/>
        <v>1.0334573162222983E-2</v>
      </c>
      <c r="I291" s="29">
        <f t="shared" si="37"/>
        <v>6.5300874376683681E-4</v>
      </c>
      <c r="J291" s="29">
        <f t="shared" si="38"/>
        <v>5.5079867952507111E-3</v>
      </c>
      <c r="K291" s="30">
        <f t="shared" si="39"/>
        <v>1.189611581036107E-2</v>
      </c>
    </row>
    <row r="292" spans="1:11" ht="15">
      <c r="A292" s="5" t="s">
        <v>455</v>
      </c>
      <c r="B292" s="39">
        <v>0</v>
      </c>
      <c r="C292" s="26">
        <f t="shared" si="32"/>
        <v>0</v>
      </c>
      <c r="D292" s="29">
        <f t="shared" si="33"/>
        <v>0</v>
      </c>
      <c r="E292" s="29">
        <f t="shared" si="34"/>
        <v>0</v>
      </c>
      <c r="F292" s="29">
        <f t="shared" si="35"/>
        <v>0</v>
      </c>
      <c r="G292" s="39">
        <v>0</v>
      </c>
      <c r="H292" s="29">
        <f t="shared" si="36"/>
        <v>0</v>
      </c>
      <c r="I292" s="29">
        <f t="shared" si="37"/>
        <v>0</v>
      </c>
      <c r="J292" s="29">
        <f t="shared" si="38"/>
        <v>0</v>
      </c>
      <c r="K292" s="30">
        <f t="shared" si="39"/>
        <v>0</v>
      </c>
    </row>
    <row r="293" spans="1:11" ht="15">
      <c r="A293" s="5" t="s">
        <v>458</v>
      </c>
      <c r="B293" s="39">
        <v>1.1717857027357399E-2</v>
      </c>
      <c r="C293" s="26">
        <f t="shared" si="32"/>
        <v>4.8277570952712486E-3</v>
      </c>
      <c r="D293" s="29">
        <f t="shared" si="33"/>
        <v>3.0466428271129237E-4</v>
      </c>
      <c r="E293" s="29">
        <f t="shared" si="34"/>
        <v>5.1558570920372552E-4</v>
      </c>
      <c r="F293" s="29">
        <f t="shared" si="35"/>
        <v>6.0698499401711332E-3</v>
      </c>
      <c r="G293" s="39">
        <v>2.9973741543492301E-2</v>
      </c>
      <c r="H293" s="29">
        <f t="shared" si="36"/>
        <v>1.0910441921831198E-2</v>
      </c>
      <c r="I293" s="29">
        <f t="shared" si="37"/>
        <v>6.8939605550032287E-4</v>
      </c>
      <c r="J293" s="29">
        <f t="shared" si="38"/>
        <v>5.8149058594375068E-3</v>
      </c>
      <c r="K293" s="30">
        <f t="shared" si="39"/>
        <v>1.2558997706723274E-2</v>
      </c>
    </row>
    <row r="294" spans="1:11" ht="15">
      <c r="A294" s="5" t="s">
        <v>460</v>
      </c>
      <c r="B294" s="39">
        <v>0</v>
      </c>
      <c r="C294" s="26">
        <f t="shared" si="32"/>
        <v>0</v>
      </c>
      <c r="D294" s="29">
        <f t="shared" si="33"/>
        <v>0</v>
      </c>
      <c r="E294" s="29">
        <f t="shared" si="34"/>
        <v>0</v>
      </c>
      <c r="F294" s="29">
        <f t="shared" si="35"/>
        <v>0</v>
      </c>
      <c r="G294" s="39">
        <v>0</v>
      </c>
      <c r="H294" s="29">
        <f t="shared" si="36"/>
        <v>0</v>
      </c>
      <c r="I294" s="29">
        <f t="shared" si="37"/>
        <v>0</v>
      </c>
      <c r="J294" s="29">
        <f t="shared" si="38"/>
        <v>0</v>
      </c>
      <c r="K294" s="30">
        <f t="shared" si="39"/>
        <v>0</v>
      </c>
    </row>
    <row r="295" spans="1:11" ht="15">
      <c r="A295" s="5" t="s">
        <v>461</v>
      </c>
      <c r="B295" s="39">
        <v>1.4829915736628901E-4</v>
      </c>
      <c r="C295" s="26">
        <f t="shared" si="32"/>
        <v>6.1099252834911067E-5</v>
      </c>
      <c r="D295" s="29">
        <f t="shared" si="33"/>
        <v>3.8557780915235145E-6</v>
      </c>
      <c r="E295" s="29">
        <f t="shared" si="34"/>
        <v>6.5251629241167165E-6</v>
      </c>
      <c r="F295" s="29">
        <f t="shared" si="35"/>
        <v>7.6818963515737704E-5</v>
      </c>
      <c r="G295" s="39">
        <v>3.79342451750096E-4</v>
      </c>
      <c r="H295" s="29">
        <f t="shared" si="36"/>
        <v>1.3808065243703493E-4</v>
      </c>
      <c r="I295" s="29">
        <f t="shared" si="37"/>
        <v>8.7248763902522085E-6</v>
      </c>
      <c r="J295" s="29">
        <f t="shared" si="38"/>
        <v>7.3592435639518623E-5</v>
      </c>
      <c r="K295" s="30">
        <f t="shared" si="39"/>
        <v>1.5894448728329022E-4</v>
      </c>
    </row>
    <row r="296" spans="1:11" ht="15">
      <c r="A296" s="5" t="s">
        <v>463</v>
      </c>
      <c r="B296" s="39">
        <v>9.0455543778245597E-6</v>
      </c>
      <c r="C296" s="26">
        <f t="shared" si="32"/>
        <v>3.7267684036637184E-6</v>
      </c>
      <c r="D296" s="29">
        <f t="shared" si="33"/>
        <v>2.3518441382343854E-7</v>
      </c>
      <c r="E296" s="29">
        <f t="shared" si="34"/>
        <v>3.9800439262428058E-7</v>
      </c>
      <c r="F296" s="29">
        <f t="shared" si="35"/>
        <v>4.6855971677131222E-6</v>
      </c>
      <c r="G296" s="39">
        <v>2.31381137699087E-5</v>
      </c>
      <c r="H296" s="29">
        <f t="shared" si="36"/>
        <v>8.4222734122467665E-6</v>
      </c>
      <c r="I296" s="29">
        <f t="shared" si="37"/>
        <v>5.3217661670790011E-7</v>
      </c>
      <c r="J296" s="29">
        <f t="shared" si="38"/>
        <v>4.4887940713622882E-6</v>
      </c>
      <c r="K296" s="30">
        <f t="shared" si="39"/>
        <v>9.694869669591745E-6</v>
      </c>
    </row>
    <row r="297" spans="1:11" ht="15">
      <c r="A297" s="5" t="s">
        <v>464</v>
      </c>
      <c r="B297" s="39">
        <v>6.9973085227076695E-4</v>
      </c>
      <c r="C297" s="26">
        <f t="shared" si="32"/>
        <v>2.8828911113555595E-4</v>
      </c>
      <c r="D297" s="29">
        <f t="shared" si="33"/>
        <v>1.8193002159039938E-5</v>
      </c>
      <c r="E297" s="29">
        <f t="shared" si="34"/>
        <v>3.0788157499913743E-5</v>
      </c>
      <c r="F297" s="29">
        <f t="shared" si="35"/>
        <v>3.6246058147625728E-4</v>
      </c>
      <c r="G297" s="39">
        <v>1.789879469173E-3</v>
      </c>
      <c r="H297" s="29">
        <f t="shared" si="36"/>
        <v>6.5151612677897197E-4</v>
      </c>
      <c r="I297" s="29">
        <f t="shared" si="37"/>
        <v>4.1167227790978999E-5</v>
      </c>
      <c r="J297" s="29">
        <f t="shared" si="38"/>
        <v>3.4723661701956202E-4</v>
      </c>
      <c r="K297" s="30">
        <f t="shared" si="39"/>
        <v>7.4995949758348702E-4</v>
      </c>
    </row>
    <row r="298" spans="1:11" ht="15">
      <c r="A298" s="5" t="s">
        <v>465</v>
      </c>
      <c r="B298" s="39">
        <v>4.7803562636160502E-4</v>
      </c>
      <c r="C298" s="26">
        <f t="shared" si="32"/>
        <v>1.9695067806098127E-4</v>
      </c>
      <c r="D298" s="29">
        <f t="shared" si="33"/>
        <v>1.2428926285401731E-5</v>
      </c>
      <c r="E298" s="29">
        <f t="shared" si="34"/>
        <v>2.1033567559910619E-5</v>
      </c>
      <c r="F298" s="29">
        <f t="shared" si="35"/>
        <v>2.476224544553114E-4</v>
      </c>
      <c r="G298" s="39">
        <v>1.2227932359724001E-3</v>
      </c>
      <c r="H298" s="29">
        <f t="shared" si="36"/>
        <v>4.4509673789395359E-4</v>
      </c>
      <c r="I298" s="29">
        <f t="shared" si="37"/>
        <v>2.8124244427365199E-5</v>
      </c>
      <c r="J298" s="29">
        <f t="shared" si="38"/>
        <v>2.3722188777864563E-4</v>
      </c>
      <c r="K298" s="30">
        <f t="shared" si="39"/>
        <v>5.123503658724356E-4</v>
      </c>
    </row>
    <row r="299" spans="1:11" ht="15">
      <c r="A299" s="5" t="s">
        <v>466</v>
      </c>
      <c r="B299" s="39">
        <v>2.8212427114919701E-8</v>
      </c>
      <c r="C299" s="26">
        <f t="shared" si="32"/>
        <v>1.1623519971346916E-8</v>
      </c>
      <c r="D299" s="29">
        <f t="shared" si="33"/>
        <v>7.3352310498791225E-10</v>
      </c>
      <c r="E299" s="29">
        <f t="shared" si="34"/>
        <v>1.2413467930564667E-9</v>
      </c>
      <c r="F299" s="29">
        <f t="shared" si="35"/>
        <v>1.4614037245528406E-8</v>
      </c>
      <c r="G299" s="39">
        <v>7.2166096299258795E-8</v>
      </c>
      <c r="H299" s="29">
        <f t="shared" si="36"/>
        <v>2.62684590529302E-8</v>
      </c>
      <c r="I299" s="29">
        <f t="shared" si="37"/>
        <v>1.6598202148829523E-9</v>
      </c>
      <c r="J299" s="29">
        <f t="shared" si="38"/>
        <v>1.4000222682056207E-8</v>
      </c>
      <c r="K299" s="30">
        <f t="shared" si="39"/>
        <v>3.0237594349389436E-8</v>
      </c>
    </row>
    <row r="300" spans="1:11" ht="15">
      <c r="A300" s="5" t="s">
        <v>467</v>
      </c>
      <c r="B300" s="39">
        <v>0</v>
      </c>
      <c r="C300" s="26">
        <f t="shared" si="32"/>
        <v>0</v>
      </c>
      <c r="D300" s="29">
        <f t="shared" si="33"/>
        <v>0</v>
      </c>
      <c r="E300" s="29">
        <f t="shared" si="34"/>
        <v>0</v>
      </c>
      <c r="F300" s="29">
        <f t="shared" si="35"/>
        <v>0</v>
      </c>
      <c r="G300" s="39">
        <v>0</v>
      </c>
      <c r="H300" s="29">
        <f t="shared" si="36"/>
        <v>0</v>
      </c>
      <c r="I300" s="29">
        <f t="shared" si="37"/>
        <v>0</v>
      </c>
      <c r="J300" s="29">
        <f t="shared" si="38"/>
        <v>0</v>
      </c>
      <c r="K300" s="30">
        <f t="shared" si="39"/>
        <v>0</v>
      </c>
    </row>
    <row r="301" spans="1:11" ht="15">
      <c r="A301" s="5" t="s">
        <v>468</v>
      </c>
      <c r="B301" s="39">
        <v>1.15352379622611E-3</v>
      </c>
      <c r="C301" s="26">
        <f t="shared" si="32"/>
        <v>4.7525180404515733E-4</v>
      </c>
      <c r="D301" s="29">
        <f t="shared" si="33"/>
        <v>2.9991618701878861E-5</v>
      </c>
      <c r="E301" s="29">
        <f t="shared" si="34"/>
        <v>5.0755047033948836E-5</v>
      </c>
      <c r="F301" s="29">
        <f t="shared" si="35"/>
        <v>5.9752532644512506E-4</v>
      </c>
      <c r="G301" s="39">
        <v>2.9506610339780702E-3</v>
      </c>
      <c r="H301" s="29">
        <f t="shared" si="36"/>
        <v>1.0740406163680175E-3</v>
      </c>
      <c r="I301" s="29">
        <f t="shared" si="37"/>
        <v>6.7865203781495613E-5</v>
      </c>
      <c r="J301" s="29">
        <f t="shared" si="38"/>
        <v>5.7242824059174568E-4</v>
      </c>
      <c r="K301" s="30">
        <f t="shared" si="39"/>
        <v>1.2363269732368113E-3</v>
      </c>
    </row>
    <row r="302" spans="1:11" ht="15">
      <c r="A302" s="5" t="s">
        <v>470</v>
      </c>
      <c r="B302" s="39">
        <v>8.6270489614297206E-3</v>
      </c>
      <c r="C302" s="26">
        <f t="shared" si="32"/>
        <v>3.5543441721090445E-3</v>
      </c>
      <c r="D302" s="29">
        <f t="shared" si="33"/>
        <v>2.2430327299717272E-4</v>
      </c>
      <c r="E302" s="29">
        <f t="shared" si="34"/>
        <v>3.7959015430290771E-4</v>
      </c>
      <c r="F302" s="29">
        <f t="shared" si="35"/>
        <v>4.4688113620205954E-3</v>
      </c>
      <c r="G302" s="39">
        <v>2.20675960842701E-2</v>
      </c>
      <c r="H302" s="29">
        <f t="shared" si="36"/>
        <v>8.0326049746743157E-3</v>
      </c>
      <c r="I302" s="29">
        <f t="shared" si="37"/>
        <v>5.0755470993821229E-4</v>
      </c>
      <c r="J302" s="29">
        <f t="shared" si="38"/>
        <v>4.2811136403483998E-3</v>
      </c>
      <c r="K302" s="30">
        <f t="shared" si="39"/>
        <v>9.2463227593091706E-3</v>
      </c>
    </row>
    <row r="303" spans="1:11" ht="15">
      <c r="A303" s="5" t="s">
        <v>471</v>
      </c>
      <c r="B303" s="39">
        <v>5.0206766425101501E-3</v>
      </c>
      <c r="C303" s="26">
        <f t="shared" si="32"/>
        <v>2.0685187767141818E-3</v>
      </c>
      <c r="D303" s="29">
        <f t="shared" si="33"/>
        <v>1.305375927052639E-4</v>
      </c>
      <c r="E303" s="29">
        <f t="shared" si="34"/>
        <v>2.209097722704466E-4</v>
      </c>
      <c r="F303" s="29">
        <f t="shared" si="35"/>
        <v>2.6007105008202577E-3</v>
      </c>
      <c r="G303" s="39">
        <v>1.28426608811412E-2</v>
      </c>
      <c r="H303" s="29">
        <f t="shared" si="36"/>
        <v>4.6747285607353969E-3</v>
      </c>
      <c r="I303" s="29">
        <f t="shared" si="37"/>
        <v>2.9538120026624759E-4</v>
      </c>
      <c r="J303" s="29">
        <f t="shared" si="38"/>
        <v>2.4914762109413931E-3</v>
      </c>
      <c r="K303" s="30">
        <f t="shared" si="39"/>
        <v>5.3810749091981625E-3</v>
      </c>
    </row>
    <row r="304" spans="1:11" ht="15">
      <c r="A304" s="5" t="s">
        <v>473</v>
      </c>
      <c r="B304" s="39">
        <v>0</v>
      </c>
      <c r="C304" s="26">
        <f t="shared" si="32"/>
        <v>0</v>
      </c>
      <c r="D304" s="29">
        <f t="shared" si="33"/>
        <v>0</v>
      </c>
      <c r="E304" s="29">
        <f t="shared" si="34"/>
        <v>0</v>
      </c>
      <c r="F304" s="29">
        <f t="shared" si="35"/>
        <v>0</v>
      </c>
      <c r="G304" s="39">
        <v>0</v>
      </c>
      <c r="H304" s="29">
        <f t="shared" si="36"/>
        <v>0</v>
      </c>
      <c r="I304" s="29">
        <f t="shared" si="37"/>
        <v>0</v>
      </c>
      <c r="J304" s="29">
        <f t="shared" si="38"/>
        <v>0</v>
      </c>
      <c r="K304" s="30">
        <f t="shared" si="39"/>
        <v>0</v>
      </c>
    </row>
    <row r="305" spans="1:11" ht="15">
      <c r="A305" s="5" t="s">
        <v>474</v>
      </c>
      <c r="B305" s="39">
        <v>1.0837973107089001E-3</v>
      </c>
      <c r="C305" s="26">
        <f t="shared" si="32"/>
        <v>4.4652449201206679E-4</v>
      </c>
      <c r="D305" s="29">
        <f t="shared" si="33"/>
        <v>2.8178730078431399E-5</v>
      </c>
      <c r="E305" s="29">
        <f t="shared" si="34"/>
        <v>4.7687081671191598E-5</v>
      </c>
      <c r="F305" s="29">
        <f t="shared" si="35"/>
        <v>5.6140700694721026E-4</v>
      </c>
      <c r="G305" s="39">
        <v>2.7723038778231799E-3</v>
      </c>
      <c r="H305" s="29">
        <f t="shared" si="36"/>
        <v>1.0091186115276374E-3</v>
      </c>
      <c r="I305" s="29">
        <f t="shared" si="37"/>
        <v>6.3762989189933134E-5</v>
      </c>
      <c r="J305" s="29">
        <f t="shared" si="38"/>
        <v>5.378269522976969E-4</v>
      </c>
      <c r="K305" s="30">
        <f t="shared" si="39"/>
        <v>1.1615953248079124E-3</v>
      </c>
    </row>
    <row r="306" spans="1:11" ht="15">
      <c r="A306" s="5" t="s">
        <v>475</v>
      </c>
      <c r="B306" s="39">
        <v>0</v>
      </c>
      <c r="C306" s="26">
        <f t="shared" si="32"/>
        <v>0</v>
      </c>
      <c r="D306" s="29">
        <f t="shared" si="33"/>
        <v>0</v>
      </c>
      <c r="E306" s="29">
        <f t="shared" si="34"/>
        <v>0</v>
      </c>
      <c r="F306" s="29">
        <f t="shared" si="35"/>
        <v>0</v>
      </c>
      <c r="G306" s="39">
        <v>0</v>
      </c>
      <c r="H306" s="29">
        <f t="shared" si="36"/>
        <v>0</v>
      </c>
      <c r="I306" s="29">
        <f t="shared" si="37"/>
        <v>0</v>
      </c>
      <c r="J306" s="29">
        <f t="shared" si="38"/>
        <v>0</v>
      </c>
      <c r="K306" s="30">
        <f t="shared" si="39"/>
        <v>0</v>
      </c>
    </row>
    <row r="307" spans="1:11" ht="15">
      <c r="A307" s="5" t="s">
        <v>477</v>
      </c>
      <c r="B307" s="39">
        <v>2.3114007298597601</v>
      </c>
      <c r="C307" s="26">
        <f t="shared" si="32"/>
        <v>0.95229710070222107</v>
      </c>
      <c r="D307" s="29">
        <f t="shared" si="33"/>
        <v>6.009641897635376E-2</v>
      </c>
      <c r="E307" s="29">
        <f t="shared" si="34"/>
        <v>0.10170163211382943</v>
      </c>
      <c r="F307" s="29">
        <f t="shared" si="35"/>
        <v>1.1973055780673558</v>
      </c>
      <c r="G307" s="39">
        <v>5.9124571940506296</v>
      </c>
      <c r="H307" s="29">
        <f t="shared" si="36"/>
        <v>2.1521344186344291</v>
      </c>
      <c r="I307" s="29">
        <f t="shared" si="37"/>
        <v>0.13598651546316448</v>
      </c>
      <c r="J307" s="29">
        <f t="shared" si="38"/>
        <v>1.1470166956458221</v>
      </c>
      <c r="K307" s="30">
        <f t="shared" si="39"/>
        <v>2.4773195643072139</v>
      </c>
    </row>
    <row r="308" spans="1:11" ht="15">
      <c r="A308" s="5" t="s">
        <v>478</v>
      </c>
      <c r="B308" s="39">
        <v>6.2439567745692396E-3</v>
      </c>
      <c r="C308" s="26">
        <f t="shared" si="32"/>
        <v>2.5725101911225267E-3</v>
      </c>
      <c r="D308" s="29">
        <f t="shared" si="33"/>
        <v>1.6234287613880023E-4</v>
      </c>
      <c r="E308" s="29">
        <f t="shared" si="34"/>
        <v>2.7473409808104654E-4</v>
      </c>
      <c r="F308" s="29">
        <f t="shared" si="35"/>
        <v>3.2343696092268664E-3</v>
      </c>
      <c r="G308" s="39">
        <v>1.5971755427014601E-2</v>
      </c>
      <c r="H308" s="29">
        <f t="shared" si="36"/>
        <v>5.8137189754333147E-3</v>
      </c>
      <c r="I308" s="29">
        <f t="shared" si="37"/>
        <v>3.6735037482133582E-4</v>
      </c>
      <c r="J308" s="29">
        <f t="shared" si="38"/>
        <v>3.0985205528408326E-3</v>
      </c>
      <c r="K308" s="30">
        <f t="shared" si="39"/>
        <v>6.6921655239191181E-3</v>
      </c>
    </row>
    <row r="309" spans="1:11" ht="15">
      <c r="A309" s="5" t="s">
        <v>479</v>
      </c>
      <c r="B309" s="39">
        <v>4.0315641683516502E-4</v>
      </c>
      <c r="C309" s="26">
        <f t="shared" si="32"/>
        <v>1.6610044373608797E-4</v>
      </c>
      <c r="D309" s="29">
        <f t="shared" si="33"/>
        <v>1.048206683771429E-5</v>
      </c>
      <c r="E309" s="29">
        <f t="shared" si="34"/>
        <v>1.7738882340747261E-5</v>
      </c>
      <c r="F309" s="29">
        <f t="shared" si="35"/>
        <v>2.0883502392061548E-4</v>
      </c>
      <c r="G309" s="39">
        <v>1.0312556478206899E-3</v>
      </c>
      <c r="H309" s="29">
        <f t="shared" si="36"/>
        <v>3.7537705580673112E-4</v>
      </c>
      <c r="I309" s="29">
        <f t="shared" si="37"/>
        <v>2.3718879899875867E-5</v>
      </c>
      <c r="J309" s="29">
        <f t="shared" si="38"/>
        <v>2.0006359567721385E-4</v>
      </c>
      <c r="K309" s="30">
        <f t="shared" si="39"/>
        <v>4.3209611643686908E-4</v>
      </c>
    </row>
    <row r="310" spans="1:11" ht="15">
      <c r="A310" s="5" t="s">
        <v>482</v>
      </c>
      <c r="B310" s="39">
        <v>0.11130357045981901</v>
      </c>
      <c r="C310" s="26">
        <f t="shared" si="32"/>
        <v>4.5857071029445431E-2</v>
      </c>
      <c r="D310" s="29">
        <f t="shared" si="33"/>
        <v>2.8938928319552941E-3</v>
      </c>
      <c r="E310" s="29">
        <f t="shared" si="34"/>
        <v>4.897357100232036E-3</v>
      </c>
      <c r="F310" s="29">
        <f t="shared" si="35"/>
        <v>5.7655249498186248E-2</v>
      </c>
      <c r="G310" s="39">
        <v>0.28470943501372398</v>
      </c>
      <c r="H310" s="29">
        <f t="shared" si="36"/>
        <v>0.10363423434499552</v>
      </c>
      <c r="I310" s="29">
        <f t="shared" si="37"/>
        <v>6.5483170053156512E-3</v>
      </c>
      <c r="J310" s="29">
        <f t="shared" si="38"/>
        <v>5.523363039266245E-2</v>
      </c>
      <c r="K310" s="30">
        <f t="shared" si="39"/>
        <v>0.11929325327075034</v>
      </c>
    </row>
    <row r="311" spans="1:11" ht="15">
      <c r="A311" s="5" t="s">
        <v>483</v>
      </c>
      <c r="B311" s="39">
        <v>7.7964735371778499E-3</v>
      </c>
      <c r="C311" s="26">
        <f t="shared" si="32"/>
        <v>3.2121470973172739E-3</v>
      </c>
      <c r="D311" s="29">
        <f t="shared" si="33"/>
        <v>2.0270831196662409E-4</v>
      </c>
      <c r="E311" s="29">
        <f t="shared" si="34"/>
        <v>3.4304483563582538E-4</v>
      </c>
      <c r="F311" s="29">
        <f t="shared" si="35"/>
        <v>4.0385732922581267E-3</v>
      </c>
      <c r="G311" s="39">
        <v>1.9943022193260902E-2</v>
      </c>
      <c r="H311" s="29">
        <f t="shared" si="36"/>
        <v>7.2592600783469678E-3</v>
      </c>
      <c r="I311" s="29">
        <f t="shared" si="37"/>
        <v>4.5868951044500075E-4</v>
      </c>
      <c r="J311" s="29">
        <f t="shared" si="38"/>
        <v>3.868946305492615E-3</v>
      </c>
      <c r="K311" s="30">
        <f t="shared" si="39"/>
        <v>8.3561262989763178E-3</v>
      </c>
    </row>
    <row r="312" spans="1:11" ht="15">
      <c r="A312" s="5" t="s">
        <v>484</v>
      </c>
      <c r="B312" s="39">
        <v>0</v>
      </c>
      <c r="C312" s="26">
        <f t="shared" si="32"/>
        <v>0</v>
      </c>
      <c r="D312" s="29">
        <f t="shared" si="33"/>
        <v>0</v>
      </c>
      <c r="E312" s="29">
        <f t="shared" si="34"/>
        <v>0</v>
      </c>
      <c r="F312" s="29">
        <f t="shared" si="35"/>
        <v>0</v>
      </c>
      <c r="G312" s="39">
        <v>0</v>
      </c>
      <c r="H312" s="29">
        <f t="shared" si="36"/>
        <v>0</v>
      </c>
      <c r="I312" s="29">
        <f t="shared" si="37"/>
        <v>0</v>
      </c>
      <c r="J312" s="29">
        <f t="shared" si="38"/>
        <v>0</v>
      </c>
      <c r="K312" s="30">
        <f t="shared" si="39"/>
        <v>0</v>
      </c>
    </row>
    <row r="313" spans="1:11" ht="15">
      <c r="A313" s="5" t="s">
        <v>485</v>
      </c>
      <c r="B313" s="39">
        <v>4.3409571210351702E-2</v>
      </c>
      <c r="C313" s="26">
        <f t="shared" si="32"/>
        <v>1.78847433386649E-2</v>
      </c>
      <c r="D313" s="29">
        <f t="shared" si="33"/>
        <v>1.1286488514691442E-3</v>
      </c>
      <c r="E313" s="29">
        <f t="shared" si="34"/>
        <v>1.9100211332554748E-3</v>
      </c>
      <c r="F313" s="29">
        <f t="shared" si="35"/>
        <v>2.2486157886962184E-2</v>
      </c>
      <c r="G313" s="39">
        <v>0.111039694795316</v>
      </c>
      <c r="H313" s="29">
        <f t="shared" si="36"/>
        <v>4.0418448905495022E-2</v>
      </c>
      <c r="I313" s="29">
        <f t="shared" si="37"/>
        <v>2.5539129802922681E-3</v>
      </c>
      <c r="J313" s="29">
        <f t="shared" si="38"/>
        <v>2.1541700790291305E-2</v>
      </c>
      <c r="K313" s="30">
        <f t="shared" si="39"/>
        <v>4.6525632119237402E-2</v>
      </c>
    </row>
    <row r="314" spans="1:11" ht="15">
      <c r="A314" s="15" t="s">
        <v>486</v>
      </c>
      <c r="B314" s="39">
        <v>2.4664378148924899</v>
      </c>
      <c r="C314" s="26">
        <f t="shared" si="32"/>
        <v>1.0161723797357058</v>
      </c>
      <c r="D314" s="29">
        <f t="shared" si="33"/>
        <v>6.4127383187204734E-2</v>
      </c>
      <c r="E314" s="29">
        <f t="shared" si="34"/>
        <v>0.10852326385526954</v>
      </c>
      <c r="F314" s="29">
        <f t="shared" si="35"/>
        <v>1.2776147881143098</v>
      </c>
      <c r="G314" s="39">
        <v>6.3090349561429999</v>
      </c>
      <c r="H314" s="29">
        <f t="shared" si="36"/>
        <v>2.2964887240360521</v>
      </c>
      <c r="I314" s="29">
        <f t="shared" si="37"/>
        <v>0.145107803991289</v>
      </c>
      <c r="J314" s="29">
        <f t="shared" si="38"/>
        <v>1.2239527814917419</v>
      </c>
      <c r="K314" s="30">
        <f t="shared" si="39"/>
        <v>2.6434856466239167</v>
      </c>
    </row>
    <row r="315" spans="1:11" ht="15">
      <c r="A315" s="5" t="s">
        <v>489</v>
      </c>
      <c r="B315" s="39">
        <v>5.6652518073330204E-4</v>
      </c>
      <c r="C315" s="26">
        <f t="shared" si="32"/>
        <v>2.3340837446212044E-4</v>
      </c>
      <c r="D315" s="29">
        <f t="shared" si="33"/>
        <v>1.4729654699065852E-5</v>
      </c>
      <c r="E315" s="29">
        <f t="shared" si="34"/>
        <v>2.4927107952265288E-5</v>
      </c>
      <c r="F315" s="29">
        <f t="shared" si="35"/>
        <v>2.9346004361985046E-4</v>
      </c>
      <c r="G315" s="39">
        <v>1.44914546282101E-3</v>
      </c>
      <c r="H315" s="29">
        <f t="shared" si="36"/>
        <v>5.274889484668476E-4</v>
      </c>
      <c r="I315" s="29">
        <f t="shared" si="37"/>
        <v>3.3330345644883227E-5</v>
      </c>
      <c r="J315" s="29">
        <f t="shared" si="38"/>
        <v>2.8113421978727594E-4</v>
      </c>
      <c r="K315" s="30">
        <f t="shared" si="39"/>
        <v>6.0719194892200313E-4</v>
      </c>
    </row>
    <row r="316" spans="1:11" ht="15">
      <c r="A316" s="5" t="s">
        <v>638</v>
      </c>
      <c r="B316" s="39">
        <v>0</v>
      </c>
      <c r="C316" s="26">
        <f t="shared" si="32"/>
        <v>0</v>
      </c>
      <c r="D316" s="29">
        <f t="shared" si="33"/>
        <v>0</v>
      </c>
      <c r="E316" s="29">
        <f t="shared" si="34"/>
        <v>0</v>
      </c>
      <c r="F316" s="29">
        <f t="shared" si="35"/>
        <v>0</v>
      </c>
      <c r="G316" s="39">
        <v>0</v>
      </c>
      <c r="H316" s="29">
        <f t="shared" si="36"/>
        <v>0</v>
      </c>
      <c r="I316" s="29">
        <f t="shared" si="37"/>
        <v>0</v>
      </c>
      <c r="J316" s="29">
        <f t="shared" si="38"/>
        <v>0</v>
      </c>
      <c r="K316" s="30">
        <f t="shared" si="39"/>
        <v>0</v>
      </c>
    </row>
    <row r="317" spans="1:11" ht="15">
      <c r="A317" s="5" t="s">
        <v>492</v>
      </c>
      <c r="B317" s="39">
        <v>3.1736978668518403E-4</v>
      </c>
      <c r="C317" s="26">
        <f t="shared" si="32"/>
        <v>1.307563521142958E-4</v>
      </c>
      <c r="D317" s="29">
        <f t="shared" si="33"/>
        <v>8.2516144538147836E-6</v>
      </c>
      <c r="E317" s="29">
        <f t="shared" si="34"/>
        <v>1.3964270614148097E-5</v>
      </c>
      <c r="F317" s="29">
        <f t="shared" si="35"/>
        <v>1.6439754950292533E-4</v>
      </c>
      <c r="G317" s="39">
        <v>8.11817377324694E-4</v>
      </c>
      <c r="H317" s="29">
        <f t="shared" si="36"/>
        <v>2.9550152534618863E-4</v>
      </c>
      <c r="I317" s="29">
        <f t="shared" si="37"/>
        <v>1.8671799678467963E-5</v>
      </c>
      <c r="J317" s="29">
        <f t="shared" si="38"/>
        <v>1.5749257120099063E-4</v>
      </c>
      <c r="K317" s="30">
        <f t="shared" si="39"/>
        <v>3.4015148109904679E-4</v>
      </c>
    </row>
    <row r="318" spans="1:11" ht="15">
      <c r="A318" s="5" t="s">
        <v>494</v>
      </c>
      <c r="B318" s="39">
        <v>0</v>
      </c>
      <c r="C318" s="26">
        <f t="shared" si="32"/>
        <v>0</v>
      </c>
      <c r="D318" s="29">
        <f t="shared" si="33"/>
        <v>0</v>
      </c>
      <c r="E318" s="29">
        <f t="shared" si="34"/>
        <v>0</v>
      </c>
      <c r="F318" s="29">
        <f t="shared" si="35"/>
        <v>0</v>
      </c>
      <c r="G318" s="39">
        <v>0</v>
      </c>
      <c r="H318" s="29">
        <f t="shared" si="36"/>
        <v>0</v>
      </c>
      <c r="I318" s="29">
        <f t="shared" si="37"/>
        <v>0</v>
      </c>
      <c r="J318" s="29">
        <f t="shared" si="38"/>
        <v>0</v>
      </c>
      <c r="K318" s="30">
        <f t="shared" si="39"/>
        <v>0</v>
      </c>
    </row>
    <row r="319" spans="1:11" ht="15">
      <c r="A319" s="5" t="s">
        <v>495</v>
      </c>
      <c r="B319" s="39">
        <v>0</v>
      </c>
      <c r="C319" s="26">
        <f t="shared" si="32"/>
        <v>0</v>
      </c>
      <c r="D319" s="29">
        <f t="shared" si="33"/>
        <v>0</v>
      </c>
      <c r="E319" s="29">
        <f t="shared" si="34"/>
        <v>0</v>
      </c>
      <c r="F319" s="29">
        <f t="shared" si="35"/>
        <v>0</v>
      </c>
      <c r="G319" s="39">
        <v>0</v>
      </c>
      <c r="H319" s="29">
        <f t="shared" si="36"/>
        <v>0</v>
      </c>
      <c r="I319" s="29">
        <f t="shared" si="37"/>
        <v>0</v>
      </c>
      <c r="J319" s="29">
        <f t="shared" si="38"/>
        <v>0</v>
      </c>
      <c r="K319" s="30">
        <f t="shared" si="39"/>
        <v>0</v>
      </c>
    </row>
    <row r="320" spans="1:11" ht="15">
      <c r="A320" s="5" t="s">
        <v>497</v>
      </c>
      <c r="B320" s="39">
        <v>0</v>
      </c>
      <c r="C320" s="26">
        <f t="shared" si="32"/>
        <v>0</v>
      </c>
      <c r="D320" s="29">
        <f t="shared" si="33"/>
        <v>0</v>
      </c>
      <c r="E320" s="29">
        <f t="shared" si="34"/>
        <v>0</v>
      </c>
      <c r="F320" s="29">
        <f t="shared" si="35"/>
        <v>0</v>
      </c>
      <c r="G320" s="39">
        <v>0</v>
      </c>
      <c r="H320" s="29">
        <f t="shared" si="36"/>
        <v>0</v>
      </c>
      <c r="I320" s="29">
        <f t="shared" si="37"/>
        <v>0</v>
      </c>
      <c r="J320" s="29">
        <f t="shared" si="38"/>
        <v>0</v>
      </c>
      <c r="K320" s="30">
        <f t="shared" si="39"/>
        <v>0</v>
      </c>
    </row>
    <row r="321" spans="1:11" ht="15">
      <c r="A321" s="5" t="s">
        <v>500</v>
      </c>
      <c r="B321" s="39">
        <v>4.8177595063095104E-3</v>
      </c>
      <c r="C321" s="26">
        <f t="shared" si="32"/>
        <v>1.9849169165995183E-3</v>
      </c>
      <c r="D321" s="29">
        <f t="shared" si="33"/>
        <v>1.2526174716404726E-4</v>
      </c>
      <c r="E321" s="29">
        <f t="shared" si="34"/>
        <v>2.1198141827761844E-4</v>
      </c>
      <c r="F321" s="29">
        <f t="shared" si="35"/>
        <v>2.4955994242683265E-3</v>
      </c>
      <c r="G321" s="39">
        <v>1.2323608141290901E-2</v>
      </c>
      <c r="H321" s="29">
        <f t="shared" si="36"/>
        <v>4.4857933634298878E-3</v>
      </c>
      <c r="I321" s="29">
        <f t="shared" si="37"/>
        <v>2.834429872496907E-4</v>
      </c>
      <c r="J321" s="29">
        <f t="shared" si="38"/>
        <v>2.3907799794104347E-3</v>
      </c>
      <c r="K321" s="30">
        <f t="shared" si="39"/>
        <v>5.1635918112008872E-3</v>
      </c>
    </row>
    <row r="322" spans="1:11" ht="15">
      <c r="A322" s="5" t="s">
        <v>501</v>
      </c>
      <c r="B322" s="39">
        <v>0</v>
      </c>
      <c r="C322" s="26">
        <f t="shared" si="32"/>
        <v>0</v>
      </c>
      <c r="D322" s="29">
        <f t="shared" si="33"/>
        <v>0</v>
      </c>
      <c r="E322" s="29">
        <f t="shared" si="34"/>
        <v>0</v>
      </c>
      <c r="F322" s="29">
        <f t="shared" si="35"/>
        <v>0</v>
      </c>
      <c r="G322" s="39">
        <v>0</v>
      </c>
      <c r="H322" s="29">
        <f t="shared" si="36"/>
        <v>0</v>
      </c>
      <c r="I322" s="29">
        <f t="shared" si="37"/>
        <v>0</v>
      </c>
      <c r="J322" s="29">
        <f t="shared" si="38"/>
        <v>0</v>
      </c>
      <c r="K322" s="30">
        <f t="shared" si="39"/>
        <v>0</v>
      </c>
    </row>
    <row r="323" spans="1:11" ht="15">
      <c r="A323" s="5" t="s">
        <v>502</v>
      </c>
      <c r="B323" s="39">
        <v>0</v>
      </c>
      <c r="C323" s="26">
        <f t="shared" si="32"/>
        <v>0</v>
      </c>
      <c r="D323" s="29">
        <f t="shared" si="33"/>
        <v>0</v>
      </c>
      <c r="E323" s="29">
        <f t="shared" si="34"/>
        <v>0</v>
      </c>
      <c r="F323" s="29">
        <f t="shared" si="35"/>
        <v>0</v>
      </c>
      <c r="G323" s="40">
        <v>0</v>
      </c>
      <c r="H323" s="29">
        <f t="shared" si="36"/>
        <v>0</v>
      </c>
      <c r="I323" s="29">
        <f t="shared" si="37"/>
        <v>0</v>
      </c>
      <c r="J323" s="29">
        <f t="shared" si="38"/>
        <v>0</v>
      </c>
      <c r="K323" s="30">
        <f t="shared" si="39"/>
        <v>0</v>
      </c>
    </row>
    <row r="324" spans="1:11" ht="15">
      <c r="A324" s="5" t="s">
        <v>504</v>
      </c>
      <c r="B324" s="39">
        <v>4.5659140831465998E-3</v>
      </c>
      <c r="C324" s="26">
        <f t="shared" si="32"/>
        <v>1.881156602256399E-3</v>
      </c>
      <c r="D324" s="29">
        <f t="shared" si="33"/>
        <v>1.1871376616181159E-4</v>
      </c>
      <c r="E324" s="29">
        <f t="shared" si="34"/>
        <v>2.0090021965845037E-4</v>
      </c>
      <c r="F324" s="29">
        <f t="shared" si="35"/>
        <v>2.3651434950699387E-3</v>
      </c>
      <c r="G324" s="39">
        <v>1.1679399084534799E-2</v>
      </c>
      <c r="H324" s="29">
        <f t="shared" si="36"/>
        <v>4.2513012667706671E-3</v>
      </c>
      <c r="I324" s="29">
        <f t="shared" si="37"/>
        <v>2.686261789443004E-4</v>
      </c>
      <c r="J324" s="29">
        <f t="shared" si="38"/>
        <v>2.2658034223997513E-3</v>
      </c>
      <c r="K324" s="30">
        <f t="shared" si="39"/>
        <v>4.893668216420081E-3</v>
      </c>
    </row>
    <row r="325" spans="1:11" ht="15">
      <c r="A325" s="5" t="s">
        <v>505</v>
      </c>
      <c r="B325" s="39">
        <v>0</v>
      </c>
      <c r="C325" s="26">
        <f t="shared" ref="C325:C372" si="40">B325*0.412</f>
        <v>0</v>
      </c>
      <c r="D325" s="29">
        <f t="shared" ref="D325:D372" si="41">B325*0.026</f>
        <v>0</v>
      </c>
      <c r="E325" s="29">
        <f t="shared" ref="E325:E372" si="42">B325*0.044</f>
        <v>0</v>
      </c>
      <c r="F325" s="29">
        <f t="shared" ref="F325:F372" si="43">B325*0.518</f>
        <v>0</v>
      </c>
      <c r="G325" s="39">
        <v>0</v>
      </c>
      <c r="H325" s="29">
        <f t="shared" ref="H325:H372" si="44">G325*0.364</f>
        <v>0</v>
      </c>
      <c r="I325" s="29">
        <f t="shared" ref="I325:I372" si="45">G325*0.023</f>
        <v>0</v>
      </c>
      <c r="J325" s="29">
        <f t="shared" ref="J325:J372" si="46">G325*0.194</f>
        <v>0</v>
      </c>
      <c r="K325" s="30">
        <f t="shared" ref="K325:K372" si="47">G325*0.419</f>
        <v>0</v>
      </c>
    </row>
    <row r="326" spans="1:11" ht="15">
      <c r="A326" s="5" t="s">
        <v>507</v>
      </c>
      <c r="B326" s="39">
        <v>9.7310969755801298E-5</v>
      </c>
      <c r="C326" s="26">
        <f t="shared" si="40"/>
        <v>4.0092119539390134E-5</v>
      </c>
      <c r="D326" s="29">
        <f t="shared" si="41"/>
        <v>2.5300852136508336E-6</v>
      </c>
      <c r="E326" s="29">
        <f t="shared" si="42"/>
        <v>4.2816826692552565E-6</v>
      </c>
      <c r="F326" s="29">
        <f t="shared" si="43"/>
        <v>5.0407082333505072E-5</v>
      </c>
      <c r="G326" s="39">
        <v>2.4891700333919999E-4</v>
      </c>
      <c r="H326" s="29">
        <f t="shared" si="44"/>
        <v>9.0605789215468792E-5</v>
      </c>
      <c r="I326" s="29">
        <f t="shared" si="45"/>
        <v>5.7250910768015996E-6</v>
      </c>
      <c r="J326" s="29">
        <f t="shared" si="46"/>
        <v>4.8289898647804795E-5</v>
      </c>
      <c r="K326" s="30">
        <f t="shared" si="47"/>
        <v>1.0429622439912479E-4</v>
      </c>
    </row>
    <row r="327" spans="1:11" ht="15">
      <c r="A327" s="5" t="s">
        <v>509</v>
      </c>
      <c r="B327" s="39">
        <v>2.4790497275723099E-2</v>
      </c>
      <c r="C327" s="26">
        <f t="shared" si="40"/>
        <v>1.0213684877597917E-2</v>
      </c>
      <c r="D327" s="29">
        <f t="shared" si="41"/>
        <v>6.4455292916880055E-4</v>
      </c>
      <c r="E327" s="29">
        <f t="shared" si="42"/>
        <v>1.0907818801318163E-3</v>
      </c>
      <c r="F327" s="29">
        <f t="shared" si="43"/>
        <v>1.2841477588824566E-2</v>
      </c>
      <c r="G327" s="39">
        <v>6.3412956510935703E-2</v>
      </c>
      <c r="H327" s="29">
        <f t="shared" si="44"/>
        <v>2.3082316169980594E-2</v>
      </c>
      <c r="I327" s="29">
        <f t="shared" si="45"/>
        <v>1.4584979997515212E-3</v>
      </c>
      <c r="J327" s="29">
        <f t="shared" si="46"/>
        <v>1.2302113563121527E-2</v>
      </c>
      <c r="K327" s="30">
        <f t="shared" si="47"/>
        <v>2.657002877808206E-2</v>
      </c>
    </row>
    <row r="328" spans="1:11" ht="15">
      <c r="A328" s="5" t="s">
        <v>511</v>
      </c>
      <c r="B328" s="39">
        <v>1.6322857987436198E-2</v>
      </c>
      <c r="C328" s="26">
        <f t="shared" si="40"/>
        <v>6.7250174908237131E-3</v>
      </c>
      <c r="D328" s="29">
        <f t="shared" si="41"/>
        <v>4.2439430767334115E-4</v>
      </c>
      <c r="E328" s="29">
        <f t="shared" si="42"/>
        <v>7.1820575144719264E-4</v>
      </c>
      <c r="F328" s="29">
        <f t="shared" si="43"/>
        <v>8.4552404374919517E-3</v>
      </c>
      <c r="G328" s="39">
        <v>4.17531230688587E-2</v>
      </c>
      <c r="H328" s="29">
        <f t="shared" si="44"/>
        <v>1.5198136797064566E-2</v>
      </c>
      <c r="I328" s="29">
        <f t="shared" si="45"/>
        <v>9.6032183058375009E-4</v>
      </c>
      <c r="J328" s="29">
        <f t="shared" si="46"/>
        <v>8.1001058753585875E-3</v>
      </c>
      <c r="K328" s="30">
        <f t="shared" si="47"/>
        <v>1.7494558565851793E-2</v>
      </c>
    </row>
    <row r="329" spans="1:11" ht="15">
      <c r="A329" s="5" t="s">
        <v>115</v>
      </c>
      <c r="B329" s="39">
        <v>0</v>
      </c>
      <c r="C329" s="26">
        <f t="shared" si="40"/>
        <v>0</v>
      </c>
      <c r="D329" s="29">
        <f t="shared" si="41"/>
        <v>0</v>
      </c>
      <c r="E329" s="29">
        <f t="shared" si="42"/>
        <v>0</v>
      </c>
      <c r="F329" s="29">
        <f t="shared" si="43"/>
        <v>0</v>
      </c>
      <c r="G329" s="39">
        <v>0</v>
      </c>
      <c r="H329" s="29">
        <f t="shared" si="44"/>
        <v>0</v>
      </c>
      <c r="I329" s="29">
        <f t="shared" si="45"/>
        <v>0</v>
      </c>
      <c r="J329" s="29">
        <f t="shared" si="46"/>
        <v>0</v>
      </c>
      <c r="K329" s="30">
        <f t="shared" si="47"/>
        <v>0</v>
      </c>
    </row>
    <row r="330" spans="1:11" ht="15">
      <c r="A330" s="5" t="s">
        <v>514</v>
      </c>
      <c r="B330" s="39">
        <v>0</v>
      </c>
      <c r="C330" s="26">
        <f t="shared" si="40"/>
        <v>0</v>
      </c>
      <c r="D330" s="29">
        <f t="shared" si="41"/>
        <v>0</v>
      </c>
      <c r="E330" s="29">
        <f t="shared" si="42"/>
        <v>0</v>
      </c>
      <c r="F330" s="29">
        <f t="shared" si="43"/>
        <v>0</v>
      </c>
      <c r="G330" s="39">
        <v>0</v>
      </c>
      <c r="H330" s="29">
        <f t="shared" si="44"/>
        <v>0</v>
      </c>
      <c r="I330" s="29">
        <f t="shared" si="45"/>
        <v>0</v>
      </c>
      <c r="J330" s="29">
        <f t="shared" si="46"/>
        <v>0</v>
      </c>
      <c r="K330" s="30">
        <f t="shared" si="47"/>
        <v>0</v>
      </c>
    </row>
    <row r="331" spans="1:11" ht="15">
      <c r="A331" s="5" t="s">
        <v>515</v>
      </c>
      <c r="B331" s="39">
        <v>0</v>
      </c>
      <c r="C331" s="26">
        <f t="shared" si="40"/>
        <v>0</v>
      </c>
      <c r="D331" s="29">
        <f t="shared" si="41"/>
        <v>0</v>
      </c>
      <c r="E331" s="29">
        <f t="shared" si="42"/>
        <v>0</v>
      </c>
      <c r="F331" s="29">
        <f t="shared" si="43"/>
        <v>0</v>
      </c>
      <c r="G331" s="39">
        <v>0</v>
      </c>
      <c r="H331" s="29">
        <f t="shared" si="44"/>
        <v>0</v>
      </c>
      <c r="I331" s="29">
        <f t="shared" si="45"/>
        <v>0</v>
      </c>
      <c r="J331" s="29">
        <f t="shared" si="46"/>
        <v>0</v>
      </c>
      <c r="K331" s="30">
        <f t="shared" si="47"/>
        <v>0</v>
      </c>
    </row>
    <row r="332" spans="1:11" ht="15">
      <c r="A332" s="5" t="s">
        <v>516</v>
      </c>
      <c r="B332" s="39">
        <v>0</v>
      </c>
      <c r="C332" s="26">
        <f t="shared" si="40"/>
        <v>0</v>
      </c>
      <c r="D332" s="29">
        <f t="shared" si="41"/>
        <v>0</v>
      </c>
      <c r="E332" s="29">
        <f t="shared" si="42"/>
        <v>0</v>
      </c>
      <c r="F332" s="29">
        <f t="shared" si="43"/>
        <v>0</v>
      </c>
      <c r="G332" s="39">
        <v>0</v>
      </c>
      <c r="H332" s="29">
        <f t="shared" si="44"/>
        <v>0</v>
      </c>
      <c r="I332" s="29">
        <f t="shared" si="45"/>
        <v>0</v>
      </c>
      <c r="J332" s="29">
        <f t="shared" si="46"/>
        <v>0</v>
      </c>
      <c r="K332" s="30">
        <f t="shared" si="47"/>
        <v>0</v>
      </c>
    </row>
    <row r="333" spans="1:11" ht="15">
      <c r="A333" s="5" t="s">
        <v>517</v>
      </c>
      <c r="B333" s="39">
        <v>0.25143616671041102</v>
      </c>
      <c r="C333" s="26">
        <f t="shared" si="40"/>
        <v>0.10359170068468934</v>
      </c>
      <c r="D333" s="29">
        <f t="shared" si="41"/>
        <v>6.5373403344706864E-3</v>
      </c>
      <c r="E333" s="29">
        <f t="shared" si="42"/>
        <v>1.1063191335258085E-2</v>
      </c>
      <c r="F333" s="29">
        <f t="shared" si="43"/>
        <v>0.13024393435599291</v>
      </c>
      <c r="G333" s="39">
        <v>0.64316219749644299</v>
      </c>
      <c r="H333" s="29">
        <f t="shared" si="44"/>
        <v>0.23411103988870524</v>
      </c>
      <c r="I333" s="29">
        <f t="shared" si="45"/>
        <v>1.4792730542418189E-2</v>
      </c>
      <c r="J333" s="29">
        <f t="shared" si="46"/>
        <v>0.12477346631430994</v>
      </c>
      <c r="K333" s="30">
        <f t="shared" si="47"/>
        <v>0.26948496075100958</v>
      </c>
    </row>
    <row r="334" spans="1:11" ht="15">
      <c r="A334" s="5" t="s">
        <v>518</v>
      </c>
      <c r="B334" s="39">
        <v>0</v>
      </c>
      <c r="C334" s="26">
        <f t="shared" si="40"/>
        <v>0</v>
      </c>
      <c r="D334" s="29">
        <f t="shared" si="41"/>
        <v>0</v>
      </c>
      <c r="E334" s="29">
        <f t="shared" si="42"/>
        <v>0</v>
      </c>
      <c r="F334" s="29">
        <f t="shared" si="43"/>
        <v>0</v>
      </c>
      <c r="G334" s="39">
        <v>0</v>
      </c>
      <c r="H334" s="29">
        <f t="shared" si="44"/>
        <v>0</v>
      </c>
      <c r="I334" s="29">
        <f t="shared" si="45"/>
        <v>0</v>
      </c>
      <c r="J334" s="29">
        <f t="shared" si="46"/>
        <v>0</v>
      </c>
      <c r="K334" s="30">
        <f t="shared" si="47"/>
        <v>0</v>
      </c>
    </row>
    <row r="335" spans="1:11" ht="15">
      <c r="A335" s="5" t="s">
        <v>519</v>
      </c>
      <c r="B335" s="39">
        <v>1.2675574870454499E-4</v>
      </c>
      <c r="C335" s="26">
        <f t="shared" si="40"/>
        <v>5.2223368466272533E-5</v>
      </c>
      <c r="D335" s="29">
        <f t="shared" si="41"/>
        <v>3.2956494663181696E-6</v>
      </c>
      <c r="E335" s="29">
        <f t="shared" si="42"/>
        <v>5.5772529429999797E-6</v>
      </c>
      <c r="F335" s="29">
        <f t="shared" si="43"/>
        <v>6.5659477828954304E-5</v>
      </c>
      <c r="G335" s="39">
        <v>3.2423539918192002E-4</v>
      </c>
      <c r="H335" s="29">
        <f t="shared" si="44"/>
        <v>1.1802168530221889E-4</v>
      </c>
      <c r="I335" s="29">
        <f t="shared" si="45"/>
        <v>7.4574141811841607E-6</v>
      </c>
      <c r="J335" s="29">
        <f t="shared" si="46"/>
        <v>6.2901667441292488E-5</v>
      </c>
      <c r="K335" s="30">
        <f t="shared" si="47"/>
        <v>1.3585463225722447E-4</v>
      </c>
    </row>
    <row r="336" spans="1:11" ht="15">
      <c r="A336" s="5" t="s">
        <v>520</v>
      </c>
      <c r="B336" s="39">
        <v>4.30756427808152E-8</v>
      </c>
      <c r="C336" s="26">
        <f t="shared" si="40"/>
        <v>1.7747164825695862E-8</v>
      </c>
      <c r="D336" s="29">
        <f t="shared" si="41"/>
        <v>1.1199667123011952E-9</v>
      </c>
      <c r="E336" s="29">
        <f t="shared" si="42"/>
        <v>1.8953282823558688E-9</v>
      </c>
      <c r="F336" s="29">
        <f t="shared" si="43"/>
        <v>2.2313182960462274E-8</v>
      </c>
      <c r="G336" s="39">
        <v>1.1018552116804E-7</v>
      </c>
      <c r="H336" s="29">
        <f t="shared" si="44"/>
        <v>4.0107529705166558E-8</v>
      </c>
      <c r="I336" s="29">
        <f t="shared" si="45"/>
        <v>2.5342669868649199E-9</v>
      </c>
      <c r="J336" s="29">
        <f t="shared" si="46"/>
        <v>2.1375991106599761E-8</v>
      </c>
      <c r="K336" s="30">
        <f t="shared" si="47"/>
        <v>4.6167733369408755E-8</v>
      </c>
    </row>
    <row r="337" spans="1:11" ht="15">
      <c r="A337" s="5" t="s">
        <v>521</v>
      </c>
      <c r="B337" s="39">
        <v>4.3952172794255E-3</v>
      </c>
      <c r="C337" s="26">
        <f t="shared" si="40"/>
        <v>1.8108295191233059E-3</v>
      </c>
      <c r="D337" s="29">
        <f t="shared" si="41"/>
        <v>1.1427564926506299E-4</v>
      </c>
      <c r="E337" s="29">
        <f t="shared" si="42"/>
        <v>1.93389560294722E-4</v>
      </c>
      <c r="F337" s="29">
        <f t="shared" si="43"/>
        <v>2.2767225507424093E-3</v>
      </c>
      <c r="G337" s="39">
        <v>1.12427644793258E-2</v>
      </c>
      <c r="H337" s="29">
        <f t="shared" si="44"/>
        <v>4.0923662704745907E-3</v>
      </c>
      <c r="I337" s="29">
        <f t="shared" si="45"/>
        <v>2.5858358302449338E-4</v>
      </c>
      <c r="J337" s="29">
        <f t="shared" si="46"/>
        <v>2.1810963089892053E-3</v>
      </c>
      <c r="K337" s="30">
        <f t="shared" si="47"/>
        <v>4.7107183168375102E-3</v>
      </c>
    </row>
    <row r="338" spans="1:11" ht="15">
      <c r="A338" s="5" t="s">
        <v>522</v>
      </c>
      <c r="B338" s="39">
        <v>5.6891225882440702E-3</v>
      </c>
      <c r="C338" s="26">
        <f t="shared" si="40"/>
        <v>2.3439185063565569E-3</v>
      </c>
      <c r="D338" s="29">
        <f t="shared" si="41"/>
        <v>1.4791718729434582E-4</v>
      </c>
      <c r="E338" s="29">
        <f t="shared" si="42"/>
        <v>2.5032139388273905E-4</v>
      </c>
      <c r="F338" s="29">
        <f t="shared" si="43"/>
        <v>2.9469655007104286E-3</v>
      </c>
      <c r="G338" s="39">
        <v>1.4552514992387499E-2</v>
      </c>
      <c r="H338" s="29">
        <f t="shared" si="44"/>
        <v>5.2971154572290496E-3</v>
      </c>
      <c r="I338" s="29">
        <f t="shared" si="45"/>
        <v>3.3470784482491245E-4</v>
      </c>
      <c r="J338" s="29">
        <f t="shared" si="46"/>
        <v>2.8231879085231751E-3</v>
      </c>
      <c r="K338" s="30">
        <f t="shared" si="47"/>
        <v>6.0975037818103619E-3</v>
      </c>
    </row>
    <row r="339" spans="1:11" ht="15">
      <c r="A339" s="5" t="s">
        <v>523</v>
      </c>
      <c r="B339" s="39">
        <v>1.43698038309387E-8</v>
      </c>
      <c r="C339" s="26">
        <f t="shared" si="40"/>
        <v>5.920359178346744E-9</v>
      </c>
      <c r="D339" s="29">
        <f t="shared" si="41"/>
        <v>3.7361489960440617E-10</v>
      </c>
      <c r="E339" s="29">
        <f t="shared" si="42"/>
        <v>6.3227136856130278E-10</v>
      </c>
      <c r="F339" s="29">
        <f t="shared" si="43"/>
        <v>7.4435583844262465E-9</v>
      </c>
      <c r="G339" s="39">
        <v>3.6757299995524701E-8</v>
      </c>
      <c r="H339" s="29">
        <f t="shared" si="44"/>
        <v>1.3379657198370991E-8</v>
      </c>
      <c r="I339" s="29">
        <f t="shared" si="45"/>
        <v>8.4541789989706814E-10</v>
      </c>
      <c r="J339" s="29">
        <f t="shared" si="46"/>
        <v>7.1309161991317921E-9</v>
      </c>
      <c r="K339" s="30">
        <f t="shared" si="47"/>
        <v>1.5401308698124849E-8</v>
      </c>
    </row>
    <row r="340" spans="1:11" ht="15">
      <c r="A340" s="5" t="s">
        <v>524</v>
      </c>
      <c r="B340" s="39">
        <v>0</v>
      </c>
      <c r="C340" s="26">
        <f t="shared" si="40"/>
        <v>0</v>
      </c>
      <c r="D340" s="29">
        <f t="shared" si="41"/>
        <v>0</v>
      </c>
      <c r="E340" s="29">
        <f t="shared" si="42"/>
        <v>0</v>
      </c>
      <c r="F340" s="29">
        <f t="shared" si="43"/>
        <v>0</v>
      </c>
      <c r="G340" s="39">
        <v>0</v>
      </c>
      <c r="H340" s="29">
        <f t="shared" si="44"/>
        <v>0</v>
      </c>
      <c r="I340" s="29">
        <f t="shared" si="45"/>
        <v>0</v>
      </c>
      <c r="J340" s="29">
        <f t="shared" si="46"/>
        <v>0</v>
      </c>
      <c r="K340" s="30">
        <f t="shared" si="47"/>
        <v>0</v>
      </c>
    </row>
    <row r="341" spans="1:11" ht="15">
      <c r="A341" s="5" t="s">
        <v>526</v>
      </c>
      <c r="B341" s="39">
        <v>0</v>
      </c>
      <c r="C341" s="26">
        <f t="shared" si="40"/>
        <v>0</v>
      </c>
      <c r="D341" s="29">
        <f t="shared" si="41"/>
        <v>0</v>
      </c>
      <c r="E341" s="29">
        <f t="shared" si="42"/>
        <v>0</v>
      </c>
      <c r="F341" s="29">
        <f t="shared" si="43"/>
        <v>0</v>
      </c>
      <c r="G341" s="39">
        <v>0</v>
      </c>
      <c r="H341" s="29">
        <f t="shared" si="44"/>
        <v>0</v>
      </c>
      <c r="I341" s="29">
        <f t="shared" si="45"/>
        <v>0</v>
      </c>
      <c r="J341" s="29">
        <f t="shared" si="46"/>
        <v>0</v>
      </c>
      <c r="K341" s="30">
        <f t="shared" si="47"/>
        <v>0</v>
      </c>
    </row>
    <row r="342" spans="1:11" ht="15">
      <c r="A342" s="5" t="s">
        <v>527</v>
      </c>
      <c r="B342" s="39">
        <v>0</v>
      </c>
      <c r="C342" s="26">
        <f t="shared" si="40"/>
        <v>0</v>
      </c>
      <c r="D342" s="29">
        <f t="shared" si="41"/>
        <v>0</v>
      </c>
      <c r="E342" s="29">
        <f t="shared" si="42"/>
        <v>0</v>
      </c>
      <c r="F342" s="29">
        <f t="shared" si="43"/>
        <v>0</v>
      </c>
      <c r="G342" s="39">
        <v>0</v>
      </c>
      <c r="H342" s="29">
        <f t="shared" si="44"/>
        <v>0</v>
      </c>
      <c r="I342" s="29">
        <f t="shared" si="45"/>
        <v>0</v>
      </c>
      <c r="J342" s="29">
        <f t="shared" si="46"/>
        <v>0</v>
      </c>
      <c r="K342" s="30">
        <f t="shared" si="47"/>
        <v>0</v>
      </c>
    </row>
    <row r="343" spans="1:11" ht="15">
      <c r="A343" s="5" t="s">
        <v>529</v>
      </c>
      <c r="B343" s="39">
        <v>3.2907534741854497E-5</v>
      </c>
      <c r="C343" s="26">
        <f t="shared" si="40"/>
        <v>1.3557904313644053E-5</v>
      </c>
      <c r="D343" s="29">
        <f t="shared" si="41"/>
        <v>8.5559590328821691E-7</v>
      </c>
      <c r="E343" s="29">
        <f t="shared" si="42"/>
        <v>1.4479315286415978E-6</v>
      </c>
      <c r="F343" s="29">
        <f t="shared" si="43"/>
        <v>1.7046102996280628E-5</v>
      </c>
      <c r="G343" s="39">
        <v>8.41759665511371E-5</v>
      </c>
      <c r="H343" s="29">
        <f t="shared" si="44"/>
        <v>3.06400518246139E-5</v>
      </c>
      <c r="I343" s="29">
        <f t="shared" si="45"/>
        <v>1.9360472306761531E-6</v>
      </c>
      <c r="J343" s="29">
        <f t="shared" si="46"/>
        <v>1.6330137510920597E-5</v>
      </c>
      <c r="K343" s="30">
        <f t="shared" si="47"/>
        <v>3.5269729984926446E-5</v>
      </c>
    </row>
    <row r="344" spans="1:11" ht="15">
      <c r="A344" s="5" t="s">
        <v>530</v>
      </c>
      <c r="B344" s="39">
        <v>0</v>
      </c>
      <c r="C344" s="26">
        <f t="shared" si="40"/>
        <v>0</v>
      </c>
      <c r="D344" s="29">
        <f t="shared" si="41"/>
        <v>0</v>
      </c>
      <c r="E344" s="29">
        <f t="shared" si="42"/>
        <v>0</v>
      </c>
      <c r="F344" s="29">
        <f t="shared" si="43"/>
        <v>0</v>
      </c>
      <c r="G344" s="39">
        <v>0</v>
      </c>
      <c r="H344" s="29">
        <f t="shared" si="44"/>
        <v>0</v>
      </c>
      <c r="I344" s="29">
        <f t="shared" si="45"/>
        <v>0</v>
      </c>
      <c r="J344" s="29">
        <f t="shared" si="46"/>
        <v>0</v>
      </c>
      <c r="K344" s="30">
        <f t="shared" si="47"/>
        <v>0</v>
      </c>
    </row>
    <row r="345" spans="1:11" ht="15">
      <c r="A345" s="5" t="s">
        <v>532</v>
      </c>
      <c r="B345" s="39">
        <v>1.60936165893996E-3</v>
      </c>
      <c r="C345" s="26">
        <f t="shared" si="40"/>
        <v>6.6305700348326347E-4</v>
      </c>
      <c r="D345" s="29">
        <f t="shared" si="41"/>
        <v>4.1843403132438956E-5</v>
      </c>
      <c r="E345" s="29">
        <f t="shared" si="42"/>
        <v>7.0811912993358239E-5</v>
      </c>
      <c r="F345" s="29">
        <f t="shared" si="43"/>
        <v>8.3364933933089932E-4</v>
      </c>
      <c r="G345" s="39">
        <v>4.1166734073005799E-3</v>
      </c>
      <c r="H345" s="29">
        <f t="shared" si="44"/>
        <v>1.4984691202574111E-3</v>
      </c>
      <c r="I345" s="29">
        <f t="shared" si="45"/>
        <v>9.4683488367913331E-5</v>
      </c>
      <c r="J345" s="29">
        <f t="shared" si="46"/>
        <v>7.9863464101631251E-4</v>
      </c>
      <c r="K345" s="30">
        <f t="shared" si="47"/>
        <v>1.7248861576589429E-3</v>
      </c>
    </row>
    <row r="346" spans="1:11" ht="15">
      <c r="A346" s="5" t="s">
        <v>533</v>
      </c>
      <c r="B346" s="39">
        <v>0</v>
      </c>
      <c r="C346" s="26">
        <f t="shared" si="40"/>
        <v>0</v>
      </c>
      <c r="D346" s="29">
        <f t="shared" si="41"/>
        <v>0</v>
      </c>
      <c r="E346" s="29">
        <f t="shared" si="42"/>
        <v>0</v>
      </c>
      <c r="F346" s="29">
        <f t="shared" si="43"/>
        <v>0</v>
      </c>
      <c r="G346" s="39">
        <v>0</v>
      </c>
      <c r="H346" s="29">
        <f t="shared" si="44"/>
        <v>0</v>
      </c>
      <c r="I346" s="29">
        <f t="shared" si="45"/>
        <v>0</v>
      </c>
      <c r="J346" s="29">
        <f t="shared" si="46"/>
        <v>0</v>
      </c>
      <c r="K346" s="30">
        <f t="shared" si="47"/>
        <v>0</v>
      </c>
    </row>
    <row r="347" spans="1:11" ht="15">
      <c r="A347" s="5" t="s">
        <v>535</v>
      </c>
      <c r="B347" s="39">
        <v>2.84996435304773E-4</v>
      </c>
      <c r="C347" s="26">
        <f t="shared" si="40"/>
        <v>1.1741853134556647E-4</v>
      </c>
      <c r="D347" s="29">
        <f t="shared" si="41"/>
        <v>7.4099073179240979E-6</v>
      </c>
      <c r="E347" s="29">
        <f t="shared" si="42"/>
        <v>1.2539843153410012E-5</v>
      </c>
      <c r="F347" s="29">
        <f t="shared" si="43"/>
        <v>1.4762815348787241E-4</v>
      </c>
      <c r="G347" s="39">
        <v>7.2900782734404098E-4</v>
      </c>
      <c r="H347" s="29">
        <f t="shared" si="44"/>
        <v>2.653588491532309E-4</v>
      </c>
      <c r="I347" s="29">
        <f t="shared" si="45"/>
        <v>1.6767180028912941E-5</v>
      </c>
      <c r="J347" s="29">
        <f t="shared" si="46"/>
        <v>1.4142751850474396E-4</v>
      </c>
      <c r="K347" s="30">
        <f t="shared" si="47"/>
        <v>3.0545427965715315E-4</v>
      </c>
    </row>
    <row r="348" spans="1:11" ht="15">
      <c r="A348" s="5" t="s">
        <v>536</v>
      </c>
      <c r="B348" s="39">
        <v>0</v>
      </c>
      <c r="C348" s="26">
        <f t="shared" si="40"/>
        <v>0</v>
      </c>
      <c r="D348" s="29">
        <f t="shared" si="41"/>
        <v>0</v>
      </c>
      <c r="E348" s="29">
        <f t="shared" si="42"/>
        <v>0</v>
      </c>
      <c r="F348" s="29">
        <f t="shared" si="43"/>
        <v>0</v>
      </c>
      <c r="G348" s="39">
        <v>0</v>
      </c>
      <c r="H348" s="29">
        <f t="shared" si="44"/>
        <v>0</v>
      </c>
      <c r="I348" s="29">
        <f t="shared" si="45"/>
        <v>0</v>
      </c>
      <c r="J348" s="29">
        <f t="shared" si="46"/>
        <v>0</v>
      </c>
      <c r="K348" s="30">
        <f t="shared" si="47"/>
        <v>0</v>
      </c>
    </row>
    <row r="349" spans="1:11" ht="15">
      <c r="A349" s="5" t="s">
        <v>537</v>
      </c>
      <c r="B349" s="39">
        <v>0</v>
      </c>
      <c r="C349" s="26">
        <f t="shared" si="40"/>
        <v>0</v>
      </c>
      <c r="D349" s="29">
        <f t="shared" si="41"/>
        <v>0</v>
      </c>
      <c r="E349" s="29">
        <f t="shared" si="42"/>
        <v>0</v>
      </c>
      <c r="F349" s="29">
        <f t="shared" si="43"/>
        <v>0</v>
      </c>
      <c r="G349" s="39">
        <v>0</v>
      </c>
      <c r="H349" s="29">
        <f t="shared" si="44"/>
        <v>0</v>
      </c>
      <c r="I349" s="29">
        <f t="shared" si="45"/>
        <v>0</v>
      </c>
      <c r="J349" s="29">
        <f t="shared" si="46"/>
        <v>0</v>
      </c>
      <c r="K349" s="30">
        <f t="shared" si="47"/>
        <v>0</v>
      </c>
    </row>
    <row r="350" spans="1:11" ht="15">
      <c r="A350" s="5" t="s">
        <v>538</v>
      </c>
      <c r="B350" s="39">
        <v>4.4369839768805899E-4</v>
      </c>
      <c r="C350" s="26">
        <f t="shared" si="40"/>
        <v>1.8280373984748028E-4</v>
      </c>
      <c r="D350" s="29">
        <f t="shared" si="41"/>
        <v>1.1536158339889534E-5</v>
      </c>
      <c r="E350" s="29">
        <f t="shared" si="42"/>
        <v>1.9522729498274593E-5</v>
      </c>
      <c r="F350" s="29">
        <f t="shared" si="43"/>
        <v>2.2983577000241457E-4</v>
      </c>
      <c r="G350" s="39">
        <v>1.1349601778306399E-3</v>
      </c>
      <c r="H350" s="29">
        <f t="shared" si="44"/>
        <v>4.1312550473035292E-4</v>
      </c>
      <c r="I350" s="29">
        <f t="shared" si="45"/>
        <v>2.6104084090104718E-5</v>
      </c>
      <c r="J350" s="29">
        <f t="shared" si="46"/>
        <v>2.2018227449914415E-4</v>
      </c>
      <c r="K350" s="30">
        <f t="shared" si="47"/>
        <v>4.755483145110381E-4</v>
      </c>
    </row>
    <row r="351" spans="1:11" ht="15">
      <c r="A351" s="5" t="s">
        <v>539</v>
      </c>
      <c r="B351" s="39">
        <v>3.9664337277497703E-3</v>
      </c>
      <c r="C351" s="26">
        <f t="shared" si="40"/>
        <v>1.6341706958329053E-3</v>
      </c>
      <c r="D351" s="29">
        <f t="shared" si="41"/>
        <v>1.0312727692149403E-4</v>
      </c>
      <c r="E351" s="29">
        <f t="shared" si="42"/>
        <v>1.745230840209899E-4</v>
      </c>
      <c r="F351" s="29">
        <f t="shared" si="43"/>
        <v>2.054612670974381E-3</v>
      </c>
      <c r="G351" s="39">
        <v>1.0145955794425199E-2</v>
      </c>
      <c r="H351" s="29">
        <f t="shared" si="44"/>
        <v>3.6931279091707726E-3</v>
      </c>
      <c r="I351" s="29">
        <f t="shared" si="45"/>
        <v>2.3335698327177958E-4</v>
      </c>
      <c r="J351" s="29">
        <f t="shared" si="46"/>
        <v>1.9683154241184886E-3</v>
      </c>
      <c r="K351" s="30">
        <f t="shared" si="47"/>
        <v>4.2511554778641584E-3</v>
      </c>
    </row>
    <row r="352" spans="1:11" ht="15">
      <c r="A352" s="5" t="s">
        <v>540</v>
      </c>
      <c r="B352" s="39">
        <v>1.3444357354257599E-4</v>
      </c>
      <c r="C352" s="26">
        <f t="shared" si="40"/>
        <v>5.539075229954131E-5</v>
      </c>
      <c r="D352" s="29">
        <f t="shared" si="41"/>
        <v>3.4955329121069758E-6</v>
      </c>
      <c r="E352" s="29">
        <f t="shared" si="42"/>
        <v>5.9155172358733438E-6</v>
      </c>
      <c r="F352" s="29">
        <f t="shared" si="43"/>
        <v>6.9641771095054365E-5</v>
      </c>
      <c r="G352" s="39">
        <v>3.4390050297938098E-4</v>
      </c>
      <c r="H352" s="29">
        <f t="shared" si="44"/>
        <v>1.2517978308449468E-4</v>
      </c>
      <c r="I352" s="29">
        <f t="shared" si="45"/>
        <v>7.909711568525763E-6</v>
      </c>
      <c r="J352" s="29">
        <f t="shared" si="46"/>
        <v>6.6716697577999911E-5</v>
      </c>
      <c r="K352" s="30">
        <f t="shared" si="47"/>
        <v>1.4409431074836063E-4</v>
      </c>
    </row>
    <row r="353" spans="1:11" ht="15">
      <c r="A353" s="5" t="s">
        <v>542</v>
      </c>
      <c r="B353" s="39">
        <v>2.4238884815086899E-4</v>
      </c>
      <c r="C353" s="26">
        <f t="shared" si="40"/>
        <v>9.9864205438158013E-5</v>
      </c>
      <c r="D353" s="29">
        <f t="shared" si="41"/>
        <v>6.3021100519225937E-6</v>
      </c>
      <c r="E353" s="29">
        <f t="shared" si="42"/>
        <v>1.0665109318638235E-5</v>
      </c>
      <c r="F353" s="29">
        <f t="shared" si="43"/>
        <v>1.2555742334215014E-4</v>
      </c>
      <c r="G353" s="39">
        <v>6.2001957103050996E-4</v>
      </c>
      <c r="H353" s="29">
        <f t="shared" si="44"/>
        <v>2.2568712385510561E-4</v>
      </c>
      <c r="I353" s="29">
        <f t="shared" si="45"/>
        <v>1.4260450133701728E-5</v>
      </c>
      <c r="J353" s="29">
        <f t="shared" si="46"/>
        <v>1.2028379677991894E-4</v>
      </c>
      <c r="K353" s="30">
        <f t="shared" si="47"/>
        <v>2.5978820026178366E-4</v>
      </c>
    </row>
    <row r="354" spans="1:11" ht="15">
      <c r="A354" s="5" t="s">
        <v>544</v>
      </c>
      <c r="B354" s="39">
        <v>0</v>
      </c>
      <c r="C354" s="26">
        <f t="shared" si="40"/>
        <v>0</v>
      </c>
      <c r="D354" s="29">
        <f t="shared" si="41"/>
        <v>0</v>
      </c>
      <c r="E354" s="29">
        <f t="shared" si="42"/>
        <v>0</v>
      </c>
      <c r="F354" s="29">
        <f t="shared" si="43"/>
        <v>0</v>
      </c>
      <c r="G354" s="39">
        <v>0</v>
      </c>
      <c r="H354" s="29">
        <f t="shared" si="44"/>
        <v>0</v>
      </c>
      <c r="I354" s="29">
        <f t="shared" si="45"/>
        <v>0</v>
      </c>
      <c r="J354" s="29">
        <f t="shared" si="46"/>
        <v>0</v>
      </c>
      <c r="K354" s="30">
        <f t="shared" si="47"/>
        <v>0</v>
      </c>
    </row>
    <row r="355" spans="1:11" ht="15">
      <c r="A355" s="5" t="s">
        <v>545</v>
      </c>
      <c r="B355" s="39">
        <v>2.3228790581675501E-3</v>
      </c>
      <c r="C355" s="26">
        <f t="shared" si="40"/>
        <v>9.5702617196503058E-4</v>
      </c>
      <c r="D355" s="29">
        <f t="shared" si="41"/>
        <v>6.0394855512356301E-5</v>
      </c>
      <c r="E355" s="29">
        <f t="shared" si="42"/>
        <v>1.022066785593722E-4</v>
      </c>
      <c r="F355" s="29">
        <f t="shared" si="43"/>
        <v>1.2032513521307909E-3</v>
      </c>
      <c r="G355" s="39">
        <v>5.94181823210101E-3</v>
      </c>
      <c r="H355" s="29">
        <f t="shared" si="44"/>
        <v>2.1628218364847674E-3</v>
      </c>
      <c r="I355" s="29">
        <f t="shared" si="45"/>
        <v>1.3666181933832323E-4</v>
      </c>
      <c r="J355" s="29">
        <f t="shared" si="46"/>
        <v>1.152712737027596E-3</v>
      </c>
      <c r="K355" s="30">
        <f t="shared" si="47"/>
        <v>2.4896218392503229E-3</v>
      </c>
    </row>
    <row r="356" spans="1:11" ht="15">
      <c r="A356" s="5" t="s">
        <v>548</v>
      </c>
      <c r="B356" s="39">
        <v>0.95490651008463001</v>
      </c>
      <c r="C356" s="26">
        <f t="shared" si="40"/>
        <v>0.39342148215486755</v>
      </c>
      <c r="D356" s="29">
        <f t="shared" si="41"/>
        <v>2.482756926220038E-2</v>
      </c>
      <c r="E356" s="29">
        <f t="shared" si="42"/>
        <v>4.201588644372372E-2</v>
      </c>
      <c r="F356" s="29">
        <f t="shared" si="43"/>
        <v>0.49464157222383837</v>
      </c>
      <c r="G356" s="39">
        <v>2.4426071136259502</v>
      </c>
      <c r="H356" s="29">
        <f t="shared" si="44"/>
        <v>0.88910898935984584</v>
      </c>
      <c r="I356" s="29">
        <f t="shared" si="45"/>
        <v>5.6179963613396854E-2</v>
      </c>
      <c r="J356" s="29">
        <f t="shared" si="46"/>
        <v>0.47386578004343433</v>
      </c>
      <c r="K356" s="30">
        <f t="shared" si="47"/>
        <v>1.023452380609273</v>
      </c>
    </row>
    <row r="357" spans="1:11" ht="15">
      <c r="A357" s="5" t="s">
        <v>549</v>
      </c>
      <c r="B357" s="39">
        <v>2.6682732074100501E-5</v>
      </c>
      <c r="C357" s="26">
        <f t="shared" si="40"/>
        <v>1.0993285614529406E-5</v>
      </c>
      <c r="D357" s="29">
        <f t="shared" si="41"/>
        <v>6.9375103392661303E-7</v>
      </c>
      <c r="E357" s="29">
        <f t="shared" si="42"/>
        <v>1.1740402112604219E-6</v>
      </c>
      <c r="F357" s="29">
        <f t="shared" si="43"/>
        <v>1.382165521438406E-5</v>
      </c>
      <c r="G357" s="39">
        <v>6.8253206452008401E-5</v>
      </c>
      <c r="H357" s="29">
        <f t="shared" si="44"/>
        <v>2.4844167148531057E-5</v>
      </c>
      <c r="I357" s="29">
        <f t="shared" si="45"/>
        <v>1.5698237483961933E-6</v>
      </c>
      <c r="J357" s="29">
        <f t="shared" si="46"/>
        <v>1.3241122051689629E-5</v>
      </c>
      <c r="K357" s="30">
        <f t="shared" si="47"/>
        <v>2.8598093503391519E-5</v>
      </c>
    </row>
    <row r="358" spans="1:11" ht="15">
      <c r="A358" s="5" t="s">
        <v>550</v>
      </c>
      <c r="B358" s="39">
        <v>0</v>
      </c>
      <c r="C358" s="26">
        <f t="shared" si="40"/>
        <v>0</v>
      </c>
      <c r="D358" s="29">
        <f t="shared" si="41"/>
        <v>0</v>
      </c>
      <c r="E358" s="29">
        <f t="shared" si="42"/>
        <v>0</v>
      </c>
      <c r="F358" s="29">
        <f t="shared" si="43"/>
        <v>0</v>
      </c>
      <c r="G358" s="39">
        <v>0</v>
      </c>
      <c r="H358" s="29">
        <f t="shared" si="44"/>
        <v>0</v>
      </c>
      <c r="I358" s="29">
        <f t="shared" si="45"/>
        <v>0</v>
      </c>
      <c r="J358" s="29">
        <f t="shared" si="46"/>
        <v>0</v>
      </c>
      <c r="K358" s="30">
        <f t="shared" si="47"/>
        <v>0</v>
      </c>
    </row>
    <row r="359" spans="1:11" ht="15">
      <c r="A359" s="5" t="s">
        <v>551</v>
      </c>
      <c r="B359" s="39">
        <v>1.11583907665574E-2</v>
      </c>
      <c r="C359" s="26">
        <f t="shared" si="40"/>
        <v>4.5972569958216483E-3</v>
      </c>
      <c r="D359" s="29">
        <f t="shared" si="41"/>
        <v>2.9011815993049237E-4</v>
      </c>
      <c r="E359" s="29">
        <f t="shared" si="42"/>
        <v>4.9096919372852558E-4</v>
      </c>
      <c r="F359" s="29">
        <f t="shared" si="43"/>
        <v>5.780046417076733E-3</v>
      </c>
      <c r="G359" s="39">
        <v>2.8542652474529199E-2</v>
      </c>
      <c r="H359" s="29">
        <f t="shared" si="44"/>
        <v>1.0389525500728629E-2</v>
      </c>
      <c r="I359" s="29">
        <f t="shared" si="45"/>
        <v>6.5648100691417159E-4</v>
      </c>
      <c r="J359" s="29">
        <f t="shared" si="46"/>
        <v>5.5372745800586652E-3</v>
      </c>
      <c r="K359" s="30">
        <f t="shared" si="47"/>
        <v>1.1959371386827735E-2</v>
      </c>
    </row>
    <row r="360" spans="1:11" ht="15">
      <c r="A360" s="5" t="s">
        <v>553</v>
      </c>
      <c r="B360" s="39">
        <v>7.2917820058376201E-2</v>
      </c>
      <c r="C360" s="26">
        <f t="shared" si="40"/>
        <v>3.0042141864050992E-2</v>
      </c>
      <c r="D360" s="29">
        <f t="shared" si="41"/>
        <v>1.8958633215177812E-3</v>
      </c>
      <c r="E360" s="29">
        <f t="shared" si="42"/>
        <v>3.2083840825685526E-3</v>
      </c>
      <c r="F360" s="29">
        <f t="shared" si="43"/>
        <v>3.7771430790238876E-2</v>
      </c>
      <c r="G360" s="39">
        <v>0.186520443733179</v>
      </c>
      <c r="H360" s="29">
        <f t="shared" si="44"/>
        <v>6.7893441518877148E-2</v>
      </c>
      <c r="I360" s="29">
        <f t="shared" si="45"/>
        <v>4.2899702058631171E-3</v>
      </c>
      <c r="J360" s="29">
        <f t="shared" si="46"/>
        <v>3.6184966084236728E-2</v>
      </c>
      <c r="K360" s="30">
        <f t="shared" si="47"/>
        <v>7.8152065924201999E-2</v>
      </c>
    </row>
    <row r="361" spans="1:11" ht="15">
      <c r="A361" s="5" t="s">
        <v>554</v>
      </c>
      <c r="B361" s="39">
        <v>5.3286942558347102E-2</v>
      </c>
      <c r="C361" s="26">
        <f t="shared" si="40"/>
        <v>2.1954220334039005E-2</v>
      </c>
      <c r="D361" s="29">
        <f t="shared" si="41"/>
        <v>1.3854605065170245E-3</v>
      </c>
      <c r="E361" s="29">
        <f t="shared" si="42"/>
        <v>2.3446254725672721E-3</v>
      </c>
      <c r="F361" s="29">
        <f t="shared" si="43"/>
        <v>2.7602636245223799E-2</v>
      </c>
      <c r="G361" s="39">
        <v>0.13630555827382601</v>
      </c>
      <c r="H361" s="29">
        <f t="shared" si="44"/>
        <v>4.9615223211672665E-2</v>
      </c>
      <c r="I361" s="29">
        <f t="shared" si="45"/>
        <v>3.1350278402979982E-3</v>
      </c>
      <c r="J361" s="29">
        <f t="shared" si="46"/>
        <v>2.6443278305122248E-2</v>
      </c>
      <c r="K361" s="30">
        <f t="shared" si="47"/>
        <v>5.7112028916733094E-2</v>
      </c>
    </row>
    <row r="362" spans="1:11" ht="15">
      <c r="A362" s="5" t="s">
        <v>555</v>
      </c>
      <c r="B362" s="39">
        <v>0</v>
      </c>
      <c r="C362" s="26">
        <f t="shared" si="40"/>
        <v>0</v>
      </c>
      <c r="D362" s="29">
        <f t="shared" si="41"/>
        <v>0</v>
      </c>
      <c r="E362" s="29">
        <f t="shared" si="42"/>
        <v>0</v>
      </c>
      <c r="F362" s="29">
        <f t="shared" si="43"/>
        <v>0</v>
      </c>
      <c r="G362" s="39">
        <v>0</v>
      </c>
      <c r="H362" s="29">
        <f t="shared" si="44"/>
        <v>0</v>
      </c>
      <c r="I362" s="29">
        <f t="shared" si="45"/>
        <v>0</v>
      </c>
      <c r="J362" s="29">
        <f t="shared" si="46"/>
        <v>0</v>
      </c>
      <c r="K362" s="30">
        <f t="shared" si="47"/>
        <v>0</v>
      </c>
    </row>
    <row r="363" spans="1:11" ht="15">
      <c r="A363" s="5" t="s">
        <v>557</v>
      </c>
      <c r="B363" s="39">
        <v>0</v>
      </c>
      <c r="C363" s="26">
        <f t="shared" si="40"/>
        <v>0</v>
      </c>
      <c r="D363" s="29">
        <f t="shared" si="41"/>
        <v>0</v>
      </c>
      <c r="E363" s="29">
        <f t="shared" si="42"/>
        <v>0</v>
      </c>
      <c r="F363" s="29">
        <f t="shared" si="43"/>
        <v>0</v>
      </c>
      <c r="G363" s="39">
        <v>0</v>
      </c>
      <c r="H363" s="29">
        <f t="shared" si="44"/>
        <v>0</v>
      </c>
      <c r="I363" s="29">
        <f t="shared" si="45"/>
        <v>0</v>
      </c>
      <c r="J363" s="29">
        <f t="shared" si="46"/>
        <v>0</v>
      </c>
      <c r="K363" s="30">
        <f t="shared" si="47"/>
        <v>0</v>
      </c>
    </row>
    <row r="364" spans="1:11" ht="15">
      <c r="A364" s="5" t="s">
        <v>559</v>
      </c>
      <c r="B364" s="39">
        <v>0</v>
      </c>
      <c r="C364" s="26">
        <f t="shared" si="40"/>
        <v>0</v>
      </c>
      <c r="D364" s="29">
        <f t="shared" si="41"/>
        <v>0</v>
      </c>
      <c r="E364" s="29">
        <f t="shared" si="42"/>
        <v>0</v>
      </c>
      <c r="F364" s="29">
        <f t="shared" si="43"/>
        <v>0</v>
      </c>
      <c r="G364" s="39">
        <v>0</v>
      </c>
      <c r="H364" s="29">
        <f t="shared" si="44"/>
        <v>0</v>
      </c>
      <c r="I364" s="29">
        <f t="shared" si="45"/>
        <v>0</v>
      </c>
      <c r="J364" s="29">
        <f t="shared" si="46"/>
        <v>0</v>
      </c>
      <c r="K364" s="30">
        <f t="shared" si="47"/>
        <v>0</v>
      </c>
    </row>
    <row r="365" spans="1:11" ht="15">
      <c r="A365" s="5" t="s">
        <v>560</v>
      </c>
      <c r="B365" s="39">
        <v>3.1040883294238498E-3</v>
      </c>
      <c r="C365" s="26">
        <f t="shared" si="40"/>
        <v>1.278884391722626E-3</v>
      </c>
      <c r="D365" s="29">
        <f t="shared" si="41"/>
        <v>8.0706296565020096E-5</v>
      </c>
      <c r="E365" s="29">
        <f t="shared" si="42"/>
        <v>1.3657988649464937E-4</v>
      </c>
      <c r="F365" s="29">
        <f t="shared" si="43"/>
        <v>1.6079177546415543E-3</v>
      </c>
      <c r="G365" s="39">
        <v>7.9401157649475092E-3</v>
      </c>
      <c r="H365" s="29">
        <f t="shared" si="44"/>
        <v>2.8902021384408934E-3</v>
      </c>
      <c r="I365" s="29">
        <f t="shared" si="45"/>
        <v>1.826226625937927E-4</v>
      </c>
      <c r="J365" s="29">
        <f t="shared" si="46"/>
        <v>1.5403824583998169E-3</v>
      </c>
      <c r="K365" s="30">
        <f t="shared" si="47"/>
        <v>3.3269085055130064E-3</v>
      </c>
    </row>
    <row r="366" spans="1:11" ht="15">
      <c r="A366" s="5" t="s">
        <v>561</v>
      </c>
      <c r="B366" s="39">
        <v>0</v>
      </c>
      <c r="C366" s="26">
        <f t="shared" si="40"/>
        <v>0</v>
      </c>
      <c r="D366" s="29">
        <f t="shared" si="41"/>
        <v>0</v>
      </c>
      <c r="E366" s="29">
        <f t="shared" si="42"/>
        <v>0</v>
      </c>
      <c r="F366" s="29">
        <f t="shared" si="43"/>
        <v>0</v>
      </c>
      <c r="G366" s="39">
        <v>0</v>
      </c>
      <c r="H366" s="29">
        <f t="shared" si="44"/>
        <v>0</v>
      </c>
      <c r="I366" s="29">
        <f t="shared" si="45"/>
        <v>0</v>
      </c>
      <c r="J366" s="29">
        <f t="shared" si="46"/>
        <v>0</v>
      </c>
      <c r="K366" s="30">
        <f t="shared" si="47"/>
        <v>0</v>
      </c>
    </row>
    <row r="367" spans="1:11" ht="15">
      <c r="A367" s="5" t="s">
        <v>562</v>
      </c>
      <c r="B367" s="39">
        <v>2.88300859494103</v>
      </c>
      <c r="C367" s="26">
        <f t="shared" si="40"/>
        <v>1.1877995411157043</v>
      </c>
      <c r="D367" s="29">
        <f t="shared" si="41"/>
        <v>7.4958223468466784E-2</v>
      </c>
      <c r="E367" s="29">
        <f t="shared" si="42"/>
        <v>0.1268523781774053</v>
      </c>
      <c r="F367" s="29">
        <f t="shared" si="43"/>
        <v>1.4933984521794537</v>
      </c>
      <c r="G367" s="39">
        <v>7.3746039306230999</v>
      </c>
      <c r="H367" s="29">
        <f t="shared" si="44"/>
        <v>2.6843558307468083</v>
      </c>
      <c r="I367" s="29">
        <f t="shared" si="45"/>
        <v>0.16961589040433128</v>
      </c>
      <c r="J367" s="29">
        <f t="shared" si="46"/>
        <v>1.4306731625408815</v>
      </c>
      <c r="K367" s="30">
        <f t="shared" si="47"/>
        <v>3.0899590469310789</v>
      </c>
    </row>
    <row r="368" spans="1:11" ht="15">
      <c r="A368" s="5" t="s">
        <v>564</v>
      </c>
      <c r="B368" s="39">
        <v>7.2826937881141602E-6</v>
      </c>
      <c r="C368" s="26">
        <f t="shared" si="40"/>
        <v>3.0004698407030337E-6</v>
      </c>
      <c r="D368" s="29">
        <f t="shared" si="41"/>
        <v>1.8935003849096816E-7</v>
      </c>
      <c r="E368" s="29">
        <f t="shared" si="42"/>
        <v>3.2043852667702303E-7</v>
      </c>
      <c r="F368" s="29">
        <f t="shared" si="43"/>
        <v>3.7724353822431352E-6</v>
      </c>
      <c r="G368" s="39">
        <v>1.8628797128663998E-5</v>
      </c>
      <c r="H368" s="29">
        <f t="shared" si="44"/>
        <v>6.7808821548336956E-6</v>
      </c>
      <c r="I368" s="29">
        <f t="shared" si="45"/>
        <v>4.2846233395927197E-7</v>
      </c>
      <c r="J368" s="29">
        <f t="shared" si="46"/>
        <v>3.6139866429608158E-6</v>
      </c>
      <c r="K368" s="30">
        <f t="shared" si="47"/>
        <v>7.8054659969102156E-6</v>
      </c>
    </row>
    <row r="369" spans="1:11" ht="15">
      <c r="A369" s="5" t="s">
        <v>565</v>
      </c>
      <c r="B369" s="39">
        <v>0</v>
      </c>
      <c r="C369" s="26">
        <f t="shared" si="40"/>
        <v>0</v>
      </c>
      <c r="D369" s="29">
        <f t="shared" si="41"/>
        <v>0</v>
      </c>
      <c r="E369" s="29">
        <f t="shared" si="42"/>
        <v>0</v>
      </c>
      <c r="F369" s="29">
        <f t="shared" si="43"/>
        <v>0</v>
      </c>
      <c r="G369" s="39">
        <v>0</v>
      </c>
      <c r="H369" s="29">
        <f t="shared" si="44"/>
        <v>0</v>
      </c>
      <c r="I369" s="29">
        <f t="shared" si="45"/>
        <v>0</v>
      </c>
      <c r="J369" s="29">
        <f t="shared" si="46"/>
        <v>0</v>
      </c>
      <c r="K369" s="30">
        <f t="shared" si="47"/>
        <v>0</v>
      </c>
    </row>
    <row r="370" spans="1:11" ht="15">
      <c r="A370" s="5" t="s">
        <v>566</v>
      </c>
      <c r="B370" s="39">
        <v>0</v>
      </c>
      <c r="C370" s="26">
        <f t="shared" si="40"/>
        <v>0</v>
      </c>
      <c r="D370" s="29">
        <f t="shared" si="41"/>
        <v>0</v>
      </c>
      <c r="E370" s="29">
        <f t="shared" si="42"/>
        <v>0</v>
      </c>
      <c r="F370" s="29">
        <f t="shared" si="43"/>
        <v>0</v>
      </c>
      <c r="G370" s="39">
        <v>0</v>
      </c>
      <c r="H370" s="29">
        <f t="shared" si="44"/>
        <v>0</v>
      </c>
      <c r="I370" s="29">
        <f t="shared" si="45"/>
        <v>0</v>
      </c>
      <c r="J370" s="29">
        <f t="shared" si="46"/>
        <v>0</v>
      </c>
      <c r="K370" s="30">
        <f t="shared" si="47"/>
        <v>0</v>
      </c>
    </row>
    <row r="371" spans="1:11" ht="15">
      <c r="A371" s="5" t="s">
        <v>567</v>
      </c>
      <c r="B371" s="39">
        <v>0</v>
      </c>
      <c r="C371" s="26">
        <f t="shared" si="40"/>
        <v>0</v>
      </c>
      <c r="D371" s="29">
        <f t="shared" si="41"/>
        <v>0</v>
      </c>
      <c r="E371" s="29">
        <f t="shared" si="42"/>
        <v>0</v>
      </c>
      <c r="F371" s="29">
        <f t="shared" si="43"/>
        <v>0</v>
      </c>
      <c r="G371" s="39">
        <v>0</v>
      </c>
      <c r="H371" s="29">
        <f t="shared" si="44"/>
        <v>0</v>
      </c>
      <c r="I371" s="29">
        <f t="shared" si="45"/>
        <v>0</v>
      </c>
      <c r="J371" s="29">
        <f t="shared" si="46"/>
        <v>0</v>
      </c>
      <c r="K371" s="30">
        <f t="shared" si="47"/>
        <v>0</v>
      </c>
    </row>
    <row r="372" spans="1:11" ht="15">
      <c r="A372" s="5" t="s">
        <v>568</v>
      </c>
      <c r="B372" s="39">
        <v>2.3968772473204499E-2</v>
      </c>
      <c r="C372" s="26">
        <f t="shared" si="40"/>
        <v>9.8751342589602532E-3</v>
      </c>
      <c r="D372" s="29">
        <f t="shared" si="41"/>
        <v>6.2318808430331693E-4</v>
      </c>
      <c r="E372" s="29">
        <f t="shared" si="42"/>
        <v>1.054625988820998E-3</v>
      </c>
      <c r="F372" s="29">
        <f t="shared" si="43"/>
        <v>1.2415824141119931E-2</v>
      </c>
      <c r="G372" s="39">
        <v>6.1311022104920503E-2</v>
      </c>
      <c r="H372" s="29">
        <f t="shared" si="44"/>
        <v>2.2317212046191061E-2</v>
      </c>
      <c r="I372" s="29">
        <f t="shared" si="45"/>
        <v>1.4101535084131715E-3</v>
      </c>
      <c r="J372" s="29">
        <f t="shared" si="46"/>
        <v>1.1894338288354577E-2</v>
      </c>
      <c r="K372" s="30">
        <f t="shared" si="47"/>
        <v>2.5689318261961691E-2</v>
      </c>
    </row>
  </sheetData>
  <mergeCells count="4">
    <mergeCell ref="A1:A3"/>
    <mergeCell ref="B1:K1"/>
    <mergeCell ref="G2:K2"/>
    <mergeCell ref="B2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2"/>
  <sheetViews>
    <sheetView workbookViewId="0">
      <selection activeCell="AB31" sqref="AB31"/>
    </sheetView>
  </sheetViews>
  <sheetFormatPr defaultRowHeight="14.25"/>
  <cols>
    <col min="1" max="1" width="23.625" customWidth="1"/>
    <col min="2" max="25" width="9" style="31"/>
  </cols>
  <sheetData>
    <row r="1" spans="1:25" ht="15">
      <c r="A1" s="47" t="s">
        <v>0</v>
      </c>
      <c r="B1" s="56" t="s">
        <v>600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48"/>
      <c r="N1" s="56" t="s">
        <v>601</v>
      </c>
      <c r="O1" s="57"/>
      <c r="P1" s="57"/>
      <c r="Q1" s="57"/>
      <c r="R1" s="57"/>
      <c r="S1" s="57"/>
      <c r="T1" s="57"/>
      <c r="U1" s="57"/>
      <c r="V1" s="57"/>
      <c r="W1" s="57"/>
      <c r="X1" s="57"/>
      <c r="Y1" s="48"/>
    </row>
    <row r="2" spans="1:25" ht="15">
      <c r="A2" s="47"/>
      <c r="B2" s="53" t="s">
        <v>602</v>
      </c>
      <c r="C2" s="54"/>
      <c r="D2" s="55"/>
      <c r="E2" s="53" t="s">
        <v>603</v>
      </c>
      <c r="F2" s="54"/>
      <c r="G2" s="55"/>
      <c r="H2" s="53" t="s">
        <v>604</v>
      </c>
      <c r="I2" s="54"/>
      <c r="J2" s="55"/>
      <c r="K2" s="53" t="s">
        <v>605</v>
      </c>
      <c r="L2" s="54"/>
      <c r="M2" s="55"/>
      <c r="N2" s="53" t="s">
        <v>606</v>
      </c>
      <c r="O2" s="54"/>
      <c r="P2" s="55"/>
      <c r="Q2" s="53" t="s">
        <v>607</v>
      </c>
      <c r="R2" s="54"/>
      <c r="S2" s="55"/>
      <c r="T2" s="53" t="s">
        <v>608</v>
      </c>
      <c r="U2" s="54"/>
      <c r="V2" s="55"/>
      <c r="W2" s="53" t="s">
        <v>609</v>
      </c>
      <c r="X2" s="54"/>
      <c r="Y2" s="55"/>
    </row>
    <row r="3" spans="1:25" ht="15">
      <c r="A3" s="48"/>
      <c r="B3" s="19" t="s">
        <v>574</v>
      </c>
      <c r="C3" s="19" t="s">
        <v>579</v>
      </c>
      <c r="D3" s="19" t="s">
        <v>598</v>
      </c>
      <c r="E3" s="19" t="s">
        <v>574</v>
      </c>
      <c r="F3" s="19" t="s">
        <v>579</v>
      </c>
      <c r="G3" s="19" t="s">
        <v>598</v>
      </c>
      <c r="H3" s="19" t="s">
        <v>574</v>
      </c>
      <c r="I3" s="19" t="s">
        <v>579</v>
      </c>
      <c r="J3" s="19" t="s">
        <v>598</v>
      </c>
      <c r="K3" s="19" t="s">
        <v>574</v>
      </c>
      <c r="L3" s="19" t="s">
        <v>579</v>
      </c>
      <c r="M3" s="19" t="s">
        <v>598</v>
      </c>
      <c r="N3" s="19" t="s">
        <v>574</v>
      </c>
      <c r="O3" s="19" t="s">
        <v>579</v>
      </c>
      <c r="P3" s="19" t="s">
        <v>598</v>
      </c>
      <c r="Q3" s="19" t="s">
        <v>574</v>
      </c>
      <c r="R3" s="19" t="s">
        <v>579</v>
      </c>
      <c r="S3" s="19" t="s">
        <v>598</v>
      </c>
      <c r="T3" s="19" t="s">
        <v>574</v>
      </c>
      <c r="U3" s="19" t="s">
        <v>579</v>
      </c>
      <c r="V3" s="19" t="s">
        <v>598</v>
      </c>
      <c r="W3" s="19" t="s">
        <v>574</v>
      </c>
      <c r="X3" s="19" t="s">
        <v>579</v>
      </c>
      <c r="Y3" s="19" t="s">
        <v>598</v>
      </c>
    </row>
    <row r="4" spans="1:25" ht="15">
      <c r="A4" s="5" t="s">
        <v>4</v>
      </c>
      <c r="B4" s="38">
        <v>0</v>
      </c>
      <c r="C4" s="20">
        <f t="shared" ref="C4:C68" si="0">B4*0.77</f>
        <v>0</v>
      </c>
      <c r="D4" s="20">
        <f t="shared" ref="D4:D68" si="1">B4*0.23</f>
        <v>0</v>
      </c>
      <c r="E4" s="29">
        <v>0</v>
      </c>
      <c r="F4" s="29">
        <f t="shared" ref="F4:F68" si="2">E4*0.77</f>
        <v>0</v>
      </c>
      <c r="G4" s="26">
        <f t="shared" ref="G4:G68" si="3">E4*0.23</f>
        <v>0</v>
      </c>
      <c r="H4" s="29">
        <v>0</v>
      </c>
      <c r="I4" s="29">
        <f t="shared" ref="I4:I68" si="4">H4*0.77</f>
        <v>0</v>
      </c>
      <c r="J4" s="30">
        <f t="shared" ref="J4:J68" si="5">H4*0.23</f>
        <v>0</v>
      </c>
      <c r="K4" s="29">
        <v>0</v>
      </c>
      <c r="L4" s="30">
        <f t="shared" ref="L4:L68" si="6">K4*0.77</f>
        <v>0</v>
      </c>
      <c r="M4" s="29">
        <f t="shared" ref="M4:M68" si="7">K4*0.23</f>
        <v>0</v>
      </c>
      <c r="N4" s="28">
        <v>0</v>
      </c>
      <c r="O4" s="29">
        <f t="shared" ref="O4:O68" si="8">N4*0.89</f>
        <v>0</v>
      </c>
      <c r="P4" s="29">
        <f t="shared" ref="P4:P68" si="9">N4*0.11</f>
        <v>0</v>
      </c>
      <c r="Q4" s="29">
        <v>0</v>
      </c>
      <c r="R4" s="29">
        <f t="shared" ref="R4:R68" si="10">Q4*0.89</f>
        <v>0</v>
      </c>
      <c r="S4" s="29">
        <f t="shared" ref="S4:S68" si="11">Q4*0.11</f>
        <v>0</v>
      </c>
      <c r="T4" s="29">
        <v>0</v>
      </c>
      <c r="U4" s="29">
        <f t="shared" ref="U4:U68" si="12">T4*0.89</f>
        <v>0</v>
      </c>
      <c r="V4" s="29">
        <f t="shared" ref="V4:V68" si="13">T4*0.11</f>
        <v>0</v>
      </c>
      <c r="W4" s="29">
        <v>0</v>
      </c>
      <c r="X4" s="29">
        <f t="shared" ref="X4:X68" si="14">W4*0.89</f>
        <v>0</v>
      </c>
      <c r="Y4" s="29">
        <f t="shared" ref="Y4:Y68" si="15">W4*0.11</f>
        <v>0</v>
      </c>
    </row>
    <row r="5" spans="1:25" ht="15">
      <c r="A5" s="5" t="s">
        <v>8</v>
      </c>
      <c r="B5" s="38">
        <v>4.1990488833702598E-8</v>
      </c>
      <c r="C5" s="20">
        <f t="shared" si="0"/>
        <v>3.2332676401951E-8</v>
      </c>
      <c r="D5" s="20">
        <f t="shared" si="1"/>
        <v>9.6578124317515984E-9</v>
      </c>
      <c r="E5" s="29">
        <v>5.5728378022545101E-8</v>
      </c>
      <c r="F5" s="29">
        <f t="shared" si="2"/>
        <v>4.2910851077359726E-8</v>
      </c>
      <c r="G5" s="26">
        <f t="shared" si="3"/>
        <v>1.2817526945185374E-8</v>
      </c>
      <c r="H5" s="29">
        <v>3.8762484376918103E-8</v>
      </c>
      <c r="I5" s="29">
        <f t="shared" si="4"/>
        <v>2.984711297022694E-8</v>
      </c>
      <c r="J5" s="30">
        <f t="shared" si="5"/>
        <v>8.9153714066911633E-9</v>
      </c>
      <c r="K5" s="29">
        <v>1.16287453130754E-7</v>
      </c>
      <c r="L5" s="30">
        <f t="shared" si="6"/>
        <v>8.9541338910680581E-8</v>
      </c>
      <c r="M5" s="29">
        <f t="shared" si="7"/>
        <v>2.6746114220073424E-8</v>
      </c>
      <c r="N5" s="28">
        <v>4.9610465529560199E-8</v>
      </c>
      <c r="O5" s="29">
        <f t="shared" si="8"/>
        <v>4.4153314321308581E-8</v>
      </c>
      <c r="P5" s="29">
        <f t="shared" si="9"/>
        <v>5.457151208251622E-9</v>
      </c>
      <c r="Q5" s="29">
        <v>6.5841357261998605E-8</v>
      </c>
      <c r="R5" s="29">
        <f t="shared" si="10"/>
        <v>5.8598807963178762E-8</v>
      </c>
      <c r="S5" s="29">
        <f t="shared" si="11"/>
        <v>7.2425492988198467E-9</v>
      </c>
      <c r="T5" s="29">
        <v>4.5796677972411402E-8</v>
      </c>
      <c r="U5" s="29">
        <f t="shared" si="12"/>
        <v>4.0759043395446151E-8</v>
      </c>
      <c r="V5" s="29">
        <f t="shared" si="13"/>
        <v>5.0376345769652545E-9</v>
      </c>
      <c r="W5" s="29">
        <v>1.3739003391723401E-7</v>
      </c>
      <c r="X5" s="29">
        <f t="shared" si="14"/>
        <v>1.2227713018633827E-7</v>
      </c>
      <c r="Y5" s="29">
        <f t="shared" si="15"/>
        <v>1.511290373089574E-8</v>
      </c>
    </row>
    <row r="6" spans="1:25" ht="15">
      <c r="A6" s="5" t="s">
        <v>12</v>
      </c>
      <c r="B6" s="38">
        <v>3.3245191938217402E-9</v>
      </c>
      <c r="C6" s="20">
        <f t="shared" si="0"/>
        <v>2.55987977924274E-9</v>
      </c>
      <c r="D6" s="20">
        <f t="shared" si="1"/>
        <v>7.6463941457900026E-10</v>
      </c>
      <c r="E6" s="29">
        <v>4.4121911300018596E-9</v>
      </c>
      <c r="F6" s="29">
        <f t="shared" si="2"/>
        <v>3.3973871701014318E-9</v>
      </c>
      <c r="G6" s="26">
        <f t="shared" si="3"/>
        <v>1.0148039599004278E-9</v>
      </c>
      <c r="H6" s="29">
        <v>3.06894791869744E-9</v>
      </c>
      <c r="I6" s="29">
        <f t="shared" si="4"/>
        <v>2.3630898973970288E-9</v>
      </c>
      <c r="J6" s="30">
        <f t="shared" si="5"/>
        <v>7.0585802130041121E-10</v>
      </c>
      <c r="K6" s="29">
        <v>9.2068437560923093E-9</v>
      </c>
      <c r="L6" s="30">
        <f t="shared" si="6"/>
        <v>7.0892696921910781E-9</v>
      </c>
      <c r="M6" s="29">
        <f t="shared" si="7"/>
        <v>2.1175740639012311E-9</v>
      </c>
      <c r="N6" s="28">
        <v>3.92781673775317E-9</v>
      </c>
      <c r="O6" s="29">
        <f t="shared" si="8"/>
        <v>3.4957568966003214E-9</v>
      </c>
      <c r="P6" s="29">
        <f t="shared" si="9"/>
        <v>4.3205984115284872E-10</v>
      </c>
      <c r="Q6" s="29">
        <v>5.21286753368543E-9</v>
      </c>
      <c r="R6" s="29">
        <f t="shared" si="10"/>
        <v>4.639452104980033E-9</v>
      </c>
      <c r="S6" s="29">
        <f t="shared" si="11"/>
        <v>5.7341542870539729E-10</v>
      </c>
      <c r="T6" s="29">
        <v>3.6258671704329799E-9</v>
      </c>
      <c r="U6" s="29">
        <f t="shared" si="12"/>
        <v>3.2270217816853519E-9</v>
      </c>
      <c r="V6" s="29">
        <f t="shared" si="13"/>
        <v>3.9884538874762778E-10</v>
      </c>
      <c r="W6" s="29">
        <v>1.08776015112989E-8</v>
      </c>
      <c r="X6" s="29">
        <f t="shared" si="14"/>
        <v>9.6810653450560218E-9</v>
      </c>
      <c r="Y6" s="29">
        <f t="shared" si="15"/>
        <v>1.1965361662428791E-9</v>
      </c>
    </row>
    <row r="7" spans="1:25" ht="15">
      <c r="A7" s="5" t="s">
        <v>14</v>
      </c>
      <c r="B7" s="38">
        <v>4.3967008402669601E-3</v>
      </c>
      <c r="C7" s="20">
        <f t="shared" si="0"/>
        <v>3.3854596470055593E-3</v>
      </c>
      <c r="D7" s="20">
        <f t="shared" si="1"/>
        <v>1.0112411932614008E-3</v>
      </c>
      <c r="E7" s="29">
        <v>5.8351548954052399E-3</v>
      </c>
      <c r="F7" s="29">
        <f t="shared" si="2"/>
        <v>4.4930692694620349E-3</v>
      </c>
      <c r="G7" s="26">
        <f t="shared" si="3"/>
        <v>1.3420856259432053E-3</v>
      </c>
      <c r="H7" s="29">
        <v>4.05870596805345E-3</v>
      </c>
      <c r="I7" s="29">
        <f t="shared" si="4"/>
        <v>3.1252035954011568E-3</v>
      </c>
      <c r="J7" s="30">
        <f t="shared" si="5"/>
        <v>9.3350237265229358E-4</v>
      </c>
      <c r="K7" s="29">
        <v>1.21761179041604E-2</v>
      </c>
      <c r="L7" s="30">
        <f t="shared" si="6"/>
        <v>9.375610786203508E-3</v>
      </c>
      <c r="M7" s="29">
        <f t="shared" si="7"/>
        <v>2.8005071179568919E-3</v>
      </c>
      <c r="N7" s="28">
        <v>5.1945662348370199E-3</v>
      </c>
      <c r="O7" s="29">
        <f t="shared" si="8"/>
        <v>4.623163949004948E-3</v>
      </c>
      <c r="P7" s="29">
        <f t="shared" si="9"/>
        <v>5.7140228583207225E-4</v>
      </c>
      <c r="Q7" s="29">
        <v>6.8940552691493899E-3</v>
      </c>
      <c r="R7" s="29">
        <f t="shared" si="10"/>
        <v>6.1357091895429573E-3</v>
      </c>
      <c r="S7" s="29">
        <f t="shared" si="11"/>
        <v>7.583460796064329E-4</v>
      </c>
      <c r="T7" s="29">
        <v>4.7952357335055498E-3</v>
      </c>
      <c r="U7" s="29">
        <f t="shared" si="12"/>
        <v>4.2677598028199393E-3</v>
      </c>
      <c r="V7" s="29">
        <f t="shared" si="13"/>
        <v>5.2747593068561052E-4</v>
      </c>
      <c r="W7" s="29">
        <v>1.4385707200516599E-2</v>
      </c>
      <c r="X7" s="29">
        <f t="shared" si="14"/>
        <v>1.2803279408459774E-2</v>
      </c>
      <c r="Y7" s="29">
        <f t="shared" si="15"/>
        <v>1.5824277920568259E-3</v>
      </c>
    </row>
    <row r="8" spans="1:25" ht="15">
      <c r="A8" s="5" t="s">
        <v>16</v>
      </c>
      <c r="B8" s="38">
        <v>9.4958831193915199</v>
      </c>
      <c r="C8" s="20">
        <f t="shared" si="0"/>
        <v>7.3118300019314706</v>
      </c>
      <c r="D8" s="20">
        <f t="shared" si="1"/>
        <v>2.1840531174600497</v>
      </c>
      <c r="E8" s="29">
        <v>12.6026197558961</v>
      </c>
      <c r="F8" s="29">
        <f t="shared" si="2"/>
        <v>9.7040172120399966</v>
      </c>
      <c r="G8" s="26">
        <f t="shared" si="3"/>
        <v>2.8986025438561032</v>
      </c>
      <c r="H8" s="29">
        <v>8.7658903547943705</v>
      </c>
      <c r="I8" s="29">
        <f t="shared" si="4"/>
        <v>6.7497355731916651</v>
      </c>
      <c r="J8" s="30">
        <f t="shared" si="5"/>
        <v>2.0161547816027054</v>
      </c>
      <c r="K8" s="29">
        <v>26.297671064383099</v>
      </c>
      <c r="L8" s="30">
        <f t="shared" si="6"/>
        <v>20.249206719574985</v>
      </c>
      <c r="M8" s="29">
        <f t="shared" si="7"/>
        <v>6.0484643448081128</v>
      </c>
      <c r="N8" s="28">
        <v>11.2190925910154</v>
      </c>
      <c r="O8" s="29">
        <f t="shared" si="8"/>
        <v>9.9849924060037054</v>
      </c>
      <c r="P8" s="29">
        <f t="shared" si="9"/>
        <v>1.2341001850116939</v>
      </c>
      <c r="Q8" s="29">
        <v>14.8896059642969</v>
      </c>
      <c r="R8" s="29">
        <f t="shared" si="10"/>
        <v>13.251749308224241</v>
      </c>
      <c r="S8" s="29">
        <f t="shared" si="11"/>
        <v>1.6378566560726591</v>
      </c>
      <c r="T8" s="29">
        <v>10.3566286880991</v>
      </c>
      <c r="U8" s="29">
        <f t="shared" si="12"/>
        <v>9.2173995324081996</v>
      </c>
      <c r="V8" s="29">
        <f t="shared" si="13"/>
        <v>1.1392291556909011</v>
      </c>
      <c r="W8" s="29">
        <v>31.0698860642974</v>
      </c>
      <c r="X8" s="29">
        <f t="shared" si="14"/>
        <v>27.652198597224686</v>
      </c>
      <c r="Y8" s="29">
        <f t="shared" si="15"/>
        <v>3.4176874670727142</v>
      </c>
    </row>
    <row r="9" spans="1:25" ht="15">
      <c r="A9" s="5" t="s">
        <v>19</v>
      </c>
      <c r="B9" s="38">
        <v>51.1201191886909</v>
      </c>
      <c r="C9" s="20">
        <f t="shared" si="0"/>
        <v>39.362491775291993</v>
      </c>
      <c r="D9" s="20">
        <f t="shared" si="1"/>
        <v>11.757627413398907</v>
      </c>
      <c r="E9" s="29">
        <v>67.844919309879003</v>
      </c>
      <c r="F9" s="29">
        <f t="shared" si="2"/>
        <v>52.240587868606831</v>
      </c>
      <c r="G9" s="26">
        <f t="shared" si="3"/>
        <v>15.604331441272171</v>
      </c>
      <c r="H9" s="29">
        <v>47.190277523213503</v>
      </c>
      <c r="I9" s="29">
        <f t="shared" si="4"/>
        <v>36.336513692874398</v>
      </c>
      <c r="J9" s="30">
        <f t="shared" si="5"/>
        <v>10.853763830339107</v>
      </c>
      <c r="K9" s="29">
        <v>141.57083256964</v>
      </c>
      <c r="L9" s="30">
        <f t="shared" si="6"/>
        <v>109.0095410786228</v>
      </c>
      <c r="M9" s="29">
        <f t="shared" si="7"/>
        <v>32.561291491017201</v>
      </c>
      <c r="N9" s="28">
        <v>60.396841792468699</v>
      </c>
      <c r="O9" s="29">
        <f t="shared" si="8"/>
        <v>53.753189195297146</v>
      </c>
      <c r="P9" s="29">
        <f t="shared" si="9"/>
        <v>6.643652597171557</v>
      </c>
      <c r="Q9" s="29">
        <v>80.156676529973097</v>
      </c>
      <c r="R9" s="29">
        <f t="shared" si="10"/>
        <v>71.339442111676064</v>
      </c>
      <c r="S9" s="29">
        <f t="shared" si="11"/>
        <v>8.8172344182970406</v>
      </c>
      <c r="T9" s="29">
        <v>55.753855252018703</v>
      </c>
      <c r="U9" s="29">
        <f t="shared" si="12"/>
        <v>49.620931174296643</v>
      </c>
      <c r="V9" s="29">
        <f t="shared" si="13"/>
        <v>6.1329240777220573</v>
      </c>
      <c r="W9" s="29">
        <v>167.261565756056</v>
      </c>
      <c r="X9" s="29">
        <f t="shared" si="14"/>
        <v>148.86279352288983</v>
      </c>
      <c r="Y9" s="29">
        <f t="shared" si="15"/>
        <v>18.398772233166159</v>
      </c>
    </row>
    <row r="10" spans="1:25" ht="15">
      <c r="A10" s="5" t="s">
        <v>21</v>
      </c>
      <c r="B10" s="38">
        <v>0</v>
      </c>
      <c r="C10" s="20">
        <f t="shared" si="0"/>
        <v>0</v>
      </c>
      <c r="D10" s="20">
        <f t="shared" si="1"/>
        <v>0</v>
      </c>
      <c r="E10" s="29">
        <v>0</v>
      </c>
      <c r="F10" s="29">
        <f t="shared" si="2"/>
        <v>0</v>
      </c>
      <c r="G10" s="26">
        <f t="shared" si="3"/>
        <v>0</v>
      </c>
      <c r="H10" s="29">
        <v>0</v>
      </c>
      <c r="I10" s="29">
        <f t="shared" si="4"/>
        <v>0</v>
      </c>
      <c r="J10" s="30">
        <f t="shared" si="5"/>
        <v>0</v>
      </c>
      <c r="K10" s="29">
        <v>0</v>
      </c>
      <c r="L10" s="30">
        <f t="shared" si="6"/>
        <v>0</v>
      </c>
      <c r="M10" s="29">
        <f t="shared" si="7"/>
        <v>0</v>
      </c>
      <c r="N10" s="28">
        <v>0</v>
      </c>
      <c r="O10" s="29">
        <f t="shared" si="8"/>
        <v>0</v>
      </c>
      <c r="P10" s="29">
        <f t="shared" si="9"/>
        <v>0</v>
      </c>
      <c r="Q10" s="29">
        <v>0</v>
      </c>
      <c r="R10" s="29">
        <f t="shared" si="10"/>
        <v>0</v>
      </c>
      <c r="S10" s="29">
        <f t="shared" si="11"/>
        <v>0</v>
      </c>
      <c r="T10" s="29">
        <v>0</v>
      </c>
      <c r="U10" s="29">
        <f t="shared" si="12"/>
        <v>0</v>
      </c>
      <c r="V10" s="29">
        <f t="shared" si="13"/>
        <v>0</v>
      </c>
      <c r="W10" s="29">
        <v>0</v>
      </c>
      <c r="X10" s="29">
        <f t="shared" si="14"/>
        <v>0</v>
      </c>
      <c r="Y10" s="29">
        <f t="shared" si="15"/>
        <v>0</v>
      </c>
    </row>
    <row r="11" spans="1:25" ht="15">
      <c r="A11" s="5" t="s">
        <v>23</v>
      </c>
      <c r="B11" s="38">
        <v>0</v>
      </c>
      <c r="C11" s="20">
        <f t="shared" si="0"/>
        <v>0</v>
      </c>
      <c r="D11" s="20">
        <f t="shared" si="1"/>
        <v>0</v>
      </c>
      <c r="E11" s="29">
        <v>0</v>
      </c>
      <c r="F11" s="29">
        <f t="shared" si="2"/>
        <v>0</v>
      </c>
      <c r="G11" s="26">
        <f t="shared" si="3"/>
        <v>0</v>
      </c>
      <c r="H11" s="29">
        <v>0</v>
      </c>
      <c r="I11" s="29">
        <f t="shared" si="4"/>
        <v>0</v>
      </c>
      <c r="J11" s="30">
        <f t="shared" si="5"/>
        <v>0</v>
      </c>
      <c r="K11" s="29">
        <v>0</v>
      </c>
      <c r="L11" s="30">
        <f t="shared" si="6"/>
        <v>0</v>
      </c>
      <c r="M11" s="29">
        <f t="shared" si="7"/>
        <v>0</v>
      </c>
      <c r="N11" s="28">
        <v>0</v>
      </c>
      <c r="O11" s="29">
        <f t="shared" si="8"/>
        <v>0</v>
      </c>
      <c r="P11" s="29">
        <f t="shared" si="9"/>
        <v>0</v>
      </c>
      <c r="Q11" s="29">
        <v>0</v>
      </c>
      <c r="R11" s="29">
        <f t="shared" si="10"/>
        <v>0</v>
      </c>
      <c r="S11" s="29">
        <f t="shared" si="11"/>
        <v>0</v>
      </c>
      <c r="T11" s="29">
        <v>0</v>
      </c>
      <c r="U11" s="29">
        <f t="shared" si="12"/>
        <v>0</v>
      </c>
      <c r="V11" s="29">
        <f t="shared" si="13"/>
        <v>0</v>
      </c>
      <c r="W11" s="29">
        <v>0</v>
      </c>
      <c r="X11" s="29">
        <f t="shared" si="14"/>
        <v>0</v>
      </c>
      <c r="Y11" s="29">
        <f t="shared" si="15"/>
        <v>0</v>
      </c>
    </row>
    <row r="12" spans="1:25" ht="15">
      <c r="A12" s="5" t="s">
        <v>25</v>
      </c>
      <c r="B12" s="38">
        <v>0</v>
      </c>
      <c r="C12" s="20">
        <f t="shared" si="0"/>
        <v>0</v>
      </c>
      <c r="D12" s="20">
        <f t="shared" si="1"/>
        <v>0</v>
      </c>
      <c r="E12" s="29">
        <v>0</v>
      </c>
      <c r="F12" s="29">
        <f t="shared" si="2"/>
        <v>0</v>
      </c>
      <c r="G12" s="26">
        <f t="shared" si="3"/>
        <v>0</v>
      </c>
      <c r="H12" s="29">
        <v>0</v>
      </c>
      <c r="I12" s="29">
        <f t="shared" si="4"/>
        <v>0</v>
      </c>
      <c r="J12" s="30">
        <f t="shared" si="5"/>
        <v>0</v>
      </c>
      <c r="K12" s="29">
        <v>0</v>
      </c>
      <c r="L12" s="30">
        <f t="shared" si="6"/>
        <v>0</v>
      </c>
      <c r="M12" s="29">
        <f t="shared" si="7"/>
        <v>0</v>
      </c>
      <c r="N12" s="28">
        <v>0</v>
      </c>
      <c r="O12" s="29">
        <f t="shared" si="8"/>
        <v>0</v>
      </c>
      <c r="P12" s="29">
        <f t="shared" si="9"/>
        <v>0</v>
      </c>
      <c r="Q12" s="29">
        <v>0</v>
      </c>
      <c r="R12" s="29">
        <f t="shared" si="10"/>
        <v>0</v>
      </c>
      <c r="S12" s="29">
        <f t="shared" si="11"/>
        <v>0</v>
      </c>
      <c r="T12" s="29">
        <v>0</v>
      </c>
      <c r="U12" s="29">
        <f t="shared" si="12"/>
        <v>0</v>
      </c>
      <c r="V12" s="29">
        <f t="shared" si="13"/>
        <v>0</v>
      </c>
      <c r="W12" s="29">
        <v>0</v>
      </c>
      <c r="X12" s="29">
        <f t="shared" si="14"/>
        <v>0</v>
      </c>
      <c r="Y12" s="29">
        <f t="shared" si="15"/>
        <v>0</v>
      </c>
    </row>
    <row r="13" spans="1:25" ht="15">
      <c r="A13" s="5" t="s">
        <v>27</v>
      </c>
      <c r="B13" s="38">
        <v>7.0627307560900904E-3</v>
      </c>
      <c r="C13" s="20">
        <f t="shared" si="0"/>
        <v>5.43830268218937E-3</v>
      </c>
      <c r="D13" s="20">
        <f t="shared" si="1"/>
        <v>1.6244280739007209E-3</v>
      </c>
      <c r="E13" s="29">
        <v>9.3734209907776894E-3</v>
      </c>
      <c r="F13" s="29">
        <f t="shared" si="2"/>
        <v>7.2175341628988214E-3</v>
      </c>
      <c r="G13" s="26">
        <f t="shared" si="3"/>
        <v>2.1558868278788688E-3</v>
      </c>
      <c r="H13" s="29">
        <v>6.5197857466138204E-3</v>
      </c>
      <c r="I13" s="29">
        <f t="shared" si="4"/>
        <v>5.0202350248926423E-3</v>
      </c>
      <c r="J13" s="30">
        <f t="shared" si="5"/>
        <v>1.4995507217211788E-3</v>
      </c>
      <c r="K13" s="29">
        <v>1.95593572398415E-2</v>
      </c>
      <c r="L13" s="30">
        <f t="shared" si="6"/>
        <v>1.5060705074677955E-2</v>
      </c>
      <c r="M13" s="29">
        <f t="shared" si="7"/>
        <v>4.4986521651635449E-3</v>
      </c>
      <c r="N13" s="28">
        <v>8.3443982304474695E-3</v>
      </c>
      <c r="O13" s="29">
        <f t="shared" si="8"/>
        <v>7.4265144250982478E-3</v>
      </c>
      <c r="P13" s="29">
        <f t="shared" si="9"/>
        <v>9.1788380534922164E-4</v>
      </c>
      <c r="Q13" s="29">
        <v>1.1074407368742E-2</v>
      </c>
      <c r="R13" s="29">
        <f t="shared" si="10"/>
        <v>9.8562225581803799E-3</v>
      </c>
      <c r="S13" s="29">
        <f t="shared" si="11"/>
        <v>1.21818481056162E-3</v>
      </c>
      <c r="T13" s="29">
        <v>7.70292547256308E-3</v>
      </c>
      <c r="U13" s="29">
        <f t="shared" si="12"/>
        <v>6.855603670581141E-3</v>
      </c>
      <c r="V13" s="29">
        <f t="shared" si="13"/>
        <v>8.4732180198193881E-4</v>
      </c>
      <c r="W13" s="29">
        <v>2.31087764176892E-2</v>
      </c>
      <c r="X13" s="29">
        <f t="shared" si="14"/>
        <v>2.0566811011743388E-2</v>
      </c>
      <c r="Y13" s="29">
        <f t="shared" si="15"/>
        <v>2.5419654059458119E-3</v>
      </c>
    </row>
    <row r="14" spans="1:25" ht="15">
      <c r="A14" s="5" t="s">
        <v>29</v>
      </c>
      <c r="B14" s="38">
        <v>1.05924915160432E-2</v>
      </c>
      <c r="C14" s="20">
        <f t="shared" si="0"/>
        <v>8.1562184673532635E-3</v>
      </c>
      <c r="D14" s="20">
        <f t="shared" si="1"/>
        <v>2.4362730486899363E-3</v>
      </c>
      <c r="E14" s="29">
        <v>1.4058001890486799E-2</v>
      </c>
      <c r="F14" s="29">
        <f t="shared" si="2"/>
        <v>1.0824661455674836E-2</v>
      </c>
      <c r="G14" s="26">
        <f t="shared" si="3"/>
        <v>3.2333404348119641E-3</v>
      </c>
      <c r="H14" s="29">
        <v>9.7781973562954105E-3</v>
      </c>
      <c r="I14" s="29">
        <f t="shared" si="4"/>
        <v>7.5292119643474665E-3</v>
      </c>
      <c r="J14" s="30">
        <f t="shared" si="5"/>
        <v>2.2489853919479444E-3</v>
      </c>
      <c r="K14" s="29">
        <v>2.9334592068886198E-2</v>
      </c>
      <c r="L14" s="30">
        <f t="shared" si="6"/>
        <v>2.2587635893042374E-2</v>
      </c>
      <c r="M14" s="29">
        <f t="shared" si="7"/>
        <v>6.7469561758438257E-3</v>
      </c>
      <c r="N14" s="28">
        <v>1.2514701538959999E-2</v>
      </c>
      <c r="O14" s="29">
        <f t="shared" si="8"/>
        <v>1.11380843696744E-2</v>
      </c>
      <c r="P14" s="29">
        <f t="shared" si="9"/>
        <v>1.3766171692856E-3</v>
      </c>
      <c r="Q14" s="29">
        <v>1.6609095001597601E-2</v>
      </c>
      <c r="R14" s="29">
        <f t="shared" si="10"/>
        <v>1.4782094551421866E-2</v>
      </c>
      <c r="S14" s="29">
        <f t="shared" si="11"/>
        <v>1.8270004501757362E-3</v>
      </c>
      <c r="T14" s="29">
        <v>1.15526381416255E-2</v>
      </c>
      <c r="U14" s="29">
        <f t="shared" si="12"/>
        <v>1.0281847946046694E-2</v>
      </c>
      <c r="V14" s="29">
        <f t="shared" si="13"/>
        <v>1.270790195578805E-3</v>
      </c>
      <c r="W14" s="29">
        <v>3.4657914424876403E-2</v>
      </c>
      <c r="X14" s="29">
        <f t="shared" si="14"/>
        <v>3.0845543838139998E-2</v>
      </c>
      <c r="Y14" s="29">
        <f t="shared" si="15"/>
        <v>3.8123705867364045E-3</v>
      </c>
    </row>
    <row r="15" spans="1:25" ht="15">
      <c r="A15" s="5" t="s">
        <v>32</v>
      </c>
      <c r="B15" s="38">
        <v>0</v>
      </c>
      <c r="C15" s="20">
        <f t="shared" si="0"/>
        <v>0</v>
      </c>
      <c r="D15" s="20">
        <f t="shared" si="1"/>
        <v>0</v>
      </c>
      <c r="E15" s="29">
        <v>0</v>
      </c>
      <c r="F15" s="29">
        <f t="shared" si="2"/>
        <v>0</v>
      </c>
      <c r="G15" s="26">
        <f t="shared" si="3"/>
        <v>0</v>
      </c>
      <c r="H15" s="29">
        <v>0</v>
      </c>
      <c r="I15" s="29">
        <f t="shared" si="4"/>
        <v>0</v>
      </c>
      <c r="J15" s="30">
        <f t="shared" si="5"/>
        <v>0</v>
      </c>
      <c r="K15" s="29">
        <v>0</v>
      </c>
      <c r="L15" s="30">
        <f t="shared" si="6"/>
        <v>0</v>
      </c>
      <c r="M15" s="29">
        <f t="shared" si="7"/>
        <v>0</v>
      </c>
      <c r="N15" s="28">
        <v>0</v>
      </c>
      <c r="O15" s="29">
        <f t="shared" si="8"/>
        <v>0</v>
      </c>
      <c r="P15" s="29">
        <f t="shared" si="9"/>
        <v>0</v>
      </c>
      <c r="Q15" s="29">
        <v>0</v>
      </c>
      <c r="R15" s="29">
        <f t="shared" si="10"/>
        <v>0</v>
      </c>
      <c r="S15" s="29">
        <f t="shared" si="11"/>
        <v>0</v>
      </c>
      <c r="T15" s="29">
        <v>0</v>
      </c>
      <c r="U15" s="29">
        <f t="shared" si="12"/>
        <v>0</v>
      </c>
      <c r="V15" s="29">
        <f t="shared" si="13"/>
        <v>0</v>
      </c>
      <c r="W15" s="29">
        <v>0</v>
      </c>
      <c r="X15" s="29">
        <f t="shared" si="14"/>
        <v>0</v>
      </c>
      <c r="Y15" s="29">
        <f t="shared" si="15"/>
        <v>0</v>
      </c>
    </row>
    <row r="16" spans="1:25" ht="15">
      <c r="A16" s="5" t="s">
        <v>36</v>
      </c>
      <c r="B16" s="38">
        <v>0.47793728420742998</v>
      </c>
      <c r="C16" s="20">
        <f t="shared" si="0"/>
        <v>0.36801170883972112</v>
      </c>
      <c r="D16" s="20">
        <f t="shared" si="1"/>
        <v>0.1099255753677089</v>
      </c>
      <c r="E16" s="29">
        <v>0.63430244289041404</v>
      </c>
      <c r="F16" s="29">
        <f t="shared" si="2"/>
        <v>0.48841288102561881</v>
      </c>
      <c r="G16" s="26">
        <f t="shared" si="3"/>
        <v>0.14588956186479524</v>
      </c>
      <c r="H16" s="29">
        <v>0.44119601907010197</v>
      </c>
      <c r="I16" s="29">
        <f t="shared" si="4"/>
        <v>0.33972093468397851</v>
      </c>
      <c r="J16" s="30">
        <f t="shared" si="5"/>
        <v>0.10147508438612346</v>
      </c>
      <c r="K16" s="29">
        <v>1.32358805721031</v>
      </c>
      <c r="L16" s="30">
        <f t="shared" si="6"/>
        <v>1.0191628040519387</v>
      </c>
      <c r="M16" s="29">
        <f t="shared" si="7"/>
        <v>0.30442525315837132</v>
      </c>
      <c r="N16" s="28">
        <v>0.56466813847695696</v>
      </c>
      <c r="O16" s="29">
        <f t="shared" si="8"/>
        <v>0.50255464324449173</v>
      </c>
      <c r="P16" s="29">
        <f t="shared" si="9"/>
        <v>6.2113495232465267E-2</v>
      </c>
      <c r="Q16" s="29">
        <v>0.74940874355989195</v>
      </c>
      <c r="R16" s="29">
        <f t="shared" si="10"/>
        <v>0.6669737817683038</v>
      </c>
      <c r="S16" s="29">
        <f t="shared" si="11"/>
        <v>8.2434961791588116E-2</v>
      </c>
      <c r="T16" s="29">
        <v>0.52125946860348804</v>
      </c>
      <c r="U16" s="29">
        <f t="shared" si="12"/>
        <v>0.46392092705710436</v>
      </c>
      <c r="V16" s="29">
        <f t="shared" si="13"/>
        <v>5.7338541546383688E-2</v>
      </c>
      <c r="W16" s="29">
        <v>1.56377840581046</v>
      </c>
      <c r="X16" s="29">
        <f t="shared" si="14"/>
        <v>1.3917627811713094</v>
      </c>
      <c r="Y16" s="29">
        <f t="shared" si="15"/>
        <v>0.1720156246391506</v>
      </c>
    </row>
    <row r="17" spans="1:25" ht="15">
      <c r="A17" s="5" t="s">
        <v>40</v>
      </c>
      <c r="B17" s="38">
        <v>4.8397982229501001E-2</v>
      </c>
      <c r="C17" s="20">
        <f t="shared" si="0"/>
        <v>3.7266446316715773E-2</v>
      </c>
      <c r="D17" s="20">
        <f t="shared" si="1"/>
        <v>1.1131535912785231E-2</v>
      </c>
      <c r="E17" s="29">
        <v>6.4232189815548402E-2</v>
      </c>
      <c r="F17" s="29">
        <f t="shared" si="2"/>
        <v>4.9458786157972272E-2</v>
      </c>
      <c r="G17" s="26">
        <f t="shared" si="3"/>
        <v>1.4773403657576133E-2</v>
      </c>
      <c r="H17" s="29">
        <v>4.4677403911041101E-2</v>
      </c>
      <c r="I17" s="29">
        <f t="shared" si="4"/>
        <v>3.4401601011501651E-2</v>
      </c>
      <c r="J17" s="30">
        <f t="shared" si="5"/>
        <v>1.0275802899539454E-2</v>
      </c>
      <c r="K17" s="29">
        <v>0.13403221173312299</v>
      </c>
      <c r="L17" s="30">
        <f t="shared" si="6"/>
        <v>0.1032048030345047</v>
      </c>
      <c r="M17" s="29">
        <f t="shared" si="7"/>
        <v>3.0827408698618289E-2</v>
      </c>
      <c r="N17" s="28">
        <v>5.7180721058188499E-2</v>
      </c>
      <c r="O17" s="29">
        <f t="shared" si="8"/>
        <v>5.0890841741787762E-2</v>
      </c>
      <c r="P17" s="29">
        <f t="shared" si="9"/>
        <v>6.2898793164007346E-3</v>
      </c>
      <c r="Q17" s="29">
        <v>7.5888348224581695E-2</v>
      </c>
      <c r="R17" s="29">
        <f t="shared" si="10"/>
        <v>6.7540629919877707E-2</v>
      </c>
      <c r="S17" s="29">
        <f t="shared" si="11"/>
        <v>8.3477183047039865E-3</v>
      </c>
      <c r="T17" s="29">
        <v>5.2784972698387701E-2</v>
      </c>
      <c r="U17" s="29">
        <f t="shared" si="12"/>
        <v>4.6978625701565052E-2</v>
      </c>
      <c r="V17" s="29">
        <f t="shared" si="13"/>
        <v>5.8063469968226474E-3</v>
      </c>
      <c r="W17" s="29">
        <v>0.158354918095163</v>
      </c>
      <c r="X17" s="29">
        <f t="shared" si="14"/>
        <v>0.14093587710469507</v>
      </c>
      <c r="Y17" s="29">
        <f t="shared" si="15"/>
        <v>1.741904099046793E-2</v>
      </c>
    </row>
    <row r="18" spans="1:25" ht="15">
      <c r="A18" s="5" t="s">
        <v>43</v>
      </c>
      <c r="B18" s="38">
        <v>2.5074247691848102E-9</v>
      </c>
      <c r="C18" s="20">
        <f t="shared" si="0"/>
        <v>1.9307170722723037E-9</v>
      </c>
      <c r="D18" s="20">
        <f t="shared" si="1"/>
        <v>5.7670769691250634E-10</v>
      </c>
      <c r="E18" s="29">
        <v>3.3277706280968498E-9</v>
      </c>
      <c r="F18" s="29">
        <f t="shared" si="2"/>
        <v>2.5623833836345743E-9</v>
      </c>
      <c r="G18" s="26">
        <f t="shared" si="3"/>
        <v>7.6538724446227554E-10</v>
      </c>
      <c r="H18" s="29">
        <v>2.3146673482832501E-9</v>
      </c>
      <c r="I18" s="29">
        <f t="shared" si="4"/>
        <v>1.7822938581781027E-9</v>
      </c>
      <c r="J18" s="30">
        <f t="shared" si="5"/>
        <v>5.3237349010514751E-10</v>
      </c>
      <c r="K18" s="29">
        <v>6.9440020448497401E-9</v>
      </c>
      <c r="L18" s="30">
        <f t="shared" si="6"/>
        <v>5.3468815745343003E-9</v>
      </c>
      <c r="M18" s="29">
        <f t="shared" si="7"/>
        <v>1.5971204703154403E-9</v>
      </c>
      <c r="N18" s="28">
        <v>2.9624449139483801E-9</v>
      </c>
      <c r="O18" s="29">
        <f t="shared" si="8"/>
        <v>2.6365759734140582E-9</v>
      </c>
      <c r="P18" s="29">
        <f t="shared" si="9"/>
        <v>3.2586894053432183E-10</v>
      </c>
      <c r="Q18" s="29">
        <v>3.9316582069169599E-9</v>
      </c>
      <c r="R18" s="29">
        <f t="shared" si="10"/>
        <v>3.4991758041560943E-9</v>
      </c>
      <c r="S18" s="29">
        <f t="shared" si="11"/>
        <v>4.3248240276086556E-10</v>
      </c>
      <c r="T18" s="29">
        <v>2.7347079751602701E-9</v>
      </c>
      <c r="U18" s="29">
        <f t="shared" si="12"/>
        <v>2.4338900978926405E-9</v>
      </c>
      <c r="V18" s="29">
        <f t="shared" si="13"/>
        <v>3.0081787726762972E-10</v>
      </c>
      <c r="W18" s="29">
        <v>8.2041239254808008E-9</v>
      </c>
      <c r="X18" s="29">
        <f t="shared" si="14"/>
        <v>7.3016702936779129E-9</v>
      </c>
      <c r="Y18" s="29">
        <f t="shared" si="15"/>
        <v>9.0245363180288808E-10</v>
      </c>
    </row>
    <row r="19" spans="1:25" ht="15">
      <c r="A19" s="5" t="s">
        <v>44</v>
      </c>
      <c r="B19" s="38">
        <v>0</v>
      </c>
      <c r="C19" s="20">
        <f t="shared" si="0"/>
        <v>0</v>
      </c>
      <c r="D19" s="20">
        <f t="shared" si="1"/>
        <v>0</v>
      </c>
      <c r="E19" s="29">
        <v>0</v>
      </c>
      <c r="F19" s="29">
        <f t="shared" si="2"/>
        <v>0</v>
      </c>
      <c r="G19" s="26">
        <f t="shared" si="3"/>
        <v>0</v>
      </c>
      <c r="H19" s="29">
        <v>0</v>
      </c>
      <c r="I19" s="29">
        <f t="shared" si="4"/>
        <v>0</v>
      </c>
      <c r="J19" s="30">
        <f t="shared" si="5"/>
        <v>0</v>
      </c>
      <c r="K19" s="29">
        <v>0</v>
      </c>
      <c r="L19" s="30">
        <f t="shared" si="6"/>
        <v>0</v>
      </c>
      <c r="M19" s="29">
        <f t="shared" si="7"/>
        <v>0</v>
      </c>
      <c r="N19" s="28">
        <v>0</v>
      </c>
      <c r="O19" s="29">
        <f t="shared" si="8"/>
        <v>0</v>
      </c>
      <c r="P19" s="29">
        <f t="shared" si="9"/>
        <v>0</v>
      </c>
      <c r="Q19" s="29">
        <v>0</v>
      </c>
      <c r="R19" s="29">
        <f t="shared" si="10"/>
        <v>0</v>
      </c>
      <c r="S19" s="29">
        <f t="shared" si="11"/>
        <v>0</v>
      </c>
      <c r="T19" s="29">
        <v>0</v>
      </c>
      <c r="U19" s="29">
        <f t="shared" si="12"/>
        <v>0</v>
      </c>
      <c r="V19" s="29">
        <f t="shared" si="13"/>
        <v>0</v>
      </c>
      <c r="W19" s="29">
        <v>0</v>
      </c>
      <c r="X19" s="29">
        <f t="shared" si="14"/>
        <v>0</v>
      </c>
      <c r="Y19" s="29">
        <f t="shared" si="15"/>
        <v>0</v>
      </c>
    </row>
    <row r="20" spans="1:25" ht="15">
      <c r="A20" s="5" t="s">
        <v>46</v>
      </c>
      <c r="B20" s="38">
        <v>2.19518993643477E-7</v>
      </c>
      <c r="C20" s="20">
        <f t="shared" si="0"/>
        <v>1.690296251054773E-7</v>
      </c>
      <c r="D20" s="20">
        <f t="shared" si="1"/>
        <v>5.0489368537999714E-8</v>
      </c>
      <c r="E20" s="29">
        <v>2.9133829590174997E-7</v>
      </c>
      <c r="F20" s="29">
        <f t="shared" si="2"/>
        <v>2.2433048784434747E-7</v>
      </c>
      <c r="G20" s="26">
        <f t="shared" si="3"/>
        <v>6.7007808057402502E-8</v>
      </c>
      <c r="H20" s="29">
        <v>2.0264354614305999E-7</v>
      </c>
      <c r="I20" s="29">
        <f t="shared" si="4"/>
        <v>1.560355305301562E-7</v>
      </c>
      <c r="J20" s="30">
        <f t="shared" si="5"/>
        <v>4.66080156129038E-8</v>
      </c>
      <c r="K20" s="29">
        <v>6.0793063842918101E-7</v>
      </c>
      <c r="L20" s="30">
        <f t="shared" si="6"/>
        <v>4.6810659159046936E-7</v>
      </c>
      <c r="M20" s="29">
        <f t="shared" si="7"/>
        <v>1.3982404683871165E-7</v>
      </c>
      <c r="N20" s="28">
        <v>2.5935491035514098E-7</v>
      </c>
      <c r="O20" s="29">
        <f t="shared" si="8"/>
        <v>2.3082587021607547E-7</v>
      </c>
      <c r="P20" s="29">
        <f t="shared" si="9"/>
        <v>2.8529040139065508E-8</v>
      </c>
      <c r="Q20" s="29">
        <v>3.4420719757551202E-7</v>
      </c>
      <c r="R20" s="29">
        <f t="shared" si="10"/>
        <v>3.0634440584220567E-7</v>
      </c>
      <c r="S20" s="29">
        <f t="shared" si="11"/>
        <v>3.7862791733306323E-8</v>
      </c>
      <c r="T20" s="29">
        <v>2.3941709039236402E-7</v>
      </c>
      <c r="U20" s="29">
        <f t="shared" si="12"/>
        <v>2.1308121044920399E-7</v>
      </c>
      <c r="V20" s="29">
        <f t="shared" si="13"/>
        <v>2.6335879943160043E-8</v>
      </c>
      <c r="W20" s="29">
        <v>7.1825127117709301E-7</v>
      </c>
      <c r="X20" s="29">
        <f t="shared" si="14"/>
        <v>6.3924363134761283E-7</v>
      </c>
      <c r="Y20" s="29">
        <f t="shared" si="15"/>
        <v>7.900763982948023E-8</v>
      </c>
    </row>
    <row r="21" spans="1:25" ht="15">
      <c r="A21" s="5" t="s">
        <v>48</v>
      </c>
      <c r="B21" s="38">
        <v>0</v>
      </c>
      <c r="C21" s="20">
        <f t="shared" si="0"/>
        <v>0</v>
      </c>
      <c r="D21" s="20">
        <f t="shared" si="1"/>
        <v>0</v>
      </c>
      <c r="E21" s="29">
        <v>0</v>
      </c>
      <c r="F21" s="29">
        <f t="shared" si="2"/>
        <v>0</v>
      </c>
      <c r="G21" s="26">
        <f t="shared" si="3"/>
        <v>0</v>
      </c>
      <c r="H21" s="29">
        <v>0</v>
      </c>
      <c r="I21" s="29">
        <f t="shared" si="4"/>
        <v>0</v>
      </c>
      <c r="J21" s="30">
        <f t="shared" si="5"/>
        <v>0</v>
      </c>
      <c r="K21" s="29">
        <v>0</v>
      </c>
      <c r="L21" s="30">
        <f t="shared" si="6"/>
        <v>0</v>
      </c>
      <c r="M21" s="29">
        <f t="shared" si="7"/>
        <v>0</v>
      </c>
      <c r="N21" s="28">
        <v>0</v>
      </c>
      <c r="O21" s="29">
        <f t="shared" si="8"/>
        <v>0</v>
      </c>
      <c r="P21" s="29">
        <f t="shared" si="9"/>
        <v>0</v>
      </c>
      <c r="Q21" s="29">
        <v>0</v>
      </c>
      <c r="R21" s="29">
        <f t="shared" si="10"/>
        <v>0</v>
      </c>
      <c r="S21" s="29">
        <f t="shared" si="11"/>
        <v>0</v>
      </c>
      <c r="T21" s="29">
        <v>0</v>
      </c>
      <c r="U21" s="29">
        <f t="shared" si="12"/>
        <v>0</v>
      </c>
      <c r="V21" s="29">
        <f t="shared" si="13"/>
        <v>0</v>
      </c>
      <c r="W21" s="29">
        <v>0</v>
      </c>
      <c r="X21" s="29">
        <f t="shared" si="14"/>
        <v>0</v>
      </c>
      <c r="Y21" s="29">
        <f t="shared" si="15"/>
        <v>0</v>
      </c>
    </row>
    <row r="22" spans="1:25" ht="15">
      <c r="A22" s="5" t="s">
        <v>49</v>
      </c>
      <c r="B22" s="38">
        <v>1.35691973479601</v>
      </c>
      <c r="C22" s="20">
        <f t="shared" si="0"/>
        <v>1.0448281957929277</v>
      </c>
      <c r="D22" s="20">
        <f t="shared" si="1"/>
        <v>0.31209153900308234</v>
      </c>
      <c r="E22" s="29">
        <v>1.8008586712682</v>
      </c>
      <c r="F22" s="29">
        <f t="shared" si="2"/>
        <v>1.386661176876514</v>
      </c>
      <c r="G22" s="26">
        <f t="shared" si="3"/>
        <v>0.41419749439168602</v>
      </c>
      <c r="H22" s="29">
        <v>1.25260699462366</v>
      </c>
      <c r="I22" s="29">
        <f t="shared" si="4"/>
        <v>0.96450738586021822</v>
      </c>
      <c r="J22" s="30">
        <f t="shared" si="5"/>
        <v>0.28809960876344182</v>
      </c>
      <c r="K22" s="29">
        <v>3.7578209838709702</v>
      </c>
      <c r="L22" s="30">
        <f t="shared" si="6"/>
        <v>2.8935221575806471</v>
      </c>
      <c r="M22" s="29">
        <f t="shared" si="7"/>
        <v>0.86429882629032317</v>
      </c>
      <c r="N22" s="28">
        <v>1.6031587533090901</v>
      </c>
      <c r="O22" s="29">
        <f t="shared" si="8"/>
        <v>1.4268112904450903</v>
      </c>
      <c r="P22" s="29">
        <f t="shared" si="9"/>
        <v>0.17634746286399991</v>
      </c>
      <c r="Q22" s="29">
        <v>2.1276588940982601</v>
      </c>
      <c r="R22" s="29">
        <f t="shared" si="10"/>
        <v>1.8936164157474515</v>
      </c>
      <c r="S22" s="29">
        <f t="shared" si="11"/>
        <v>0.23404247835080863</v>
      </c>
      <c r="T22" s="29">
        <v>1.47991647287006</v>
      </c>
      <c r="U22" s="29">
        <f t="shared" si="12"/>
        <v>1.3171256608543533</v>
      </c>
      <c r="V22" s="29">
        <f t="shared" si="13"/>
        <v>0.16279081201570661</v>
      </c>
      <c r="W22" s="29">
        <v>4.43974941861019</v>
      </c>
      <c r="X22" s="29">
        <f t="shared" si="14"/>
        <v>3.9513769825630694</v>
      </c>
      <c r="Y22" s="29">
        <f t="shared" si="15"/>
        <v>0.48837243604712088</v>
      </c>
    </row>
    <row r="23" spans="1:25" ht="15">
      <c r="A23" s="5" t="s">
        <v>50</v>
      </c>
      <c r="B23" s="38">
        <v>0</v>
      </c>
      <c r="C23" s="20">
        <f t="shared" si="0"/>
        <v>0</v>
      </c>
      <c r="D23" s="20">
        <f t="shared" si="1"/>
        <v>0</v>
      </c>
      <c r="E23" s="29">
        <v>0</v>
      </c>
      <c r="F23" s="29">
        <f t="shared" si="2"/>
        <v>0</v>
      </c>
      <c r="G23" s="26">
        <f t="shared" si="3"/>
        <v>0</v>
      </c>
      <c r="H23" s="29">
        <v>0</v>
      </c>
      <c r="I23" s="29">
        <f t="shared" si="4"/>
        <v>0</v>
      </c>
      <c r="J23" s="30">
        <f t="shared" si="5"/>
        <v>0</v>
      </c>
      <c r="K23" s="29">
        <v>0</v>
      </c>
      <c r="L23" s="30">
        <f t="shared" si="6"/>
        <v>0</v>
      </c>
      <c r="M23" s="29">
        <f t="shared" si="7"/>
        <v>0</v>
      </c>
      <c r="N23" s="28">
        <v>0</v>
      </c>
      <c r="O23" s="29">
        <f t="shared" si="8"/>
        <v>0</v>
      </c>
      <c r="P23" s="29">
        <f t="shared" si="9"/>
        <v>0</v>
      </c>
      <c r="Q23" s="29">
        <v>0</v>
      </c>
      <c r="R23" s="29">
        <f t="shared" si="10"/>
        <v>0</v>
      </c>
      <c r="S23" s="29">
        <f t="shared" si="11"/>
        <v>0</v>
      </c>
      <c r="T23" s="29">
        <v>0</v>
      </c>
      <c r="U23" s="29">
        <f t="shared" si="12"/>
        <v>0</v>
      </c>
      <c r="V23" s="29">
        <f t="shared" si="13"/>
        <v>0</v>
      </c>
      <c r="W23" s="29">
        <v>0</v>
      </c>
      <c r="X23" s="29">
        <f t="shared" si="14"/>
        <v>0</v>
      </c>
      <c r="Y23" s="29">
        <f t="shared" si="15"/>
        <v>0</v>
      </c>
    </row>
    <row r="24" spans="1:25" ht="15">
      <c r="A24" s="5" t="s">
        <v>54</v>
      </c>
      <c r="B24" s="38">
        <v>3.01517463588294E-2</v>
      </c>
      <c r="C24" s="20">
        <f t="shared" si="0"/>
        <v>2.3216844696298637E-2</v>
      </c>
      <c r="D24" s="20">
        <f t="shared" si="1"/>
        <v>6.9349016625307623E-3</v>
      </c>
      <c r="E24" s="29">
        <v>4.0016393373732001E-2</v>
      </c>
      <c r="F24" s="29">
        <f t="shared" si="2"/>
        <v>3.0812622897773641E-2</v>
      </c>
      <c r="G24" s="26">
        <f t="shared" si="3"/>
        <v>9.2037704759583613E-3</v>
      </c>
      <c r="H24" s="29">
        <v>2.7833841177691901E-2</v>
      </c>
      <c r="I24" s="29">
        <f t="shared" si="4"/>
        <v>2.1432057706822764E-2</v>
      </c>
      <c r="J24" s="30">
        <f t="shared" si="5"/>
        <v>6.4017834708691374E-3</v>
      </c>
      <c r="K24" s="29">
        <v>8.35015235330758E-2</v>
      </c>
      <c r="L24" s="30">
        <f t="shared" si="6"/>
        <v>6.429617312046837E-2</v>
      </c>
      <c r="M24" s="29">
        <f t="shared" si="7"/>
        <v>1.9205350412607434E-2</v>
      </c>
      <c r="N24" s="28">
        <v>3.5623356977691402E-2</v>
      </c>
      <c r="O24" s="29">
        <f t="shared" si="8"/>
        <v>3.170478771014535E-2</v>
      </c>
      <c r="P24" s="29">
        <f t="shared" si="9"/>
        <v>3.9185692675460541E-3</v>
      </c>
      <c r="Q24" s="29">
        <v>4.7278132720652198E-2</v>
      </c>
      <c r="R24" s="29">
        <f t="shared" si="10"/>
        <v>4.2077538121380459E-2</v>
      </c>
      <c r="S24" s="29">
        <f t="shared" si="11"/>
        <v>5.2005945992717418E-3</v>
      </c>
      <c r="T24" s="29">
        <v>3.2884823603025901E-2</v>
      </c>
      <c r="U24" s="29">
        <f t="shared" si="12"/>
        <v>2.9267493006693051E-2</v>
      </c>
      <c r="V24" s="29">
        <f t="shared" si="13"/>
        <v>3.6173305963328492E-3</v>
      </c>
      <c r="W24" s="29">
        <v>9.8654470809077702E-2</v>
      </c>
      <c r="X24" s="29">
        <f t="shared" si="14"/>
        <v>8.7802479020079149E-2</v>
      </c>
      <c r="Y24" s="29">
        <f t="shared" si="15"/>
        <v>1.0851991788998547E-2</v>
      </c>
    </row>
    <row r="25" spans="1:25" ht="15">
      <c r="A25" s="5" t="s">
        <v>58</v>
      </c>
      <c r="B25" s="38">
        <v>3.34930545714341</v>
      </c>
      <c r="C25" s="20">
        <f t="shared" si="0"/>
        <v>2.5789652020004259</v>
      </c>
      <c r="D25" s="20">
        <f t="shared" si="1"/>
        <v>0.77034025514298432</v>
      </c>
      <c r="E25" s="29">
        <v>4.4450866330198604</v>
      </c>
      <c r="F25" s="29">
        <f t="shared" si="2"/>
        <v>3.4227167074252924</v>
      </c>
      <c r="G25" s="26">
        <f t="shared" si="3"/>
        <v>1.022369925594568</v>
      </c>
      <c r="H25" s="29">
        <v>3.0918287465099801</v>
      </c>
      <c r="I25" s="29">
        <f t="shared" si="4"/>
        <v>2.3807081348126848</v>
      </c>
      <c r="J25" s="30">
        <f t="shared" si="5"/>
        <v>0.71112061169729546</v>
      </c>
      <c r="K25" s="29">
        <v>9.2754862395299398</v>
      </c>
      <c r="L25" s="30">
        <f t="shared" si="6"/>
        <v>7.1421244044380536</v>
      </c>
      <c r="M25" s="29">
        <f t="shared" si="7"/>
        <v>2.1333618350918861</v>
      </c>
      <c r="N25" s="28">
        <v>3.9571009422547299</v>
      </c>
      <c r="O25" s="29">
        <f t="shared" si="8"/>
        <v>3.5218198386067097</v>
      </c>
      <c r="P25" s="29">
        <f t="shared" si="9"/>
        <v>0.43528110364802031</v>
      </c>
      <c r="Q25" s="29">
        <v>5.2517325544051303</v>
      </c>
      <c r="R25" s="29">
        <f t="shared" si="10"/>
        <v>4.6740419734205663</v>
      </c>
      <c r="S25" s="29">
        <f t="shared" si="11"/>
        <v>0.57769058098456438</v>
      </c>
      <c r="T25" s="29">
        <v>3.6529001617367398</v>
      </c>
      <c r="U25" s="29">
        <f t="shared" si="12"/>
        <v>3.2510811439456986</v>
      </c>
      <c r="V25" s="29">
        <f t="shared" si="13"/>
        <v>0.4018190177910414</v>
      </c>
      <c r="W25" s="29">
        <v>10.958700485210199</v>
      </c>
      <c r="X25" s="29">
        <f t="shared" si="14"/>
        <v>9.7532434318370775</v>
      </c>
      <c r="Y25" s="29">
        <f t="shared" si="15"/>
        <v>1.2054570533731219</v>
      </c>
    </row>
    <row r="26" spans="1:25" ht="15">
      <c r="A26" s="5" t="s">
        <v>61</v>
      </c>
      <c r="B26" s="38">
        <v>77.752172626115893</v>
      </c>
      <c r="C26" s="20">
        <f t="shared" si="0"/>
        <v>59.869172922109236</v>
      </c>
      <c r="D26" s="20">
        <f t="shared" si="1"/>
        <v>17.882999704006657</v>
      </c>
      <c r="E26" s="29">
        <v>103.190093483851</v>
      </c>
      <c r="F26" s="29">
        <f t="shared" si="2"/>
        <v>79.456371982565273</v>
      </c>
      <c r="G26" s="26">
        <f t="shared" si="3"/>
        <v>23.733721501285732</v>
      </c>
      <c r="H26" s="29">
        <v>71.775000968130001</v>
      </c>
      <c r="I26" s="29">
        <f t="shared" si="4"/>
        <v>55.266750745460101</v>
      </c>
      <c r="J26" s="30">
        <f t="shared" si="5"/>
        <v>16.508250222669901</v>
      </c>
      <c r="K26" s="29">
        <v>215.32500290439</v>
      </c>
      <c r="L26" s="30">
        <f t="shared" si="6"/>
        <v>165.80025223638032</v>
      </c>
      <c r="M26" s="29">
        <f t="shared" si="7"/>
        <v>49.524750668009702</v>
      </c>
      <c r="N26" s="28">
        <v>91.861790301911299</v>
      </c>
      <c r="O26" s="29">
        <f t="shared" si="8"/>
        <v>81.75699336870106</v>
      </c>
      <c r="P26" s="29">
        <f t="shared" si="9"/>
        <v>10.104796933210244</v>
      </c>
      <c r="Q26" s="29">
        <v>121.91590805353501</v>
      </c>
      <c r="R26" s="29">
        <f t="shared" si="10"/>
        <v>108.50515816764616</v>
      </c>
      <c r="S26" s="29">
        <f t="shared" si="11"/>
        <v>13.410749885888851</v>
      </c>
      <c r="T26" s="29">
        <v>84.799946614472105</v>
      </c>
      <c r="U26" s="29">
        <f t="shared" si="12"/>
        <v>75.47195248688017</v>
      </c>
      <c r="V26" s="29">
        <f t="shared" si="13"/>
        <v>9.327994127591932</v>
      </c>
      <c r="W26" s="29">
        <v>254.399839843416</v>
      </c>
      <c r="X26" s="29">
        <f t="shared" si="14"/>
        <v>226.41585746064024</v>
      </c>
      <c r="Y26" s="29">
        <f t="shared" si="15"/>
        <v>27.983982382775761</v>
      </c>
    </row>
    <row r="27" spans="1:25" ht="15">
      <c r="A27" s="5" t="s">
        <v>64</v>
      </c>
      <c r="B27" s="38">
        <v>32.489015613591903</v>
      </c>
      <c r="C27" s="20">
        <f t="shared" si="0"/>
        <v>25.016542022465767</v>
      </c>
      <c r="D27" s="20">
        <f t="shared" si="1"/>
        <v>7.4724735911261382</v>
      </c>
      <c r="E27" s="29">
        <v>43.118339271187999</v>
      </c>
      <c r="F27" s="29">
        <f t="shared" si="2"/>
        <v>33.201121238814757</v>
      </c>
      <c r="G27" s="26">
        <f t="shared" si="3"/>
        <v>9.9172180323732402</v>
      </c>
      <c r="H27" s="29">
        <v>29.991433658483999</v>
      </c>
      <c r="I27" s="29">
        <f t="shared" si="4"/>
        <v>23.093403917032681</v>
      </c>
      <c r="J27" s="30">
        <f t="shared" si="5"/>
        <v>6.8980297414513201</v>
      </c>
      <c r="K27" s="29">
        <v>89.974300975451996</v>
      </c>
      <c r="L27" s="30">
        <f t="shared" si="6"/>
        <v>69.280211751098037</v>
      </c>
      <c r="M27" s="29">
        <f t="shared" si="7"/>
        <v>20.694089224353959</v>
      </c>
      <c r="N27" s="28">
        <v>38.384768407215603</v>
      </c>
      <c r="O27" s="29">
        <f t="shared" si="8"/>
        <v>34.16244388242189</v>
      </c>
      <c r="P27" s="29">
        <f t="shared" si="9"/>
        <v>4.2223245247937164</v>
      </c>
      <c r="Q27" s="29">
        <v>50.942985983726999</v>
      </c>
      <c r="R27" s="29">
        <f t="shared" si="10"/>
        <v>45.339257525517027</v>
      </c>
      <c r="S27" s="29">
        <f t="shared" si="11"/>
        <v>5.6037284582099698</v>
      </c>
      <c r="T27" s="29">
        <v>35.433952474068299</v>
      </c>
      <c r="U27" s="29">
        <f t="shared" si="12"/>
        <v>31.536217701920787</v>
      </c>
      <c r="V27" s="29">
        <f t="shared" si="13"/>
        <v>3.8977347721475128</v>
      </c>
      <c r="W27" s="29">
        <v>106.301857422205</v>
      </c>
      <c r="X27" s="29">
        <f t="shared" si="14"/>
        <v>94.608653105762457</v>
      </c>
      <c r="Y27" s="29">
        <f t="shared" si="15"/>
        <v>11.69320431644255</v>
      </c>
    </row>
    <row r="28" spans="1:25" ht="15">
      <c r="A28" s="5" t="s">
        <v>66</v>
      </c>
      <c r="B28" s="38">
        <v>3.3537730940827902E-3</v>
      </c>
      <c r="C28" s="20">
        <f t="shared" si="0"/>
        <v>2.5824052824437484E-3</v>
      </c>
      <c r="D28" s="20">
        <f t="shared" si="1"/>
        <v>7.713678116390418E-4</v>
      </c>
      <c r="E28" s="29">
        <v>4.4510159319430297E-3</v>
      </c>
      <c r="F28" s="29">
        <f t="shared" si="2"/>
        <v>3.427282267596133E-3</v>
      </c>
      <c r="G28" s="26">
        <f t="shared" si="3"/>
        <v>1.0237336643468969E-3</v>
      </c>
      <c r="H28" s="29">
        <v>3.0959529353888002E-3</v>
      </c>
      <c r="I28" s="29">
        <f t="shared" si="4"/>
        <v>2.3838837602493763E-3</v>
      </c>
      <c r="J28" s="30">
        <f t="shared" si="5"/>
        <v>7.1206917513942408E-4</v>
      </c>
      <c r="K28" s="29">
        <v>9.2878588061664092E-3</v>
      </c>
      <c r="L28" s="30">
        <f t="shared" si="6"/>
        <v>7.151651280748135E-3</v>
      </c>
      <c r="M28" s="29">
        <f t="shared" si="7"/>
        <v>2.1362075254182742E-3</v>
      </c>
      <c r="N28" s="28">
        <v>3.9623793172995497E-3</v>
      </c>
      <c r="O28" s="29">
        <f t="shared" si="8"/>
        <v>3.5265175923965995E-3</v>
      </c>
      <c r="P28" s="29">
        <f t="shared" si="9"/>
        <v>4.358617249029505E-4</v>
      </c>
      <c r="Q28" s="29">
        <v>5.2587378379351001E-3</v>
      </c>
      <c r="R28" s="29">
        <f t="shared" si="10"/>
        <v>4.6802766757622393E-3</v>
      </c>
      <c r="S28" s="29">
        <f t="shared" si="11"/>
        <v>5.7846116217286103E-4</v>
      </c>
      <c r="T28" s="29">
        <v>3.65777276350664E-3</v>
      </c>
      <c r="U28" s="29">
        <f t="shared" si="12"/>
        <v>3.2554177595209097E-3</v>
      </c>
      <c r="V28" s="29">
        <f t="shared" si="13"/>
        <v>4.0235500398573039E-4</v>
      </c>
      <c r="W28" s="29">
        <v>1.0973318290519901E-2</v>
      </c>
      <c r="X28" s="29">
        <f t="shared" si="14"/>
        <v>9.7662532785627119E-3</v>
      </c>
      <c r="Y28" s="29">
        <f t="shared" si="15"/>
        <v>1.2070650119571891E-3</v>
      </c>
    </row>
    <row r="29" spans="1:25" ht="15">
      <c r="A29" s="5" t="s">
        <v>67</v>
      </c>
      <c r="B29" s="38">
        <v>2.1947764783148199E-5</v>
      </c>
      <c r="C29" s="20">
        <f t="shared" si="0"/>
        <v>1.6899778883024113E-5</v>
      </c>
      <c r="D29" s="20">
        <f t="shared" si="1"/>
        <v>5.047985900124086E-6</v>
      </c>
      <c r="E29" s="29">
        <v>2.9128342311735299E-5</v>
      </c>
      <c r="F29" s="29">
        <f t="shared" si="2"/>
        <v>2.2428823580036183E-5</v>
      </c>
      <c r="G29" s="26">
        <f t="shared" si="3"/>
        <v>6.6995187316991192E-6</v>
      </c>
      <c r="H29" s="29">
        <v>2.0260537877621101E-5</v>
      </c>
      <c r="I29" s="29">
        <f t="shared" si="4"/>
        <v>1.5600614165768247E-5</v>
      </c>
      <c r="J29" s="30">
        <f t="shared" si="5"/>
        <v>4.6599237118528531E-6</v>
      </c>
      <c r="K29" s="29">
        <v>6.0781613632863299E-5</v>
      </c>
      <c r="L29" s="30">
        <f t="shared" si="6"/>
        <v>4.6801842497304744E-5</v>
      </c>
      <c r="M29" s="29">
        <f t="shared" si="7"/>
        <v>1.397977113555856E-5</v>
      </c>
      <c r="N29" s="28">
        <v>2.59306061555383E-5</v>
      </c>
      <c r="O29" s="29">
        <f t="shared" si="8"/>
        <v>2.3078239478429086E-5</v>
      </c>
      <c r="P29" s="29">
        <f t="shared" si="9"/>
        <v>2.8523666771092132E-6</v>
      </c>
      <c r="Q29" s="29">
        <v>3.4414236707568998E-5</v>
      </c>
      <c r="R29" s="29">
        <f t="shared" si="10"/>
        <v>3.0628670669736407E-5</v>
      </c>
      <c r="S29" s="29">
        <f t="shared" si="11"/>
        <v>3.7855660378325899E-6</v>
      </c>
      <c r="T29" s="29">
        <v>2.3937199682736801E-5</v>
      </c>
      <c r="U29" s="29">
        <f t="shared" si="12"/>
        <v>2.1304107717635753E-5</v>
      </c>
      <c r="V29" s="29">
        <f t="shared" si="13"/>
        <v>2.6330919651010483E-6</v>
      </c>
      <c r="W29" s="29">
        <v>7.1811599048210594E-5</v>
      </c>
      <c r="X29" s="29">
        <f t="shared" si="14"/>
        <v>6.3912323152907435E-5</v>
      </c>
      <c r="Y29" s="29">
        <f t="shared" si="15"/>
        <v>7.8992758953031652E-6</v>
      </c>
    </row>
    <row r="30" spans="1:25" ht="15">
      <c r="A30" s="5" t="s">
        <v>68</v>
      </c>
      <c r="B30" s="38">
        <v>1.37144889103843E-2</v>
      </c>
      <c r="C30" s="20">
        <f t="shared" si="0"/>
        <v>1.0560156460995911E-2</v>
      </c>
      <c r="D30" s="20">
        <f t="shared" si="1"/>
        <v>3.1543324493883891E-3</v>
      </c>
      <c r="E30" s="29">
        <v>1.82014128344813E-2</v>
      </c>
      <c r="F30" s="29">
        <f t="shared" si="2"/>
        <v>1.4015087882550601E-2</v>
      </c>
      <c r="G30" s="26">
        <f t="shared" si="3"/>
        <v>4.1863249519306991E-3</v>
      </c>
      <c r="H30" s="29">
        <v>1.2660192269529E-2</v>
      </c>
      <c r="I30" s="29">
        <f t="shared" si="4"/>
        <v>9.7483480475373304E-3</v>
      </c>
      <c r="J30" s="30">
        <f t="shared" si="5"/>
        <v>2.9118442219916701E-3</v>
      </c>
      <c r="K30" s="29">
        <v>3.7980576808587102E-2</v>
      </c>
      <c r="L30" s="30">
        <f t="shared" si="6"/>
        <v>2.9245044142612069E-2</v>
      </c>
      <c r="M30" s="29">
        <f t="shared" si="7"/>
        <v>8.7355326659750345E-3</v>
      </c>
      <c r="N30" s="28">
        <v>1.6203245026241798E-2</v>
      </c>
      <c r="O30" s="29">
        <f t="shared" si="8"/>
        <v>1.44208880733552E-2</v>
      </c>
      <c r="P30" s="29">
        <f t="shared" si="9"/>
        <v>1.7823569528865979E-3</v>
      </c>
      <c r="Q30" s="29">
        <v>2.1504407047759199E-2</v>
      </c>
      <c r="R30" s="29">
        <f t="shared" si="10"/>
        <v>1.9138922272505687E-2</v>
      </c>
      <c r="S30" s="29">
        <f t="shared" si="11"/>
        <v>2.3654847752535117E-3</v>
      </c>
      <c r="T30" s="29">
        <v>1.4957626110819799E-2</v>
      </c>
      <c r="U30" s="29">
        <f t="shared" si="12"/>
        <v>1.3312287238629622E-2</v>
      </c>
      <c r="V30" s="29">
        <f t="shared" si="13"/>
        <v>1.645338872190178E-3</v>
      </c>
      <c r="W30" s="29">
        <v>4.4872878332459301E-2</v>
      </c>
      <c r="X30" s="29">
        <f t="shared" si="14"/>
        <v>3.9936861715888776E-2</v>
      </c>
      <c r="Y30" s="29">
        <f t="shared" si="15"/>
        <v>4.9360166165705235E-3</v>
      </c>
    </row>
    <row r="31" spans="1:25" ht="15">
      <c r="A31" s="5" t="s">
        <v>71</v>
      </c>
      <c r="B31" s="38">
        <v>4.12828284104405E-3</v>
      </c>
      <c r="C31" s="20">
        <f t="shared" si="0"/>
        <v>3.1787777876039185E-3</v>
      </c>
      <c r="D31" s="20">
        <f t="shared" si="1"/>
        <v>9.4950505344013156E-4</v>
      </c>
      <c r="E31" s="29">
        <v>5.4789194681876497E-3</v>
      </c>
      <c r="F31" s="29">
        <f t="shared" si="2"/>
        <v>4.2187679905044901E-3</v>
      </c>
      <c r="G31" s="26">
        <f t="shared" si="3"/>
        <v>1.2601514776831595E-3</v>
      </c>
      <c r="H31" s="29">
        <v>3.8109225106479601E-3</v>
      </c>
      <c r="I31" s="29">
        <f t="shared" si="4"/>
        <v>2.9344103331989295E-3</v>
      </c>
      <c r="J31" s="30">
        <f t="shared" si="5"/>
        <v>8.7651217744903092E-4</v>
      </c>
      <c r="K31" s="29">
        <v>1.14327675319439E-2</v>
      </c>
      <c r="L31" s="30">
        <f t="shared" si="6"/>
        <v>8.8032309995968033E-3</v>
      </c>
      <c r="M31" s="29">
        <f t="shared" si="7"/>
        <v>2.629536532347097E-3</v>
      </c>
      <c r="N31" s="28">
        <v>4.8774386598116597E-3</v>
      </c>
      <c r="O31" s="29">
        <f t="shared" si="8"/>
        <v>4.340920407232377E-3</v>
      </c>
      <c r="P31" s="29">
        <f t="shared" si="9"/>
        <v>5.3651825257928262E-4</v>
      </c>
      <c r="Q31" s="29">
        <v>6.4731741155058201E-3</v>
      </c>
      <c r="R31" s="29">
        <f t="shared" si="10"/>
        <v>5.7611249628001801E-3</v>
      </c>
      <c r="S31" s="29">
        <f t="shared" si="11"/>
        <v>7.1204915270564021E-4</v>
      </c>
      <c r="T31" s="29">
        <v>4.5024872322653297E-3</v>
      </c>
      <c r="U31" s="29">
        <f t="shared" si="12"/>
        <v>4.0072136367161433E-3</v>
      </c>
      <c r="V31" s="29">
        <f t="shared" si="13"/>
        <v>4.9527359554918631E-4</v>
      </c>
      <c r="W31" s="29">
        <v>1.3507461696795999E-2</v>
      </c>
      <c r="X31" s="29">
        <f t="shared" si="14"/>
        <v>1.2021640910148439E-2</v>
      </c>
      <c r="Y31" s="29">
        <f t="shared" si="15"/>
        <v>1.4858207866475599E-3</v>
      </c>
    </row>
    <row r="32" spans="1:25" ht="15">
      <c r="A32" s="5" t="s">
        <v>72</v>
      </c>
      <c r="B32" s="38">
        <v>2.56995095167225E-5</v>
      </c>
      <c r="C32" s="20">
        <f t="shared" si="0"/>
        <v>1.9788622327876326E-5</v>
      </c>
      <c r="D32" s="20">
        <f t="shared" si="1"/>
        <v>5.910887188846175E-6</v>
      </c>
      <c r="E32" s="29">
        <v>3.4107532946660901E-5</v>
      </c>
      <c r="F32" s="29">
        <f t="shared" si="2"/>
        <v>2.6262800368928895E-5</v>
      </c>
      <c r="G32" s="26">
        <f t="shared" si="3"/>
        <v>7.8447325777320071E-6</v>
      </c>
      <c r="H32" s="29">
        <v>2.3723868518931399E-5</v>
      </c>
      <c r="I32" s="29">
        <f t="shared" si="4"/>
        <v>1.8267378759577179E-5</v>
      </c>
      <c r="J32" s="30">
        <f t="shared" si="5"/>
        <v>5.4564897593542215E-6</v>
      </c>
      <c r="K32" s="29">
        <v>7.1171605556794094E-5</v>
      </c>
      <c r="L32" s="30">
        <f t="shared" si="6"/>
        <v>5.4802136278731452E-5</v>
      </c>
      <c r="M32" s="29">
        <f t="shared" si="7"/>
        <v>1.6369469278062643E-5</v>
      </c>
      <c r="N32" s="28">
        <v>3.0363176672109898E-5</v>
      </c>
      <c r="O32" s="29">
        <f t="shared" si="8"/>
        <v>2.7023227238177811E-5</v>
      </c>
      <c r="P32" s="29">
        <f t="shared" si="9"/>
        <v>3.3399494339320887E-6</v>
      </c>
      <c r="Q32" s="29">
        <v>4.0296996642500403E-5</v>
      </c>
      <c r="R32" s="29">
        <f t="shared" si="10"/>
        <v>3.5864327011825361E-5</v>
      </c>
      <c r="S32" s="29">
        <f t="shared" si="11"/>
        <v>4.4326696306750447E-6</v>
      </c>
      <c r="T32" s="29">
        <v>2.8029017858006298E-5</v>
      </c>
      <c r="U32" s="29">
        <f t="shared" si="12"/>
        <v>2.4945825893625607E-5</v>
      </c>
      <c r="V32" s="29">
        <f t="shared" si="13"/>
        <v>3.0831919643806927E-6</v>
      </c>
      <c r="W32" s="29">
        <v>8.4087053574018902E-5</v>
      </c>
      <c r="X32" s="29">
        <f t="shared" si="14"/>
        <v>7.483747768087683E-5</v>
      </c>
      <c r="Y32" s="29">
        <f t="shared" si="15"/>
        <v>9.2495758931420788E-6</v>
      </c>
    </row>
    <row r="33" spans="1:25" ht="15">
      <c r="A33" s="5" t="s">
        <v>73</v>
      </c>
      <c r="B33" s="38">
        <v>1.1671723199367399E-2</v>
      </c>
      <c r="C33" s="20">
        <f t="shared" si="0"/>
        <v>8.9872268635128975E-3</v>
      </c>
      <c r="D33" s="20">
        <f t="shared" si="1"/>
        <v>2.684496335854502E-3</v>
      </c>
      <c r="E33" s="29">
        <v>1.5490322229990101E-2</v>
      </c>
      <c r="F33" s="29">
        <f t="shared" si="2"/>
        <v>1.1927548117092377E-2</v>
      </c>
      <c r="G33" s="26">
        <f t="shared" si="3"/>
        <v>3.5627741128977232E-3</v>
      </c>
      <c r="H33" s="29">
        <v>1.0774463473358401E-2</v>
      </c>
      <c r="I33" s="29">
        <f t="shared" si="4"/>
        <v>8.2963368744859694E-3</v>
      </c>
      <c r="J33" s="30">
        <f t="shared" si="5"/>
        <v>2.4781265988724323E-3</v>
      </c>
      <c r="K33" s="29">
        <v>3.2323390420075197E-2</v>
      </c>
      <c r="L33" s="30">
        <f t="shared" si="6"/>
        <v>2.4889010623457903E-2</v>
      </c>
      <c r="M33" s="29">
        <f t="shared" si="7"/>
        <v>7.4343797966172961E-3</v>
      </c>
      <c r="N33" s="28">
        <v>1.3789780436850601E-2</v>
      </c>
      <c r="O33" s="29">
        <f t="shared" si="8"/>
        <v>1.2272904588797035E-2</v>
      </c>
      <c r="P33" s="29">
        <f t="shared" si="9"/>
        <v>1.5168758480535662E-3</v>
      </c>
      <c r="Q33" s="29">
        <v>1.83013372403492E-2</v>
      </c>
      <c r="R33" s="29">
        <f t="shared" si="10"/>
        <v>1.6288190143910787E-2</v>
      </c>
      <c r="S33" s="29">
        <f t="shared" si="11"/>
        <v>2.0131470964384118E-3</v>
      </c>
      <c r="T33" s="29">
        <v>1.2729695785668699E-2</v>
      </c>
      <c r="U33" s="29">
        <f t="shared" si="12"/>
        <v>1.1329429249245142E-2</v>
      </c>
      <c r="V33" s="29">
        <f t="shared" si="13"/>
        <v>1.4002665364235569E-3</v>
      </c>
      <c r="W33" s="29">
        <v>3.8189087357006102E-2</v>
      </c>
      <c r="X33" s="29">
        <f t="shared" si="14"/>
        <v>3.3988287747735428E-2</v>
      </c>
      <c r="Y33" s="29">
        <f t="shared" si="15"/>
        <v>4.2007996092706711E-3</v>
      </c>
    </row>
    <row r="34" spans="1:25" ht="15">
      <c r="A34" s="5" t="s">
        <v>74</v>
      </c>
      <c r="B34" s="38">
        <v>0.187634428509273</v>
      </c>
      <c r="C34" s="20">
        <f t="shared" si="0"/>
        <v>0.1444785099521402</v>
      </c>
      <c r="D34" s="20">
        <f t="shared" si="1"/>
        <v>4.3155918557132793E-2</v>
      </c>
      <c r="E34" s="29">
        <v>0.249022163171777</v>
      </c>
      <c r="F34" s="29">
        <f t="shared" si="2"/>
        <v>0.19174706564226829</v>
      </c>
      <c r="G34" s="26">
        <f t="shared" si="3"/>
        <v>5.7275097529508712E-2</v>
      </c>
      <c r="H34" s="29">
        <v>0.17321009604024901</v>
      </c>
      <c r="I34" s="29">
        <f t="shared" si="4"/>
        <v>0.13337177395099173</v>
      </c>
      <c r="J34" s="30">
        <f t="shared" si="5"/>
        <v>3.9838322089257271E-2</v>
      </c>
      <c r="K34" s="29">
        <v>0.51963028812074796</v>
      </c>
      <c r="L34" s="30">
        <f t="shared" si="6"/>
        <v>0.40011532185297594</v>
      </c>
      <c r="M34" s="29">
        <f t="shared" si="7"/>
        <v>0.11951496626777204</v>
      </c>
      <c r="N34" s="28">
        <v>0.22168428151869199</v>
      </c>
      <c r="O34" s="29">
        <f t="shared" si="8"/>
        <v>0.19729901055163587</v>
      </c>
      <c r="P34" s="29">
        <f t="shared" si="9"/>
        <v>2.438527096705612E-2</v>
      </c>
      <c r="Q34" s="29">
        <v>0.29421199384119301</v>
      </c>
      <c r="R34" s="29">
        <f t="shared" si="10"/>
        <v>0.26184867451866178</v>
      </c>
      <c r="S34" s="29">
        <f t="shared" si="11"/>
        <v>3.2363319322531232E-2</v>
      </c>
      <c r="T34" s="29">
        <v>0.20464237825399201</v>
      </c>
      <c r="U34" s="29">
        <f t="shared" si="12"/>
        <v>0.18213171664605288</v>
      </c>
      <c r="V34" s="29">
        <f t="shared" si="13"/>
        <v>2.251066160793912E-2</v>
      </c>
      <c r="W34" s="29">
        <v>0.61392713476197702</v>
      </c>
      <c r="X34" s="29">
        <f t="shared" si="14"/>
        <v>0.54639514993815952</v>
      </c>
      <c r="Y34" s="29">
        <f t="shared" si="15"/>
        <v>6.7531984823817476E-2</v>
      </c>
    </row>
    <row r="35" spans="1:25" ht="15">
      <c r="A35" s="5" t="s">
        <v>76</v>
      </c>
      <c r="B35" s="38">
        <v>9.2809071953068895E-4</v>
      </c>
      <c r="C35" s="20">
        <f t="shared" si="0"/>
        <v>7.1462985403863055E-4</v>
      </c>
      <c r="D35" s="20">
        <f t="shared" si="1"/>
        <v>2.1346086549205848E-4</v>
      </c>
      <c r="E35" s="29">
        <v>1.23173108705773E-3</v>
      </c>
      <c r="F35" s="29">
        <f t="shared" si="2"/>
        <v>9.4843293703445212E-4</v>
      </c>
      <c r="G35" s="26">
        <f t="shared" si="3"/>
        <v>2.832981500232779E-4</v>
      </c>
      <c r="H35" s="29">
        <v>8.5674406312927903E-4</v>
      </c>
      <c r="I35" s="29">
        <f t="shared" si="4"/>
        <v>6.5969292860954486E-4</v>
      </c>
      <c r="J35" s="30">
        <f t="shared" si="5"/>
        <v>1.970511345197342E-4</v>
      </c>
      <c r="K35" s="29">
        <v>2.57023218938784E-3</v>
      </c>
      <c r="L35" s="30">
        <f t="shared" si="6"/>
        <v>1.979078785828637E-3</v>
      </c>
      <c r="M35" s="29">
        <f t="shared" si="7"/>
        <v>5.9115340355920328E-4</v>
      </c>
      <c r="N35" s="28">
        <v>1.0965105177014899E-3</v>
      </c>
      <c r="O35" s="29">
        <f t="shared" si="8"/>
        <v>9.7589436075432609E-4</v>
      </c>
      <c r="P35" s="29">
        <f t="shared" si="9"/>
        <v>1.206161569471639E-4</v>
      </c>
      <c r="Q35" s="29">
        <v>1.4552522329085099E-3</v>
      </c>
      <c r="R35" s="29">
        <f t="shared" si="10"/>
        <v>1.2951744872885739E-3</v>
      </c>
      <c r="S35" s="29">
        <f t="shared" si="11"/>
        <v>1.6007774561993611E-4</v>
      </c>
      <c r="T35" s="29">
        <v>1.0122166469616401E-3</v>
      </c>
      <c r="U35" s="29">
        <f t="shared" si="12"/>
        <v>9.0087281579585973E-4</v>
      </c>
      <c r="V35" s="29">
        <f t="shared" si="13"/>
        <v>1.1134383116578042E-4</v>
      </c>
      <c r="W35" s="29">
        <v>3.0366499408849101E-3</v>
      </c>
      <c r="X35" s="29">
        <f t="shared" si="14"/>
        <v>2.7026184473875701E-3</v>
      </c>
      <c r="Y35" s="29">
        <f t="shared" si="15"/>
        <v>3.3403149349734009E-4</v>
      </c>
    </row>
    <row r="36" spans="1:25" ht="15">
      <c r="A36" s="5" t="s">
        <v>78</v>
      </c>
      <c r="B36" s="38">
        <v>2.6715692324351301E-3</v>
      </c>
      <c r="C36" s="20">
        <f t="shared" si="0"/>
        <v>2.0571083089750502E-3</v>
      </c>
      <c r="D36" s="20">
        <f t="shared" si="1"/>
        <v>6.1446092346007994E-4</v>
      </c>
      <c r="E36" s="29">
        <v>3.54561769185809E-3</v>
      </c>
      <c r="F36" s="29">
        <f t="shared" si="2"/>
        <v>2.7301256227307293E-3</v>
      </c>
      <c r="G36" s="26">
        <f t="shared" si="3"/>
        <v>8.1549206912736075E-4</v>
      </c>
      <c r="H36" s="29">
        <v>2.4661932621037898E-3</v>
      </c>
      <c r="I36" s="29">
        <f t="shared" si="4"/>
        <v>1.8989688118199182E-3</v>
      </c>
      <c r="J36" s="30">
        <f t="shared" si="5"/>
        <v>5.6722445028387167E-4</v>
      </c>
      <c r="K36" s="29">
        <v>7.3985797863113604E-3</v>
      </c>
      <c r="L36" s="30">
        <f t="shared" si="6"/>
        <v>5.696906435459748E-3</v>
      </c>
      <c r="M36" s="29">
        <f t="shared" si="7"/>
        <v>1.7016733508516131E-3</v>
      </c>
      <c r="N36" s="28">
        <v>3.1563765270857802E-3</v>
      </c>
      <c r="O36" s="29">
        <f t="shared" si="8"/>
        <v>2.8091751091063443E-3</v>
      </c>
      <c r="P36" s="29">
        <f t="shared" si="9"/>
        <v>3.4720141797943584E-4</v>
      </c>
      <c r="Q36" s="29">
        <v>4.1890377837598101E-3</v>
      </c>
      <c r="R36" s="29">
        <f t="shared" si="10"/>
        <v>3.7282436275462311E-3</v>
      </c>
      <c r="S36" s="29">
        <f t="shared" si="11"/>
        <v>4.6079415621357912E-4</v>
      </c>
      <c r="T36" s="29">
        <v>2.9137311619157301E-3</v>
      </c>
      <c r="U36" s="29">
        <f t="shared" si="12"/>
        <v>2.5932207341049997E-3</v>
      </c>
      <c r="V36" s="29">
        <f t="shared" si="13"/>
        <v>3.2051042781073029E-4</v>
      </c>
      <c r="W36" s="29">
        <v>8.7411934857471903E-3</v>
      </c>
      <c r="X36" s="29">
        <f t="shared" si="14"/>
        <v>7.7796622023149995E-3</v>
      </c>
      <c r="Y36" s="29">
        <f t="shared" si="15"/>
        <v>9.6153128343219097E-4</v>
      </c>
    </row>
    <row r="37" spans="1:25" ht="15">
      <c r="A37" s="5" t="s">
        <v>79</v>
      </c>
      <c r="B37" s="38">
        <v>4.9015218202760703E-2</v>
      </c>
      <c r="C37" s="20">
        <f t="shared" si="0"/>
        <v>3.774171801612574E-2</v>
      </c>
      <c r="D37" s="20">
        <f t="shared" si="1"/>
        <v>1.1273500186634961E-2</v>
      </c>
      <c r="E37" s="29">
        <v>6.5051364838329406E-2</v>
      </c>
      <c r="F37" s="29">
        <f t="shared" si="2"/>
        <v>5.0089550925513641E-2</v>
      </c>
      <c r="G37" s="26">
        <f t="shared" si="3"/>
        <v>1.4961813912815765E-2</v>
      </c>
      <c r="H37" s="29">
        <v>4.5247190080121097E-2</v>
      </c>
      <c r="I37" s="29">
        <f t="shared" si="4"/>
        <v>3.4840336361693244E-2</v>
      </c>
      <c r="J37" s="30">
        <f t="shared" si="5"/>
        <v>1.0406853718427853E-2</v>
      </c>
      <c r="K37" s="29">
        <v>0.13574157024036301</v>
      </c>
      <c r="L37" s="30">
        <f t="shared" si="6"/>
        <v>0.10452100908507952</v>
      </c>
      <c r="M37" s="29">
        <f t="shared" si="7"/>
        <v>3.1220561155283495E-2</v>
      </c>
      <c r="N37" s="28">
        <v>5.7909966295039098E-2</v>
      </c>
      <c r="O37" s="29">
        <f t="shared" si="8"/>
        <v>5.1539870002584795E-2</v>
      </c>
      <c r="P37" s="29">
        <f t="shared" si="9"/>
        <v>6.3700962924543008E-3</v>
      </c>
      <c r="Q37" s="29">
        <v>7.6856178210827006E-2</v>
      </c>
      <c r="R37" s="29">
        <f t="shared" si="10"/>
        <v>6.840199860763603E-2</v>
      </c>
      <c r="S37" s="29">
        <f t="shared" si="11"/>
        <v>8.4541796031909703E-3</v>
      </c>
      <c r="T37" s="29">
        <v>5.3458157457258001E-2</v>
      </c>
      <c r="U37" s="29">
        <f t="shared" si="12"/>
        <v>4.7577760136959621E-2</v>
      </c>
      <c r="V37" s="29">
        <f t="shared" si="13"/>
        <v>5.8803973202983806E-3</v>
      </c>
      <c r="W37" s="29">
        <v>0.16037447237177399</v>
      </c>
      <c r="X37" s="29">
        <f t="shared" si="14"/>
        <v>0.14273328041087885</v>
      </c>
      <c r="Y37" s="29">
        <f t="shared" si="15"/>
        <v>1.7641191960895138E-2</v>
      </c>
    </row>
    <row r="38" spans="1:25" ht="15">
      <c r="A38" s="5" t="s">
        <v>80</v>
      </c>
      <c r="B38" s="38">
        <v>0.147084545548408</v>
      </c>
      <c r="C38" s="20">
        <f t="shared" si="0"/>
        <v>0.11325510007227416</v>
      </c>
      <c r="D38" s="20">
        <f t="shared" si="1"/>
        <v>3.382944547613384E-2</v>
      </c>
      <c r="E38" s="29">
        <v>0.19520570927521599</v>
      </c>
      <c r="F38" s="29">
        <f t="shared" si="2"/>
        <v>0.15030839614191632</v>
      </c>
      <c r="G38" s="26">
        <f t="shared" si="3"/>
        <v>4.4897313133299678E-2</v>
      </c>
      <c r="H38" s="29">
        <v>0.13577747145277799</v>
      </c>
      <c r="I38" s="29">
        <f t="shared" si="4"/>
        <v>0.10454865301863905</v>
      </c>
      <c r="J38" s="30">
        <f t="shared" si="5"/>
        <v>3.1228818434138939E-2</v>
      </c>
      <c r="K38" s="29">
        <v>0.407332414358335</v>
      </c>
      <c r="L38" s="30">
        <f t="shared" si="6"/>
        <v>0.31364595905591797</v>
      </c>
      <c r="M38" s="29">
        <f t="shared" si="7"/>
        <v>9.3686455302417052E-2</v>
      </c>
      <c r="N38" s="28">
        <v>0.17377584732958901</v>
      </c>
      <c r="O38" s="29">
        <f t="shared" si="8"/>
        <v>0.15466050412333421</v>
      </c>
      <c r="P38" s="29">
        <f t="shared" si="9"/>
        <v>1.9115343206254791E-2</v>
      </c>
      <c r="Q38" s="29">
        <v>0.23062951587738201</v>
      </c>
      <c r="R38" s="29">
        <f t="shared" si="10"/>
        <v>0.20526026913086998</v>
      </c>
      <c r="S38" s="29">
        <f t="shared" si="11"/>
        <v>2.536924674651202E-2</v>
      </c>
      <c r="T38" s="29">
        <v>0.160416888545304</v>
      </c>
      <c r="U38" s="29">
        <f t="shared" si="12"/>
        <v>0.14277103080532055</v>
      </c>
      <c r="V38" s="29">
        <f t="shared" si="13"/>
        <v>1.764585773998344E-2</v>
      </c>
      <c r="W38" s="29">
        <v>0.48125066563591301</v>
      </c>
      <c r="X38" s="29">
        <f t="shared" si="14"/>
        <v>0.4283130924159626</v>
      </c>
      <c r="Y38" s="29">
        <f t="shared" si="15"/>
        <v>5.2937573219950435E-2</v>
      </c>
    </row>
    <row r="39" spans="1:25" ht="15">
      <c r="A39" s="5" t="s">
        <v>81</v>
      </c>
      <c r="B39" s="38">
        <v>4.74765082774255E-2</v>
      </c>
      <c r="C39" s="20">
        <f t="shared" si="0"/>
        <v>3.6556911373617634E-2</v>
      </c>
      <c r="D39" s="20">
        <f t="shared" si="1"/>
        <v>1.0919596903807866E-2</v>
      </c>
      <c r="E39" s="29">
        <v>6.3009240281844195E-2</v>
      </c>
      <c r="F39" s="29">
        <f t="shared" si="2"/>
        <v>4.8517115017020031E-2</v>
      </c>
      <c r="G39" s="26">
        <f t="shared" si="3"/>
        <v>1.4492125264824166E-2</v>
      </c>
      <c r="H39" s="29">
        <v>4.3826767953633702E-2</v>
      </c>
      <c r="I39" s="29">
        <f t="shared" si="4"/>
        <v>3.3746611324297952E-2</v>
      </c>
      <c r="J39" s="30">
        <f t="shared" si="5"/>
        <v>1.0080156629335752E-2</v>
      </c>
      <c r="K39" s="29">
        <v>0.13148030386090101</v>
      </c>
      <c r="L39" s="30">
        <f t="shared" si="6"/>
        <v>0.10123983397289378</v>
      </c>
      <c r="M39" s="29">
        <f t="shared" si="7"/>
        <v>3.0240469888007233E-2</v>
      </c>
      <c r="N39" s="28">
        <v>5.6092028046852697E-2</v>
      </c>
      <c r="O39" s="29">
        <f t="shared" si="8"/>
        <v>4.9921904961698904E-2</v>
      </c>
      <c r="P39" s="29">
        <f t="shared" si="9"/>
        <v>6.1701230851537968E-3</v>
      </c>
      <c r="Q39" s="29">
        <v>7.4443471125710606E-2</v>
      </c>
      <c r="R39" s="29">
        <f t="shared" si="10"/>
        <v>6.6254689301882441E-2</v>
      </c>
      <c r="S39" s="29">
        <f t="shared" si="11"/>
        <v>8.1887818238281663E-3</v>
      </c>
      <c r="T39" s="29">
        <v>5.1779972589665602E-2</v>
      </c>
      <c r="U39" s="29">
        <f t="shared" si="12"/>
        <v>4.6084175604802387E-2</v>
      </c>
      <c r="V39" s="29">
        <f t="shared" si="13"/>
        <v>5.6957969848632165E-3</v>
      </c>
      <c r="W39" s="29">
        <v>0.155339917768997</v>
      </c>
      <c r="X39" s="29">
        <f t="shared" si="14"/>
        <v>0.13825252681440733</v>
      </c>
      <c r="Y39" s="29">
        <f t="shared" si="15"/>
        <v>1.7087390954589669E-2</v>
      </c>
    </row>
    <row r="40" spans="1:25" ht="15">
      <c r="A40" s="5" t="s">
        <v>83</v>
      </c>
      <c r="B40" s="38">
        <v>12.384817634731901</v>
      </c>
      <c r="C40" s="20">
        <f t="shared" si="0"/>
        <v>9.5363095787435643</v>
      </c>
      <c r="D40" s="20">
        <f t="shared" si="1"/>
        <v>2.8485080559883373</v>
      </c>
      <c r="E40" s="29">
        <v>16.4367174105071</v>
      </c>
      <c r="F40" s="29">
        <f t="shared" si="2"/>
        <v>12.656272406090467</v>
      </c>
      <c r="G40" s="26">
        <f t="shared" si="3"/>
        <v>3.7804450044166331</v>
      </c>
      <c r="H40" s="29">
        <v>11.4327390180788</v>
      </c>
      <c r="I40" s="29">
        <f t="shared" si="4"/>
        <v>8.8032090439206758</v>
      </c>
      <c r="J40" s="30">
        <f t="shared" si="5"/>
        <v>2.6295299741581242</v>
      </c>
      <c r="K40" s="29">
        <v>34.298217054236503</v>
      </c>
      <c r="L40" s="30">
        <f t="shared" si="6"/>
        <v>26.409627131762107</v>
      </c>
      <c r="M40" s="29">
        <f t="shared" si="7"/>
        <v>7.8885899224743961</v>
      </c>
      <c r="N40" s="28">
        <v>14.632279485744199</v>
      </c>
      <c r="O40" s="29">
        <f t="shared" si="8"/>
        <v>13.022728742312337</v>
      </c>
      <c r="P40" s="29">
        <f t="shared" si="9"/>
        <v>1.6095507434318619</v>
      </c>
      <c r="Q40" s="29">
        <v>19.4194739133067</v>
      </c>
      <c r="R40" s="29">
        <f t="shared" si="10"/>
        <v>17.283331782842964</v>
      </c>
      <c r="S40" s="29">
        <f t="shared" si="11"/>
        <v>2.1361421304637371</v>
      </c>
      <c r="T40" s="29">
        <v>13.507428008545199</v>
      </c>
      <c r="U40" s="29">
        <f t="shared" si="12"/>
        <v>12.021610927605227</v>
      </c>
      <c r="V40" s="29">
        <f t="shared" si="13"/>
        <v>1.485817080939972</v>
      </c>
      <c r="W40" s="29">
        <v>40.5222840256355</v>
      </c>
      <c r="X40" s="29">
        <f t="shared" si="14"/>
        <v>36.064832782815593</v>
      </c>
      <c r="Y40" s="29">
        <f t="shared" si="15"/>
        <v>4.4574512428199053</v>
      </c>
    </row>
    <row r="41" spans="1:25" ht="15">
      <c r="A41" s="5" t="s">
        <v>86</v>
      </c>
      <c r="B41" s="38">
        <v>0.29937174230955299</v>
      </c>
      <c r="C41" s="20">
        <f t="shared" si="0"/>
        <v>0.23051624157835582</v>
      </c>
      <c r="D41" s="20">
        <f t="shared" si="1"/>
        <v>6.8855500731197186E-2</v>
      </c>
      <c r="E41" s="29">
        <v>0.39731620393292899</v>
      </c>
      <c r="F41" s="29">
        <f t="shared" si="2"/>
        <v>0.30593347702835533</v>
      </c>
      <c r="G41" s="26">
        <f t="shared" si="3"/>
        <v>9.1382726904573677E-2</v>
      </c>
      <c r="H41" s="29">
        <v>0.27635764208705399</v>
      </c>
      <c r="I41" s="29">
        <f t="shared" si="4"/>
        <v>0.21279538440703158</v>
      </c>
      <c r="J41" s="30">
        <f t="shared" si="5"/>
        <v>6.3562257680022424E-2</v>
      </c>
      <c r="K41" s="29">
        <v>0.82907292626116202</v>
      </c>
      <c r="L41" s="30">
        <f t="shared" si="6"/>
        <v>0.63838615322109482</v>
      </c>
      <c r="M41" s="29">
        <f t="shared" si="7"/>
        <v>0.19068677304006729</v>
      </c>
      <c r="N41" s="28">
        <v>0.35369846636440999</v>
      </c>
      <c r="O41" s="29">
        <f t="shared" si="8"/>
        <v>0.31479163506432489</v>
      </c>
      <c r="P41" s="29">
        <f t="shared" si="9"/>
        <v>3.8906831300085098E-2</v>
      </c>
      <c r="Q41" s="29">
        <v>0.46941682240502303</v>
      </c>
      <c r="R41" s="29">
        <f t="shared" si="10"/>
        <v>0.41778097194047048</v>
      </c>
      <c r="S41" s="29">
        <f t="shared" si="11"/>
        <v>5.1635850464552532E-2</v>
      </c>
      <c r="T41" s="29">
        <v>0.32650801782488797</v>
      </c>
      <c r="U41" s="29">
        <f t="shared" si="12"/>
        <v>0.29059213586415028</v>
      </c>
      <c r="V41" s="29">
        <f t="shared" si="13"/>
        <v>3.5915881960737681E-2</v>
      </c>
      <c r="W41" s="29">
        <v>0.97952405347466498</v>
      </c>
      <c r="X41" s="29">
        <f t="shared" si="14"/>
        <v>0.8717764075924519</v>
      </c>
      <c r="Y41" s="29">
        <f t="shared" si="15"/>
        <v>0.10774764588221315</v>
      </c>
    </row>
    <row r="42" spans="1:25" ht="15">
      <c r="A42" s="5" t="s">
        <v>88</v>
      </c>
      <c r="B42" s="38">
        <v>4.9313855984477899E-2</v>
      </c>
      <c r="C42" s="20">
        <f t="shared" si="0"/>
        <v>3.797166910804798E-2</v>
      </c>
      <c r="D42" s="20">
        <f t="shared" si="1"/>
        <v>1.1342186876429917E-2</v>
      </c>
      <c r="E42" s="29">
        <v>6.54477069542133E-2</v>
      </c>
      <c r="F42" s="29">
        <f t="shared" si="2"/>
        <v>5.0394734354744244E-2</v>
      </c>
      <c r="G42" s="26">
        <f t="shared" si="3"/>
        <v>1.5052972599469059E-2</v>
      </c>
      <c r="H42" s="29">
        <v>4.5522870184585097E-2</v>
      </c>
      <c r="I42" s="29">
        <f t="shared" si="4"/>
        <v>3.5052610042130526E-2</v>
      </c>
      <c r="J42" s="30">
        <f t="shared" si="5"/>
        <v>1.0470260142454573E-2</v>
      </c>
      <c r="K42" s="29">
        <v>0.13656861055375499</v>
      </c>
      <c r="L42" s="30">
        <f t="shared" si="6"/>
        <v>0.10515783012639135</v>
      </c>
      <c r="M42" s="29">
        <f t="shared" si="7"/>
        <v>3.1410780427363651E-2</v>
      </c>
      <c r="N42" s="28">
        <v>5.8262797609634702E-2</v>
      </c>
      <c r="O42" s="29">
        <f t="shared" si="8"/>
        <v>5.1853889872574888E-2</v>
      </c>
      <c r="P42" s="29">
        <f t="shared" si="9"/>
        <v>6.408907737059817E-3</v>
      </c>
      <c r="Q42" s="29">
        <v>7.7324444178290305E-2</v>
      </c>
      <c r="R42" s="29">
        <f t="shared" si="10"/>
        <v>6.8818755318678371E-2</v>
      </c>
      <c r="S42" s="29">
        <f t="shared" si="11"/>
        <v>8.5056888596119328E-3</v>
      </c>
      <c r="T42" s="29">
        <v>5.3783864985309501E-2</v>
      </c>
      <c r="U42" s="29">
        <f t="shared" si="12"/>
        <v>4.7867639836925456E-2</v>
      </c>
      <c r="V42" s="29">
        <f t="shared" si="13"/>
        <v>5.9162251483840453E-3</v>
      </c>
      <c r="W42" s="29">
        <v>0.16135159495592899</v>
      </c>
      <c r="X42" s="29">
        <f t="shared" si="14"/>
        <v>0.14360291951077681</v>
      </c>
      <c r="Y42" s="29">
        <f t="shared" si="15"/>
        <v>1.7748675445152188E-2</v>
      </c>
    </row>
    <row r="43" spans="1:25" ht="15">
      <c r="A43" s="5" t="s">
        <v>89</v>
      </c>
      <c r="B43" s="38">
        <v>8.2041847074866699E-4</v>
      </c>
      <c r="C43" s="20">
        <f t="shared" si="0"/>
        <v>6.3172222247647358E-4</v>
      </c>
      <c r="D43" s="20">
        <f t="shared" si="1"/>
        <v>1.8869624827219341E-4</v>
      </c>
      <c r="E43" s="29">
        <v>1.0888320651762399E-3</v>
      </c>
      <c r="F43" s="29">
        <f t="shared" si="2"/>
        <v>8.3840069018570481E-4</v>
      </c>
      <c r="G43" s="26">
        <f t="shared" si="3"/>
        <v>2.5043137499053517E-4</v>
      </c>
      <c r="H43" s="29">
        <v>7.5734908161882697E-4</v>
      </c>
      <c r="I43" s="29">
        <f t="shared" si="4"/>
        <v>5.8315879284649675E-4</v>
      </c>
      <c r="J43" s="30">
        <f t="shared" si="5"/>
        <v>1.7419028877233022E-4</v>
      </c>
      <c r="K43" s="29">
        <v>2.2720472448564798E-3</v>
      </c>
      <c r="L43" s="30">
        <f t="shared" si="6"/>
        <v>1.7494763785394895E-3</v>
      </c>
      <c r="M43" s="29">
        <f t="shared" si="7"/>
        <v>5.2257086631699035E-4</v>
      </c>
      <c r="N43" s="28">
        <v>9.6929908161067597E-4</v>
      </c>
      <c r="O43" s="29">
        <f t="shared" si="8"/>
        <v>8.6267618263350158E-4</v>
      </c>
      <c r="P43" s="29">
        <f t="shared" si="9"/>
        <v>1.0662289897717436E-4</v>
      </c>
      <c r="Q43" s="29">
        <v>1.2864214525064E-3</v>
      </c>
      <c r="R43" s="29">
        <f t="shared" si="10"/>
        <v>1.144915092730696E-3</v>
      </c>
      <c r="S43" s="29">
        <f t="shared" si="11"/>
        <v>1.41506359775704E-4</v>
      </c>
      <c r="T43" s="29">
        <v>8.9478454647897202E-4</v>
      </c>
      <c r="U43" s="29">
        <f t="shared" si="12"/>
        <v>7.9635824636628506E-4</v>
      </c>
      <c r="V43" s="29">
        <f t="shared" si="13"/>
        <v>9.8426300112686922E-5</v>
      </c>
      <c r="W43" s="29">
        <v>2.6843536394369201E-3</v>
      </c>
      <c r="X43" s="29">
        <f t="shared" si="14"/>
        <v>2.3890747390988591E-3</v>
      </c>
      <c r="Y43" s="29">
        <f t="shared" si="15"/>
        <v>2.9527890033806121E-4</v>
      </c>
    </row>
    <row r="44" spans="1:25" ht="15">
      <c r="A44" s="5" t="s">
        <v>90</v>
      </c>
      <c r="B44" s="38">
        <v>5.8743600945528398E-8</v>
      </c>
      <c r="C44" s="20">
        <f t="shared" si="0"/>
        <v>4.5232572728056868E-8</v>
      </c>
      <c r="D44" s="20">
        <f t="shared" si="1"/>
        <v>1.3511028217471532E-8</v>
      </c>
      <c r="E44" s="29">
        <v>7.7962550349506801E-8</v>
      </c>
      <c r="F44" s="29">
        <f t="shared" si="2"/>
        <v>6.0031163769120235E-8</v>
      </c>
      <c r="G44" s="26">
        <f t="shared" si="3"/>
        <v>1.7931386580386566E-8</v>
      </c>
      <c r="H44" s="29">
        <v>5.4227706729323498E-8</v>
      </c>
      <c r="I44" s="29">
        <f t="shared" si="4"/>
        <v>4.1755334181579094E-8</v>
      </c>
      <c r="J44" s="30">
        <f t="shared" si="5"/>
        <v>1.2472372547744405E-8</v>
      </c>
      <c r="K44" s="29">
        <v>1.6268312018796999E-7</v>
      </c>
      <c r="L44" s="30">
        <f t="shared" si="6"/>
        <v>1.2526600254473691E-7</v>
      </c>
      <c r="M44" s="29">
        <f t="shared" si="7"/>
        <v>3.7417117643233099E-8</v>
      </c>
      <c r="N44" s="28">
        <v>6.9403750009485297E-8</v>
      </c>
      <c r="O44" s="29">
        <f t="shared" si="8"/>
        <v>6.176933750844191E-8</v>
      </c>
      <c r="P44" s="29">
        <f t="shared" si="9"/>
        <v>7.6344125010433823E-9</v>
      </c>
      <c r="Q44" s="29">
        <v>9.2110345083824197E-8</v>
      </c>
      <c r="R44" s="29">
        <f t="shared" si="10"/>
        <v>8.197820712460354E-8</v>
      </c>
      <c r="S44" s="29">
        <f t="shared" si="11"/>
        <v>1.0132137959220661E-8</v>
      </c>
      <c r="T44" s="29">
        <v>6.4068360482694203E-8</v>
      </c>
      <c r="U44" s="29">
        <f t="shared" si="12"/>
        <v>5.702084082959784E-8</v>
      </c>
      <c r="V44" s="29">
        <f t="shared" si="13"/>
        <v>7.0475196530963624E-9</v>
      </c>
      <c r="W44" s="29">
        <v>1.9220508144808299E-7</v>
      </c>
      <c r="X44" s="29">
        <f t="shared" si="14"/>
        <v>1.7106252248879388E-7</v>
      </c>
      <c r="Y44" s="29">
        <f t="shared" si="15"/>
        <v>2.1142558959289129E-8</v>
      </c>
    </row>
    <row r="45" spans="1:25" ht="15">
      <c r="A45" s="5" t="s">
        <v>92</v>
      </c>
      <c r="B45" s="38">
        <v>8.1699920227665095E-7</v>
      </c>
      <c r="C45" s="20">
        <f t="shared" si="0"/>
        <v>6.2908938575302126E-7</v>
      </c>
      <c r="D45" s="20">
        <f t="shared" si="1"/>
        <v>1.8790981652362972E-7</v>
      </c>
      <c r="E45" s="29">
        <v>1.08429412596044E-6</v>
      </c>
      <c r="F45" s="29">
        <f t="shared" si="2"/>
        <v>8.3490647698953875E-7</v>
      </c>
      <c r="G45" s="26">
        <f t="shared" si="3"/>
        <v>2.4938764897090122E-7</v>
      </c>
      <c r="H45" s="29">
        <v>7.5419266824026502E-7</v>
      </c>
      <c r="I45" s="29">
        <f t="shared" si="4"/>
        <v>5.8072835454500413E-7</v>
      </c>
      <c r="J45" s="30">
        <f t="shared" si="5"/>
        <v>1.7346431369526097E-7</v>
      </c>
      <c r="K45" s="29">
        <v>2.2625780047208E-6</v>
      </c>
      <c r="L45" s="30">
        <f t="shared" si="6"/>
        <v>1.7421850636350161E-6</v>
      </c>
      <c r="M45" s="29">
        <f t="shared" si="7"/>
        <v>5.2039294108578405E-7</v>
      </c>
      <c r="N45" s="28">
        <v>9.6525932152740806E-7</v>
      </c>
      <c r="O45" s="29">
        <f t="shared" si="8"/>
        <v>8.5908079615939314E-7</v>
      </c>
      <c r="P45" s="29">
        <f t="shared" si="9"/>
        <v>1.0617852536801489E-7</v>
      </c>
      <c r="Q45" s="29">
        <v>1.2810600174935299E-6</v>
      </c>
      <c r="R45" s="29">
        <f t="shared" si="10"/>
        <v>1.1401434155692417E-6</v>
      </c>
      <c r="S45" s="29">
        <f t="shared" si="11"/>
        <v>1.4091660192428828E-7</v>
      </c>
      <c r="T45" s="29">
        <v>8.9105534156939601E-7</v>
      </c>
      <c r="U45" s="29">
        <f t="shared" si="12"/>
        <v>7.9303925399676249E-7</v>
      </c>
      <c r="V45" s="29">
        <f t="shared" si="13"/>
        <v>9.801608757263356E-8</v>
      </c>
      <c r="W45" s="29">
        <v>2.6731660247081899E-6</v>
      </c>
      <c r="X45" s="29">
        <f t="shared" si="14"/>
        <v>2.3791177619902893E-6</v>
      </c>
      <c r="Y45" s="29">
        <f t="shared" si="15"/>
        <v>2.9404826271790088E-7</v>
      </c>
    </row>
    <row r="46" spans="1:25" ht="15">
      <c r="A46" s="5" t="s">
        <v>95</v>
      </c>
      <c r="B46" s="38">
        <v>1.1408040767372E-4</v>
      </c>
      <c r="C46" s="20">
        <f t="shared" si="0"/>
        <v>8.7841913908764396E-5</v>
      </c>
      <c r="D46" s="20">
        <f t="shared" si="1"/>
        <v>2.6238493764955601E-5</v>
      </c>
      <c r="E46" s="29">
        <v>1.51403716898491E-4</v>
      </c>
      <c r="F46" s="29">
        <f t="shared" si="2"/>
        <v>1.1658086201183807E-4</v>
      </c>
      <c r="G46" s="26">
        <f t="shared" si="3"/>
        <v>3.4822854886652929E-5</v>
      </c>
      <c r="H46" s="29">
        <v>1.05310515380707E-4</v>
      </c>
      <c r="I46" s="29">
        <f t="shared" si="4"/>
        <v>8.1089096843144393E-5</v>
      </c>
      <c r="J46" s="30">
        <f t="shared" si="5"/>
        <v>2.4221418537562613E-5</v>
      </c>
      <c r="K46" s="29">
        <v>3.1593154614212001E-4</v>
      </c>
      <c r="L46" s="30">
        <f t="shared" si="6"/>
        <v>2.4326729052943241E-4</v>
      </c>
      <c r="M46" s="29">
        <f t="shared" si="7"/>
        <v>7.26642556126876E-5</v>
      </c>
      <c r="N46" s="28">
        <v>1.34782477882295E-4</v>
      </c>
      <c r="O46" s="29">
        <f t="shared" si="8"/>
        <v>1.1995640531524255E-4</v>
      </c>
      <c r="P46" s="29">
        <f t="shared" si="9"/>
        <v>1.4826072567052449E-5</v>
      </c>
      <c r="Q46" s="29">
        <v>1.7887881486655099E-4</v>
      </c>
      <c r="R46" s="29">
        <f t="shared" si="10"/>
        <v>1.5920214523123039E-4</v>
      </c>
      <c r="S46" s="29">
        <f t="shared" si="11"/>
        <v>1.9676669635320609E-5</v>
      </c>
      <c r="T46" s="29">
        <v>1.2442112102780401E-4</v>
      </c>
      <c r="U46" s="29">
        <f t="shared" si="12"/>
        <v>1.1073479771474556E-4</v>
      </c>
      <c r="V46" s="29">
        <f t="shared" si="13"/>
        <v>1.3686323313058442E-5</v>
      </c>
      <c r="W46" s="29">
        <v>3.7326336308341298E-4</v>
      </c>
      <c r="X46" s="29">
        <f t="shared" si="14"/>
        <v>3.3220439314423755E-4</v>
      </c>
      <c r="Y46" s="29">
        <f t="shared" si="15"/>
        <v>4.105896993917543E-5</v>
      </c>
    </row>
    <row r="47" spans="1:25" ht="15">
      <c r="A47" s="5" t="s">
        <v>97</v>
      </c>
      <c r="B47" s="38">
        <v>2.8219437576976501E-2</v>
      </c>
      <c r="C47" s="20">
        <f t="shared" si="0"/>
        <v>2.1728966934271905E-2</v>
      </c>
      <c r="D47" s="20">
        <f t="shared" si="1"/>
        <v>6.4904706427045952E-3</v>
      </c>
      <c r="E47" s="29">
        <v>3.7451897526163902E-2</v>
      </c>
      <c r="F47" s="29">
        <f t="shared" si="2"/>
        <v>2.8837961095146206E-2</v>
      </c>
      <c r="G47" s="26">
        <f t="shared" si="3"/>
        <v>8.6139364310176981E-3</v>
      </c>
      <c r="H47" s="29">
        <v>2.6050077972062401E-2</v>
      </c>
      <c r="I47" s="29">
        <f t="shared" si="4"/>
        <v>2.0058560038488049E-2</v>
      </c>
      <c r="J47" s="30">
        <f t="shared" si="5"/>
        <v>5.9915179335743524E-3</v>
      </c>
      <c r="K47" s="29">
        <v>7.8150233916187098E-2</v>
      </c>
      <c r="L47" s="30">
        <f t="shared" si="6"/>
        <v>6.0175680115464064E-2</v>
      </c>
      <c r="M47" s="29">
        <f t="shared" si="7"/>
        <v>1.7974553800723034E-2</v>
      </c>
      <c r="N47" s="28">
        <v>3.3340393838247301E-2</v>
      </c>
      <c r="O47" s="29">
        <f t="shared" si="8"/>
        <v>2.96729505160401E-2</v>
      </c>
      <c r="P47" s="29">
        <f t="shared" si="9"/>
        <v>3.667443322207203E-3</v>
      </c>
      <c r="Q47" s="29">
        <v>4.4248260090439702E-2</v>
      </c>
      <c r="R47" s="29">
        <f t="shared" si="10"/>
        <v>3.9380951480491339E-2</v>
      </c>
      <c r="S47" s="29">
        <f t="shared" si="11"/>
        <v>4.8673086099483669E-3</v>
      </c>
      <c r="T47" s="29">
        <v>3.0777362473524701E-2</v>
      </c>
      <c r="U47" s="29">
        <f t="shared" si="12"/>
        <v>2.7391852601436985E-2</v>
      </c>
      <c r="V47" s="29">
        <f t="shared" si="13"/>
        <v>3.3855098720877172E-3</v>
      </c>
      <c r="W47" s="29">
        <v>9.2332087420574097E-2</v>
      </c>
      <c r="X47" s="29">
        <f t="shared" si="14"/>
        <v>8.2175557804310947E-2</v>
      </c>
      <c r="Y47" s="29">
        <f t="shared" si="15"/>
        <v>1.0156529616263151E-2</v>
      </c>
    </row>
    <row r="48" spans="1:25" ht="15">
      <c r="A48" s="11" t="s">
        <v>99</v>
      </c>
      <c r="B48" s="38">
        <v>6.9351596666546597E-2</v>
      </c>
      <c r="C48" s="20">
        <f t="shared" si="0"/>
        <v>5.3400729433240882E-2</v>
      </c>
      <c r="D48" s="20">
        <f t="shared" si="1"/>
        <v>1.5950867233305719E-2</v>
      </c>
      <c r="E48" s="29">
        <v>9.2041128904371397E-2</v>
      </c>
      <c r="F48" s="29">
        <f t="shared" si="2"/>
        <v>7.0871669256365982E-2</v>
      </c>
      <c r="G48" s="26">
        <f t="shared" si="3"/>
        <v>2.1169459648005422E-2</v>
      </c>
      <c r="H48" s="29">
        <v>6.4020216410143202E-2</v>
      </c>
      <c r="I48" s="29">
        <f t="shared" si="4"/>
        <v>4.9295566635810265E-2</v>
      </c>
      <c r="J48" s="30">
        <f t="shared" si="5"/>
        <v>1.4724649774332937E-2</v>
      </c>
      <c r="K48" s="29">
        <v>0.19206064923042901</v>
      </c>
      <c r="L48" s="30">
        <f t="shared" si="6"/>
        <v>0.14788669990743034</v>
      </c>
      <c r="M48" s="29">
        <f t="shared" si="7"/>
        <v>4.4173949322998673E-2</v>
      </c>
      <c r="N48" s="28">
        <v>8.1936769287720104E-2</v>
      </c>
      <c r="O48" s="29">
        <f t="shared" si="8"/>
        <v>7.2923724666070888E-2</v>
      </c>
      <c r="P48" s="29">
        <f t="shared" si="9"/>
        <v>9.0130446216492108E-3</v>
      </c>
      <c r="Q48" s="29">
        <v>0.1087437507788</v>
      </c>
      <c r="R48" s="29">
        <f t="shared" si="10"/>
        <v>9.6781938193131994E-2</v>
      </c>
      <c r="S48" s="29">
        <f t="shared" si="11"/>
        <v>1.1961812585667999E-2</v>
      </c>
      <c r="T48" s="29">
        <v>7.5637908193657399E-2</v>
      </c>
      <c r="U48" s="29">
        <f t="shared" si="12"/>
        <v>6.7317738292355087E-2</v>
      </c>
      <c r="V48" s="29">
        <f t="shared" si="13"/>
        <v>8.3201699013023146E-3</v>
      </c>
      <c r="W48" s="29">
        <v>0.226913724580972</v>
      </c>
      <c r="X48" s="29">
        <f t="shared" si="14"/>
        <v>0.20195321487706508</v>
      </c>
      <c r="Y48" s="29">
        <f t="shared" si="15"/>
        <v>2.4960509703906921E-2</v>
      </c>
    </row>
    <row r="49" spans="1:25" ht="15">
      <c r="A49" s="5" t="s">
        <v>100</v>
      </c>
      <c r="B49" s="38">
        <v>2.5987666834599399E-3</v>
      </c>
      <c r="C49" s="20">
        <f t="shared" si="0"/>
        <v>2.0010503462641539E-3</v>
      </c>
      <c r="D49" s="20">
        <f t="shared" si="1"/>
        <v>5.9771633719578625E-4</v>
      </c>
      <c r="E49" s="29">
        <v>3.4489965740053799E-3</v>
      </c>
      <c r="F49" s="29">
        <f t="shared" si="2"/>
        <v>2.6557273619841424E-3</v>
      </c>
      <c r="G49" s="26">
        <f t="shared" si="3"/>
        <v>7.9326921202123736E-4</v>
      </c>
      <c r="H49" s="29">
        <v>2.3989873841625499E-3</v>
      </c>
      <c r="I49" s="29">
        <f t="shared" si="4"/>
        <v>1.8472202858051635E-3</v>
      </c>
      <c r="J49" s="30">
        <f t="shared" si="5"/>
        <v>5.5176709835738646E-4</v>
      </c>
      <c r="K49" s="29">
        <v>7.1969621524876704E-3</v>
      </c>
      <c r="L49" s="30">
        <f t="shared" si="6"/>
        <v>5.5416608574155061E-3</v>
      </c>
      <c r="M49" s="29">
        <f t="shared" si="7"/>
        <v>1.6553012950721643E-3</v>
      </c>
      <c r="N49" s="28">
        <v>3.0703625642404899E-3</v>
      </c>
      <c r="O49" s="29">
        <f t="shared" si="8"/>
        <v>2.7326226821740361E-3</v>
      </c>
      <c r="P49" s="29">
        <f t="shared" si="9"/>
        <v>3.3773988206645388E-4</v>
      </c>
      <c r="Q49" s="29">
        <v>4.0748829175080003E-3</v>
      </c>
      <c r="R49" s="29">
        <f t="shared" si="10"/>
        <v>3.6266457965821201E-3</v>
      </c>
      <c r="S49" s="29">
        <f t="shared" si="11"/>
        <v>4.4823712092588003E-4</v>
      </c>
      <c r="T49" s="29">
        <v>2.83432949302372E-3</v>
      </c>
      <c r="U49" s="29">
        <f t="shared" si="12"/>
        <v>2.5225532487911108E-3</v>
      </c>
      <c r="V49" s="29">
        <f t="shared" si="13"/>
        <v>3.1177624423260917E-4</v>
      </c>
      <c r="W49" s="29">
        <v>8.5029884790711503E-3</v>
      </c>
      <c r="X49" s="29">
        <f t="shared" si="14"/>
        <v>7.5676597463733243E-3</v>
      </c>
      <c r="Y49" s="29">
        <f t="shared" si="15"/>
        <v>9.3532873269782659E-4</v>
      </c>
    </row>
    <row r="50" spans="1:25" ht="15">
      <c r="A50" s="5" t="s">
        <v>101</v>
      </c>
      <c r="B50" s="38">
        <v>0.36897652840723</v>
      </c>
      <c r="C50" s="20">
        <f t="shared" si="0"/>
        <v>0.28411192687356712</v>
      </c>
      <c r="D50" s="20">
        <f t="shared" si="1"/>
        <v>8.4864601533662903E-2</v>
      </c>
      <c r="E50" s="29">
        <v>0.48969335741622899</v>
      </c>
      <c r="F50" s="29">
        <f t="shared" si="2"/>
        <v>0.37706388521049633</v>
      </c>
      <c r="G50" s="26">
        <f t="shared" si="3"/>
        <v>0.11262947220573268</v>
      </c>
      <c r="H50" s="29">
        <v>0.34061158407747</v>
      </c>
      <c r="I50" s="29">
        <f t="shared" si="4"/>
        <v>0.26227091973965189</v>
      </c>
      <c r="J50" s="30">
        <f t="shared" si="5"/>
        <v>7.8340664337818097E-2</v>
      </c>
      <c r="K50" s="29">
        <v>1.02183475223241</v>
      </c>
      <c r="L50" s="30">
        <f t="shared" si="6"/>
        <v>0.78681275921895577</v>
      </c>
      <c r="M50" s="29">
        <f t="shared" si="7"/>
        <v>0.23502199301345433</v>
      </c>
      <c r="N50" s="28">
        <v>0.43593437114434302</v>
      </c>
      <c r="O50" s="29">
        <f t="shared" si="8"/>
        <v>0.3879815903184653</v>
      </c>
      <c r="P50" s="29">
        <f t="shared" si="9"/>
        <v>4.7952780825877735E-2</v>
      </c>
      <c r="Q50" s="29">
        <v>0.57855757584449796</v>
      </c>
      <c r="R50" s="29">
        <f t="shared" si="10"/>
        <v>0.51491624250160317</v>
      </c>
      <c r="S50" s="29">
        <f t="shared" si="11"/>
        <v>6.3641333342894776E-2</v>
      </c>
      <c r="T50" s="29">
        <v>0.40242206557218202</v>
      </c>
      <c r="U50" s="29">
        <f t="shared" si="12"/>
        <v>0.35815563835924202</v>
      </c>
      <c r="V50" s="29">
        <f t="shared" si="13"/>
        <v>4.4266427212940024E-2</v>
      </c>
      <c r="W50" s="29">
        <v>1.2072661967165399</v>
      </c>
      <c r="X50" s="29">
        <f t="shared" si="14"/>
        <v>1.0744669150777206</v>
      </c>
      <c r="Y50" s="29">
        <f t="shared" si="15"/>
        <v>0.13279928163881938</v>
      </c>
    </row>
    <row r="51" spans="1:25" ht="15">
      <c r="A51" s="5" t="s">
        <v>103</v>
      </c>
      <c r="B51" s="38">
        <v>2.05288259244856E-2</v>
      </c>
      <c r="C51" s="20">
        <f t="shared" si="0"/>
        <v>1.5807195961853912E-2</v>
      </c>
      <c r="D51" s="20">
        <f t="shared" si="1"/>
        <v>4.7216299626316885E-3</v>
      </c>
      <c r="E51" s="29">
        <v>2.7245173925208699E-2</v>
      </c>
      <c r="F51" s="29">
        <f t="shared" si="2"/>
        <v>2.0978783922410697E-2</v>
      </c>
      <c r="G51" s="26">
        <f t="shared" si="3"/>
        <v>6.2663900027980007E-3</v>
      </c>
      <c r="H51" s="29">
        <v>1.8950679458050498E-2</v>
      </c>
      <c r="I51" s="29">
        <f t="shared" si="4"/>
        <v>1.4592023182698885E-2</v>
      </c>
      <c r="J51" s="30">
        <f t="shared" si="5"/>
        <v>4.3586562753516146E-3</v>
      </c>
      <c r="K51" s="29">
        <v>5.6852038374151502E-2</v>
      </c>
      <c r="L51" s="30">
        <f t="shared" si="6"/>
        <v>4.3776069548096659E-2</v>
      </c>
      <c r="M51" s="29">
        <f t="shared" si="7"/>
        <v>1.3075968826054846E-2</v>
      </c>
      <c r="N51" s="28">
        <v>2.4254173723064799E-2</v>
      </c>
      <c r="O51" s="29">
        <f t="shared" si="8"/>
        <v>2.1586214613527673E-2</v>
      </c>
      <c r="P51" s="29">
        <f t="shared" si="9"/>
        <v>2.6679591095371278E-3</v>
      </c>
      <c r="Q51" s="29">
        <v>3.2189331427324899E-2</v>
      </c>
      <c r="R51" s="29">
        <f t="shared" si="10"/>
        <v>2.864850497031916E-2</v>
      </c>
      <c r="S51" s="29">
        <f t="shared" si="11"/>
        <v>3.5408264570057388E-3</v>
      </c>
      <c r="T51" s="29">
        <v>2.2389642419708401E-2</v>
      </c>
      <c r="U51" s="29">
        <f t="shared" si="12"/>
        <v>1.9926781753540478E-2</v>
      </c>
      <c r="V51" s="29">
        <f t="shared" si="13"/>
        <v>2.4628606661679241E-3</v>
      </c>
      <c r="W51" s="29">
        <v>6.7168927259125197E-2</v>
      </c>
      <c r="X51" s="29">
        <f t="shared" si="14"/>
        <v>5.9780345260621426E-2</v>
      </c>
      <c r="Y51" s="29">
        <f t="shared" si="15"/>
        <v>7.3885819985037718E-3</v>
      </c>
    </row>
    <row r="52" spans="1:25" ht="15">
      <c r="A52" s="5" t="s">
        <v>104</v>
      </c>
      <c r="B52" s="38">
        <v>0</v>
      </c>
      <c r="C52" s="20">
        <f t="shared" si="0"/>
        <v>0</v>
      </c>
      <c r="D52" s="20">
        <f t="shared" si="1"/>
        <v>0</v>
      </c>
      <c r="E52" s="29">
        <v>0</v>
      </c>
      <c r="F52" s="29">
        <f t="shared" si="2"/>
        <v>0</v>
      </c>
      <c r="G52" s="26">
        <f t="shared" si="3"/>
        <v>0</v>
      </c>
      <c r="H52" s="29">
        <v>0</v>
      </c>
      <c r="I52" s="29">
        <f t="shared" si="4"/>
        <v>0</v>
      </c>
      <c r="J52" s="30">
        <f t="shared" si="5"/>
        <v>0</v>
      </c>
      <c r="K52" s="29">
        <v>0</v>
      </c>
      <c r="L52" s="30">
        <f t="shared" si="6"/>
        <v>0</v>
      </c>
      <c r="M52" s="29">
        <f t="shared" si="7"/>
        <v>0</v>
      </c>
      <c r="N52" s="28">
        <v>0</v>
      </c>
      <c r="O52" s="29">
        <f t="shared" si="8"/>
        <v>0</v>
      </c>
      <c r="P52" s="29">
        <f t="shared" si="9"/>
        <v>0</v>
      </c>
      <c r="Q52" s="29">
        <v>0</v>
      </c>
      <c r="R52" s="29">
        <f t="shared" si="10"/>
        <v>0</v>
      </c>
      <c r="S52" s="29">
        <f t="shared" si="11"/>
        <v>0</v>
      </c>
      <c r="T52" s="29">
        <v>0</v>
      </c>
      <c r="U52" s="29">
        <f t="shared" si="12"/>
        <v>0</v>
      </c>
      <c r="V52" s="29">
        <f t="shared" si="13"/>
        <v>0</v>
      </c>
      <c r="W52" s="29">
        <v>0</v>
      </c>
      <c r="X52" s="29">
        <f t="shared" si="14"/>
        <v>0</v>
      </c>
      <c r="Y52" s="29">
        <f t="shared" si="15"/>
        <v>0</v>
      </c>
    </row>
    <row r="53" spans="1:25" ht="15">
      <c r="A53" s="5" t="s">
        <v>107</v>
      </c>
      <c r="B53" s="38">
        <v>0</v>
      </c>
      <c r="C53" s="20">
        <f t="shared" si="0"/>
        <v>0</v>
      </c>
      <c r="D53" s="20">
        <f t="shared" si="1"/>
        <v>0</v>
      </c>
      <c r="E53" s="29">
        <v>0</v>
      </c>
      <c r="F53" s="29">
        <f t="shared" si="2"/>
        <v>0</v>
      </c>
      <c r="G53" s="26">
        <f t="shared" si="3"/>
        <v>0</v>
      </c>
      <c r="H53" s="29">
        <v>0</v>
      </c>
      <c r="I53" s="29">
        <f t="shared" si="4"/>
        <v>0</v>
      </c>
      <c r="J53" s="30">
        <f t="shared" si="5"/>
        <v>0</v>
      </c>
      <c r="K53" s="29">
        <v>0</v>
      </c>
      <c r="L53" s="30">
        <f t="shared" si="6"/>
        <v>0</v>
      </c>
      <c r="M53" s="29">
        <f t="shared" si="7"/>
        <v>0</v>
      </c>
      <c r="N53" s="28">
        <v>0</v>
      </c>
      <c r="O53" s="29">
        <f t="shared" si="8"/>
        <v>0</v>
      </c>
      <c r="P53" s="29">
        <f t="shared" si="9"/>
        <v>0</v>
      </c>
      <c r="Q53" s="29">
        <v>0</v>
      </c>
      <c r="R53" s="29">
        <f t="shared" si="10"/>
        <v>0</v>
      </c>
      <c r="S53" s="29">
        <f t="shared" si="11"/>
        <v>0</v>
      </c>
      <c r="T53" s="29">
        <v>0</v>
      </c>
      <c r="U53" s="29">
        <f t="shared" si="12"/>
        <v>0</v>
      </c>
      <c r="V53" s="29">
        <f t="shared" si="13"/>
        <v>0</v>
      </c>
      <c r="W53" s="29">
        <v>0</v>
      </c>
      <c r="X53" s="29">
        <f t="shared" si="14"/>
        <v>0</v>
      </c>
      <c r="Y53" s="29">
        <f t="shared" si="15"/>
        <v>0</v>
      </c>
    </row>
    <row r="54" spans="1:25" ht="15">
      <c r="A54" s="5" t="s">
        <v>109</v>
      </c>
      <c r="B54" s="38">
        <v>5.5592349306792599E-3</v>
      </c>
      <c r="C54" s="20">
        <f t="shared" si="0"/>
        <v>4.28061089662303E-3</v>
      </c>
      <c r="D54" s="20">
        <f t="shared" si="1"/>
        <v>1.2786240340562297E-3</v>
      </c>
      <c r="E54" s="29">
        <v>7.37803141468485E-3</v>
      </c>
      <c r="F54" s="29">
        <f t="shared" si="2"/>
        <v>5.6810841893073349E-3</v>
      </c>
      <c r="G54" s="26">
        <f t="shared" si="3"/>
        <v>1.6969472253775156E-3</v>
      </c>
      <c r="H54" s="29">
        <v>5.1318706481719998E-3</v>
      </c>
      <c r="I54" s="29">
        <f t="shared" si="4"/>
        <v>3.9515403990924396E-3</v>
      </c>
      <c r="J54" s="30">
        <f t="shared" si="5"/>
        <v>1.18033024907956E-3</v>
      </c>
      <c r="K54" s="29">
        <v>1.5395611944516E-2</v>
      </c>
      <c r="L54" s="30">
        <f t="shared" si="6"/>
        <v>1.185462119727732E-2</v>
      </c>
      <c r="M54" s="29">
        <f t="shared" si="7"/>
        <v>3.5409907472386802E-3</v>
      </c>
      <c r="N54" s="28">
        <v>6.5680643536073797E-3</v>
      </c>
      <c r="O54" s="29">
        <f t="shared" si="8"/>
        <v>5.8455772747105679E-3</v>
      </c>
      <c r="P54" s="29">
        <f t="shared" si="9"/>
        <v>7.2248707889681178E-4</v>
      </c>
      <c r="Q54" s="29">
        <v>8.7169162193809196E-3</v>
      </c>
      <c r="R54" s="29">
        <f t="shared" si="10"/>
        <v>7.7580554352490189E-3</v>
      </c>
      <c r="S54" s="29">
        <f t="shared" si="11"/>
        <v>9.5886078413190119E-4</v>
      </c>
      <c r="T54" s="29">
        <v>6.06314665450989E-3</v>
      </c>
      <c r="U54" s="29">
        <f t="shared" si="12"/>
        <v>5.3962005225138025E-3</v>
      </c>
      <c r="V54" s="29">
        <f t="shared" si="13"/>
        <v>6.6694613199608785E-4</v>
      </c>
      <c r="W54" s="29">
        <v>1.8189439963529699E-2</v>
      </c>
      <c r="X54" s="29">
        <f t="shared" si="14"/>
        <v>1.6188601567541431E-2</v>
      </c>
      <c r="Y54" s="29">
        <f t="shared" si="15"/>
        <v>2.0008383959882669E-3</v>
      </c>
    </row>
    <row r="55" spans="1:25" ht="15">
      <c r="A55" s="5" t="s">
        <v>111</v>
      </c>
      <c r="B55" s="38">
        <v>23.163701835264199</v>
      </c>
      <c r="C55" s="20">
        <f t="shared" si="0"/>
        <v>17.836050413153433</v>
      </c>
      <c r="D55" s="20">
        <f t="shared" si="1"/>
        <v>5.3276514221107663</v>
      </c>
      <c r="E55" s="29">
        <v>30.742093462866301</v>
      </c>
      <c r="F55" s="29">
        <f t="shared" si="2"/>
        <v>23.671411966407053</v>
      </c>
      <c r="G55" s="26">
        <f t="shared" si="3"/>
        <v>7.0706814964592493</v>
      </c>
      <c r="H55" s="29">
        <v>21.383000185040899</v>
      </c>
      <c r="I55" s="29">
        <f t="shared" si="4"/>
        <v>16.464910142481493</v>
      </c>
      <c r="J55" s="30">
        <f t="shared" si="5"/>
        <v>4.918090042559407</v>
      </c>
      <c r="K55" s="29">
        <v>64.149000555122598</v>
      </c>
      <c r="L55" s="30">
        <f t="shared" si="6"/>
        <v>49.394730427444401</v>
      </c>
      <c r="M55" s="29">
        <f t="shared" si="7"/>
        <v>14.754270127678199</v>
      </c>
      <c r="N55" s="28">
        <v>27.3671982240188</v>
      </c>
      <c r="O55" s="29">
        <f t="shared" si="8"/>
        <v>24.356806419376731</v>
      </c>
      <c r="P55" s="29">
        <f t="shared" si="9"/>
        <v>3.0103918046420679</v>
      </c>
      <c r="Q55" s="29">
        <v>36.320833846114702</v>
      </c>
      <c r="R55" s="29">
        <f t="shared" si="10"/>
        <v>32.325542123042084</v>
      </c>
      <c r="S55" s="29">
        <f t="shared" si="11"/>
        <v>3.9952917230726173</v>
      </c>
      <c r="T55" s="29">
        <v>25.263354227662902</v>
      </c>
      <c r="U55" s="29">
        <f t="shared" si="12"/>
        <v>22.484385262619984</v>
      </c>
      <c r="V55" s="29">
        <f t="shared" si="13"/>
        <v>2.7789689650429192</v>
      </c>
      <c r="W55" s="29">
        <v>75.790062682988605</v>
      </c>
      <c r="X55" s="29">
        <f t="shared" si="14"/>
        <v>67.453155787859856</v>
      </c>
      <c r="Y55" s="29">
        <f t="shared" si="15"/>
        <v>8.3369068951287471</v>
      </c>
    </row>
    <row r="56" spans="1:25" ht="15">
      <c r="A56" s="5" t="s">
        <v>113</v>
      </c>
      <c r="B56" s="38">
        <v>4.1083373269196304E-3</v>
      </c>
      <c r="C56" s="20">
        <f t="shared" si="0"/>
        <v>3.1634197417281153E-3</v>
      </c>
      <c r="D56" s="20">
        <f t="shared" si="1"/>
        <v>9.4491758519151502E-4</v>
      </c>
      <c r="E56" s="29">
        <v>5.4524484462526099E-3</v>
      </c>
      <c r="F56" s="29">
        <f t="shared" si="2"/>
        <v>4.1983853036145101E-3</v>
      </c>
      <c r="G56" s="26">
        <f t="shared" si="3"/>
        <v>1.2540631426381003E-3</v>
      </c>
      <c r="H56" s="29">
        <v>3.7925103010949999E-3</v>
      </c>
      <c r="I56" s="29">
        <f t="shared" si="4"/>
        <v>2.92023293184315E-3</v>
      </c>
      <c r="J56" s="30">
        <f t="shared" si="5"/>
        <v>8.7227736925184999E-4</v>
      </c>
      <c r="K56" s="29">
        <v>1.1377530903284999E-2</v>
      </c>
      <c r="L56" s="30">
        <f t="shared" si="6"/>
        <v>8.7606987955294504E-3</v>
      </c>
      <c r="M56" s="29">
        <f t="shared" si="7"/>
        <v>2.6168321077555501E-3</v>
      </c>
      <c r="N56" s="28">
        <v>4.8538736509626803E-3</v>
      </c>
      <c r="O56" s="29">
        <f t="shared" si="8"/>
        <v>4.319947549356786E-3</v>
      </c>
      <c r="P56" s="29">
        <f t="shared" si="9"/>
        <v>5.3392610160589481E-4</v>
      </c>
      <c r="Q56" s="29">
        <v>6.4418994207424097E-3</v>
      </c>
      <c r="R56" s="29">
        <f t="shared" si="10"/>
        <v>5.7332904844607444E-3</v>
      </c>
      <c r="S56" s="29">
        <f t="shared" si="11"/>
        <v>7.0860893628166505E-4</v>
      </c>
      <c r="T56" s="29">
        <v>4.4807337754058998E-3</v>
      </c>
      <c r="U56" s="29">
        <f t="shared" si="12"/>
        <v>3.9878530601112506E-3</v>
      </c>
      <c r="V56" s="29">
        <f t="shared" si="13"/>
        <v>4.9288071529464894E-4</v>
      </c>
      <c r="W56" s="29">
        <v>1.34422013262177E-2</v>
      </c>
      <c r="X56" s="29">
        <f t="shared" si="14"/>
        <v>1.1963559180333753E-2</v>
      </c>
      <c r="Y56" s="29">
        <f t="shared" si="15"/>
        <v>1.4786421458839469E-3</v>
      </c>
    </row>
    <row r="57" spans="1:25" ht="15">
      <c r="A57" s="5" t="s">
        <v>114</v>
      </c>
      <c r="B57" s="38">
        <v>2.30925208716775E-7</v>
      </c>
      <c r="C57" s="20">
        <f t="shared" si="0"/>
        <v>1.7781241071191675E-7</v>
      </c>
      <c r="D57" s="20">
        <f t="shared" si="1"/>
        <v>5.3112798004858252E-8</v>
      </c>
      <c r="E57" s="29">
        <v>3.0647624459123901E-7</v>
      </c>
      <c r="F57" s="29">
        <f t="shared" si="2"/>
        <v>2.3598670833525403E-7</v>
      </c>
      <c r="G57" s="26">
        <f t="shared" si="3"/>
        <v>7.0489536255984979E-8</v>
      </c>
      <c r="H57" s="29">
        <v>2.1317291233666301E-7</v>
      </c>
      <c r="I57" s="29">
        <f t="shared" si="4"/>
        <v>1.6414314249923053E-7</v>
      </c>
      <c r="J57" s="30">
        <f t="shared" si="5"/>
        <v>4.9029769837432496E-8</v>
      </c>
      <c r="K57" s="29">
        <v>6.3951873700998998E-7</v>
      </c>
      <c r="L57" s="30">
        <f t="shared" si="6"/>
        <v>4.9242942749769227E-7</v>
      </c>
      <c r="M57" s="29">
        <f t="shared" si="7"/>
        <v>1.4708930951229771E-7</v>
      </c>
      <c r="N57" s="28">
        <v>2.7283100114221399E-7</v>
      </c>
      <c r="O57" s="29">
        <f t="shared" si="8"/>
        <v>2.4281959101657045E-7</v>
      </c>
      <c r="P57" s="29">
        <f t="shared" si="9"/>
        <v>3.0011410125643542E-8</v>
      </c>
      <c r="Q57" s="29">
        <v>3.6209221636208501E-7</v>
      </c>
      <c r="R57" s="29">
        <f t="shared" si="10"/>
        <v>3.2226207256225568E-7</v>
      </c>
      <c r="S57" s="29">
        <f t="shared" si="11"/>
        <v>3.9830143799829352E-8</v>
      </c>
      <c r="T57" s="29">
        <v>2.51857211312714E-7</v>
      </c>
      <c r="U57" s="29">
        <f t="shared" si="12"/>
        <v>2.2415291806831546E-7</v>
      </c>
      <c r="V57" s="29">
        <f t="shared" si="13"/>
        <v>2.7704293244398541E-8</v>
      </c>
      <c r="W57" s="29">
        <v>7.5557163393814302E-7</v>
      </c>
      <c r="X57" s="29">
        <f t="shared" si="14"/>
        <v>6.7245875420494725E-7</v>
      </c>
      <c r="Y57" s="29">
        <f t="shared" si="15"/>
        <v>8.3112879733195738E-8</v>
      </c>
    </row>
    <row r="58" spans="1:25" ht="15">
      <c r="A58" s="5" t="s">
        <v>117</v>
      </c>
      <c r="B58" s="38">
        <v>0</v>
      </c>
      <c r="C58" s="20">
        <f t="shared" si="0"/>
        <v>0</v>
      </c>
      <c r="D58" s="20">
        <f t="shared" si="1"/>
        <v>0</v>
      </c>
      <c r="E58" s="29">
        <v>0</v>
      </c>
      <c r="F58" s="29">
        <f t="shared" si="2"/>
        <v>0</v>
      </c>
      <c r="G58" s="26">
        <f t="shared" si="3"/>
        <v>0</v>
      </c>
      <c r="H58" s="29">
        <v>0</v>
      </c>
      <c r="I58" s="29">
        <f t="shared" si="4"/>
        <v>0</v>
      </c>
      <c r="J58" s="30">
        <f t="shared" si="5"/>
        <v>0</v>
      </c>
      <c r="K58" s="29">
        <v>0</v>
      </c>
      <c r="L58" s="30">
        <f t="shared" si="6"/>
        <v>0</v>
      </c>
      <c r="M58" s="29">
        <f t="shared" si="7"/>
        <v>0</v>
      </c>
      <c r="N58" s="28">
        <v>0</v>
      </c>
      <c r="O58" s="29">
        <f t="shared" si="8"/>
        <v>0</v>
      </c>
      <c r="P58" s="29">
        <f t="shared" si="9"/>
        <v>0</v>
      </c>
      <c r="Q58" s="29">
        <v>0</v>
      </c>
      <c r="R58" s="29">
        <f t="shared" si="10"/>
        <v>0</v>
      </c>
      <c r="S58" s="29">
        <f t="shared" si="11"/>
        <v>0</v>
      </c>
      <c r="T58" s="29">
        <v>0</v>
      </c>
      <c r="U58" s="29">
        <f t="shared" si="12"/>
        <v>0</v>
      </c>
      <c r="V58" s="29">
        <f t="shared" si="13"/>
        <v>0</v>
      </c>
      <c r="W58" s="29">
        <v>0</v>
      </c>
      <c r="X58" s="29">
        <f t="shared" si="14"/>
        <v>0</v>
      </c>
      <c r="Y58" s="29">
        <f t="shared" si="15"/>
        <v>0</v>
      </c>
    </row>
    <row r="59" spans="1:25" ht="15">
      <c r="A59" s="5" t="s">
        <v>118</v>
      </c>
      <c r="B59" s="38">
        <v>5.8001744371191603E-10</v>
      </c>
      <c r="C59" s="20">
        <f t="shared" si="0"/>
        <v>4.4661343165817535E-10</v>
      </c>
      <c r="D59" s="20">
        <f t="shared" si="1"/>
        <v>1.334040120537407E-10</v>
      </c>
      <c r="E59" s="29">
        <v>7.6977983016249898E-10</v>
      </c>
      <c r="F59" s="29">
        <f t="shared" si="2"/>
        <v>5.9273046922512419E-10</v>
      </c>
      <c r="G59" s="26">
        <f t="shared" si="3"/>
        <v>1.7704936093737476E-10</v>
      </c>
      <c r="H59" s="29">
        <v>5.3542880125219595E-10</v>
      </c>
      <c r="I59" s="29">
        <f t="shared" si="4"/>
        <v>4.1228017696419088E-10</v>
      </c>
      <c r="J59" s="30">
        <f t="shared" si="5"/>
        <v>1.2314862428800507E-10</v>
      </c>
      <c r="K59" s="29">
        <v>1.60628640375659E-9</v>
      </c>
      <c r="L59" s="30">
        <f t="shared" si="6"/>
        <v>1.2368405308925743E-9</v>
      </c>
      <c r="M59" s="29">
        <f t="shared" si="7"/>
        <v>3.6944587286401574E-10</v>
      </c>
      <c r="N59" s="28">
        <v>6.8527269381818096E-10</v>
      </c>
      <c r="O59" s="29">
        <f t="shared" si="8"/>
        <v>6.0989269749818105E-10</v>
      </c>
      <c r="P59" s="29">
        <f t="shared" si="9"/>
        <v>7.5379996319999912E-11</v>
      </c>
      <c r="Q59" s="29">
        <v>9.0947109191488802E-10</v>
      </c>
      <c r="R59" s="29">
        <f t="shared" si="10"/>
        <v>8.094292718042503E-10</v>
      </c>
      <c r="S59" s="29">
        <f t="shared" si="11"/>
        <v>1.0004182011063768E-10</v>
      </c>
      <c r="T59" s="29">
        <v>6.3259259003281295E-10</v>
      </c>
      <c r="U59" s="29">
        <f t="shared" si="12"/>
        <v>5.6300740512920357E-10</v>
      </c>
      <c r="V59" s="29">
        <f t="shared" si="13"/>
        <v>6.9585184903609427E-11</v>
      </c>
      <c r="W59" s="29">
        <v>1.8977777700984401E-9</v>
      </c>
      <c r="X59" s="29">
        <f t="shared" si="14"/>
        <v>1.6890222153876117E-9</v>
      </c>
      <c r="Y59" s="29">
        <f t="shared" si="15"/>
        <v>2.0875555471082842E-10</v>
      </c>
    </row>
    <row r="60" spans="1:25" ht="15">
      <c r="A60" s="5" t="s">
        <v>119</v>
      </c>
      <c r="B60" s="38">
        <v>4.5313004536586899E-3</v>
      </c>
      <c r="C60" s="20">
        <f t="shared" si="0"/>
        <v>3.4891013493171912E-3</v>
      </c>
      <c r="D60" s="20">
        <f t="shared" si="1"/>
        <v>1.0421991043414987E-3</v>
      </c>
      <c r="E60" s="29">
        <v>6.0137910186113704E-3</v>
      </c>
      <c r="F60" s="29">
        <f t="shared" si="2"/>
        <v>4.6306190843307549E-3</v>
      </c>
      <c r="G60" s="26">
        <f t="shared" si="3"/>
        <v>1.3831719342806152E-3</v>
      </c>
      <c r="H60" s="29">
        <v>4.1829582822358203E-3</v>
      </c>
      <c r="I60" s="29">
        <f t="shared" si="4"/>
        <v>3.2208778773215817E-3</v>
      </c>
      <c r="J60" s="30">
        <f t="shared" si="5"/>
        <v>9.6208040491423867E-4</v>
      </c>
      <c r="K60" s="29">
        <v>1.2548874846707501E-2</v>
      </c>
      <c r="L60" s="30">
        <f t="shared" si="6"/>
        <v>9.662633631964776E-3</v>
      </c>
      <c r="M60" s="29">
        <f t="shared" si="7"/>
        <v>2.8862412147427252E-3</v>
      </c>
      <c r="N60" s="28">
        <v>5.3535915204655903E-3</v>
      </c>
      <c r="O60" s="29">
        <f t="shared" si="8"/>
        <v>4.7646964532143754E-3</v>
      </c>
      <c r="P60" s="29">
        <f t="shared" si="9"/>
        <v>5.8889506725121499E-4</v>
      </c>
      <c r="Q60" s="29">
        <v>7.1051083308974897E-3</v>
      </c>
      <c r="R60" s="29">
        <f t="shared" si="10"/>
        <v>6.3235464144987662E-3</v>
      </c>
      <c r="S60" s="29">
        <f t="shared" si="11"/>
        <v>7.8156191639872389E-4</v>
      </c>
      <c r="T60" s="29">
        <v>4.9420360047318403E-3</v>
      </c>
      <c r="U60" s="29">
        <f t="shared" si="12"/>
        <v>4.3984120442113377E-3</v>
      </c>
      <c r="V60" s="29">
        <f t="shared" si="13"/>
        <v>5.4362396052050246E-4</v>
      </c>
      <c r="W60" s="29">
        <v>1.48261080141955E-2</v>
      </c>
      <c r="X60" s="29">
        <f t="shared" si="14"/>
        <v>1.3195236132633995E-2</v>
      </c>
      <c r="Y60" s="29">
        <f t="shared" si="15"/>
        <v>1.6308718815615051E-3</v>
      </c>
    </row>
    <row r="61" spans="1:25" ht="15">
      <c r="A61" s="5" t="s">
        <v>121</v>
      </c>
      <c r="B61" s="38">
        <v>6.7735356433318002E-4</v>
      </c>
      <c r="C61" s="20">
        <f t="shared" si="0"/>
        <v>5.2156224453654861E-4</v>
      </c>
      <c r="D61" s="20">
        <f t="shared" si="1"/>
        <v>1.5579131979663141E-4</v>
      </c>
      <c r="E61" s="29">
        <v>8.9896108705884905E-4</v>
      </c>
      <c r="F61" s="29">
        <f t="shared" si="2"/>
        <v>6.9220003703531375E-4</v>
      </c>
      <c r="G61" s="26">
        <f t="shared" si="3"/>
        <v>2.067610500235353E-4</v>
      </c>
      <c r="H61" s="29">
        <v>6.2528224091644804E-4</v>
      </c>
      <c r="I61" s="29">
        <f t="shared" si="4"/>
        <v>4.8146732550566503E-4</v>
      </c>
      <c r="J61" s="30">
        <f t="shared" si="5"/>
        <v>1.4381491541078307E-4</v>
      </c>
      <c r="K61" s="29">
        <v>1.87584672274935E-3</v>
      </c>
      <c r="L61" s="30">
        <f t="shared" si="6"/>
        <v>1.4444019765169995E-3</v>
      </c>
      <c r="M61" s="29">
        <f t="shared" si="7"/>
        <v>4.314447462323505E-4</v>
      </c>
      <c r="N61" s="28">
        <v>8.00272313755602E-4</v>
      </c>
      <c r="O61" s="29">
        <f t="shared" si="8"/>
        <v>7.1224235924248578E-4</v>
      </c>
      <c r="P61" s="29">
        <f t="shared" si="9"/>
        <v>8.8029954513116218E-5</v>
      </c>
      <c r="Q61" s="29">
        <v>1.0620947567096101E-3</v>
      </c>
      <c r="R61" s="29">
        <f t="shared" si="10"/>
        <v>9.4526433347155302E-4</v>
      </c>
      <c r="S61" s="29">
        <f t="shared" si="11"/>
        <v>1.1683042323805711E-4</v>
      </c>
      <c r="T61" s="29">
        <v>7.3875165354907201E-4</v>
      </c>
      <c r="U61" s="29">
        <f t="shared" si="12"/>
        <v>6.5748897165867411E-4</v>
      </c>
      <c r="V61" s="29">
        <f t="shared" si="13"/>
        <v>8.1262681890397915E-5</v>
      </c>
      <c r="W61" s="29">
        <v>2.2162549606472202E-3</v>
      </c>
      <c r="X61" s="29">
        <f t="shared" si="14"/>
        <v>1.9724669149760259E-3</v>
      </c>
      <c r="Y61" s="29">
        <f t="shared" si="15"/>
        <v>2.4378804567119422E-4</v>
      </c>
    </row>
    <row r="62" spans="1:25" ht="15">
      <c r="A62" s="5" t="s">
        <v>123</v>
      </c>
      <c r="B62" s="38">
        <v>6.5785069751700496</v>
      </c>
      <c r="C62" s="20">
        <f t="shared" si="0"/>
        <v>5.0654503708809386</v>
      </c>
      <c r="D62" s="20">
        <f t="shared" si="1"/>
        <v>1.5130566042891114</v>
      </c>
      <c r="E62" s="29">
        <v>8.7307753188616601</v>
      </c>
      <c r="F62" s="29">
        <f t="shared" si="2"/>
        <v>6.7226969955234788</v>
      </c>
      <c r="G62" s="26">
        <f t="shared" si="3"/>
        <v>2.0080783233381818</v>
      </c>
      <c r="H62" s="29">
        <v>6.0727865031141803</v>
      </c>
      <c r="I62" s="29">
        <f t="shared" si="4"/>
        <v>4.6760456073979189</v>
      </c>
      <c r="J62" s="30">
        <f t="shared" si="5"/>
        <v>1.3967408957162615</v>
      </c>
      <c r="K62" s="29">
        <v>18.218359509342601</v>
      </c>
      <c r="L62" s="30">
        <f t="shared" si="6"/>
        <v>14.028136822193803</v>
      </c>
      <c r="M62" s="29">
        <f t="shared" si="7"/>
        <v>4.1902226871487986</v>
      </c>
      <c r="N62" s="28">
        <v>7.7723027902856598</v>
      </c>
      <c r="O62" s="29">
        <f t="shared" si="8"/>
        <v>6.9173494833542373</v>
      </c>
      <c r="P62" s="29">
        <f t="shared" si="9"/>
        <v>0.85495330693142257</v>
      </c>
      <c r="Q62" s="29">
        <v>10.315141357799</v>
      </c>
      <c r="R62" s="29">
        <f t="shared" si="10"/>
        <v>9.1804758084411109</v>
      </c>
      <c r="S62" s="29">
        <f t="shared" si="11"/>
        <v>1.1346655493578901</v>
      </c>
      <c r="T62" s="29">
        <v>7.1748096735495803</v>
      </c>
      <c r="U62" s="29">
        <f t="shared" si="12"/>
        <v>6.3855806094591268</v>
      </c>
      <c r="V62" s="29">
        <f t="shared" si="13"/>
        <v>0.78922906409045379</v>
      </c>
      <c r="W62" s="29">
        <v>21.5244290206487</v>
      </c>
      <c r="X62" s="29">
        <f t="shared" si="14"/>
        <v>19.156741828377342</v>
      </c>
      <c r="Y62" s="29">
        <f t="shared" si="15"/>
        <v>2.3676871922713572</v>
      </c>
    </row>
    <row r="63" spans="1:25" ht="15">
      <c r="A63" s="5" t="s">
        <v>125</v>
      </c>
      <c r="B63" s="38">
        <v>0.137225703649238</v>
      </c>
      <c r="C63" s="20">
        <f t="shared" si="0"/>
        <v>0.10566379180991327</v>
      </c>
      <c r="D63" s="20">
        <f t="shared" si="1"/>
        <v>3.156191183932474E-2</v>
      </c>
      <c r="E63" s="29">
        <v>0.18212138271742401</v>
      </c>
      <c r="F63" s="29">
        <f t="shared" si="2"/>
        <v>0.14023346469241649</v>
      </c>
      <c r="G63" s="26">
        <f t="shared" si="3"/>
        <v>4.1887918025007527E-2</v>
      </c>
      <c r="H63" s="29">
        <v>0.12667652465016899</v>
      </c>
      <c r="I63" s="29">
        <f t="shared" si="4"/>
        <v>9.754092398063012E-2</v>
      </c>
      <c r="J63" s="30">
        <f t="shared" si="5"/>
        <v>2.913560066953887E-2</v>
      </c>
      <c r="K63" s="29">
        <v>0.38002957395050602</v>
      </c>
      <c r="L63" s="30">
        <f t="shared" si="6"/>
        <v>0.29262277194188963</v>
      </c>
      <c r="M63" s="29">
        <f t="shared" si="7"/>
        <v>8.7406802008616391E-2</v>
      </c>
      <c r="N63" s="28">
        <v>0.162127930151554</v>
      </c>
      <c r="O63" s="29">
        <f t="shared" si="8"/>
        <v>0.14429385783488305</v>
      </c>
      <c r="P63" s="29">
        <f t="shared" si="9"/>
        <v>1.7834072316670939E-2</v>
      </c>
      <c r="Q63" s="29">
        <v>0.215170788205894</v>
      </c>
      <c r="R63" s="29">
        <f t="shared" si="10"/>
        <v>0.19150200150324567</v>
      </c>
      <c r="S63" s="29">
        <f t="shared" si="11"/>
        <v>2.366878670264834E-2</v>
      </c>
      <c r="T63" s="29">
        <v>0.14966440101353601</v>
      </c>
      <c r="U63" s="29">
        <f t="shared" si="12"/>
        <v>0.13320131690204706</v>
      </c>
      <c r="V63" s="29">
        <f t="shared" si="13"/>
        <v>1.646308411148896E-2</v>
      </c>
      <c r="W63" s="29">
        <v>0.44899320304060902</v>
      </c>
      <c r="X63" s="29">
        <f t="shared" si="14"/>
        <v>0.39960395070614202</v>
      </c>
      <c r="Y63" s="29">
        <f t="shared" si="15"/>
        <v>4.938925233446699E-2</v>
      </c>
    </row>
    <row r="64" spans="1:25" ht="15">
      <c r="A64" s="5" t="s">
        <v>126</v>
      </c>
      <c r="B64" s="38">
        <v>5.0060735113652201E-2</v>
      </c>
      <c r="C64" s="20">
        <f t="shared" si="0"/>
        <v>3.8546766037512198E-2</v>
      </c>
      <c r="D64" s="20">
        <f t="shared" si="1"/>
        <v>1.1513969076140006E-2</v>
      </c>
      <c r="E64" s="29">
        <v>6.6438940054942705E-2</v>
      </c>
      <c r="F64" s="29">
        <f t="shared" si="2"/>
        <v>5.1157983842305882E-2</v>
      </c>
      <c r="G64" s="26">
        <f t="shared" si="3"/>
        <v>1.5280956212636823E-2</v>
      </c>
      <c r="H64" s="29">
        <v>4.6212333236342398E-2</v>
      </c>
      <c r="I64" s="29">
        <f t="shared" si="4"/>
        <v>3.5583496591983649E-2</v>
      </c>
      <c r="J64" s="30">
        <f t="shared" si="5"/>
        <v>1.0628836644358751E-2</v>
      </c>
      <c r="K64" s="29">
        <v>0.13863699970902699</v>
      </c>
      <c r="L64" s="30">
        <f t="shared" si="6"/>
        <v>0.10675048977595078</v>
      </c>
      <c r="M64" s="29">
        <f t="shared" si="7"/>
        <v>3.1886509933076207E-2</v>
      </c>
      <c r="N64" s="28">
        <v>5.9145212230702598E-2</v>
      </c>
      <c r="O64" s="29">
        <f t="shared" si="8"/>
        <v>5.2639238885325311E-2</v>
      </c>
      <c r="P64" s="29">
        <f t="shared" si="9"/>
        <v>6.5059733453772858E-3</v>
      </c>
      <c r="Q64" s="29">
        <v>7.8495555468998196E-2</v>
      </c>
      <c r="R64" s="29">
        <f t="shared" si="10"/>
        <v>6.9861044367408393E-2</v>
      </c>
      <c r="S64" s="29">
        <f t="shared" si="11"/>
        <v>8.6345111015898018E-3</v>
      </c>
      <c r="T64" s="29">
        <v>5.4598444284411497E-2</v>
      </c>
      <c r="U64" s="29">
        <f t="shared" si="12"/>
        <v>4.8592615413126233E-2</v>
      </c>
      <c r="V64" s="29">
        <f t="shared" si="13"/>
        <v>6.0058288712852648E-3</v>
      </c>
      <c r="W64" s="29">
        <v>0.163795332853235</v>
      </c>
      <c r="X64" s="29">
        <f t="shared" si="14"/>
        <v>0.14577784623937914</v>
      </c>
      <c r="Y64" s="29">
        <f t="shared" si="15"/>
        <v>1.8017486613855851E-2</v>
      </c>
    </row>
    <row r="65" spans="1:25" ht="15">
      <c r="A65" s="5" t="s">
        <v>128</v>
      </c>
      <c r="B65" s="38">
        <v>5.3005857664895799E-4</v>
      </c>
      <c r="C65" s="20">
        <f t="shared" si="0"/>
        <v>4.0814510401969764E-4</v>
      </c>
      <c r="D65" s="20">
        <f t="shared" si="1"/>
        <v>1.2191347262926035E-4</v>
      </c>
      <c r="E65" s="29">
        <v>7.0347608599108196E-4</v>
      </c>
      <c r="F65" s="29">
        <f t="shared" si="2"/>
        <v>5.416765862131331E-4</v>
      </c>
      <c r="G65" s="26">
        <f t="shared" si="3"/>
        <v>1.6179949977794886E-4</v>
      </c>
      <c r="H65" s="29">
        <v>4.8931050499501799E-4</v>
      </c>
      <c r="I65" s="29">
        <f t="shared" si="4"/>
        <v>3.7676908884616388E-4</v>
      </c>
      <c r="J65" s="30">
        <f t="shared" si="5"/>
        <v>1.1254141614885414E-4</v>
      </c>
      <c r="K65" s="29">
        <v>1.4679315149850501E-3</v>
      </c>
      <c r="L65" s="30">
        <f t="shared" si="6"/>
        <v>1.1303072665384886E-3</v>
      </c>
      <c r="M65" s="29">
        <f t="shared" si="7"/>
        <v>3.3762424844656152E-4</v>
      </c>
      <c r="N65" s="28">
        <v>6.2624783554281302E-4</v>
      </c>
      <c r="O65" s="29">
        <f t="shared" si="8"/>
        <v>5.573605736331036E-4</v>
      </c>
      <c r="P65" s="29">
        <f t="shared" si="9"/>
        <v>6.8887261909709435E-5</v>
      </c>
      <c r="Q65" s="29">
        <v>8.3113526620626297E-4</v>
      </c>
      <c r="R65" s="29">
        <f t="shared" si="10"/>
        <v>7.397103869235741E-4</v>
      </c>
      <c r="S65" s="29">
        <f t="shared" si="11"/>
        <v>9.1424879282688934E-5</v>
      </c>
      <c r="T65" s="29">
        <v>5.7810524753461301E-4</v>
      </c>
      <c r="U65" s="29">
        <f t="shared" si="12"/>
        <v>5.1451367030580562E-4</v>
      </c>
      <c r="V65" s="29">
        <f t="shared" si="13"/>
        <v>6.3591577228807431E-5</v>
      </c>
      <c r="W65" s="29">
        <v>1.7343157426038399E-3</v>
      </c>
      <c r="X65" s="29">
        <f t="shared" si="14"/>
        <v>1.5435410109174176E-3</v>
      </c>
      <c r="Y65" s="29">
        <f t="shared" si="15"/>
        <v>1.9077473168642239E-4</v>
      </c>
    </row>
    <row r="66" spans="1:25" ht="15">
      <c r="A66" s="5" t="s">
        <v>129</v>
      </c>
      <c r="B66" s="38">
        <v>1.4014658869696101E-4</v>
      </c>
      <c r="C66" s="20">
        <f t="shared" si="0"/>
        <v>1.0791287329665998E-4</v>
      </c>
      <c r="D66" s="20">
        <f t="shared" si="1"/>
        <v>3.2233715400301032E-5</v>
      </c>
      <c r="E66" s="29">
        <v>1.8599788405430001E-4</v>
      </c>
      <c r="F66" s="29">
        <f t="shared" si="2"/>
        <v>1.4321837072181102E-4</v>
      </c>
      <c r="G66" s="26">
        <f t="shared" si="3"/>
        <v>4.2779513332489002E-5</v>
      </c>
      <c r="H66" s="29">
        <v>1.2937286765959599E-4</v>
      </c>
      <c r="I66" s="29">
        <f t="shared" si="4"/>
        <v>9.9617108097888922E-5</v>
      </c>
      <c r="J66" s="30">
        <f t="shared" si="5"/>
        <v>2.9755759561707078E-5</v>
      </c>
      <c r="K66" s="29">
        <v>3.8811860297878698E-4</v>
      </c>
      <c r="L66" s="30">
        <f t="shared" si="6"/>
        <v>2.9885132429366597E-4</v>
      </c>
      <c r="M66" s="29">
        <f t="shared" si="7"/>
        <v>8.9267278685121012E-5</v>
      </c>
      <c r="N66" s="28">
        <v>1.6557886561338701E-4</v>
      </c>
      <c r="O66" s="29">
        <f t="shared" si="8"/>
        <v>1.4736519039591444E-4</v>
      </c>
      <c r="P66" s="29">
        <f t="shared" si="9"/>
        <v>1.8213675217472572E-5</v>
      </c>
      <c r="Q66" s="29">
        <v>2.1975075479571099E-4</v>
      </c>
      <c r="R66" s="29">
        <f t="shared" si="10"/>
        <v>1.9557817176818278E-4</v>
      </c>
      <c r="S66" s="29">
        <f t="shared" si="11"/>
        <v>2.4172583027528208E-5</v>
      </c>
      <c r="T66" s="29">
        <v>1.5285004699291E-4</v>
      </c>
      <c r="U66" s="29">
        <f t="shared" si="12"/>
        <v>1.3603654182368989E-4</v>
      </c>
      <c r="V66" s="29">
        <f t="shared" si="13"/>
        <v>1.6813505169220101E-5</v>
      </c>
      <c r="W66" s="29">
        <v>4.5855014097873097E-4</v>
      </c>
      <c r="X66" s="29">
        <f t="shared" si="14"/>
        <v>4.0810962547107059E-4</v>
      </c>
      <c r="Y66" s="29">
        <f t="shared" si="15"/>
        <v>5.0440515507660408E-5</v>
      </c>
    </row>
    <row r="67" spans="1:25" ht="15">
      <c r="A67" s="5" t="s">
        <v>133</v>
      </c>
      <c r="B67" s="38">
        <v>0.82481735967249703</v>
      </c>
      <c r="C67" s="20">
        <f t="shared" si="0"/>
        <v>0.63510936694782272</v>
      </c>
      <c r="D67" s="20">
        <f t="shared" si="1"/>
        <v>0.18970799272467431</v>
      </c>
      <c r="E67" s="29">
        <v>1.0946701240232599</v>
      </c>
      <c r="F67" s="29">
        <f t="shared" si="2"/>
        <v>0.84289599549791017</v>
      </c>
      <c r="G67" s="26">
        <f t="shared" si="3"/>
        <v>0.25177412852534981</v>
      </c>
      <c r="H67" s="29">
        <v>0.76140980746226805</v>
      </c>
      <c r="I67" s="29">
        <f t="shared" si="4"/>
        <v>0.58628555174594643</v>
      </c>
      <c r="J67" s="30">
        <f t="shared" si="5"/>
        <v>0.17512425571632165</v>
      </c>
      <c r="K67" s="29">
        <v>2.2842294223868</v>
      </c>
      <c r="L67" s="30">
        <f t="shared" si="6"/>
        <v>1.7588566552378362</v>
      </c>
      <c r="M67" s="29">
        <f t="shared" si="7"/>
        <v>0.52537276714896408</v>
      </c>
      <c r="N67" s="28">
        <v>0.97449623299865595</v>
      </c>
      <c r="O67" s="29">
        <f t="shared" si="8"/>
        <v>0.86730164736880377</v>
      </c>
      <c r="P67" s="29">
        <f t="shared" si="9"/>
        <v>0.10719458562985215</v>
      </c>
      <c r="Q67" s="29">
        <v>1.2933189387046899</v>
      </c>
      <c r="R67" s="29">
        <f t="shared" si="10"/>
        <v>1.1510538554471741</v>
      </c>
      <c r="S67" s="29">
        <f t="shared" si="11"/>
        <v>0.14226508325751588</v>
      </c>
      <c r="T67" s="29">
        <v>0.899582168632857</v>
      </c>
      <c r="U67" s="29">
        <f t="shared" si="12"/>
        <v>0.80062813008324274</v>
      </c>
      <c r="V67" s="29">
        <f t="shared" si="13"/>
        <v>9.8954038549614265E-2</v>
      </c>
      <c r="W67" s="29">
        <v>2.69874650589857</v>
      </c>
      <c r="X67" s="29">
        <f t="shared" si="14"/>
        <v>2.4018843902497276</v>
      </c>
      <c r="Y67" s="29">
        <f t="shared" si="15"/>
        <v>0.29686211564884268</v>
      </c>
    </row>
    <row r="68" spans="1:25" ht="15">
      <c r="A68" s="5" t="s">
        <v>136</v>
      </c>
      <c r="B68" s="38">
        <v>1.08050773677989E-5</v>
      </c>
      <c r="C68" s="20">
        <f t="shared" si="0"/>
        <v>8.3199095732051536E-6</v>
      </c>
      <c r="D68" s="20">
        <f t="shared" si="1"/>
        <v>2.485167794593747E-6</v>
      </c>
      <c r="E68" s="29">
        <v>1.4340138751426999E-5</v>
      </c>
      <c r="F68" s="29">
        <f t="shared" si="2"/>
        <v>1.1041906838598789E-5</v>
      </c>
      <c r="G68" s="26">
        <f t="shared" si="3"/>
        <v>3.2982319128282099E-6</v>
      </c>
      <c r="H68" s="29">
        <v>9.9744407434602301E-6</v>
      </c>
      <c r="I68" s="29">
        <f t="shared" si="4"/>
        <v>7.6803193724643769E-6</v>
      </c>
      <c r="J68" s="30">
        <f t="shared" si="5"/>
        <v>2.2941213709958528E-6</v>
      </c>
      <c r="K68" s="29">
        <v>2.9923322230380699E-5</v>
      </c>
      <c r="L68" s="30">
        <f t="shared" si="6"/>
        <v>2.3040958117393139E-5</v>
      </c>
      <c r="M68" s="29">
        <f t="shared" si="7"/>
        <v>6.8823641129875614E-6</v>
      </c>
      <c r="N68" s="28">
        <v>1.27658651563297E-5</v>
      </c>
      <c r="O68" s="29">
        <f t="shared" si="8"/>
        <v>1.1361619989133434E-5</v>
      </c>
      <c r="P68" s="29">
        <f t="shared" si="9"/>
        <v>1.4042451671962669E-6</v>
      </c>
      <c r="Q68" s="29">
        <v>1.6942430987985499E-5</v>
      </c>
      <c r="R68" s="29">
        <f t="shared" si="10"/>
        <v>1.5078763579307094E-5</v>
      </c>
      <c r="S68" s="29">
        <f t="shared" si="11"/>
        <v>1.863667408678405E-6</v>
      </c>
      <c r="T68" s="29">
        <v>1.1784493641877E-5</v>
      </c>
      <c r="U68" s="29">
        <f t="shared" si="12"/>
        <v>1.0488199341270529E-5</v>
      </c>
      <c r="V68" s="29">
        <f t="shared" si="13"/>
        <v>1.2962943006064699E-6</v>
      </c>
      <c r="W68" s="29">
        <v>3.5353480925631003E-5</v>
      </c>
      <c r="X68" s="29">
        <f t="shared" si="14"/>
        <v>3.1464598023811592E-5</v>
      </c>
      <c r="Y68" s="29">
        <f t="shared" si="15"/>
        <v>3.8888829018194102E-6</v>
      </c>
    </row>
    <row r="69" spans="1:25" ht="15">
      <c r="A69" s="5" t="s">
        <v>138</v>
      </c>
      <c r="B69" s="38">
        <v>3.2663814345318801E-2</v>
      </c>
      <c r="C69" s="20">
        <f t="shared" ref="C69:C132" si="16">B69*0.77</f>
        <v>2.5151137045895475E-2</v>
      </c>
      <c r="D69" s="20">
        <f t="shared" ref="D69:D132" si="17">B69*0.23</f>
        <v>7.5126772994233244E-3</v>
      </c>
      <c r="E69" s="29">
        <v>4.3350326325163897E-2</v>
      </c>
      <c r="F69" s="29">
        <f t="shared" ref="F69:F132" si="18">E69*0.77</f>
        <v>3.33797512703762E-2</v>
      </c>
      <c r="G69" s="26">
        <f t="shared" ref="G69:G132" si="19">E69*0.23</f>
        <v>9.9705750547876976E-3</v>
      </c>
      <c r="H69" s="29">
        <v>3.0152794797538698E-2</v>
      </c>
      <c r="I69" s="29">
        <f t="shared" ref="I69:I132" si="20">H69*0.77</f>
        <v>2.3217651994104797E-2</v>
      </c>
      <c r="J69" s="30">
        <f t="shared" ref="J69:J132" si="21">H69*0.23</f>
        <v>6.935142803433901E-3</v>
      </c>
      <c r="K69" s="29">
        <v>9.0458384392616095E-2</v>
      </c>
      <c r="L69" s="30">
        <f t="shared" ref="L69:L132" si="22">K69*0.77</f>
        <v>6.9652955982314399E-2</v>
      </c>
      <c r="M69" s="29">
        <f t="shared" ref="M69:M132" si="23">K69*0.23</f>
        <v>2.0805428410301703E-2</v>
      </c>
      <c r="N69" s="28">
        <v>3.8591287709462602E-2</v>
      </c>
      <c r="O69" s="29">
        <f t="shared" ref="O69:O132" si="24">N69*0.89</f>
        <v>3.4346246061421719E-2</v>
      </c>
      <c r="P69" s="29">
        <f t="shared" ref="P69:P132" si="25">N69*0.11</f>
        <v>4.2450416480408863E-3</v>
      </c>
      <c r="Q69" s="29">
        <v>5.1217071522243897E-2</v>
      </c>
      <c r="R69" s="29">
        <f t="shared" ref="R69:R132" si="26">Q69*0.89</f>
        <v>4.5583193654797072E-2</v>
      </c>
      <c r="S69" s="29">
        <f t="shared" ref="S69:S132" si="27">Q69*0.11</f>
        <v>5.6338778674468286E-3</v>
      </c>
      <c r="T69" s="29">
        <v>3.56245956756416E-2</v>
      </c>
      <c r="U69" s="29">
        <f t="shared" ref="U69:U132" si="28">T69*0.89</f>
        <v>3.1705890151321026E-2</v>
      </c>
      <c r="V69" s="29">
        <f t="shared" ref="V69:V132" si="29">T69*0.11</f>
        <v>3.9187055243205763E-3</v>
      </c>
      <c r="W69" s="29">
        <v>0.106873787026925</v>
      </c>
      <c r="X69" s="29">
        <f t="shared" ref="X69:X132" si="30">W69*0.89</f>
        <v>9.5117670453963257E-2</v>
      </c>
      <c r="Y69" s="29">
        <f t="shared" ref="Y69:Y132" si="31">W69*0.11</f>
        <v>1.175611657296175E-2</v>
      </c>
    </row>
    <row r="70" spans="1:25" ht="15">
      <c r="A70" s="5" t="s">
        <v>139</v>
      </c>
      <c r="B70" s="38">
        <v>27.2236076903122</v>
      </c>
      <c r="C70" s="20">
        <f t="shared" si="16"/>
        <v>20.962177921540395</v>
      </c>
      <c r="D70" s="20">
        <f t="shared" si="17"/>
        <v>6.2614297687718059</v>
      </c>
      <c r="E70" s="29">
        <v>36.130265272965801</v>
      </c>
      <c r="F70" s="29">
        <f t="shared" si="18"/>
        <v>27.820304260183669</v>
      </c>
      <c r="G70" s="26">
        <f t="shared" si="19"/>
        <v>8.3099610127821339</v>
      </c>
      <c r="H70" s="29">
        <v>25.130802167087499</v>
      </c>
      <c r="I70" s="29">
        <f t="shared" si="20"/>
        <v>19.350717668657374</v>
      </c>
      <c r="J70" s="30">
        <f t="shared" si="21"/>
        <v>5.7800844984301252</v>
      </c>
      <c r="K70" s="29">
        <v>75.3924065012623</v>
      </c>
      <c r="L70" s="30">
        <f t="shared" si="22"/>
        <v>58.052153005971974</v>
      </c>
      <c r="M70" s="29">
        <f t="shared" si="23"/>
        <v>17.34025349529033</v>
      </c>
      <c r="N70" s="28">
        <v>32.163851586945597</v>
      </c>
      <c r="O70" s="29">
        <f t="shared" si="24"/>
        <v>28.625827912381581</v>
      </c>
      <c r="P70" s="29">
        <f t="shared" si="25"/>
        <v>3.5380236745640157</v>
      </c>
      <c r="Q70" s="29">
        <v>42.686792406657602</v>
      </c>
      <c r="R70" s="29">
        <f t="shared" si="26"/>
        <v>37.99124524192527</v>
      </c>
      <c r="S70" s="29">
        <f t="shared" si="27"/>
        <v>4.6955471647323366</v>
      </c>
      <c r="T70" s="29">
        <v>29.6912665050905</v>
      </c>
      <c r="U70" s="29">
        <f t="shared" si="28"/>
        <v>26.425227189530546</v>
      </c>
      <c r="V70" s="29">
        <f t="shared" si="29"/>
        <v>3.2660393155599552</v>
      </c>
      <c r="W70" s="29">
        <v>89.073799515271503</v>
      </c>
      <c r="X70" s="29">
        <f t="shared" si="30"/>
        <v>79.275681568591637</v>
      </c>
      <c r="Y70" s="29">
        <f t="shared" si="31"/>
        <v>9.7981179466798647</v>
      </c>
    </row>
    <row r="71" spans="1:25" ht="15">
      <c r="A71" s="5" t="s">
        <v>142</v>
      </c>
      <c r="B71" s="38">
        <v>7.4195116914260298E-2</v>
      </c>
      <c r="C71" s="20">
        <f t="shared" si="16"/>
        <v>5.7130240023980428E-2</v>
      </c>
      <c r="D71" s="20">
        <f t="shared" si="17"/>
        <v>1.706487689027987E-2</v>
      </c>
      <c r="E71" s="29">
        <v>9.8469287633207003E-2</v>
      </c>
      <c r="F71" s="29">
        <f t="shared" si="18"/>
        <v>7.5821351477569396E-2</v>
      </c>
      <c r="G71" s="26">
        <f t="shared" si="19"/>
        <v>2.2647936155637611E-2</v>
      </c>
      <c r="H71" s="29">
        <v>6.8491392696631098E-2</v>
      </c>
      <c r="I71" s="29">
        <f t="shared" si="20"/>
        <v>5.2738372376405947E-2</v>
      </c>
      <c r="J71" s="30">
        <f t="shared" si="21"/>
        <v>1.5753020320225155E-2</v>
      </c>
      <c r="K71" s="29">
        <v>0.20547417808989299</v>
      </c>
      <c r="L71" s="30">
        <f t="shared" si="22"/>
        <v>0.1582151171292176</v>
      </c>
      <c r="M71" s="29">
        <f t="shared" si="23"/>
        <v>4.7259060960675392E-2</v>
      </c>
      <c r="N71" s="28">
        <v>8.7659238850828894E-2</v>
      </c>
      <c r="O71" s="29">
        <f t="shared" si="24"/>
        <v>7.8016722577237713E-2</v>
      </c>
      <c r="P71" s="29">
        <f t="shared" si="25"/>
        <v>9.6425162735911778E-3</v>
      </c>
      <c r="Q71" s="29">
        <v>0.116338421760088</v>
      </c>
      <c r="R71" s="29">
        <f t="shared" si="26"/>
        <v>0.10354119536647832</v>
      </c>
      <c r="S71" s="29">
        <f t="shared" si="27"/>
        <v>1.279722639360968E-2</v>
      </c>
      <c r="T71" s="29">
        <v>8.0920464867762207E-2</v>
      </c>
      <c r="U71" s="29">
        <f t="shared" si="28"/>
        <v>7.2019213732308365E-2</v>
      </c>
      <c r="V71" s="29">
        <f t="shared" si="29"/>
        <v>8.9012511354538432E-3</v>
      </c>
      <c r="W71" s="29">
        <v>0.242761394603286</v>
      </c>
      <c r="X71" s="29">
        <f t="shared" si="30"/>
        <v>0.21605764119692453</v>
      </c>
      <c r="Y71" s="29">
        <f t="shared" si="31"/>
        <v>2.6703753406361459E-2</v>
      </c>
    </row>
    <row r="72" spans="1:25" ht="15">
      <c r="A72" s="5" t="s">
        <v>146</v>
      </c>
      <c r="B72" s="38">
        <v>0.55637920847879496</v>
      </c>
      <c r="C72" s="20">
        <f t="shared" si="16"/>
        <v>0.42841199052867213</v>
      </c>
      <c r="D72" s="20">
        <f t="shared" si="17"/>
        <v>0.12796721795012284</v>
      </c>
      <c r="E72" s="29">
        <v>0.73840795178132002</v>
      </c>
      <c r="F72" s="29">
        <f t="shared" si="18"/>
        <v>0.56857412287161646</v>
      </c>
      <c r="G72" s="26">
        <f t="shared" si="19"/>
        <v>0.16983382890970361</v>
      </c>
      <c r="H72" s="29">
        <v>0.513607747261838</v>
      </c>
      <c r="I72" s="29">
        <f t="shared" si="20"/>
        <v>0.39547796539161528</v>
      </c>
      <c r="J72" s="30">
        <f t="shared" si="21"/>
        <v>0.11812978187022274</v>
      </c>
      <c r="K72" s="29">
        <v>1.5408232417855201</v>
      </c>
      <c r="L72" s="30">
        <f t="shared" si="22"/>
        <v>1.1864338961748504</v>
      </c>
      <c r="M72" s="29">
        <f t="shared" si="23"/>
        <v>0.35438934561066965</v>
      </c>
      <c r="N72" s="28">
        <v>0.65734484904226798</v>
      </c>
      <c r="O72" s="29">
        <f t="shared" si="24"/>
        <v>0.58503691564761851</v>
      </c>
      <c r="P72" s="29">
        <f t="shared" si="25"/>
        <v>7.2307933394649485E-2</v>
      </c>
      <c r="Q72" s="29">
        <v>0.87240618664096203</v>
      </c>
      <c r="R72" s="29">
        <f t="shared" si="26"/>
        <v>0.77644150611045626</v>
      </c>
      <c r="S72" s="29">
        <f t="shared" si="27"/>
        <v>9.596468053050583E-2</v>
      </c>
      <c r="T72" s="29">
        <v>0.60681168876503799</v>
      </c>
      <c r="U72" s="29">
        <f t="shared" si="28"/>
        <v>0.54006240300088382</v>
      </c>
      <c r="V72" s="29">
        <f t="shared" si="29"/>
        <v>6.6749285764154176E-2</v>
      </c>
      <c r="W72" s="29">
        <v>1.8204350662951101</v>
      </c>
      <c r="X72" s="29">
        <f t="shared" si="30"/>
        <v>1.6201872090026479</v>
      </c>
      <c r="Y72" s="29">
        <f t="shared" si="31"/>
        <v>0.20024785729246211</v>
      </c>
    </row>
    <row r="73" spans="1:25" ht="15">
      <c r="A73" s="5" t="s">
        <v>148</v>
      </c>
      <c r="B73" s="38">
        <v>5.6375708930721598E-7</v>
      </c>
      <c r="C73" s="20">
        <f t="shared" si="16"/>
        <v>4.3409295876655632E-7</v>
      </c>
      <c r="D73" s="20">
        <f t="shared" si="17"/>
        <v>1.2966413054065968E-7</v>
      </c>
      <c r="E73" s="29">
        <v>7.48199629450039E-7</v>
      </c>
      <c r="F73" s="29">
        <f t="shared" si="18"/>
        <v>5.7611371467653005E-7</v>
      </c>
      <c r="G73" s="26">
        <f t="shared" si="19"/>
        <v>1.7208591477350898E-7</v>
      </c>
      <c r="H73" s="29">
        <v>5.2041845602683999E-7</v>
      </c>
      <c r="I73" s="29">
        <f t="shared" si="20"/>
        <v>4.0072221114066679E-7</v>
      </c>
      <c r="J73" s="30">
        <f t="shared" si="21"/>
        <v>1.196962448861732E-7</v>
      </c>
      <c r="K73" s="29">
        <v>1.5612553680805201E-6</v>
      </c>
      <c r="L73" s="30">
        <f t="shared" si="22"/>
        <v>1.2021666334220006E-6</v>
      </c>
      <c r="M73" s="29">
        <f t="shared" si="23"/>
        <v>3.5908873465851966E-7</v>
      </c>
      <c r="N73" s="28">
        <v>6.6606158734862898E-7</v>
      </c>
      <c r="O73" s="29">
        <f t="shared" si="24"/>
        <v>5.9279481274027979E-7</v>
      </c>
      <c r="P73" s="29">
        <f t="shared" si="25"/>
        <v>7.3266774608349192E-8</v>
      </c>
      <c r="Q73" s="29">
        <v>8.8397475135532696E-7</v>
      </c>
      <c r="R73" s="29">
        <f t="shared" si="26"/>
        <v>7.8673752870624103E-7</v>
      </c>
      <c r="S73" s="29">
        <f t="shared" si="27"/>
        <v>9.7237222649085964E-8</v>
      </c>
      <c r="T73" s="29">
        <v>6.1485833079762103E-7</v>
      </c>
      <c r="U73" s="29">
        <f t="shared" si="28"/>
        <v>5.4722391440988269E-7</v>
      </c>
      <c r="V73" s="29">
        <f t="shared" si="29"/>
        <v>6.7634416387738314E-8</v>
      </c>
      <c r="W73" s="29">
        <v>1.84457499239286E-6</v>
      </c>
      <c r="X73" s="29">
        <f t="shared" si="30"/>
        <v>1.6416717432296454E-6</v>
      </c>
      <c r="Y73" s="29">
        <f t="shared" si="31"/>
        <v>2.029032491632146E-7</v>
      </c>
    </row>
    <row r="74" spans="1:25" ht="15">
      <c r="A74" s="5" t="s">
        <v>149</v>
      </c>
      <c r="B74" s="38">
        <v>1.96751178688922E-2</v>
      </c>
      <c r="C74" s="20">
        <f t="shared" si="16"/>
        <v>1.5149840759046995E-2</v>
      </c>
      <c r="D74" s="20">
        <f t="shared" si="17"/>
        <v>4.5252771098452061E-3</v>
      </c>
      <c r="E74" s="29">
        <v>2.6112161031945701E-2</v>
      </c>
      <c r="F74" s="29">
        <f t="shared" si="18"/>
        <v>2.0106363994598191E-2</v>
      </c>
      <c r="G74" s="26">
        <f t="shared" si="19"/>
        <v>6.0057970373475116E-3</v>
      </c>
      <c r="H74" s="29">
        <v>1.8162599917027698E-2</v>
      </c>
      <c r="I74" s="29">
        <f t="shared" si="20"/>
        <v>1.3985201936111328E-2</v>
      </c>
      <c r="J74" s="30">
        <f t="shared" si="21"/>
        <v>4.1773979809163709E-3</v>
      </c>
      <c r="K74" s="29">
        <v>5.4487799751082998E-2</v>
      </c>
      <c r="L74" s="30">
        <f t="shared" si="22"/>
        <v>4.1955605808333907E-2</v>
      </c>
      <c r="M74" s="29">
        <f t="shared" si="23"/>
        <v>1.2532193942749089E-2</v>
      </c>
      <c r="N74" s="28">
        <v>2.3245544025228802E-2</v>
      </c>
      <c r="O74" s="29">
        <f t="shared" si="24"/>
        <v>2.0688534182453634E-2</v>
      </c>
      <c r="P74" s="29">
        <f t="shared" si="25"/>
        <v>2.5570098427751681E-3</v>
      </c>
      <c r="Q74" s="29">
        <v>3.0850711691117999E-2</v>
      </c>
      <c r="R74" s="29">
        <f t="shared" si="26"/>
        <v>2.7457133405095018E-2</v>
      </c>
      <c r="S74" s="29">
        <f t="shared" si="27"/>
        <v>3.39357828602298E-3</v>
      </c>
      <c r="T74" s="29">
        <v>2.14585507846645E-2</v>
      </c>
      <c r="U74" s="29">
        <f t="shared" si="28"/>
        <v>1.9098110198351406E-2</v>
      </c>
      <c r="V74" s="29">
        <f t="shared" si="29"/>
        <v>2.360440586313095E-3</v>
      </c>
      <c r="W74" s="29">
        <v>6.4375652353993507E-2</v>
      </c>
      <c r="X74" s="29">
        <f t="shared" si="30"/>
        <v>5.7294330595054219E-2</v>
      </c>
      <c r="Y74" s="29">
        <f t="shared" si="31"/>
        <v>7.0813217589392853E-3</v>
      </c>
    </row>
    <row r="75" spans="1:25" ht="15">
      <c r="A75" s="5" t="s">
        <v>150</v>
      </c>
      <c r="B75" s="38">
        <v>4.5550992123646896</v>
      </c>
      <c r="C75" s="20">
        <f t="shared" si="16"/>
        <v>3.5074263935208112</v>
      </c>
      <c r="D75" s="20">
        <f t="shared" si="17"/>
        <v>1.0476728188438786</v>
      </c>
      <c r="E75" s="29">
        <v>6.0453759383985002</v>
      </c>
      <c r="F75" s="29">
        <f t="shared" si="18"/>
        <v>4.6549394725668449</v>
      </c>
      <c r="G75" s="26">
        <f t="shared" si="19"/>
        <v>1.390436465831655</v>
      </c>
      <c r="H75" s="29">
        <v>4.2049275195120197</v>
      </c>
      <c r="I75" s="29">
        <f t="shared" si="20"/>
        <v>3.2377941900242551</v>
      </c>
      <c r="J75" s="30">
        <f t="shared" si="21"/>
        <v>0.96713332948776454</v>
      </c>
      <c r="K75" s="29">
        <v>12.614782558536101</v>
      </c>
      <c r="L75" s="30">
        <f t="shared" si="22"/>
        <v>9.7133825700727972</v>
      </c>
      <c r="M75" s="29">
        <f t="shared" si="23"/>
        <v>2.9013999884633033</v>
      </c>
      <c r="N75" s="28">
        <v>5.3817090187663599</v>
      </c>
      <c r="O75" s="29">
        <f t="shared" si="24"/>
        <v>4.7897210267020602</v>
      </c>
      <c r="P75" s="29">
        <f t="shared" si="25"/>
        <v>0.59198799206429964</v>
      </c>
      <c r="Q75" s="29">
        <v>7.1424249380119997</v>
      </c>
      <c r="R75" s="29">
        <f t="shared" si="26"/>
        <v>6.3567581948306797</v>
      </c>
      <c r="S75" s="29">
        <f t="shared" si="27"/>
        <v>0.78566674318132002</v>
      </c>
      <c r="T75" s="29">
        <v>4.9679919799746699</v>
      </c>
      <c r="U75" s="29">
        <f t="shared" si="28"/>
        <v>4.4215128621774564</v>
      </c>
      <c r="V75" s="29">
        <f t="shared" si="29"/>
        <v>0.5464791177972137</v>
      </c>
      <c r="W75" s="29">
        <v>14.903975939924001</v>
      </c>
      <c r="X75" s="29">
        <f t="shared" si="30"/>
        <v>13.26453858653236</v>
      </c>
      <c r="Y75" s="29">
        <f t="shared" si="31"/>
        <v>1.6394373533916402</v>
      </c>
    </row>
    <row r="76" spans="1:25" ht="15">
      <c r="A76" s="5" t="s">
        <v>151</v>
      </c>
      <c r="B76" s="38">
        <v>0.74108703529814102</v>
      </c>
      <c r="C76" s="20">
        <f t="shared" si="16"/>
        <v>0.57063701717956861</v>
      </c>
      <c r="D76" s="20">
        <f t="shared" si="17"/>
        <v>0.17045001811857244</v>
      </c>
      <c r="E76" s="29">
        <v>0.98354602667911695</v>
      </c>
      <c r="F76" s="29">
        <f t="shared" si="18"/>
        <v>0.75733044054292009</v>
      </c>
      <c r="G76" s="26">
        <f t="shared" si="19"/>
        <v>0.22621558613619691</v>
      </c>
      <c r="H76" s="29">
        <v>0.68411622311537001</v>
      </c>
      <c r="I76" s="29">
        <f t="shared" si="20"/>
        <v>0.52676949179883492</v>
      </c>
      <c r="J76" s="30">
        <f t="shared" si="21"/>
        <v>0.15734673131653512</v>
      </c>
      <c r="K76" s="29">
        <v>2.0523486693461099</v>
      </c>
      <c r="L76" s="30">
        <f t="shared" si="22"/>
        <v>1.5803084753965047</v>
      </c>
      <c r="M76" s="29">
        <f t="shared" si="23"/>
        <v>0.47204019394960528</v>
      </c>
      <c r="N76" s="28">
        <v>0.87557144106294305</v>
      </c>
      <c r="O76" s="29">
        <f t="shared" si="24"/>
        <v>0.77925858254601932</v>
      </c>
      <c r="P76" s="29">
        <f t="shared" si="25"/>
        <v>9.6312858516923741E-2</v>
      </c>
      <c r="Q76" s="29">
        <v>1.1620292501605001</v>
      </c>
      <c r="R76" s="29">
        <f t="shared" si="26"/>
        <v>1.0342060326428451</v>
      </c>
      <c r="S76" s="29">
        <f t="shared" si="27"/>
        <v>0.12782321751765502</v>
      </c>
      <c r="T76" s="29">
        <v>0.80826218621769097</v>
      </c>
      <c r="U76" s="29">
        <f t="shared" si="28"/>
        <v>0.71935334573374499</v>
      </c>
      <c r="V76" s="29">
        <f t="shared" si="29"/>
        <v>8.8908840483946011E-2</v>
      </c>
      <c r="W76" s="29">
        <v>2.4247865586530701</v>
      </c>
      <c r="X76" s="29">
        <f t="shared" si="30"/>
        <v>2.1580600372012326</v>
      </c>
      <c r="Y76" s="29">
        <f t="shared" si="31"/>
        <v>0.26672652145183773</v>
      </c>
    </row>
    <row r="77" spans="1:25" ht="15">
      <c r="A77" s="5" t="s">
        <v>152</v>
      </c>
      <c r="B77" s="38">
        <v>0.43493464972268597</v>
      </c>
      <c r="C77" s="20">
        <f t="shared" si="16"/>
        <v>0.33489968028646822</v>
      </c>
      <c r="D77" s="20">
        <f t="shared" si="17"/>
        <v>0.10003496943621777</v>
      </c>
      <c r="E77" s="29">
        <v>0.57723077887568897</v>
      </c>
      <c r="F77" s="29">
        <f t="shared" si="18"/>
        <v>0.44446769973428052</v>
      </c>
      <c r="G77" s="26">
        <f t="shared" si="19"/>
        <v>0.13276307914140847</v>
      </c>
      <c r="H77" s="29">
        <v>0.40149919739263401</v>
      </c>
      <c r="I77" s="29">
        <f t="shared" si="20"/>
        <v>0.3091543819923282</v>
      </c>
      <c r="J77" s="30">
        <f t="shared" si="21"/>
        <v>9.2344815400305827E-2</v>
      </c>
      <c r="K77" s="29">
        <v>1.2044975921779</v>
      </c>
      <c r="L77" s="30">
        <f t="shared" si="22"/>
        <v>0.92746314597698298</v>
      </c>
      <c r="M77" s="29">
        <f t="shared" si="23"/>
        <v>0.277034446200917</v>
      </c>
      <c r="N77" s="28">
        <v>0.51386185412445595</v>
      </c>
      <c r="O77" s="29">
        <f t="shared" si="24"/>
        <v>0.45733705017076581</v>
      </c>
      <c r="P77" s="29">
        <f t="shared" si="25"/>
        <v>5.6524803953690153E-2</v>
      </c>
      <c r="Q77" s="29">
        <v>0.68198033539035796</v>
      </c>
      <c r="R77" s="29">
        <f t="shared" si="26"/>
        <v>0.60696249849741857</v>
      </c>
      <c r="S77" s="29">
        <f t="shared" si="27"/>
        <v>7.501783689293938E-2</v>
      </c>
      <c r="T77" s="29">
        <v>0.47435889997084901</v>
      </c>
      <c r="U77" s="29">
        <f t="shared" si="28"/>
        <v>0.42217942097405564</v>
      </c>
      <c r="V77" s="29">
        <f t="shared" si="29"/>
        <v>5.2179478996793392E-2</v>
      </c>
      <c r="W77" s="29">
        <v>1.4230766999125499</v>
      </c>
      <c r="X77" s="29">
        <f t="shared" si="30"/>
        <v>1.2665382629221695</v>
      </c>
      <c r="Y77" s="29">
        <f t="shared" si="31"/>
        <v>0.1565384369903805</v>
      </c>
    </row>
    <row r="78" spans="1:25" ht="15">
      <c r="A78" s="5" t="s">
        <v>153</v>
      </c>
      <c r="B78" s="38">
        <v>5.6371113522305998E-2</v>
      </c>
      <c r="C78" s="20">
        <f t="shared" si="16"/>
        <v>4.3405757412175616E-2</v>
      </c>
      <c r="D78" s="20">
        <f t="shared" si="17"/>
        <v>1.296535611013038E-2</v>
      </c>
      <c r="E78" s="29">
        <v>7.4813864072033706E-2</v>
      </c>
      <c r="F78" s="29">
        <f t="shared" si="18"/>
        <v>5.7606675335465957E-2</v>
      </c>
      <c r="G78" s="26">
        <f t="shared" si="19"/>
        <v>1.7207188736567753E-2</v>
      </c>
      <c r="H78" s="29">
        <v>5.2037603464717502E-2</v>
      </c>
      <c r="I78" s="29">
        <f t="shared" si="20"/>
        <v>4.0068954667832481E-2</v>
      </c>
      <c r="J78" s="30">
        <f t="shared" si="21"/>
        <v>1.1968648796885027E-2</v>
      </c>
      <c r="K78" s="29">
        <v>0.15611281039415301</v>
      </c>
      <c r="L78" s="30">
        <f t="shared" si="22"/>
        <v>0.12020686400349782</v>
      </c>
      <c r="M78" s="29">
        <f t="shared" si="23"/>
        <v>3.590594639065519E-2</v>
      </c>
      <c r="N78" s="28">
        <v>6.6600729401765701E-2</v>
      </c>
      <c r="O78" s="29">
        <f t="shared" si="24"/>
        <v>5.9274649167571476E-2</v>
      </c>
      <c r="P78" s="29">
        <f t="shared" si="25"/>
        <v>7.326080234194227E-3</v>
      </c>
      <c r="Q78" s="29">
        <v>8.8390269505504104E-2</v>
      </c>
      <c r="R78" s="29">
        <f t="shared" si="26"/>
        <v>7.8667339859898655E-2</v>
      </c>
      <c r="S78" s="29">
        <f t="shared" si="27"/>
        <v>9.722929645605451E-3</v>
      </c>
      <c r="T78" s="29">
        <v>6.14808211247884E-2</v>
      </c>
      <c r="U78" s="29">
        <f t="shared" si="28"/>
        <v>5.4717930801061673E-2</v>
      </c>
      <c r="V78" s="29">
        <f t="shared" si="29"/>
        <v>6.7628903237267239E-3</v>
      </c>
      <c r="W78" s="29">
        <v>0.18444246337436501</v>
      </c>
      <c r="X78" s="29">
        <f t="shared" si="30"/>
        <v>0.16415379240318487</v>
      </c>
      <c r="Y78" s="29">
        <f t="shared" si="31"/>
        <v>2.0288670971180152E-2</v>
      </c>
    </row>
    <row r="79" spans="1:25" ht="15">
      <c r="A79" s="5" t="s">
        <v>155</v>
      </c>
      <c r="B79" s="38">
        <v>0.28164579881621099</v>
      </c>
      <c r="C79" s="20">
        <f t="shared" si="16"/>
        <v>0.21686726508848247</v>
      </c>
      <c r="D79" s="20">
        <f t="shared" si="17"/>
        <v>6.4778533727728529E-2</v>
      </c>
      <c r="E79" s="29">
        <v>0.373790922202691</v>
      </c>
      <c r="F79" s="29">
        <f t="shared" si="18"/>
        <v>0.28781901009607208</v>
      </c>
      <c r="G79" s="26">
        <f t="shared" si="19"/>
        <v>8.5971912106618933E-2</v>
      </c>
      <c r="H79" s="29">
        <v>0.25999437443260998</v>
      </c>
      <c r="I79" s="29">
        <f t="shared" si="20"/>
        <v>0.2001956683131097</v>
      </c>
      <c r="J79" s="30">
        <f t="shared" si="21"/>
        <v>5.9798706119500299E-2</v>
      </c>
      <c r="K79" s="29">
        <v>0.77998312329783004</v>
      </c>
      <c r="L79" s="30">
        <f t="shared" si="22"/>
        <v>0.60058700493932915</v>
      </c>
      <c r="M79" s="29">
        <f t="shared" si="23"/>
        <v>0.17939611835850092</v>
      </c>
      <c r="N79" s="28">
        <v>0.33275581165662299</v>
      </c>
      <c r="O79" s="29">
        <f t="shared" si="24"/>
        <v>0.29615267237439447</v>
      </c>
      <c r="P79" s="29">
        <f t="shared" si="25"/>
        <v>3.6603139282228532E-2</v>
      </c>
      <c r="Q79" s="29">
        <v>0.44162242870378998</v>
      </c>
      <c r="R79" s="29">
        <f t="shared" si="26"/>
        <v>0.39304396154637311</v>
      </c>
      <c r="S79" s="29">
        <f t="shared" si="27"/>
        <v>4.8578467157416899E-2</v>
      </c>
      <c r="T79" s="29">
        <v>0.30717532252961</v>
      </c>
      <c r="U79" s="29">
        <f t="shared" si="28"/>
        <v>0.27338603705135289</v>
      </c>
      <c r="V79" s="29">
        <f t="shared" si="29"/>
        <v>3.3789285478257103E-2</v>
      </c>
      <c r="W79" s="29">
        <v>0.92152596758882899</v>
      </c>
      <c r="X79" s="29">
        <f t="shared" si="30"/>
        <v>0.82015811115405779</v>
      </c>
      <c r="Y79" s="29">
        <f t="shared" si="31"/>
        <v>0.10136785643477118</v>
      </c>
    </row>
    <row r="80" spans="1:25" ht="15">
      <c r="A80" s="5" t="s">
        <v>157</v>
      </c>
      <c r="B80" s="38">
        <v>3.17173191910916E-4</v>
      </c>
      <c r="C80" s="20">
        <f t="shared" si="16"/>
        <v>2.4422335777140534E-4</v>
      </c>
      <c r="D80" s="20">
        <f t="shared" si="17"/>
        <v>7.2949834139510687E-5</v>
      </c>
      <c r="E80" s="29">
        <v>4.2094169485452503E-4</v>
      </c>
      <c r="F80" s="29">
        <f t="shared" si="18"/>
        <v>3.2412510503798426E-4</v>
      </c>
      <c r="G80" s="26">
        <f t="shared" si="19"/>
        <v>9.6816589816540758E-5</v>
      </c>
      <c r="H80" s="29">
        <v>2.9279061134330797E-4</v>
      </c>
      <c r="I80" s="29">
        <f t="shared" si="20"/>
        <v>2.2544877073434714E-4</v>
      </c>
      <c r="J80" s="30">
        <f t="shared" si="21"/>
        <v>6.7341840608960835E-5</v>
      </c>
      <c r="K80" s="29">
        <v>8.7837183402992398E-4</v>
      </c>
      <c r="L80" s="30">
        <f t="shared" si="22"/>
        <v>6.763463122030415E-4</v>
      </c>
      <c r="M80" s="29">
        <f t="shared" si="23"/>
        <v>2.0202552182688253E-4</v>
      </c>
      <c r="N80" s="28">
        <v>3.7473032920654401E-4</v>
      </c>
      <c r="O80" s="29">
        <f t="shared" si="24"/>
        <v>3.3350999299382417E-4</v>
      </c>
      <c r="P80" s="29">
        <f t="shared" si="25"/>
        <v>4.1220336212719844E-5</v>
      </c>
      <c r="Q80" s="29">
        <v>4.9732961017052405E-4</v>
      </c>
      <c r="R80" s="29">
        <f t="shared" si="26"/>
        <v>4.4262335305176643E-4</v>
      </c>
      <c r="S80" s="29">
        <f t="shared" si="27"/>
        <v>5.4706257118757649E-5</v>
      </c>
      <c r="T80" s="29">
        <v>3.4592306340972001E-4</v>
      </c>
      <c r="U80" s="29">
        <f t="shared" si="28"/>
        <v>3.0787152643465079E-4</v>
      </c>
      <c r="V80" s="29">
        <f t="shared" si="29"/>
        <v>3.8051536975069199E-5</v>
      </c>
      <c r="W80" s="29">
        <v>1.0377691902291599E-3</v>
      </c>
      <c r="X80" s="29">
        <f t="shared" si="30"/>
        <v>9.2361457930395237E-4</v>
      </c>
      <c r="Y80" s="29">
        <f t="shared" si="31"/>
        <v>1.1415461092520759E-4</v>
      </c>
    </row>
    <row r="81" spans="1:25" ht="15">
      <c r="A81" s="5" t="s">
        <v>160</v>
      </c>
      <c r="B81" s="38">
        <v>4.7793945031597097E-2</v>
      </c>
      <c r="C81" s="20">
        <f t="shared" si="16"/>
        <v>3.6801337674329769E-2</v>
      </c>
      <c r="D81" s="20">
        <f t="shared" si="17"/>
        <v>1.0992607357267333E-2</v>
      </c>
      <c r="E81" s="29">
        <v>6.34305317677515E-2</v>
      </c>
      <c r="F81" s="29">
        <f t="shared" si="18"/>
        <v>4.8841509461168657E-2</v>
      </c>
      <c r="G81" s="26">
        <f t="shared" si="19"/>
        <v>1.4589022306582846E-2</v>
      </c>
      <c r="H81" s="29">
        <v>4.4119801865979101E-2</v>
      </c>
      <c r="I81" s="29">
        <f t="shared" si="20"/>
        <v>3.397224743680391E-2</v>
      </c>
      <c r="J81" s="30">
        <f t="shared" si="21"/>
        <v>1.0147554429175193E-2</v>
      </c>
      <c r="K81" s="29">
        <v>0.13235940559793699</v>
      </c>
      <c r="L81" s="30">
        <f t="shared" si="22"/>
        <v>0.10191674231041148</v>
      </c>
      <c r="M81" s="29">
        <f t="shared" si="23"/>
        <v>3.0442663287525509E-2</v>
      </c>
      <c r="N81" s="28">
        <v>5.6467069766729099E-2</v>
      </c>
      <c r="O81" s="29">
        <f t="shared" si="24"/>
        <v>5.02556920923889E-2</v>
      </c>
      <c r="P81" s="29">
        <f t="shared" si="25"/>
        <v>6.2113776743402006E-3</v>
      </c>
      <c r="Q81" s="29">
        <v>7.4941214003205303E-2</v>
      </c>
      <c r="R81" s="29">
        <f t="shared" si="26"/>
        <v>6.6697680462852724E-2</v>
      </c>
      <c r="S81" s="29">
        <f t="shared" si="27"/>
        <v>8.2435335403525829E-3</v>
      </c>
      <c r="T81" s="29">
        <v>5.2126183105694099E-2</v>
      </c>
      <c r="U81" s="29">
        <f t="shared" si="28"/>
        <v>4.6392302964067746E-2</v>
      </c>
      <c r="V81" s="29">
        <f t="shared" si="29"/>
        <v>5.7338801416263506E-3</v>
      </c>
      <c r="W81" s="29">
        <v>0.15637854931708201</v>
      </c>
      <c r="X81" s="29">
        <f t="shared" si="30"/>
        <v>0.13917690889220299</v>
      </c>
      <c r="Y81" s="29">
        <f t="shared" si="31"/>
        <v>1.7201640424879022E-2</v>
      </c>
    </row>
    <row r="82" spans="1:25" ht="15">
      <c r="A82" s="5" t="s">
        <v>161</v>
      </c>
      <c r="B82" s="38">
        <v>3.2767556580017398E-10</v>
      </c>
      <c r="C82" s="20">
        <f t="shared" si="16"/>
        <v>2.5231018566613395E-10</v>
      </c>
      <c r="D82" s="20">
        <f t="shared" si="17"/>
        <v>7.536538013404002E-11</v>
      </c>
      <c r="E82" s="29">
        <v>4.3488009563267701E-10</v>
      </c>
      <c r="F82" s="29">
        <f t="shared" si="18"/>
        <v>3.3485767363716132E-10</v>
      </c>
      <c r="G82" s="26">
        <f t="shared" si="19"/>
        <v>1.0002242199551572E-10</v>
      </c>
      <c r="H82" s="29">
        <v>3.0248561883453202E-10</v>
      </c>
      <c r="I82" s="29">
        <f t="shared" si="20"/>
        <v>2.3291392650258965E-10</v>
      </c>
      <c r="J82" s="30">
        <f t="shared" si="21"/>
        <v>6.9571692331942364E-11</v>
      </c>
      <c r="K82" s="29">
        <v>9.0745685650359602E-10</v>
      </c>
      <c r="L82" s="30">
        <f t="shared" si="22"/>
        <v>6.9874177950776899E-10</v>
      </c>
      <c r="M82" s="29">
        <f t="shared" si="23"/>
        <v>2.0871507699582711E-10</v>
      </c>
      <c r="N82" s="28">
        <v>3.8713855955306502E-10</v>
      </c>
      <c r="O82" s="29">
        <f t="shared" si="24"/>
        <v>3.4455331800222789E-10</v>
      </c>
      <c r="P82" s="29">
        <f t="shared" si="25"/>
        <v>4.2585241550837152E-11</v>
      </c>
      <c r="Q82" s="29">
        <v>5.1379740015220901E-10</v>
      </c>
      <c r="R82" s="29">
        <f t="shared" si="26"/>
        <v>4.5727968613546601E-10</v>
      </c>
      <c r="S82" s="29">
        <f t="shared" si="27"/>
        <v>5.651771401674299E-11</v>
      </c>
      <c r="T82" s="29">
        <v>3.5737741529538198E-10</v>
      </c>
      <c r="U82" s="29">
        <f t="shared" si="28"/>
        <v>3.1806589961288997E-10</v>
      </c>
      <c r="V82" s="29">
        <f t="shared" si="29"/>
        <v>3.9311515682492015E-11</v>
      </c>
      <c r="W82" s="29">
        <v>1.07213224588615E-9</v>
      </c>
      <c r="X82" s="29">
        <f t="shared" si="30"/>
        <v>9.5419769883867354E-10</v>
      </c>
      <c r="Y82" s="29">
        <f t="shared" si="31"/>
        <v>1.1793454704747649E-10</v>
      </c>
    </row>
    <row r="83" spans="1:25" ht="15">
      <c r="A83" s="5" t="s">
        <v>162</v>
      </c>
      <c r="B83" s="38">
        <v>8.3582977890214304E-3</v>
      </c>
      <c r="C83" s="20">
        <f t="shared" si="16"/>
        <v>6.4358892975465015E-3</v>
      </c>
      <c r="D83" s="20">
        <f t="shared" si="17"/>
        <v>1.9224084914749291E-3</v>
      </c>
      <c r="E83" s="29">
        <v>1.1092854399869E-2</v>
      </c>
      <c r="F83" s="29">
        <f t="shared" si="18"/>
        <v>8.5414978878991295E-3</v>
      </c>
      <c r="G83" s="26">
        <f t="shared" si="19"/>
        <v>2.55135651196987E-3</v>
      </c>
      <c r="H83" s="29">
        <v>7.7157565073291403E-3</v>
      </c>
      <c r="I83" s="29">
        <f t="shared" si="20"/>
        <v>5.9411325106434381E-3</v>
      </c>
      <c r="J83" s="30">
        <f t="shared" si="21"/>
        <v>1.7746239966857024E-3</v>
      </c>
      <c r="K83" s="29">
        <v>2.3147269521987399E-2</v>
      </c>
      <c r="L83" s="30">
        <f t="shared" si="22"/>
        <v>1.7823397531930296E-2</v>
      </c>
      <c r="M83" s="29">
        <f t="shared" si="23"/>
        <v>5.3238719900571023E-3</v>
      </c>
      <c r="N83" s="28">
        <v>9.8750706616025797E-3</v>
      </c>
      <c r="O83" s="29">
        <f t="shared" si="24"/>
        <v>8.7888128888262956E-3</v>
      </c>
      <c r="P83" s="29">
        <f t="shared" si="25"/>
        <v>1.0862577727762837E-3</v>
      </c>
      <c r="Q83" s="29">
        <v>1.31058648306907E-2</v>
      </c>
      <c r="R83" s="29">
        <f t="shared" si="26"/>
        <v>1.1664219699314724E-2</v>
      </c>
      <c r="S83" s="29">
        <f t="shared" si="27"/>
        <v>1.441645131375977E-3</v>
      </c>
      <c r="T83" s="29">
        <v>9.1159279844844707E-3</v>
      </c>
      <c r="U83" s="29">
        <f t="shared" si="28"/>
        <v>8.1131759061911796E-3</v>
      </c>
      <c r="V83" s="29">
        <f t="shared" si="29"/>
        <v>1.0027520782932918E-3</v>
      </c>
      <c r="W83" s="29">
        <v>2.73477839534534E-2</v>
      </c>
      <c r="X83" s="29">
        <f t="shared" si="30"/>
        <v>2.4339527718573527E-2</v>
      </c>
      <c r="Y83" s="29">
        <f t="shared" si="31"/>
        <v>3.0082562348798742E-3</v>
      </c>
    </row>
    <row r="84" spans="1:25" ht="15">
      <c r="A84" s="5" t="s">
        <v>163</v>
      </c>
      <c r="B84" s="38">
        <v>1.47284043186111E-5</v>
      </c>
      <c r="C84" s="20">
        <f t="shared" si="16"/>
        <v>1.1340871325330546E-5</v>
      </c>
      <c r="D84" s="20">
        <f t="shared" si="17"/>
        <v>3.3875329932805529E-6</v>
      </c>
      <c r="E84" s="29">
        <v>1.9547047589445E-5</v>
      </c>
      <c r="F84" s="29">
        <f t="shared" si="18"/>
        <v>1.5051226643872651E-5</v>
      </c>
      <c r="G84" s="26">
        <f t="shared" si="19"/>
        <v>4.4958209455723498E-6</v>
      </c>
      <c r="H84" s="29">
        <v>1.3596163277786601E-5</v>
      </c>
      <c r="I84" s="29">
        <f t="shared" si="20"/>
        <v>1.0469045723895682E-5</v>
      </c>
      <c r="J84" s="30">
        <f t="shared" si="21"/>
        <v>3.1271175538909183E-6</v>
      </c>
      <c r="K84" s="29">
        <v>4.0788489833359797E-5</v>
      </c>
      <c r="L84" s="30">
        <f t="shared" si="22"/>
        <v>3.1407137171687047E-5</v>
      </c>
      <c r="M84" s="29">
        <f t="shared" si="23"/>
        <v>9.3813526616727532E-6</v>
      </c>
      <c r="N84" s="28">
        <v>1.7401154762633202E-5</v>
      </c>
      <c r="O84" s="29">
        <f t="shared" si="24"/>
        <v>1.5487027738743549E-5</v>
      </c>
      <c r="P84" s="29">
        <f t="shared" si="25"/>
        <v>1.9141270238896522E-6</v>
      </c>
      <c r="Q84" s="29">
        <v>2.3094232945973701E-5</v>
      </c>
      <c r="R84" s="29">
        <f t="shared" si="26"/>
        <v>2.0553867321916596E-5</v>
      </c>
      <c r="S84" s="29">
        <f t="shared" si="27"/>
        <v>2.5403656240571071E-6</v>
      </c>
      <c r="T84" s="29">
        <v>1.6063446946240999E-5</v>
      </c>
      <c r="U84" s="29">
        <f t="shared" si="28"/>
        <v>1.4296467782154488E-5</v>
      </c>
      <c r="V84" s="29">
        <f t="shared" si="29"/>
        <v>1.7669791640865098E-6</v>
      </c>
      <c r="W84" s="29">
        <v>4.8190340838722898E-5</v>
      </c>
      <c r="X84" s="29">
        <f t="shared" si="30"/>
        <v>4.2889403346463382E-5</v>
      </c>
      <c r="Y84" s="29">
        <f t="shared" si="31"/>
        <v>5.3009374922595186E-6</v>
      </c>
    </row>
    <row r="85" spans="1:25" ht="15">
      <c r="A85" s="5" t="s">
        <v>164</v>
      </c>
      <c r="B85" s="38">
        <v>0.70678315348112697</v>
      </c>
      <c r="C85" s="20">
        <f t="shared" si="16"/>
        <v>0.54422302818046775</v>
      </c>
      <c r="D85" s="20">
        <f t="shared" si="17"/>
        <v>0.16256012530065922</v>
      </c>
      <c r="E85" s="29">
        <v>0.93801905743828995</v>
      </c>
      <c r="F85" s="29">
        <f t="shared" si="18"/>
        <v>0.72227467422748326</v>
      </c>
      <c r="G85" s="26">
        <f t="shared" si="19"/>
        <v>0.21574438321080669</v>
      </c>
      <c r="H85" s="29">
        <v>0.65244944047166797</v>
      </c>
      <c r="I85" s="29">
        <f t="shared" si="20"/>
        <v>0.5023860691631844</v>
      </c>
      <c r="J85" s="30">
        <f t="shared" si="21"/>
        <v>0.15006337130848363</v>
      </c>
      <c r="K85" s="29">
        <v>1.95734832141501</v>
      </c>
      <c r="L85" s="30">
        <f t="shared" si="22"/>
        <v>1.5071582074895578</v>
      </c>
      <c r="M85" s="29">
        <f t="shared" si="23"/>
        <v>0.45019011392545233</v>
      </c>
      <c r="N85" s="28">
        <v>0.83504246429506301</v>
      </c>
      <c r="O85" s="29">
        <f t="shared" si="24"/>
        <v>0.74318779322260609</v>
      </c>
      <c r="P85" s="29">
        <f t="shared" si="25"/>
        <v>9.1854671072456928E-2</v>
      </c>
      <c r="Q85" s="29">
        <v>1.10824054226685</v>
      </c>
      <c r="R85" s="29">
        <f t="shared" si="26"/>
        <v>0.98633408261749644</v>
      </c>
      <c r="S85" s="29">
        <f t="shared" si="27"/>
        <v>0.1219064596493535</v>
      </c>
      <c r="T85" s="29">
        <v>0.77084886066677405</v>
      </c>
      <c r="U85" s="29">
        <f t="shared" si="28"/>
        <v>0.68605548599342892</v>
      </c>
      <c r="V85" s="29">
        <f t="shared" si="29"/>
        <v>8.4793374673345148E-2</v>
      </c>
      <c r="W85" s="29">
        <v>2.3125465820003202</v>
      </c>
      <c r="X85" s="29">
        <f t="shared" si="30"/>
        <v>2.0581664579802847</v>
      </c>
      <c r="Y85" s="29">
        <f t="shared" si="31"/>
        <v>0.25438012402003524</v>
      </c>
    </row>
    <row r="86" spans="1:25" ht="15">
      <c r="A86" s="5" t="s">
        <v>165</v>
      </c>
      <c r="B86" s="38">
        <v>0</v>
      </c>
      <c r="C86" s="20">
        <f t="shared" si="16"/>
        <v>0</v>
      </c>
      <c r="D86" s="20">
        <f t="shared" si="17"/>
        <v>0</v>
      </c>
      <c r="E86" s="29">
        <v>0</v>
      </c>
      <c r="F86" s="29">
        <f t="shared" si="18"/>
        <v>0</v>
      </c>
      <c r="G86" s="26">
        <f t="shared" si="19"/>
        <v>0</v>
      </c>
      <c r="H86" s="29">
        <v>0</v>
      </c>
      <c r="I86" s="29">
        <f t="shared" si="20"/>
        <v>0</v>
      </c>
      <c r="J86" s="30">
        <f t="shared" si="21"/>
        <v>0</v>
      </c>
      <c r="K86" s="29">
        <v>0</v>
      </c>
      <c r="L86" s="30">
        <f t="shared" si="22"/>
        <v>0</v>
      </c>
      <c r="M86" s="29">
        <f t="shared" si="23"/>
        <v>0</v>
      </c>
      <c r="N86" s="28">
        <v>0</v>
      </c>
      <c r="O86" s="29">
        <f t="shared" si="24"/>
        <v>0</v>
      </c>
      <c r="P86" s="29">
        <f t="shared" si="25"/>
        <v>0</v>
      </c>
      <c r="Q86" s="29">
        <v>0</v>
      </c>
      <c r="R86" s="29">
        <f t="shared" si="26"/>
        <v>0</v>
      </c>
      <c r="S86" s="29">
        <f t="shared" si="27"/>
        <v>0</v>
      </c>
      <c r="T86" s="29">
        <v>0</v>
      </c>
      <c r="U86" s="29">
        <f t="shared" si="28"/>
        <v>0</v>
      </c>
      <c r="V86" s="29">
        <f t="shared" si="29"/>
        <v>0</v>
      </c>
      <c r="W86" s="29">
        <v>0</v>
      </c>
      <c r="X86" s="29">
        <f t="shared" si="30"/>
        <v>0</v>
      </c>
      <c r="Y86" s="29">
        <f t="shared" si="31"/>
        <v>0</v>
      </c>
    </row>
    <row r="87" spans="1:25" ht="15">
      <c r="A87" s="5" t="s">
        <v>166</v>
      </c>
      <c r="B87" s="38">
        <v>8.5866871195448002E-2</v>
      </c>
      <c r="C87" s="20">
        <f t="shared" si="16"/>
        <v>6.6117490820494965E-2</v>
      </c>
      <c r="D87" s="20">
        <f t="shared" si="17"/>
        <v>1.9749380374953041E-2</v>
      </c>
      <c r="E87" s="29">
        <v>0.11395965111395399</v>
      </c>
      <c r="F87" s="29">
        <f t="shared" si="18"/>
        <v>8.7748931357744572E-2</v>
      </c>
      <c r="G87" s="26">
        <f t="shared" si="19"/>
        <v>2.6210719756209418E-2</v>
      </c>
      <c r="H87" s="29">
        <v>7.9265884862405503E-2</v>
      </c>
      <c r="I87" s="29">
        <f t="shared" si="20"/>
        <v>6.103473134405224E-2</v>
      </c>
      <c r="J87" s="30">
        <f t="shared" si="21"/>
        <v>1.8231153518353267E-2</v>
      </c>
      <c r="K87" s="29">
        <v>0.237797654587216</v>
      </c>
      <c r="L87" s="30">
        <f t="shared" si="22"/>
        <v>0.18310419403215633</v>
      </c>
      <c r="M87" s="29">
        <f t="shared" si="23"/>
        <v>5.4693460555059678E-2</v>
      </c>
      <c r="N87" s="28">
        <v>0.10144905600989</v>
      </c>
      <c r="O87" s="29">
        <f t="shared" si="24"/>
        <v>9.0289659848802106E-2</v>
      </c>
      <c r="P87" s="29">
        <f t="shared" si="25"/>
        <v>1.11593961610879E-2</v>
      </c>
      <c r="Q87" s="29">
        <v>0.13463980773693199</v>
      </c>
      <c r="R87" s="29">
        <f t="shared" si="26"/>
        <v>0.11982942888586948</v>
      </c>
      <c r="S87" s="29">
        <f t="shared" si="27"/>
        <v>1.4810378851062518E-2</v>
      </c>
      <c r="T87" s="29">
        <v>9.3650194552634097E-2</v>
      </c>
      <c r="U87" s="29">
        <f t="shared" si="28"/>
        <v>8.3348673151844355E-2</v>
      </c>
      <c r="V87" s="29">
        <f t="shared" si="29"/>
        <v>1.0301521400789751E-2</v>
      </c>
      <c r="W87" s="29">
        <v>0.28095058365790199</v>
      </c>
      <c r="X87" s="29">
        <f t="shared" si="30"/>
        <v>0.25004601945553279</v>
      </c>
      <c r="Y87" s="29">
        <f t="shared" si="31"/>
        <v>3.0904564202369218E-2</v>
      </c>
    </row>
    <row r="88" spans="1:25" ht="15">
      <c r="A88" s="5" t="s">
        <v>168</v>
      </c>
      <c r="B88" s="38">
        <v>2.76371168628405E-4</v>
      </c>
      <c r="C88" s="20">
        <f t="shared" si="16"/>
        <v>2.1280579984387185E-4</v>
      </c>
      <c r="D88" s="20">
        <f t="shared" si="17"/>
        <v>6.356536878453315E-5</v>
      </c>
      <c r="E88" s="29">
        <v>3.6679060872219502E-4</v>
      </c>
      <c r="F88" s="29">
        <f t="shared" si="18"/>
        <v>2.8242876871609017E-4</v>
      </c>
      <c r="G88" s="26">
        <f t="shared" si="19"/>
        <v>8.4361840006104863E-5</v>
      </c>
      <c r="H88" s="29">
        <v>2.5512522963511602E-4</v>
      </c>
      <c r="I88" s="29">
        <f t="shared" si="20"/>
        <v>1.9644642681903934E-4</v>
      </c>
      <c r="J88" s="30">
        <f t="shared" si="21"/>
        <v>5.8678802816076688E-5</v>
      </c>
      <c r="K88" s="29">
        <v>7.6537568890534802E-4</v>
      </c>
      <c r="L88" s="30">
        <f t="shared" si="22"/>
        <v>5.8933928045711795E-4</v>
      </c>
      <c r="M88" s="29">
        <f t="shared" si="23"/>
        <v>1.7603640844823007E-4</v>
      </c>
      <c r="N88" s="28">
        <v>3.2652399901567802E-4</v>
      </c>
      <c r="O88" s="29">
        <f t="shared" si="24"/>
        <v>2.9060635912395345E-4</v>
      </c>
      <c r="P88" s="29">
        <f t="shared" si="25"/>
        <v>3.5917639891724584E-5</v>
      </c>
      <c r="Q88" s="29">
        <v>4.3335177455647501E-4</v>
      </c>
      <c r="R88" s="29">
        <f t="shared" si="26"/>
        <v>3.8568307935526276E-4</v>
      </c>
      <c r="S88" s="29">
        <f t="shared" si="27"/>
        <v>4.7668695201212249E-5</v>
      </c>
      <c r="T88" s="29">
        <v>3.0142257835244198E-4</v>
      </c>
      <c r="U88" s="29">
        <f t="shared" si="28"/>
        <v>2.6826609473367335E-4</v>
      </c>
      <c r="V88" s="29">
        <f t="shared" si="29"/>
        <v>3.315648361876862E-5</v>
      </c>
      <c r="W88" s="29">
        <v>9.0426773505732604E-4</v>
      </c>
      <c r="X88" s="29">
        <f t="shared" si="30"/>
        <v>8.0479828420102015E-4</v>
      </c>
      <c r="Y88" s="29">
        <f t="shared" si="31"/>
        <v>9.9469450856305868E-5</v>
      </c>
    </row>
    <row r="89" spans="1:25" ht="15">
      <c r="A89" s="5" t="s">
        <v>169</v>
      </c>
      <c r="B89" s="38">
        <v>0</v>
      </c>
      <c r="C89" s="20">
        <f t="shared" si="16"/>
        <v>0</v>
      </c>
      <c r="D89" s="20">
        <f t="shared" si="17"/>
        <v>0</v>
      </c>
      <c r="E89" s="29">
        <v>0</v>
      </c>
      <c r="F89" s="29">
        <f t="shared" si="18"/>
        <v>0</v>
      </c>
      <c r="G89" s="26">
        <f t="shared" si="19"/>
        <v>0</v>
      </c>
      <c r="H89" s="29">
        <v>0</v>
      </c>
      <c r="I89" s="29">
        <f t="shared" si="20"/>
        <v>0</v>
      </c>
      <c r="J89" s="30">
        <f t="shared" si="21"/>
        <v>0</v>
      </c>
      <c r="K89" s="29">
        <v>0</v>
      </c>
      <c r="L89" s="30">
        <f t="shared" si="22"/>
        <v>0</v>
      </c>
      <c r="M89" s="29">
        <f t="shared" si="23"/>
        <v>0</v>
      </c>
      <c r="N89" s="28">
        <v>0</v>
      </c>
      <c r="O89" s="29">
        <f t="shared" si="24"/>
        <v>0</v>
      </c>
      <c r="P89" s="29">
        <f t="shared" si="25"/>
        <v>0</v>
      </c>
      <c r="Q89" s="29">
        <v>0</v>
      </c>
      <c r="R89" s="29">
        <f t="shared" si="26"/>
        <v>0</v>
      </c>
      <c r="S89" s="29">
        <f t="shared" si="27"/>
        <v>0</v>
      </c>
      <c r="T89" s="29">
        <v>0</v>
      </c>
      <c r="U89" s="29">
        <f t="shared" si="28"/>
        <v>0</v>
      </c>
      <c r="V89" s="29">
        <f t="shared" si="29"/>
        <v>0</v>
      </c>
      <c r="W89" s="29">
        <v>0</v>
      </c>
      <c r="X89" s="29">
        <f t="shared" si="30"/>
        <v>0</v>
      </c>
      <c r="Y89" s="29">
        <f t="shared" si="31"/>
        <v>0</v>
      </c>
    </row>
    <row r="90" spans="1:25" ht="15">
      <c r="A90" s="5" t="s">
        <v>172</v>
      </c>
      <c r="B90" s="38">
        <v>0.42149883389176601</v>
      </c>
      <c r="C90" s="20">
        <f t="shared" si="16"/>
        <v>0.32455410209665986</v>
      </c>
      <c r="D90" s="20">
        <f t="shared" si="17"/>
        <v>9.6944731795106182E-2</v>
      </c>
      <c r="E90" s="29">
        <v>0.55939921166931195</v>
      </c>
      <c r="F90" s="29">
        <f t="shared" si="18"/>
        <v>0.43073739298537023</v>
      </c>
      <c r="G90" s="26">
        <f t="shared" si="19"/>
        <v>0.12866181868394175</v>
      </c>
      <c r="H90" s="29">
        <v>0.389096255304969</v>
      </c>
      <c r="I90" s="29">
        <f t="shared" si="20"/>
        <v>0.29960411658482611</v>
      </c>
      <c r="J90" s="30">
        <f t="shared" si="21"/>
        <v>8.9492138720142875E-2</v>
      </c>
      <c r="K90" s="29">
        <v>1.16728876591491</v>
      </c>
      <c r="L90" s="30">
        <f t="shared" si="22"/>
        <v>0.89881234975448077</v>
      </c>
      <c r="M90" s="29">
        <f t="shared" si="23"/>
        <v>0.26847641616042933</v>
      </c>
      <c r="N90" s="28">
        <v>0.49798785273377899</v>
      </c>
      <c r="O90" s="29">
        <f t="shared" si="24"/>
        <v>0.44320918893306332</v>
      </c>
      <c r="P90" s="29">
        <f t="shared" si="25"/>
        <v>5.4778663800715686E-2</v>
      </c>
      <c r="Q90" s="29">
        <v>0.66091288952819005</v>
      </c>
      <c r="R90" s="29">
        <f t="shared" si="26"/>
        <v>0.58821247168008917</v>
      </c>
      <c r="S90" s="29">
        <f t="shared" si="27"/>
        <v>7.2700417848100912E-2</v>
      </c>
      <c r="T90" s="29">
        <v>0.45970520700380202</v>
      </c>
      <c r="U90" s="29">
        <f t="shared" si="28"/>
        <v>0.40913763423338378</v>
      </c>
      <c r="V90" s="29">
        <f t="shared" si="29"/>
        <v>5.056757277041822E-2</v>
      </c>
      <c r="W90" s="29">
        <v>1.3791156210114099</v>
      </c>
      <c r="X90" s="29">
        <f t="shared" si="30"/>
        <v>1.2274129027001548</v>
      </c>
      <c r="Y90" s="29">
        <f t="shared" si="31"/>
        <v>0.15170271831125509</v>
      </c>
    </row>
    <row r="91" spans="1:25" ht="15">
      <c r="A91" s="5" t="s">
        <v>175</v>
      </c>
      <c r="B91" s="38">
        <v>2.4391120515323498E-7</v>
      </c>
      <c r="C91" s="20">
        <f t="shared" si="16"/>
        <v>1.8781162796799093E-7</v>
      </c>
      <c r="D91" s="20">
        <f t="shared" si="17"/>
        <v>5.6099577185244048E-8</v>
      </c>
      <c r="E91" s="29">
        <v>3.2371082648135698E-7</v>
      </c>
      <c r="F91" s="29">
        <f t="shared" si="18"/>
        <v>2.4925733639064489E-7</v>
      </c>
      <c r="G91" s="26">
        <f t="shared" si="19"/>
        <v>7.4453490090712109E-8</v>
      </c>
      <c r="H91" s="29">
        <v>2.2516061474185699E-7</v>
      </c>
      <c r="I91" s="29">
        <f t="shared" si="20"/>
        <v>1.7337367335122989E-7</v>
      </c>
      <c r="J91" s="30">
        <f t="shared" si="21"/>
        <v>5.1786941390627108E-8</v>
      </c>
      <c r="K91" s="29">
        <v>6.7548184422557104E-7</v>
      </c>
      <c r="L91" s="30">
        <f t="shared" si="22"/>
        <v>5.2012102005368973E-7</v>
      </c>
      <c r="M91" s="29">
        <f t="shared" si="23"/>
        <v>1.5536082417188134E-7</v>
      </c>
      <c r="N91" s="28">
        <v>2.88173554812629E-7</v>
      </c>
      <c r="O91" s="29">
        <f t="shared" si="24"/>
        <v>2.5647446378323983E-7</v>
      </c>
      <c r="P91" s="29">
        <f t="shared" si="25"/>
        <v>3.1699091029389189E-8</v>
      </c>
      <c r="Q91" s="29">
        <v>3.82454342513134E-7</v>
      </c>
      <c r="R91" s="29">
        <f t="shared" si="26"/>
        <v>3.4038436483668928E-7</v>
      </c>
      <c r="S91" s="29">
        <f t="shared" si="27"/>
        <v>4.2069977676444742E-8</v>
      </c>
      <c r="T91" s="29">
        <v>2.6602031142109302E-7</v>
      </c>
      <c r="U91" s="29">
        <f t="shared" si="28"/>
        <v>2.3675807716477279E-7</v>
      </c>
      <c r="V91" s="29">
        <f t="shared" si="29"/>
        <v>2.9262234256320233E-8</v>
      </c>
      <c r="W91" s="29">
        <v>7.98060934263279E-7</v>
      </c>
      <c r="X91" s="29">
        <f t="shared" si="30"/>
        <v>7.1027423149431828E-7</v>
      </c>
      <c r="Y91" s="29">
        <f t="shared" si="31"/>
        <v>8.7786702768960685E-8</v>
      </c>
    </row>
    <row r="92" spans="1:25" ht="15">
      <c r="A92" s="5" t="s">
        <v>176</v>
      </c>
      <c r="B92" s="38">
        <v>2.5247342522842497E-4</v>
      </c>
      <c r="C92" s="20">
        <f t="shared" si="16"/>
        <v>1.9440453742588723E-4</v>
      </c>
      <c r="D92" s="20">
        <f t="shared" si="17"/>
        <v>5.8068887802537744E-5</v>
      </c>
      <c r="E92" s="29">
        <v>3.35074319746513E-4</v>
      </c>
      <c r="F92" s="29">
        <f t="shared" si="18"/>
        <v>2.5800722620481501E-4</v>
      </c>
      <c r="G92" s="26">
        <f t="shared" si="19"/>
        <v>7.7067093541697987E-5</v>
      </c>
      <c r="H92" s="29">
        <v>2.3306461707940201E-4</v>
      </c>
      <c r="I92" s="29">
        <f t="shared" si="20"/>
        <v>1.7945975515113954E-4</v>
      </c>
      <c r="J92" s="30">
        <f t="shared" si="21"/>
        <v>5.3604861928262464E-5</v>
      </c>
      <c r="K92" s="29">
        <v>6.9919385123820696E-4</v>
      </c>
      <c r="L92" s="30">
        <f t="shared" si="22"/>
        <v>5.3837926545341941E-4</v>
      </c>
      <c r="M92" s="29">
        <f t="shared" si="23"/>
        <v>1.608145857847876E-4</v>
      </c>
      <c r="N92" s="28">
        <v>2.9828955335646501E-4</v>
      </c>
      <c r="O92" s="29">
        <f t="shared" si="24"/>
        <v>2.6547770248725388E-4</v>
      </c>
      <c r="P92" s="29">
        <f t="shared" si="25"/>
        <v>3.281185086921115E-5</v>
      </c>
      <c r="Q92" s="29">
        <v>3.9587995880350498E-4</v>
      </c>
      <c r="R92" s="29">
        <f t="shared" si="26"/>
        <v>3.5233316333511944E-4</v>
      </c>
      <c r="S92" s="29">
        <f t="shared" si="27"/>
        <v>4.3546795468385551E-5</v>
      </c>
      <c r="T92" s="29">
        <v>2.7535864603932801E-4</v>
      </c>
      <c r="U92" s="29">
        <f t="shared" si="28"/>
        <v>2.450691949750019E-4</v>
      </c>
      <c r="V92" s="29">
        <f t="shared" si="29"/>
        <v>3.0289451064326082E-5</v>
      </c>
      <c r="W92" s="29">
        <v>8.2607593811798304E-4</v>
      </c>
      <c r="X92" s="29">
        <f t="shared" si="30"/>
        <v>7.352075849250049E-4</v>
      </c>
      <c r="Y92" s="29">
        <f t="shared" si="31"/>
        <v>9.0868353192978131E-5</v>
      </c>
    </row>
    <row r="93" spans="1:25" ht="15">
      <c r="A93" s="5" t="s">
        <v>177</v>
      </c>
      <c r="B93" s="38">
        <v>6.5549440192162302E-3</v>
      </c>
      <c r="C93" s="20">
        <f t="shared" si="16"/>
        <v>5.047306894796497E-3</v>
      </c>
      <c r="D93" s="20">
        <f t="shared" si="17"/>
        <v>1.507637124419733E-3</v>
      </c>
      <c r="E93" s="29">
        <v>8.6995033486323096E-3</v>
      </c>
      <c r="F93" s="29">
        <f t="shared" si="18"/>
        <v>6.6986175784468785E-3</v>
      </c>
      <c r="G93" s="26">
        <f t="shared" si="19"/>
        <v>2.0008857701854315E-3</v>
      </c>
      <c r="H93" s="29">
        <v>6.0510349413342998E-3</v>
      </c>
      <c r="I93" s="29">
        <f t="shared" si="20"/>
        <v>4.6592969048274112E-3</v>
      </c>
      <c r="J93" s="30">
        <f t="shared" si="21"/>
        <v>1.3917380365068891E-3</v>
      </c>
      <c r="K93" s="29">
        <v>1.81531048240029E-2</v>
      </c>
      <c r="L93" s="30">
        <f t="shared" si="22"/>
        <v>1.3977890714482234E-2</v>
      </c>
      <c r="M93" s="29">
        <f t="shared" si="23"/>
        <v>4.1752141095206668E-3</v>
      </c>
      <c r="N93" s="28">
        <v>7.7444638856529703E-3</v>
      </c>
      <c r="O93" s="29">
        <f t="shared" si="24"/>
        <v>6.8925728582311437E-3</v>
      </c>
      <c r="P93" s="29">
        <f t="shared" si="25"/>
        <v>8.5189102742182676E-4</v>
      </c>
      <c r="Q93" s="29">
        <v>1.0278194490920401E-2</v>
      </c>
      <c r="R93" s="29">
        <f t="shared" si="26"/>
        <v>9.1475930969191575E-3</v>
      </c>
      <c r="S93" s="29">
        <f t="shared" si="27"/>
        <v>1.1306013940012441E-3</v>
      </c>
      <c r="T93" s="29">
        <v>7.1491108751819601E-3</v>
      </c>
      <c r="U93" s="29">
        <f t="shared" si="28"/>
        <v>6.3627086789119448E-3</v>
      </c>
      <c r="V93" s="29">
        <f t="shared" si="29"/>
        <v>7.864021962700156E-4</v>
      </c>
      <c r="W93" s="29">
        <v>2.1447332625545899E-2</v>
      </c>
      <c r="X93" s="29">
        <f t="shared" si="30"/>
        <v>1.9088126036735851E-2</v>
      </c>
      <c r="Y93" s="29">
        <f t="shared" si="31"/>
        <v>2.3592065888100489E-3</v>
      </c>
    </row>
    <row r="94" spans="1:25" ht="15">
      <c r="A94" s="5" t="s">
        <v>178</v>
      </c>
      <c r="B94" s="38">
        <v>4.0005998172363701E-2</v>
      </c>
      <c r="C94" s="20">
        <f t="shared" si="16"/>
        <v>3.0804618592720049E-2</v>
      </c>
      <c r="D94" s="20">
        <f t="shared" si="17"/>
        <v>9.2013795796436516E-3</v>
      </c>
      <c r="E94" s="29">
        <v>5.3094628122769202E-2</v>
      </c>
      <c r="F94" s="29">
        <f t="shared" si="18"/>
        <v>4.0882863654532288E-2</v>
      </c>
      <c r="G94" s="26">
        <f t="shared" si="19"/>
        <v>1.2211764468236918E-2</v>
      </c>
      <c r="H94" s="29">
        <v>3.6930550755927501E-2</v>
      </c>
      <c r="I94" s="29">
        <f t="shared" si="20"/>
        <v>2.8436524082064176E-2</v>
      </c>
      <c r="J94" s="30">
        <f t="shared" si="21"/>
        <v>8.4940266738633263E-3</v>
      </c>
      <c r="K94" s="29">
        <v>0.11079165226778299</v>
      </c>
      <c r="L94" s="30">
        <f t="shared" si="22"/>
        <v>8.5309572246192913E-2</v>
      </c>
      <c r="M94" s="29">
        <f t="shared" si="23"/>
        <v>2.5482080021590092E-2</v>
      </c>
      <c r="N94" s="28">
        <v>4.7265851111328701E-2</v>
      </c>
      <c r="O94" s="29">
        <f t="shared" si="24"/>
        <v>4.2066607489082544E-2</v>
      </c>
      <c r="P94" s="29">
        <f t="shared" si="25"/>
        <v>5.1992436222461575E-3</v>
      </c>
      <c r="Q94" s="29">
        <v>6.2729663108263403E-2</v>
      </c>
      <c r="R94" s="29">
        <f t="shared" si="26"/>
        <v>5.5829400166354431E-2</v>
      </c>
      <c r="S94" s="29">
        <f t="shared" si="27"/>
        <v>6.9002629419089743E-3</v>
      </c>
      <c r="T94" s="29">
        <v>4.3632304985077801E-2</v>
      </c>
      <c r="U94" s="29">
        <f t="shared" si="28"/>
        <v>3.8832751436719243E-2</v>
      </c>
      <c r="V94" s="29">
        <f t="shared" si="29"/>
        <v>4.799553548358558E-3</v>
      </c>
      <c r="W94" s="29">
        <v>0.13089691495523401</v>
      </c>
      <c r="X94" s="29">
        <f t="shared" si="30"/>
        <v>0.11649825431015827</v>
      </c>
      <c r="Y94" s="29">
        <f t="shared" si="31"/>
        <v>1.439866064507574E-2</v>
      </c>
    </row>
    <row r="95" spans="1:25" ht="15">
      <c r="A95" s="5" t="s">
        <v>181</v>
      </c>
      <c r="B95" s="38">
        <v>7.60577951935474E-6</v>
      </c>
      <c r="C95" s="20">
        <f t="shared" si="16"/>
        <v>5.8564502299031501E-6</v>
      </c>
      <c r="D95" s="20">
        <f t="shared" si="17"/>
        <v>1.7493292894515903E-6</v>
      </c>
      <c r="E95" s="29">
        <v>1.00941372197252E-5</v>
      </c>
      <c r="F95" s="29">
        <f t="shared" si="18"/>
        <v>7.772485659188405E-6</v>
      </c>
      <c r="G95" s="26">
        <f t="shared" si="19"/>
        <v>2.3216515605367963E-6</v>
      </c>
      <c r="H95" s="29">
        <v>7.02108782207468E-6</v>
      </c>
      <c r="I95" s="29">
        <f t="shared" si="20"/>
        <v>5.4062376229975036E-6</v>
      </c>
      <c r="J95" s="30">
        <f t="shared" si="21"/>
        <v>1.6148501990771764E-6</v>
      </c>
      <c r="K95" s="29">
        <v>2.1063263466224001E-5</v>
      </c>
      <c r="L95" s="30">
        <f t="shared" si="22"/>
        <v>1.621871286899248E-5</v>
      </c>
      <c r="M95" s="29">
        <f t="shared" si="23"/>
        <v>4.8445505972315208E-6</v>
      </c>
      <c r="N95" s="28">
        <v>8.9859935702280393E-6</v>
      </c>
      <c r="O95" s="29">
        <f t="shared" si="24"/>
        <v>7.9975342775029544E-6</v>
      </c>
      <c r="P95" s="29">
        <f t="shared" si="25"/>
        <v>9.8845929272508442E-7</v>
      </c>
      <c r="Q95" s="29">
        <v>1.19259113313273E-5</v>
      </c>
      <c r="R95" s="29">
        <f t="shared" si="26"/>
        <v>1.0614061084881298E-5</v>
      </c>
      <c r="S95" s="29">
        <f t="shared" si="27"/>
        <v>1.3118502464460031E-6</v>
      </c>
      <c r="T95" s="29">
        <v>8.2951983902002395E-6</v>
      </c>
      <c r="U95" s="29">
        <f t="shared" si="28"/>
        <v>7.382726567278213E-6</v>
      </c>
      <c r="V95" s="29">
        <f t="shared" si="29"/>
        <v>9.1247182292202639E-7</v>
      </c>
      <c r="W95" s="29">
        <v>2.48855951706007E-5</v>
      </c>
      <c r="X95" s="29">
        <f t="shared" si="30"/>
        <v>2.2148179701834622E-5</v>
      </c>
      <c r="Y95" s="29">
        <f t="shared" si="31"/>
        <v>2.737415468766077E-6</v>
      </c>
    </row>
    <row r="96" spans="1:25" ht="15">
      <c r="A96" s="5" t="s">
        <v>183</v>
      </c>
      <c r="B96" s="38">
        <v>0.15615330301529101</v>
      </c>
      <c r="C96" s="20">
        <f t="shared" si="16"/>
        <v>0.12023804332177408</v>
      </c>
      <c r="D96" s="20">
        <f t="shared" si="17"/>
        <v>3.5915259693516936E-2</v>
      </c>
      <c r="E96" s="29">
        <v>0.20724146209321101</v>
      </c>
      <c r="F96" s="29">
        <f t="shared" si="18"/>
        <v>0.15957592581177249</v>
      </c>
      <c r="G96" s="26">
        <f t="shared" si="19"/>
        <v>4.7665536281438534E-2</v>
      </c>
      <c r="H96" s="29">
        <v>0.14414907129340601</v>
      </c>
      <c r="I96" s="29">
        <f t="shared" si="20"/>
        <v>0.11099478489592263</v>
      </c>
      <c r="J96" s="30">
        <f t="shared" si="21"/>
        <v>3.3154286397483385E-2</v>
      </c>
      <c r="K96" s="29">
        <v>0.43244721388021901</v>
      </c>
      <c r="L96" s="30">
        <f t="shared" si="22"/>
        <v>0.33298435468776866</v>
      </c>
      <c r="M96" s="29">
        <f t="shared" si="23"/>
        <v>9.9462859192450376E-2</v>
      </c>
      <c r="N96" s="28">
        <v>0.18449030415548001</v>
      </c>
      <c r="O96" s="29">
        <f t="shared" si="24"/>
        <v>0.16419637069837723</v>
      </c>
      <c r="P96" s="29">
        <f t="shared" si="25"/>
        <v>2.02939334571028E-2</v>
      </c>
      <c r="Q96" s="29">
        <v>0.244849386064276</v>
      </c>
      <c r="R96" s="29">
        <f t="shared" si="26"/>
        <v>0.21791595359720564</v>
      </c>
      <c r="S96" s="29">
        <f t="shared" si="27"/>
        <v>2.6933432467070362E-2</v>
      </c>
      <c r="T96" s="29">
        <v>0.17030767516999801</v>
      </c>
      <c r="U96" s="29">
        <f t="shared" si="28"/>
        <v>0.15157383090129822</v>
      </c>
      <c r="V96" s="29">
        <f t="shared" si="29"/>
        <v>1.8733844268699781E-2</v>
      </c>
      <c r="W96" s="29">
        <v>0.51092302550999502</v>
      </c>
      <c r="X96" s="29">
        <f t="shared" si="30"/>
        <v>0.45472149270389556</v>
      </c>
      <c r="Y96" s="29">
        <f t="shared" si="31"/>
        <v>5.620153280609945E-2</v>
      </c>
    </row>
    <row r="97" spans="1:25" ht="15">
      <c r="A97" s="5" t="s">
        <v>184</v>
      </c>
      <c r="B97" s="38">
        <v>209.865777952429</v>
      </c>
      <c r="C97" s="20">
        <f t="shared" si="16"/>
        <v>161.59664902337033</v>
      </c>
      <c r="D97" s="20">
        <f t="shared" si="17"/>
        <v>48.269128929058674</v>
      </c>
      <c r="E97" s="29">
        <v>278.52686959770199</v>
      </c>
      <c r="F97" s="29">
        <f t="shared" si="18"/>
        <v>214.46568959023054</v>
      </c>
      <c r="G97" s="26">
        <f t="shared" si="19"/>
        <v>64.061180007471464</v>
      </c>
      <c r="H97" s="29">
        <v>193.73241810420399</v>
      </c>
      <c r="I97" s="29">
        <f t="shared" si="20"/>
        <v>149.17396194023706</v>
      </c>
      <c r="J97" s="30">
        <f t="shared" si="21"/>
        <v>44.558456163966916</v>
      </c>
      <c r="K97" s="29">
        <v>581.19725431261304</v>
      </c>
      <c r="L97" s="30">
        <f t="shared" si="22"/>
        <v>447.52188582071204</v>
      </c>
      <c r="M97" s="29">
        <f t="shared" si="23"/>
        <v>133.675368491901</v>
      </c>
      <c r="N97" s="28">
        <v>247.94993419049601</v>
      </c>
      <c r="O97" s="29">
        <f t="shared" si="24"/>
        <v>220.67544142954145</v>
      </c>
      <c r="P97" s="29">
        <f t="shared" si="25"/>
        <v>27.274492760954562</v>
      </c>
      <c r="Q97" s="29">
        <v>329.070893124316</v>
      </c>
      <c r="R97" s="29">
        <f t="shared" si="26"/>
        <v>292.87309488064125</v>
      </c>
      <c r="S97" s="29">
        <f t="shared" si="27"/>
        <v>36.197798243674761</v>
      </c>
      <c r="T97" s="29">
        <v>228.88886786673501</v>
      </c>
      <c r="U97" s="29">
        <f t="shared" si="28"/>
        <v>203.71109240139415</v>
      </c>
      <c r="V97" s="29">
        <f t="shared" si="29"/>
        <v>25.177775465340851</v>
      </c>
      <c r="W97" s="29">
        <v>686.66660360020501</v>
      </c>
      <c r="X97" s="29">
        <f t="shared" si="30"/>
        <v>611.13327720418249</v>
      </c>
      <c r="Y97" s="29">
        <f t="shared" si="31"/>
        <v>75.533326396022545</v>
      </c>
    </row>
    <row r="98" spans="1:25" ht="15">
      <c r="A98" s="5" t="s">
        <v>185</v>
      </c>
      <c r="B98" s="38">
        <v>8.1903508578523802E-3</v>
      </c>
      <c r="C98" s="20">
        <f t="shared" si="16"/>
        <v>6.3065701605463332E-3</v>
      </c>
      <c r="D98" s="20">
        <f t="shared" si="17"/>
        <v>1.8837806973060476E-3</v>
      </c>
      <c r="E98" s="29">
        <v>1.0869960827351199E-2</v>
      </c>
      <c r="F98" s="29">
        <f t="shared" si="18"/>
        <v>8.369869837060423E-3</v>
      </c>
      <c r="G98" s="26">
        <f t="shared" si="19"/>
        <v>2.500090990290776E-3</v>
      </c>
      <c r="H98" s="29">
        <v>7.5607204390096203E-3</v>
      </c>
      <c r="I98" s="29">
        <f t="shared" si="20"/>
        <v>5.8217547380374074E-3</v>
      </c>
      <c r="J98" s="30">
        <f t="shared" si="21"/>
        <v>1.7389657009722127E-3</v>
      </c>
      <c r="K98" s="29">
        <v>2.2682161317028899E-2</v>
      </c>
      <c r="L98" s="30">
        <f t="shared" si="22"/>
        <v>1.7465264214112253E-2</v>
      </c>
      <c r="M98" s="29">
        <f t="shared" si="23"/>
        <v>5.2168971029166473E-3</v>
      </c>
      <c r="N98" s="28">
        <v>9.6766465500720995E-3</v>
      </c>
      <c r="O98" s="29">
        <f t="shared" si="24"/>
        <v>8.6122154295641684E-3</v>
      </c>
      <c r="P98" s="29">
        <f t="shared" si="25"/>
        <v>1.0644311205079309E-3</v>
      </c>
      <c r="Q98" s="29">
        <v>1.28425229596315E-2</v>
      </c>
      <c r="R98" s="29">
        <f t="shared" si="26"/>
        <v>1.1429845434072035E-2</v>
      </c>
      <c r="S98" s="29">
        <f t="shared" si="27"/>
        <v>1.4126775255594649E-3</v>
      </c>
      <c r="T98" s="29">
        <v>8.9327576586122406E-3</v>
      </c>
      <c r="U98" s="29">
        <f t="shared" si="28"/>
        <v>7.9501543161648938E-3</v>
      </c>
      <c r="V98" s="29">
        <f t="shared" si="29"/>
        <v>9.8260334244734638E-4</v>
      </c>
      <c r="W98" s="29">
        <v>2.6798272975836701E-2</v>
      </c>
      <c r="X98" s="29">
        <f t="shared" si="30"/>
        <v>2.3850462948494664E-2</v>
      </c>
      <c r="Y98" s="29">
        <f t="shared" si="31"/>
        <v>2.947810027342037E-3</v>
      </c>
    </row>
    <row r="99" spans="1:25" ht="15">
      <c r="A99" s="5" t="s">
        <v>186</v>
      </c>
      <c r="B99" s="38">
        <v>0</v>
      </c>
      <c r="C99" s="20">
        <f t="shared" si="16"/>
        <v>0</v>
      </c>
      <c r="D99" s="20">
        <f t="shared" si="17"/>
        <v>0</v>
      </c>
      <c r="E99" s="29">
        <v>0</v>
      </c>
      <c r="F99" s="29">
        <f t="shared" si="18"/>
        <v>0</v>
      </c>
      <c r="G99" s="26">
        <f t="shared" si="19"/>
        <v>0</v>
      </c>
      <c r="H99" s="29">
        <v>0</v>
      </c>
      <c r="I99" s="29">
        <f t="shared" si="20"/>
        <v>0</v>
      </c>
      <c r="J99" s="30">
        <f t="shared" si="21"/>
        <v>0</v>
      </c>
      <c r="K99" s="29">
        <v>0</v>
      </c>
      <c r="L99" s="30">
        <f t="shared" si="22"/>
        <v>0</v>
      </c>
      <c r="M99" s="29">
        <f t="shared" si="23"/>
        <v>0</v>
      </c>
      <c r="N99" s="28">
        <v>0</v>
      </c>
      <c r="O99" s="29">
        <f t="shared" si="24"/>
        <v>0</v>
      </c>
      <c r="P99" s="29">
        <f t="shared" si="25"/>
        <v>0</v>
      </c>
      <c r="Q99" s="29">
        <v>0</v>
      </c>
      <c r="R99" s="29">
        <f t="shared" si="26"/>
        <v>0</v>
      </c>
      <c r="S99" s="29">
        <f t="shared" si="27"/>
        <v>0</v>
      </c>
      <c r="T99" s="29">
        <v>0</v>
      </c>
      <c r="U99" s="29">
        <f t="shared" si="28"/>
        <v>0</v>
      </c>
      <c r="V99" s="29">
        <f t="shared" si="29"/>
        <v>0</v>
      </c>
      <c r="W99" s="29">
        <v>0</v>
      </c>
      <c r="X99" s="29">
        <f t="shared" si="30"/>
        <v>0</v>
      </c>
      <c r="Y99" s="29">
        <f t="shared" si="31"/>
        <v>0</v>
      </c>
    </row>
    <row r="100" spans="1:25" ht="15">
      <c r="A100" s="5" t="s">
        <v>187</v>
      </c>
      <c r="B100" s="38">
        <v>9.0049033991947205E-3</v>
      </c>
      <c r="C100" s="20">
        <f t="shared" si="16"/>
        <v>6.933775617379935E-3</v>
      </c>
      <c r="D100" s="20">
        <f t="shared" si="17"/>
        <v>2.071127781814786E-3</v>
      </c>
      <c r="E100" s="29">
        <v>1.1951007826421001E-2</v>
      </c>
      <c r="F100" s="29">
        <f t="shared" si="18"/>
        <v>9.2022760263441705E-3</v>
      </c>
      <c r="G100" s="26">
        <f t="shared" si="19"/>
        <v>2.7487318000768302E-3</v>
      </c>
      <c r="H100" s="29">
        <v>8.3126545325374699E-3</v>
      </c>
      <c r="I100" s="29">
        <f t="shared" si="20"/>
        <v>6.4007439900538518E-3</v>
      </c>
      <c r="J100" s="30">
        <f t="shared" si="21"/>
        <v>1.9119105424836181E-3</v>
      </c>
      <c r="K100" s="29">
        <v>2.4937963597612401E-2</v>
      </c>
      <c r="L100" s="30">
        <f t="shared" si="22"/>
        <v>1.9202231970161548E-2</v>
      </c>
      <c r="M100" s="29">
        <f t="shared" si="23"/>
        <v>5.7357316274508525E-3</v>
      </c>
      <c r="N100" s="28">
        <v>1.06390152172796E-2</v>
      </c>
      <c r="O100" s="29">
        <f t="shared" si="24"/>
        <v>9.4687235433788437E-3</v>
      </c>
      <c r="P100" s="29">
        <f t="shared" si="25"/>
        <v>1.1702916739007561E-3</v>
      </c>
      <c r="Q100" s="29">
        <v>1.4119746597003E-2</v>
      </c>
      <c r="R100" s="29">
        <f t="shared" si="26"/>
        <v>1.256657447133267E-2</v>
      </c>
      <c r="S100" s="29">
        <f t="shared" si="27"/>
        <v>1.5531721256703301E-3</v>
      </c>
      <c r="T100" s="29">
        <v>9.8211445639231204E-3</v>
      </c>
      <c r="U100" s="29">
        <f t="shared" si="28"/>
        <v>8.7408186618915772E-3</v>
      </c>
      <c r="V100" s="29">
        <f t="shared" si="29"/>
        <v>1.0803259020315432E-3</v>
      </c>
      <c r="W100" s="29">
        <v>2.9463433691769399E-2</v>
      </c>
      <c r="X100" s="29">
        <f t="shared" si="30"/>
        <v>2.6222455985674766E-2</v>
      </c>
      <c r="Y100" s="29">
        <f t="shared" si="31"/>
        <v>3.2409777060946341E-3</v>
      </c>
    </row>
    <row r="101" spans="1:25" ht="15">
      <c r="A101" s="5" t="s">
        <v>189</v>
      </c>
      <c r="B101" s="38">
        <v>0</v>
      </c>
      <c r="C101" s="20">
        <f t="shared" si="16"/>
        <v>0</v>
      </c>
      <c r="D101" s="20">
        <f t="shared" si="17"/>
        <v>0</v>
      </c>
      <c r="E101" s="29">
        <v>0</v>
      </c>
      <c r="F101" s="29">
        <f t="shared" si="18"/>
        <v>0</v>
      </c>
      <c r="G101" s="26">
        <f t="shared" si="19"/>
        <v>0</v>
      </c>
      <c r="H101" s="29">
        <v>0</v>
      </c>
      <c r="I101" s="29">
        <f t="shared" si="20"/>
        <v>0</v>
      </c>
      <c r="J101" s="30">
        <f t="shared" si="21"/>
        <v>0</v>
      </c>
      <c r="K101" s="29">
        <v>0</v>
      </c>
      <c r="L101" s="30">
        <f t="shared" si="22"/>
        <v>0</v>
      </c>
      <c r="M101" s="29">
        <f t="shared" si="23"/>
        <v>0</v>
      </c>
      <c r="N101" s="28">
        <v>0</v>
      </c>
      <c r="O101" s="29">
        <f t="shared" si="24"/>
        <v>0</v>
      </c>
      <c r="P101" s="29">
        <f t="shared" si="25"/>
        <v>0</v>
      </c>
      <c r="Q101" s="29">
        <v>0</v>
      </c>
      <c r="R101" s="29">
        <f t="shared" si="26"/>
        <v>0</v>
      </c>
      <c r="S101" s="29">
        <f t="shared" si="27"/>
        <v>0</v>
      </c>
      <c r="T101" s="29">
        <v>0</v>
      </c>
      <c r="U101" s="29">
        <f t="shared" si="28"/>
        <v>0</v>
      </c>
      <c r="V101" s="29">
        <f t="shared" si="29"/>
        <v>0</v>
      </c>
      <c r="W101" s="29">
        <v>0</v>
      </c>
      <c r="X101" s="29">
        <f t="shared" si="30"/>
        <v>0</v>
      </c>
      <c r="Y101" s="29">
        <f t="shared" si="31"/>
        <v>0</v>
      </c>
    </row>
    <row r="102" spans="1:25" ht="15">
      <c r="A102" s="5" t="s">
        <v>190</v>
      </c>
      <c r="B102" s="38">
        <v>0</v>
      </c>
      <c r="C102" s="20">
        <f t="shared" si="16"/>
        <v>0</v>
      </c>
      <c r="D102" s="20">
        <f t="shared" si="17"/>
        <v>0</v>
      </c>
      <c r="E102" s="29">
        <v>0</v>
      </c>
      <c r="F102" s="29">
        <f t="shared" si="18"/>
        <v>0</v>
      </c>
      <c r="G102" s="26">
        <f t="shared" si="19"/>
        <v>0</v>
      </c>
      <c r="H102" s="29">
        <v>0</v>
      </c>
      <c r="I102" s="29">
        <f t="shared" si="20"/>
        <v>0</v>
      </c>
      <c r="J102" s="30">
        <f t="shared" si="21"/>
        <v>0</v>
      </c>
      <c r="K102" s="29">
        <v>0</v>
      </c>
      <c r="L102" s="30">
        <f t="shared" si="22"/>
        <v>0</v>
      </c>
      <c r="M102" s="29">
        <f t="shared" si="23"/>
        <v>0</v>
      </c>
      <c r="N102" s="28">
        <v>0</v>
      </c>
      <c r="O102" s="29">
        <f t="shared" si="24"/>
        <v>0</v>
      </c>
      <c r="P102" s="29">
        <f t="shared" si="25"/>
        <v>0</v>
      </c>
      <c r="Q102" s="29">
        <v>0</v>
      </c>
      <c r="R102" s="29">
        <f t="shared" si="26"/>
        <v>0</v>
      </c>
      <c r="S102" s="29">
        <f t="shared" si="27"/>
        <v>0</v>
      </c>
      <c r="T102" s="29">
        <v>0</v>
      </c>
      <c r="U102" s="29">
        <f t="shared" si="28"/>
        <v>0</v>
      </c>
      <c r="V102" s="29">
        <f t="shared" si="29"/>
        <v>0</v>
      </c>
      <c r="W102" s="29">
        <v>0</v>
      </c>
      <c r="X102" s="29">
        <f t="shared" si="30"/>
        <v>0</v>
      </c>
      <c r="Y102" s="29">
        <f t="shared" si="31"/>
        <v>0</v>
      </c>
    </row>
    <row r="103" spans="1:25" ht="15">
      <c r="A103" s="5" t="s">
        <v>192</v>
      </c>
      <c r="B103" s="38">
        <v>6.3881005543491897E-3</v>
      </c>
      <c r="C103" s="20">
        <f t="shared" si="16"/>
        <v>4.9188374268488762E-3</v>
      </c>
      <c r="D103" s="20">
        <f t="shared" si="17"/>
        <v>1.4692631275003136E-3</v>
      </c>
      <c r="E103" s="29">
        <v>8.4780742598325794E-3</v>
      </c>
      <c r="F103" s="29">
        <f t="shared" si="18"/>
        <v>6.5281171800710865E-3</v>
      </c>
      <c r="G103" s="26">
        <f t="shared" si="19"/>
        <v>1.9499570797614934E-3</v>
      </c>
      <c r="H103" s="29">
        <v>5.8970175107225103E-3</v>
      </c>
      <c r="I103" s="29">
        <f t="shared" si="20"/>
        <v>4.5407034832563335E-3</v>
      </c>
      <c r="J103" s="30">
        <f t="shared" si="21"/>
        <v>1.3563140274661775E-3</v>
      </c>
      <c r="K103" s="29">
        <v>1.76910525321675E-2</v>
      </c>
      <c r="L103" s="30">
        <f t="shared" si="22"/>
        <v>1.3622110449768975E-2</v>
      </c>
      <c r="M103" s="29">
        <f t="shared" si="23"/>
        <v>4.0689420823985254E-3</v>
      </c>
      <c r="N103" s="28">
        <v>7.5473434854737799E-3</v>
      </c>
      <c r="O103" s="29">
        <f t="shared" si="24"/>
        <v>6.7171357020716638E-3</v>
      </c>
      <c r="P103" s="29">
        <f t="shared" si="25"/>
        <v>8.3020778340211576E-4</v>
      </c>
      <c r="Q103" s="29">
        <v>1.00165828621383E-2</v>
      </c>
      <c r="R103" s="29">
        <f t="shared" si="26"/>
        <v>8.9147587473030875E-3</v>
      </c>
      <c r="S103" s="29">
        <f t="shared" si="27"/>
        <v>1.1018241148352129E-3</v>
      </c>
      <c r="T103" s="29">
        <v>6.96714403829711E-3</v>
      </c>
      <c r="U103" s="29">
        <f t="shared" si="28"/>
        <v>6.200758194084428E-3</v>
      </c>
      <c r="V103" s="29">
        <f t="shared" si="29"/>
        <v>7.6638584421268214E-4</v>
      </c>
      <c r="W103" s="29">
        <v>2.0901432114891299E-2</v>
      </c>
      <c r="X103" s="29">
        <f t="shared" si="30"/>
        <v>1.8602274582253258E-2</v>
      </c>
      <c r="Y103" s="29">
        <f t="shared" si="31"/>
        <v>2.2991575326380431E-3</v>
      </c>
    </row>
    <row r="104" spans="1:25" ht="15">
      <c r="A104" s="5" t="s">
        <v>193</v>
      </c>
      <c r="B104" s="38">
        <v>0.152892732068906</v>
      </c>
      <c r="C104" s="20">
        <f t="shared" si="16"/>
        <v>0.11772740369305762</v>
      </c>
      <c r="D104" s="20">
        <f t="shared" si="17"/>
        <v>3.5165328375848383E-2</v>
      </c>
      <c r="E104" s="29">
        <v>0.20291414094700799</v>
      </c>
      <c r="F104" s="29">
        <f t="shared" si="18"/>
        <v>0.15624388852919616</v>
      </c>
      <c r="G104" s="26">
        <f t="shared" si="19"/>
        <v>4.6670252417811843E-2</v>
      </c>
      <c r="H104" s="29">
        <v>0.141139155622512</v>
      </c>
      <c r="I104" s="29">
        <f t="shared" si="20"/>
        <v>0.10867714982933424</v>
      </c>
      <c r="J104" s="30">
        <f t="shared" si="21"/>
        <v>3.2462005793177762E-2</v>
      </c>
      <c r="K104" s="29">
        <v>0.42341746686753501</v>
      </c>
      <c r="L104" s="30">
        <f t="shared" si="22"/>
        <v>0.32603144948800195</v>
      </c>
      <c r="M104" s="29">
        <f t="shared" si="23"/>
        <v>9.7386017379533063E-2</v>
      </c>
      <c r="N104" s="28">
        <v>0.180638040296801</v>
      </c>
      <c r="O104" s="29">
        <f t="shared" si="24"/>
        <v>0.1607678558641529</v>
      </c>
      <c r="P104" s="29">
        <f t="shared" si="25"/>
        <v>1.9870184432648111E-2</v>
      </c>
      <c r="Q104" s="29">
        <v>0.23973678979493401</v>
      </c>
      <c r="R104" s="29">
        <f t="shared" si="26"/>
        <v>0.21336574291749127</v>
      </c>
      <c r="S104" s="29">
        <f t="shared" si="27"/>
        <v>2.6371046877442742E-2</v>
      </c>
      <c r="T104" s="29">
        <v>0.166751552776921</v>
      </c>
      <c r="U104" s="29">
        <f t="shared" si="28"/>
        <v>0.14840888197145968</v>
      </c>
      <c r="V104" s="29">
        <f t="shared" si="29"/>
        <v>1.8342670805461311E-2</v>
      </c>
      <c r="W104" s="29">
        <v>0.50025465833076199</v>
      </c>
      <c r="X104" s="29">
        <f t="shared" si="30"/>
        <v>0.44522664591437816</v>
      </c>
      <c r="Y104" s="29">
        <f t="shared" si="31"/>
        <v>5.5028012416383817E-2</v>
      </c>
    </row>
    <row r="105" spans="1:25" ht="15">
      <c r="A105" s="5" t="s">
        <v>194</v>
      </c>
      <c r="B105" s="38">
        <v>1.2990863635616899E-3</v>
      </c>
      <c r="C105" s="20">
        <f t="shared" si="16"/>
        <v>1.0002964999425014E-3</v>
      </c>
      <c r="D105" s="20">
        <f t="shared" si="17"/>
        <v>2.9878986361918868E-4</v>
      </c>
      <c r="E105" s="29">
        <v>1.72410414747047E-3</v>
      </c>
      <c r="F105" s="29">
        <f t="shared" si="18"/>
        <v>1.3275601935522619E-3</v>
      </c>
      <c r="G105" s="26">
        <f t="shared" si="19"/>
        <v>3.9654395391820811E-4</v>
      </c>
      <c r="H105" s="29">
        <v>1.1992195440080301E-3</v>
      </c>
      <c r="I105" s="29">
        <f t="shared" si="20"/>
        <v>9.2339904888618317E-4</v>
      </c>
      <c r="J105" s="30">
        <f t="shared" si="21"/>
        <v>2.7582049512184692E-4</v>
      </c>
      <c r="K105" s="29">
        <v>3.5976586320240998E-3</v>
      </c>
      <c r="L105" s="30">
        <f t="shared" si="22"/>
        <v>2.7701971466585571E-3</v>
      </c>
      <c r="M105" s="29">
        <f t="shared" si="23"/>
        <v>8.2746148536554304E-4</v>
      </c>
      <c r="N105" s="28">
        <v>1.5348304115876601E-3</v>
      </c>
      <c r="O105" s="29">
        <f t="shared" si="24"/>
        <v>1.3659990663130175E-3</v>
      </c>
      <c r="P105" s="29">
        <f t="shared" si="25"/>
        <v>1.688313452746426E-4</v>
      </c>
      <c r="Q105" s="29">
        <v>2.0369757950711E-3</v>
      </c>
      <c r="R105" s="29">
        <f t="shared" si="26"/>
        <v>1.8129084576132791E-3</v>
      </c>
      <c r="S105" s="29">
        <f t="shared" si="27"/>
        <v>2.2406733745782101E-4</v>
      </c>
      <c r="T105" s="29">
        <v>1.4168408490313701E-3</v>
      </c>
      <c r="U105" s="29">
        <f t="shared" si="28"/>
        <v>1.2609883556379195E-3</v>
      </c>
      <c r="V105" s="29">
        <f t="shared" si="29"/>
        <v>1.5585249339345071E-4</v>
      </c>
      <c r="W105" s="29">
        <v>4.2505225470941101E-3</v>
      </c>
      <c r="X105" s="29">
        <f t="shared" si="30"/>
        <v>3.7829650669137581E-3</v>
      </c>
      <c r="Y105" s="29">
        <f t="shared" si="31"/>
        <v>4.6755748018035209E-4</v>
      </c>
    </row>
    <row r="106" spans="1:25" ht="15">
      <c r="A106" s="5" t="s">
        <v>195</v>
      </c>
      <c r="B106" s="38">
        <v>3.7736138145427898E-10</v>
      </c>
      <c r="C106" s="20">
        <f t="shared" si="16"/>
        <v>2.9056826371979483E-10</v>
      </c>
      <c r="D106" s="20">
        <f t="shared" si="17"/>
        <v>8.6793117734484169E-11</v>
      </c>
      <c r="E106" s="29">
        <v>5.0082145506996201E-10</v>
      </c>
      <c r="F106" s="29">
        <f t="shared" si="18"/>
        <v>3.8563252040387078E-10</v>
      </c>
      <c r="G106" s="26">
        <f t="shared" si="19"/>
        <v>1.1518893466609127E-10</v>
      </c>
      <c r="H106" s="29">
        <v>3.4835185441645399E-10</v>
      </c>
      <c r="I106" s="29">
        <f t="shared" si="20"/>
        <v>2.682309279006696E-10</v>
      </c>
      <c r="J106" s="30">
        <f t="shared" si="21"/>
        <v>8.0120926515784421E-11</v>
      </c>
      <c r="K106" s="29">
        <v>1.04505556324936E-9</v>
      </c>
      <c r="L106" s="30">
        <f t="shared" si="22"/>
        <v>8.0469278370200725E-10</v>
      </c>
      <c r="M106" s="29">
        <f t="shared" si="23"/>
        <v>2.4036277954735282E-10</v>
      </c>
      <c r="N106" s="28">
        <v>4.4584081602305E-10</v>
      </c>
      <c r="O106" s="29">
        <f t="shared" si="24"/>
        <v>3.9679832626051448E-10</v>
      </c>
      <c r="P106" s="29">
        <f t="shared" si="25"/>
        <v>4.9042489762535499E-11</v>
      </c>
      <c r="Q106" s="29">
        <v>5.9170507949101397E-10</v>
      </c>
      <c r="R106" s="29">
        <f t="shared" si="26"/>
        <v>5.2661752074700241E-10</v>
      </c>
      <c r="S106" s="29">
        <f t="shared" si="27"/>
        <v>6.5087558744011535E-11</v>
      </c>
      <c r="T106" s="29">
        <v>4.1156695589156901E-10</v>
      </c>
      <c r="U106" s="29">
        <f t="shared" si="28"/>
        <v>3.6629459074349641E-10</v>
      </c>
      <c r="V106" s="29">
        <f t="shared" si="29"/>
        <v>4.5272365148072591E-11</v>
      </c>
      <c r="W106" s="29">
        <v>1.2347008676747099E-9</v>
      </c>
      <c r="X106" s="29">
        <f t="shared" si="30"/>
        <v>1.0988837722304918E-9</v>
      </c>
      <c r="Y106" s="29">
        <f t="shared" si="31"/>
        <v>1.358170954442181E-10</v>
      </c>
    </row>
    <row r="107" spans="1:25" ht="15">
      <c r="A107" s="5" t="s">
        <v>196</v>
      </c>
      <c r="B107" s="38">
        <v>6.4520816718344102E-10</v>
      </c>
      <c r="C107" s="20">
        <f t="shared" si="16"/>
        <v>4.9681028873124961E-10</v>
      </c>
      <c r="D107" s="20">
        <f t="shared" si="17"/>
        <v>1.4839787845219144E-10</v>
      </c>
      <c r="E107" s="29">
        <v>8.5629878676651099E-10</v>
      </c>
      <c r="F107" s="29">
        <f t="shared" si="18"/>
        <v>6.5935006581021347E-10</v>
      </c>
      <c r="G107" s="26">
        <f t="shared" si="19"/>
        <v>1.9694872095629755E-10</v>
      </c>
      <c r="H107" s="29">
        <v>5.9560801017002098E-10</v>
      </c>
      <c r="I107" s="29">
        <f t="shared" si="20"/>
        <v>4.5861816783091616E-10</v>
      </c>
      <c r="J107" s="30">
        <f t="shared" si="21"/>
        <v>1.3698984233910482E-10</v>
      </c>
      <c r="K107" s="29">
        <v>1.78682403051006E-9</v>
      </c>
      <c r="L107" s="30">
        <f t="shared" si="22"/>
        <v>1.3758545034927463E-9</v>
      </c>
      <c r="M107" s="29">
        <f t="shared" si="23"/>
        <v>4.1096952701731384E-10</v>
      </c>
      <c r="N107" s="28">
        <v>7.6229351994953601E-10</v>
      </c>
      <c r="O107" s="29">
        <f t="shared" si="24"/>
        <v>6.7844123275508704E-10</v>
      </c>
      <c r="P107" s="29">
        <f t="shared" si="25"/>
        <v>8.3852287194448961E-11</v>
      </c>
      <c r="Q107" s="29">
        <v>1.0116905666929899E-9</v>
      </c>
      <c r="R107" s="29">
        <f t="shared" si="26"/>
        <v>9.0040460435676104E-10</v>
      </c>
      <c r="S107" s="29">
        <f t="shared" si="27"/>
        <v>1.1128596233622889E-10</v>
      </c>
      <c r="T107" s="29">
        <v>7.0369246651764502E-10</v>
      </c>
      <c r="U107" s="29">
        <f t="shared" si="28"/>
        <v>6.2628629520070406E-10</v>
      </c>
      <c r="V107" s="29">
        <f t="shared" si="29"/>
        <v>7.7406171316940947E-11</v>
      </c>
      <c r="W107" s="29">
        <v>2.1110773995529301E-9</v>
      </c>
      <c r="X107" s="29">
        <f t="shared" si="30"/>
        <v>1.8788588856021078E-9</v>
      </c>
      <c r="Y107" s="29">
        <f t="shared" si="31"/>
        <v>2.3221851395082231E-10</v>
      </c>
    </row>
    <row r="108" spans="1:25" ht="15">
      <c r="A108" s="5" t="s">
        <v>197</v>
      </c>
      <c r="B108" s="38">
        <v>8.7162798213258797E-4</v>
      </c>
      <c r="C108" s="20">
        <f t="shared" si="16"/>
        <v>6.7115354624209275E-4</v>
      </c>
      <c r="D108" s="20">
        <f t="shared" si="17"/>
        <v>2.0047443589049524E-4</v>
      </c>
      <c r="E108" s="29">
        <v>1.1567956228298599E-3</v>
      </c>
      <c r="F108" s="29">
        <f t="shared" si="18"/>
        <v>8.9073262957899211E-4</v>
      </c>
      <c r="G108" s="26">
        <f t="shared" si="19"/>
        <v>2.660629932508678E-4</v>
      </c>
      <c r="H108" s="29">
        <v>8.0462187934285899E-4</v>
      </c>
      <c r="I108" s="29">
        <f t="shared" si="20"/>
        <v>6.1955884709400148E-4</v>
      </c>
      <c r="J108" s="30">
        <f t="shared" si="21"/>
        <v>1.8506303224885757E-4</v>
      </c>
      <c r="K108" s="29">
        <v>2.4138656380285799E-3</v>
      </c>
      <c r="L108" s="30">
        <f t="shared" si="22"/>
        <v>1.8586765412820065E-3</v>
      </c>
      <c r="M108" s="29">
        <f t="shared" si="23"/>
        <v>5.5518909674657341E-4</v>
      </c>
      <c r="N108" s="28">
        <v>1.0298015375206099E-3</v>
      </c>
      <c r="O108" s="29">
        <f t="shared" si="24"/>
        <v>9.1652336839334288E-4</v>
      </c>
      <c r="P108" s="29">
        <f t="shared" si="25"/>
        <v>1.1327816912726709E-4</v>
      </c>
      <c r="Q108" s="29">
        <v>1.36671829657493E-3</v>
      </c>
      <c r="R108" s="29">
        <f t="shared" si="26"/>
        <v>1.2163792839516878E-3</v>
      </c>
      <c r="S108" s="29">
        <f t="shared" si="27"/>
        <v>1.5033901262324231E-4</v>
      </c>
      <c r="T108" s="29">
        <v>9.5063589679932395E-4</v>
      </c>
      <c r="U108" s="29">
        <f t="shared" si="28"/>
        <v>8.4606594815139833E-4</v>
      </c>
      <c r="V108" s="29">
        <f t="shared" si="29"/>
        <v>1.0456994864792563E-4</v>
      </c>
      <c r="W108" s="29">
        <v>2.85190769039797E-3</v>
      </c>
      <c r="X108" s="29">
        <f t="shared" si="30"/>
        <v>2.5381978444541935E-3</v>
      </c>
      <c r="Y108" s="29">
        <f t="shared" si="31"/>
        <v>3.1370984594377669E-4</v>
      </c>
    </row>
    <row r="109" spans="1:25" ht="15">
      <c r="A109" s="5" t="s">
        <v>199</v>
      </c>
      <c r="B109" s="38">
        <v>6.2306064030780899</v>
      </c>
      <c r="C109" s="20">
        <f t="shared" si="16"/>
        <v>4.7975669303701292</v>
      </c>
      <c r="D109" s="20">
        <f t="shared" si="17"/>
        <v>1.4330394727079607</v>
      </c>
      <c r="E109" s="29">
        <v>8.2690532685996594</v>
      </c>
      <c r="F109" s="29">
        <f t="shared" si="18"/>
        <v>6.3671710168217377</v>
      </c>
      <c r="G109" s="26">
        <f t="shared" si="19"/>
        <v>1.9018822517779217</v>
      </c>
      <c r="H109" s="29">
        <v>5.7516306684240304</v>
      </c>
      <c r="I109" s="29">
        <f t="shared" si="20"/>
        <v>4.4287556146865033</v>
      </c>
      <c r="J109" s="30">
        <f t="shared" si="21"/>
        <v>1.3228750537375271</v>
      </c>
      <c r="K109" s="29">
        <v>17.254892005272101</v>
      </c>
      <c r="L109" s="30">
        <f t="shared" si="22"/>
        <v>13.286266844059519</v>
      </c>
      <c r="M109" s="29">
        <f t="shared" si="23"/>
        <v>3.9686251612125836</v>
      </c>
      <c r="N109" s="28">
        <v>7.3612690105210001</v>
      </c>
      <c r="O109" s="29">
        <f t="shared" si="24"/>
        <v>6.5515294193636899</v>
      </c>
      <c r="P109" s="29">
        <f t="shared" si="25"/>
        <v>0.80973959115730998</v>
      </c>
      <c r="Q109" s="29">
        <v>9.7696310173626504</v>
      </c>
      <c r="R109" s="29">
        <f t="shared" si="26"/>
        <v>8.6949716054527588</v>
      </c>
      <c r="S109" s="29">
        <f t="shared" si="27"/>
        <v>1.0746594119098916</v>
      </c>
      <c r="T109" s="29">
        <v>6.7953739749176298</v>
      </c>
      <c r="U109" s="29">
        <f t="shared" si="28"/>
        <v>6.0478828376766902</v>
      </c>
      <c r="V109" s="29">
        <f t="shared" si="29"/>
        <v>0.7474911372409393</v>
      </c>
      <c r="W109" s="29">
        <v>20.386121924752899</v>
      </c>
      <c r="X109" s="29">
        <f t="shared" si="30"/>
        <v>18.14364851303008</v>
      </c>
      <c r="Y109" s="29">
        <f t="shared" si="31"/>
        <v>2.2424734117228189</v>
      </c>
    </row>
    <row r="110" spans="1:25" ht="15">
      <c r="A110" s="5" t="s">
        <v>200</v>
      </c>
      <c r="B110" s="38">
        <v>0.106189419069703</v>
      </c>
      <c r="C110" s="20">
        <f t="shared" si="16"/>
        <v>8.1765852683671314E-2</v>
      </c>
      <c r="D110" s="20">
        <f t="shared" si="17"/>
        <v>2.442356638603169E-2</v>
      </c>
      <c r="E110" s="29">
        <v>0.140931059682285</v>
      </c>
      <c r="F110" s="29">
        <f t="shared" si="18"/>
        <v>0.10851691595535945</v>
      </c>
      <c r="G110" s="26">
        <f t="shared" si="19"/>
        <v>3.2414143726925554E-2</v>
      </c>
      <c r="H110" s="29">
        <v>9.8026143824732598E-2</v>
      </c>
      <c r="I110" s="29">
        <f t="shared" si="20"/>
        <v>7.5480130745044102E-2</v>
      </c>
      <c r="J110" s="30">
        <f t="shared" si="21"/>
        <v>2.2546013079688499E-2</v>
      </c>
      <c r="K110" s="29">
        <v>0.29407843147419799</v>
      </c>
      <c r="L110" s="30">
        <f t="shared" si="22"/>
        <v>0.22644039223513246</v>
      </c>
      <c r="M110" s="29">
        <f t="shared" si="23"/>
        <v>6.7638039239065542E-2</v>
      </c>
      <c r="N110" s="28">
        <v>0.125459518588247</v>
      </c>
      <c r="O110" s="29">
        <f t="shared" si="24"/>
        <v>0.11165897154353983</v>
      </c>
      <c r="P110" s="29">
        <f t="shared" si="25"/>
        <v>1.380054704470717E-2</v>
      </c>
      <c r="Q110" s="29">
        <v>0.16650569385133501</v>
      </c>
      <c r="R110" s="29">
        <f t="shared" si="26"/>
        <v>0.14819006752768815</v>
      </c>
      <c r="S110" s="29">
        <f t="shared" si="27"/>
        <v>1.831562632364685E-2</v>
      </c>
      <c r="T110" s="29">
        <v>0.115814861038468</v>
      </c>
      <c r="U110" s="29">
        <f t="shared" si="28"/>
        <v>0.10307522632423652</v>
      </c>
      <c r="V110" s="29">
        <f t="shared" si="29"/>
        <v>1.2739634714231479E-2</v>
      </c>
      <c r="W110" s="29">
        <v>0.34744458311540399</v>
      </c>
      <c r="X110" s="29">
        <f t="shared" si="30"/>
        <v>0.30922567897270958</v>
      </c>
      <c r="Y110" s="29">
        <f t="shared" si="31"/>
        <v>3.8218904142694438E-2</v>
      </c>
    </row>
    <row r="111" spans="1:25" ht="15">
      <c r="A111" s="5" t="s">
        <v>203</v>
      </c>
      <c r="B111" s="38">
        <v>1.33049578666888E-2</v>
      </c>
      <c r="C111" s="20">
        <f t="shared" si="16"/>
        <v>1.0244817557350376E-2</v>
      </c>
      <c r="D111" s="20">
        <f t="shared" si="17"/>
        <v>3.0601403093384241E-3</v>
      </c>
      <c r="E111" s="29">
        <v>1.7657896875298E-2</v>
      </c>
      <c r="F111" s="29">
        <f t="shared" si="18"/>
        <v>1.359658059397946E-2</v>
      </c>
      <c r="G111" s="26">
        <f t="shared" si="19"/>
        <v>4.0613162813185402E-3</v>
      </c>
      <c r="H111" s="29">
        <v>1.2282143784645301E-2</v>
      </c>
      <c r="I111" s="29">
        <f t="shared" si="20"/>
        <v>9.4572507141768812E-3</v>
      </c>
      <c r="J111" s="30">
        <f t="shared" si="21"/>
        <v>2.8248930704684195E-3</v>
      </c>
      <c r="K111" s="29">
        <v>3.6846431353935997E-2</v>
      </c>
      <c r="L111" s="30">
        <f t="shared" si="22"/>
        <v>2.837175214253072E-2</v>
      </c>
      <c r="M111" s="29">
        <f t="shared" si="23"/>
        <v>8.4746792114052793E-3</v>
      </c>
      <c r="N111" s="28">
        <v>1.57193967479567E-2</v>
      </c>
      <c r="O111" s="29">
        <f t="shared" si="24"/>
        <v>1.3990263105681463E-2</v>
      </c>
      <c r="P111" s="29">
        <f t="shared" si="25"/>
        <v>1.729133642275237E-3</v>
      </c>
      <c r="Q111" s="29">
        <v>2.0862259730431799E-2</v>
      </c>
      <c r="R111" s="29">
        <f t="shared" si="26"/>
        <v>1.8567411160084302E-2</v>
      </c>
      <c r="S111" s="29">
        <f t="shared" si="27"/>
        <v>2.2948485703474979E-3</v>
      </c>
      <c r="T111" s="29">
        <v>1.45109735033185E-2</v>
      </c>
      <c r="U111" s="29">
        <f t="shared" si="28"/>
        <v>1.2914766417953465E-2</v>
      </c>
      <c r="V111" s="29">
        <f t="shared" si="29"/>
        <v>1.596207085365035E-3</v>
      </c>
      <c r="W111" s="29">
        <v>4.3532920509955497E-2</v>
      </c>
      <c r="X111" s="29">
        <f t="shared" si="30"/>
        <v>3.8744299253860394E-2</v>
      </c>
      <c r="Y111" s="29">
        <f t="shared" si="31"/>
        <v>4.788621256095105E-3</v>
      </c>
    </row>
    <row r="112" spans="1:25" ht="15">
      <c r="A112" s="5" t="s">
        <v>204</v>
      </c>
      <c r="B112" s="38">
        <v>1.6482308744682699E-2</v>
      </c>
      <c r="C112" s="20">
        <f t="shared" si="16"/>
        <v>1.2691377733405678E-2</v>
      </c>
      <c r="D112" s="20">
        <f t="shared" si="17"/>
        <v>3.790931011277021E-3</v>
      </c>
      <c r="E112" s="29">
        <v>2.18747711189002E-2</v>
      </c>
      <c r="F112" s="29">
        <f t="shared" si="18"/>
        <v>1.6843573761553154E-2</v>
      </c>
      <c r="G112" s="26">
        <f t="shared" si="19"/>
        <v>5.0311973573470463E-3</v>
      </c>
      <c r="H112" s="29">
        <v>1.52152369014221E-2</v>
      </c>
      <c r="I112" s="29">
        <f t="shared" si="20"/>
        <v>1.1715732414095018E-2</v>
      </c>
      <c r="J112" s="30">
        <f t="shared" si="21"/>
        <v>3.4995044873270833E-3</v>
      </c>
      <c r="K112" s="29">
        <v>4.56457107042662E-2</v>
      </c>
      <c r="L112" s="30">
        <f t="shared" si="22"/>
        <v>3.5147197242284975E-2</v>
      </c>
      <c r="M112" s="29">
        <f t="shared" si="23"/>
        <v>1.0498513461981227E-2</v>
      </c>
      <c r="N112" s="28">
        <v>1.9473338666382602E-2</v>
      </c>
      <c r="O112" s="29">
        <f t="shared" si="24"/>
        <v>1.7331271413080516E-2</v>
      </c>
      <c r="P112" s="29">
        <f t="shared" si="25"/>
        <v>2.142067253302086E-3</v>
      </c>
      <c r="Q112" s="29">
        <v>2.5844366395901399E-2</v>
      </c>
      <c r="R112" s="29">
        <f t="shared" si="26"/>
        <v>2.3001486092352245E-2</v>
      </c>
      <c r="S112" s="29">
        <f t="shared" si="27"/>
        <v>2.842880303549154E-3</v>
      </c>
      <c r="T112" s="29">
        <v>1.7976332421647E-2</v>
      </c>
      <c r="U112" s="29">
        <f t="shared" si="28"/>
        <v>1.5998935855265829E-2</v>
      </c>
      <c r="V112" s="29">
        <f t="shared" si="29"/>
        <v>1.97739656638117E-3</v>
      </c>
      <c r="W112" s="29">
        <v>5.3928997264940902E-2</v>
      </c>
      <c r="X112" s="29">
        <f t="shared" si="30"/>
        <v>4.7996807565797404E-2</v>
      </c>
      <c r="Y112" s="29">
        <f t="shared" si="31"/>
        <v>5.9321896991434992E-3</v>
      </c>
    </row>
    <row r="113" spans="1:25" ht="15">
      <c r="A113" s="5" t="s">
        <v>205</v>
      </c>
      <c r="B113" s="38">
        <v>6.25527016286688E-2</v>
      </c>
      <c r="C113" s="20">
        <f t="shared" si="16"/>
        <v>4.8165580254074976E-2</v>
      </c>
      <c r="D113" s="20">
        <f t="shared" si="17"/>
        <v>1.4387121374593824E-2</v>
      </c>
      <c r="E113" s="29">
        <v>8.3017861890095704E-2</v>
      </c>
      <c r="F113" s="29">
        <f t="shared" si="18"/>
        <v>6.39237536553737E-2</v>
      </c>
      <c r="G113" s="26">
        <f t="shared" si="19"/>
        <v>1.9094108234722011E-2</v>
      </c>
      <c r="H113" s="29">
        <v>5.7743984101208498E-2</v>
      </c>
      <c r="I113" s="29">
        <f t="shared" si="20"/>
        <v>4.4462867757930548E-2</v>
      </c>
      <c r="J113" s="30">
        <f t="shared" si="21"/>
        <v>1.3281116343277955E-2</v>
      </c>
      <c r="K113" s="29">
        <v>0.17323195230362501</v>
      </c>
      <c r="L113" s="30">
        <f t="shared" si="22"/>
        <v>0.13338860327379126</v>
      </c>
      <c r="M113" s="29">
        <f t="shared" si="23"/>
        <v>3.9843349029833754E-2</v>
      </c>
      <c r="N113" s="28">
        <v>7.3904084808824197E-2</v>
      </c>
      <c r="O113" s="29">
        <f t="shared" si="24"/>
        <v>6.577463547985353E-2</v>
      </c>
      <c r="P113" s="29">
        <f t="shared" si="25"/>
        <v>8.1294493289706619E-3</v>
      </c>
      <c r="Q113" s="29">
        <v>9.8083039517528406E-2</v>
      </c>
      <c r="R113" s="29">
        <f t="shared" si="26"/>
        <v>8.7293905170600289E-2</v>
      </c>
      <c r="S113" s="29">
        <f t="shared" si="27"/>
        <v>1.0789134346928124E-2</v>
      </c>
      <c r="T113" s="29">
        <v>6.8222733584687306E-2</v>
      </c>
      <c r="U113" s="29">
        <f t="shared" si="28"/>
        <v>6.0718232890371704E-2</v>
      </c>
      <c r="V113" s="29">
        <f t="shared" si="29"/>
        <v>7.504500694315604E-3</v>
      </c>
      <c r="W113" s="29">
        <v>0.204668200754062</v>
      </c>
      <c r="X113" s="29">
        <f t="shared" si="30"/>
        <v>0.18215469867111519</v>
      </c>
      <c r="Y113" s="29">
        <f t="shared" si="31"/>
        <v>2.2513502082946821E-2</v>
      </c>
    </row>
    <row r="114" spans="1:25" ht="15">
      <c r="A114" s="5" t="s">
        <v>206</v>
      </c>
      <c r="B114" s="38">
        <v>1.5398261127636099</v>
      </c>
      <c r="C114" s="20">
        <f t="shared" si="16"/>
        <v>1.1856661068279797</v>
      </c>
      <c r="D114" s="20">
        <f t="shared" si="17"/>
        <v>0.3541600059356303</v>
      </c>
      <c r="E114" s="29">
        <v>2.04360592325855</v>
      </c>
      <c r="F114" s="29">
        <f t="shared" si="18"/>
        <v>1.5735765609090835</v>
      </c>
      <c r="G114" s="26">
        <f t="shared" si="19"/>
        <v>0.47002936234946652</v>
      </c>
      <c r="H114" s="29">
        <v>1.4214525073893201</v>
      </c>
      <c r="I114" s="29">
        <f t="shared" si="20"/>
        <v>1.0945184306897764</v>
      </c>
      <c r="J114" s="30">
        <f t="shared" si="21"/>
        <v>0.32693407669954361</v>
      </c>
      <c r="K114" s="29">
        <v>4.2643575221679697</v>
      </c>
      <c r="L114" s="30">
        <f t="shared" si="22"/>
        <v>3.2835552920693369</v>
      </c>
      <c r="M114" s="29">
        <f t="shared" si="23"/>
        <v>0.9808022300986331</v>
      </c>
      <c r="N114" s="28">
        <v>1.81925698915565</v>
      </c>
      <c r="O114" s="29">
        <f t="shared" si="24"/>
        <v>1.6191387203485286</v>
      </c>
      <c r="P114" s="29">
        <f t="shared" si="25"/>
        <v>0.2001182688071215</v>
      </c>
      <c r="Q114" s="29">
        <v>2.41445727420182</v>
      </c>
      <c r="R114" s="29">
        <f t="shared" si="26"/>
        <v>2.14886697403962</v>
      </c>
      <c r="S114" s="29">
        <f t="shared" si="27"/>
        <v>0.2655903001622002</v>
      </c>
      <c r="T114" s="29">
        <v>1.6794022308010099</v>
      </c>
      <c r="U114" s="29">
        <f t="shared" si="28"/>
        <v>1.4946679854128988</v>
      </c>
      <c r="V114" s="29">
        <f t="shared" si="29"/>
        <v>0.18473424538811109</v>
      </c>
      <c r="W114" s="29">
        <v>5.03820669240302</v>
      </c>
      <c r="X114" s="29">
        <f t="shared" si="30"/>
        <v>4.4840039562386877</v>
      </c>
      <c r="Y114" s="29">
        <f t="shared" si="31"/>
        <v>0.55420273616433224</v>
      </c>
    </row>
    <row r="115" spans="1:25" ht="15">
      <c r="A115" s="5" t="s">
        <v>208</v>
      </c>
      <c r="B115" s="38">
        <v>8.8347015195679902E-8</v>
      </c>
      <c r="C115" s="20">
        <f t="shared" si="16"/>
        <v>6.8027201700673521E-8</v>
      </c>
      <c r="D115" s="20">
        <f t="shared" si="17"/>
        <v>2.0319813495006378E-8</v>
      </c>
      <c r="E115" s="29">
        <v>1.1725121561425399E-7</v>
      </c>
      <c r="F115" s="29">
        <f t="shared" si="18"/>
        <v>9.0283436022975579E-8</v>
      </c>
      <c r="G115" s="26">
        <f t="shared" si="19"/>
        <v>2.6967779591278419E-8</v>
      </c>
      <c r="H115" s="29">
        <v>8.1555368641511496E-8</v>
      </c>
      <c r="I115" s="29">
        <f t="shared" si="20"/>
        <v>6.2797633853963857E-8</v>
      </c>
      <c r="J115" s="30">
        <f t="shared" si="21"/>
        <v>1.8757734787547646E-8</v>
      </c>
      <c r="K115" s="29">
        <v>2.4466610592453502E-7</v>
      </c>
      <c r="L115" s="30">
        <f t="shared" si="22"/>
        <v>1.8839290156189198E-7</v>
      </c>
      <c r="M115" s="29">
        <f t="shared" si="23"/>
        <v>5.6273204362643057E-8</v>
      </c>
      <c r="N115" s="28">
        <v>1.04379269537985E-7</v>
      </c>
      <c r="O115" s="29">
        <f t="shared" si="24"/>
        <v>9.2897549888806648E-8</v>
      </c>
      <c r="P115" s="29">
        <f t="shared" si="25"/>
        <v>1.1481719649178351E-8</v>
      </c>
      <c r="Q115" s="29">
        <v>1.3852868952221399E-7</v>
      </c>
      <c r="R115" s="29">
        <f t="shared" si="26"/>
        <v>1.2329053367477044E-7</v>
      </c>
      <c r="S115" s="29">
        <f t="shared" si="27"/>
        <v>1.523815584744354E-8</v>
      </c>
      <c r="T115" s="29">
        <v>9.6355148918696698E-8</v>
      </c>
      <c r="U115" s="29">
        <f t="shared" si="28"/>
        <v>8.5756082537640065E-8</v>
      </c>
      <c r="V115" s="29">
        <f t="shared" si="29"/>
        <v>1.0599066381056637E-8</v>
      </c>
      <c r="W115" s="29">
        <v>2.8906544675609002E-7</v>
      </c>
      <c r="X115" s="29">
        <f t="shared" si="30"/>
        <v>2.572682476129201E-7</v>
      </c>
      <c r="Y115" s="29">
        <f t="shared" si="31"/>
        <v>3.17971991431699E-8</v>
      </c>
    </row>
    <row r="116" spans="1:25" ht="15">
      <c r="A116" s="5" t="s">
        <v>209</v>
      </c>
      <c r="B116" s="38">
        <v>0</v>
      </c>
      <c r="C116" s="20">
        <f t="shared" si="16"/>
        <v>0</v>
      </c>
      <c r="D116" s="20">
        <f t="shared" si="17"/>
        <v>0</v>
      </c>
      <c r="E116" s="29">
        <v>0</v>
      </c>
      <c r="F116" s="29">
        <f t="shared" si="18"/>
        <v>0</v>
      </c>
      <c r="G116" s="26">
        <f t="shared" si="19"/>
        <v>0</v>
      </c>
      <c r="H116" s="29">
        <v>0</v>
      </c>
      <c r="I116" s="29">
        <f t="shared" si="20"/>
        <v>0</v>
      </c>
      <c r="J116" s="30">
        <f t="shared" si="21"/>
        <v>0</v>
      </c>
      <c r="K116" s="29">
        <v>0</v>
      </c>
      <c r="L116" s="30">
        <f t="shared" si="22"/>
        <v>0</v>
      </c>
      <c r="M116" s="29">
        <f t="shared" si="23"/>
        <v>0</v>
      </c>
      <c r="N116" s="28">
        <v>0</v>
      </c>
      <c r="O116" s="29">
        <f t="shared" si="24"/>
        <v>0</v>
      </c>
      <c r="P116" s="29">
        <f t="shared" si="25"/>
        <v>0</v>
      </c>
      <c r="Q116" s="29">
        <v>0</v>
      </c>
      <c r="R116" s="29">
        <f t="shared" si="26"/>
        <v>0</v>
      </c>
      <c r="S116" s="29">
        <f t="shared" si="27"/>
        <v>0</v>
      </c>
      <c r="T116" s="29">
        <v>0</v>
      </c>
      <c r="U116" s="29">
        <f t="shared" si="28"/>
        <v>0</v>
      </c>
      <c r="V116" s="29">
        <f t="shared" si="29"/>
        <v>0</v>
      </c>
      <c r="W116" s="29">
        <v>0</v>
      </c>
      <c r="X116" s="29">
        <f t="shared" si="30"/>
        <v>0</v>
      </c>
      <c r="Y116" s="29">
        <f t="shared" si="31"/>
        <v>0</v>
      </c>
    </row>
    <row r="117" spans="1:25" ht="15">
      <c r="A117" s="5" t="s">
        <v>210</v>
      </c>
      <c r="B117" s="38">
        <v>9.2160523253297608</v>
      </c>
      <c r="C117" s="20">
        <f t="shared" si="16"/>
        <v>7.0963602905039158</v>
      </c>
      <c r="D117" s="20">
        <f t="shared" si="17"/>
        <v>2.119692034825845</v>
      </c>
      <c r="E117" s="29">
        <v>12.2312376475434</v>
      </c>
      <c r="F117" s="29">
        <f t="shared" si="18"/>
        <v>9.4180529886084177</v>
      </c>
      <c r="G117" s="26">
        <f t="shared" si="19"/>
        <v>2.8131846589349823</v>
      </c>
      <c r="H117" s="29">
        <v>8.5075714572469394</v>
      </c>
      <c r="I117" s="29">
        <f t="shared" si="20"/>
        <v>6.5508300220801434</v>
      </c>
      <c r="J117" s="30">
        <f t="shared" si="21"/>
        <v>1.9567414351667962</v>
      </c>
      <c r="K117" s="29">
        <v>25.5227143717408</v>
      </c>
      <c r="L117" s="30">
        <f t="shared" si="22"/>
        <v>19.652490066240418</v>
      </c>
      <c r="M117" s="29">
        <f t="shared" si="23"/>
        <v>5.8702243055003844</v>
      </c>
      <c r="N117" s="28">
        <v>10.888481151413201</v>
      </c>
      <c r="O117" s="29">
        <f t="shared" si="24"/>
        <v>9.6907482247577494</v>
      </c>
      <c r="P117" s="29">
        <f t="shared" si="25"/>
        <v>1.1977329266554522</v>
      </c>
      <c r="Q117" s="29">
        <v>14.450829474751901</v>
      </c>
      <c r="R117" s="29">
        <f t="shared" si="26"/>
        <v>12.861238232529193</v>
      </c>
      <c r="S117" s="29">
        <f t="shared" si="27"/>
        <v>1.589591242222709</v>
      </c>
      <c r="T117" s="29">
        <v>10.0514328897562</v>
      </c>
      <c r="U117" s="29">
        <f t="shared" si="28"/>
        <v>8.9457752718830186</v>
      </c>
      <c r="V117" s="29">
        <f t="shared" si="29"/>
        <v>1.1056576178731821</v>
      </c>
      <c r="W117" s="29">
        <v>30.154298669268702</v>
      </c>
      <c r="X117" s="29">
        <f t="shared" si="30"/>
        <v>26.837325815649145</v>
      </c>
      <c r="Y117" s="29">
        <f t="shared" si="31"/>
        <v>3.3169728536195571</v>
      </c>
    </row>
    <row r="118" spans="1:25" ht="15">
      <c r="A118" s="5" t="s">
        <v>211</v>
      </c>
      <c r="B118" s="38">
        <v>3.3944134553125399E-12</v>
      </c>
      <c r="C118" s="20">
        <f t="shared" si="16"/>
        <v>2.6136983605906558E-12</v>
      </c>
      <c r="D118" s="20">
        <f t="shared" si="17"/>
        <v>7.8071509472188423E-13</v>
      </c>
      <c r="E118" s="29">
        <v>4.5049524655841101E-12</v>
      </c>
      <c r="F118" s="29">
        <f t="shared" si="18"/>
        <v>3.468813398499765E-12</v>
      </c>
      <c r="G118" s="26">
        <f t="shared" si="19"/>
        <v>1.0361390670843453E-12</v>
      </c>
      <c r="H118" s="29">
        <v>3.1334690827592101E-12</v>
      </c>
      <c r="I118" s="29">
        <f t="shared" si="20"/>
        <v>2.4127711937245918E-12</v>
      </c>
      <c r="J118" s="30">
        <f t="shared" si="21"/>
        <v>7.2069788903461839E-13</v>
      </c>
      <c r="K118" s="29">
        <v>9.4004072482776294E-12</v>
      </c>
      <c r="L118" s="30">
        <f t="shared" si="22"/>
        <v>7.2383135811737745E-12</v>
      </c>
      <c r="M118" s="29">
        <f t="shared" si="23"/>
        <v>2.1620936671038549E-12</v>
      </c>
      <c r="N118" s="28">
        <v>4.0103946487685899E-12</v>
      </c>
      <c r="O118" s="29">
        <f t="shared" si="24"/>
        <v>3.5692512374040449E-12</v>
      </c>
      <c r="P118" s="29">
        <f t="shared" si="25"/>
        <v>4.4114341136454489E-13</v>
      </c>
      <c r="Q118" s="29">
        <v>5.3224621864079697E-12</v>
      </c>
      <c r="R118" s="29">
        <f t="shared" si="26"/>
        <v>4.7369913459030927E-12</v>
      </c>
      <c r="S118" s="29">
        <f t="shared" si="27"/>
        <v>5.8547084050487666E-13</v>
      </c>
      <c r="T118" s="29">
        <v>3.7020969328034696E-12</v>
      </c>
      <c r="U118" s="29">
        <f t="shared" si="28"/>
        <v>3.2948662701950879E-12</v>
      </c>
      <c r="V118" s="29">
        <f t="shared" si="29"/>
        <v>4.0723066260838166E-13</v>
      </c>
      <c r="W118" s="29">
        <v>1.11062907984104E-11</v>
      </c>
      <c r="X118" s="29">
        <f t="shared" si="30"/>
        <v>9.8845988105852568E-12</v>
      </c>
      <c r="Y118" s="29">
        <f t="shared" si="31"/>
        <v>1.2216919878251439E-12</v>
      </c>
    </row>
    <row r="119" spans="1:25" ht="15">
      <c r="A119" s="5" t="s">
        <v>213</v>
      </c>
      <c r="B119" s="38">
        <v>0</v>
      </c>
      <c r="C119" s="20">
        <f t="shared" si="16"/>
        <v>0</v>
      </c>
      <c r="D119" s="20">
        <f t="shared" si="17"/>
        <v>0</v>
      </c>
      <c r="E119" s="29">
        <v>0</v>
      </c>
      <c r="F119" s="29">
        <f t="shared" si="18"/>
        <v>0</v>
      </c>
      <c r="G119" s="26">
        <f t="shared" si="19"/>
        <v>0</v>
      </c>
      <c r="H119" s="29">
        <v>0</v>
      </c>
      <c r="I119" s="29">
        <f t="shared" si="20"/>
        <v>0</v>
      </c>
      <c r="J119" s="30">
        <f t="shared" si="21"/>
        <v>0</v>
      </c>
      <c r="K119" s="29">
        <v>0</v>
      </c>
      <c r="L119" s="30">
        <f t="shared" si="22"/>
        <v>0</v>
      </c>
      <c r="M119" s="29">
        <f t="shared" si="23"/>
        <v>0</v>
      </c>
      <c r="N119" s="28">
        <v>0</v>
      </c>
      <c r="O119" s="29">
        <f t="shared" si="24"/>
        <v>0</v>
      </c>
      <c r="P119" s="29">
        <f t="shared" si="25"/>
        <v>0</v>
      </c>
      <c r="Q119" s="29">
        <v>0</v>
      </c>
      <c r="R119" s="29">
        <f t="shared" si="26"/>
        <v>0</v>
      </c>
      <c r="S119" s="29">
        <f t="shared" si="27"/>
        <v>0</v>
      </c>
      <c r="T119" s="29">
        <v>0</v>
      </c>
      <c r="U119" s="29">
        <f t="shared" si="28"/>
        <v>0</v>
      </c>
      <c r="V119" s="29">
        <f t="shared" si="29"/>
        <v>0</v>
      </c>
      <c r="W119" s="29">
        <v>0</v>
      </c>
      <c r="X119" s="29">
        <f t="shared" si="30"/>
        <v>0</v>
      </c>
      <c r="Y119" s="29">
        <f t="shared" si="31"/>
        <v>0</v>
      </c>
    </row>
    <row r="120" spans="1:25" ht="15">
      <c r="A120" s="5" t="s">
        <v>215</v>
      </c>
      <c r="B120" s="38">
        <v>107.77105788305199</v>
      </c>
      <c r="C120" s="20">
        <f t="shared" si="16"/>
        <v>82.983714569950038</v>
      </c>
      <c r="D120" s="20">
        <f t="shared" si="17"/>
        <v>24.78734331310196</v>
      </c>
      <c r="E120" s="29">
        <v>143.030158028926</v>
      </c>
      <c r="F120" s="29">
        <f t="shared" si="18"/>
        <v>110.13322168227302</v>
      </c>
      <c r="G120" s="26">
        <f t="shared" si="19"/>
        <v>32.896936346652979</v>
      </c>
      <c r="H120" s="29">
        <v>99.486194695661993</v>
      </c>
      <c r="I120" s="29">
        <f t="shared" si="20"/>
        <v>76.604369915659731</v>
      </c>
      <c r="J120" s="30">
        <f t="shared" si="21"/>
        <v>22.881824780002258</v>
      </c>
      <c r="K120" s="29">
        <v>298.45858408698598</v>
      </c>
      <c r="L120" s="30">
        <f t="shared" si="22"/>
        <v>229.81310974697922</v>
      </c>
      <c r="M120" s="29">
        <f t="shared" si="23"/>
        <v>68.645474340006771</v>
      </c>
      <c r="N120" s="28">
        <v>127.32817599161</v>
      </c>
      <c r="O120" s="29">
        <f t="shared" si="24"/>
        <v>113.3220766325329</v>
      </c>
      <c r="P120" s="29">
        <f t="shared" si="25"/>
        <v>14.006099359077099</v>
      </c>
      <c r="Q120" s="29">
        <v>168.98571370968</v>
      </c>
      <c r="R120" s="29">
        <f t="shared" si="26"/>
        <v>150.3972852016152</v>
      </c>
      <c r="S120" s="29">
        <f t="shared" si="27"/>
        <v>18.588428508064801</v>
      </c>
      <c r="T120" s="29">
        <v>117.53986604354201</v>
      </c>
      <c r="U120" s="29">
        <f t="shared" si="28"/>
        <v>104.61048077875239</v>
      </c>
      <c r="V120" s="29">
        <f t="shared" si="29"/>
        <v>12.929385264789621</v>
      </c>
      <c r="W120" s="29">
        <v>352.61959813062703</v>
      </c>
      <c r="X120" s="29">
        <f t="shared" si="30"/>
        <v>313.83144233625808</v>
      </c>
      <c r="Y120" s="29">
        <f t="shared" si="31"/>
        <v>38.788155794368976</v>
      </c>
    </row>
    <row r="121" spans="1:25" ht="15">
      <c r="A121" s="5" t="s">
        <v>216</v>
      </c>
      <c r="B121" s="38">
        <v>1.32345088408426E-5</v>
      </c>
      <c r="C121" s="20">
        <f t="shared" si="16"/>
        <v>1.0190571807448803E-5</v>
      </c>
      <c r="D121" s="20">
        <f t="shared" si="17"/>
        <v>3.0439370333937981E-6</v>
      </c>
      <c r="E121" s="29">
        <v>1.7564399274943101E-5</v>
      </c>
      <c r="F121" s="29">
        <f t="shared" si="18"/>
        <v>1.3524587441706188E-5</v>
      </c>
      <c r="G121" s="26">
        <f t="shared" si="19"/>
        <v>4.0398118332369133E-6</v>
      </c>
      <c r="H121" s="29">
        <v>1.22171105035481E-5</v>
      </c>
      <c r="I121" s="29">
        <f t="shared" si="20"/>
        <v>9.4071750877320375E-6</v>
      </c>
      <c r="J121" s="30">
        <f t="shared" si="21"/>
        <v>2.8099354158160631E-6</v>
      </c>
      <c r="K121" s="29">
        <v>3.6651331510644198E-5</v>
      </c>
      <c r="L121" s="30">
        <f t="shared" si="22"/>
        <v>2.8221525263196033E-5</v>
      </c>
      <c r="M121" s="29">
        <f t="shared" si="23"/>
        <v>8.4298062474481665E-6</v>
      </c>
      <c r="N121" s="28">
        <v>1.5636163399991201E-5</v>
      </c>
      <c r="O121" s="29">
        <f t="shared" si="24"/>
        <v>1.3916185425992169E-5</v>
      </c>
      <c r="P121" s="29">
        <f t="shared" si="25"/>
        <v>1.719977973999032E-6</v>
      </c>
      <c r="Q121" s="29">
        <v>2.07517952036226E-5</v>
      </c>
      <c r="R121" s="29">
        <f t="shared" si="26"/>
        <v>1.8469097731224113E-5</v>
      </c>
      <c r="S121" s="29">
        <f t="shared" si="27"/>
        <v>2.2826974723984861E-6</v>
      </c>
      <c r="T121" s="29">
        <v>1.44341386904892E-5</v>
      </c>
      <c r="U121" s="29">
        <f t="shared" si="28"/>
        <v>1.2846383434535389E-5</v>
      </c>
      <c r="V121" s="29">
        <f t="shared" si="29"/>
        <v>1.5877552559538121E-6</v>
      </c>
      <c r="W121" s="29">
        <v>4.33024160714674E-5</v>
      </c>
      <c r="X121" s="29">
        <f t="shared" si="30"/>
        <v>3.8539150303605985E-5</v>
      </c>
      <c r="Y121" s="29">
        <f t="shared" si="31"/>
        <v>4.7632657678614137E-6</v>
      </c>
    </row>
    <row r="122" spans="1:25" ht="15">
      <c r="A122" s="5" t="s">
        <v>217</v>
      </c>
      <c r="B122" s="38">
        <v>8.8586125622699893E-3</v>
      </c>
      <c r="C122" s="20">
        <f t="shared" si="16"/>
        <v>6.8211316729478921E-3</v>
      </c>
      <c r="D122" s="20">
        <f t="shared" si="17"/>
        <v>2.0374808893220977E-3</v>
      </c>
      <c r="E122" s="29">
        <v>1.17568555007917E-2</v>
      </c>
      <c r="F122" s="29">
        <f t="shared" si="18"/>
        <v>9.0527787356096089E-3</v>
      </c>
      <c r="G122" s="26">
        <f t="shared" si="19"/>
        <v>2.704076765182091E-3</v>
      </c>
      <c r="H122" s="29">
        <v>8.1776097536295899E-3</v>
      </c>
      <c r="I122" s="29">
        <f t="shared" si="20"/>
        <v>6.2967595102947846E-3</v>
      </c>
      <c r="J122" s="30">
        <f t="shared" si="21"/>
        <v>1.8808502433348057E-3</v>
      </c>
      <c r="K122" s="29">
        <v>2.4532829260888799E-2</v>
      </c>
      <c r="L122" s="30">
        <f t="shared" si="22"/>
        <v>1.8890278530884375E-2</v>
      </c>
      <c r="M122" s="29">
        <f t="shared" si="23"/>
        <v>5.6425507300044237E-3</v>
      </c>
      <c r="N122" s="28">
        <v>1.0466177112172299E-2</v>
      </c>
      <c r="O122" s="29">
        <f t="shared" si="24"/>
        <v>9.314897629833346E-3</v>
      </c>
      <c r="P122" s="29">
        <f t="shared" si="25"/>
        <v>1.1512794823389529E-3</v>
      </c>
      <c r="Q122" s="29">
        <v>1.3890361621365701E-2</v>
      </c>
      <c r="R122" s="29">
        <f t="shared" si="26"/>
        <v>1.2362421843015474E-2</v>
      </c>
      <c r="S122" s="29">
        <f t="shared" si="27"/>
        <v>1.527939778350227E-3</v>
      </c>
      <c r="T122" s="29">
        <v>9.6615933289877706E-3</v>
      </c>
      <c r="U122" s="29">
        <f t="shared" si="28"/>
        <v>8.598818062799116E-3</v>
      </c>
      <c r="V122" s="29">
        <f t="shared" si="29"/>
        <v>1.0627752661886548E-3</v>
      </c>
      <c r="W122" s="29">
        <v>2.8984779986963301E-2</v>
      </c>
      <c r="X122" s="29">
        <f t="shared" si="30"/>
        <v>2.5796454188397339E-2</v>
      </c>
      <c r="Y122" s="29">
        <f t="shared" si="31"/>
        <v>3.188325798565963E-3</v>
      </c>
    </row>
    <row r="123" spans="1:25" ht="15">
      <c r="A123" s="5" t="s">
        <v>218</v>
      </c>
      <c r="B123" s="38">
        <v>4.5028084195354698E-5</v>
      </c>
      <c r="C123" s="20">
        <f t="shared" si="16"/>
        <v>3.467162483042312E-5</v>
      </c>
      <c r="D123" s="20">
        <f t="shared" si="17"/>
        <v>1.0356459364931581E-5</v>
      </c>
      <c r="E123" s="29">
        <v>5.97597734002958E-5</v>
      </c>
      <c r="F123" s="29">
        <f t="shared" si="18"/>
        <v>4.6015025518227768E-5</v>
      </c>
      <c r="G123" s="26">
        <f t="shared" si="19"/>
        <v>1.3744747882068035E-5</v>
      </c>
      <c r="H123" s="29">
        <v>4.1566565634836998E-5</v>
      </c>
      <c r="I123" s="29">
        <f t="shared" si="20"/>
        <v>3.2006255538824487E-5</v>
      </c>
      <c r="J123" s="30">
        <f t="shared" si="21"/>
        <v>9.5603100960125106E-6</v>
      </c>
      <c r="K123" s="29">
        <v>1.2469969690451099E-4</v>
      </c>
      <c r="L123" s="30">
        <f t="shared" si="22"/>
        <v>9.6018766616473469E-5</v>
      </c>
      <c r="M123" s="29">
        <f t="shared" si="23"/>
        <v>2.8680930288037529E-5</v>
      </c>
      <c r="N123" s="28">
        <v>5.3199290622280802E-5</v>
      </c>
      <c r="O123" s="29">
        <f t="shared" si="24"/>
        <v>4.7347368653829915E-5</v>
      </c>
      <c r="P123" s="29">
        <f t="shared" si="25"/>
        <v>5.8519219684508882E-6</v>
      </c>
      <c r="Q123" s="29">
        <v>7.0604326376647297E-5</v>
      </c>
      <c r="R123" s="29">
        <f t="shared" si="26"/>
        <v>6.2837850475216099E-5</v>
      </c>
      <c r="S123" s="29">
        <f t="shared" si="27"/>
        <v>7.7664759014312031E-6</v>
      </c>
      <c r="T123" s="29">
        <v>4.9109613364495201E-5</v>
      </c>
      <c r="U123" s="29">
        <f t="shared" si="28"/>
        <v>4.3707555894400729E-5</v>
      </c>
      <c r="V123" s="29">
        <f t="shared" si="29"/>
        <v>5.4020574700944726E-6</v>
      </c>
      <c r="W123" s="29">
        <v>1.4732884009348499E-4</v>
      </c>
      <c r="X123" s="29">
        <f t="shared" si="30"/>
        <v>1.3112266768320165E-4</v>
      </c>
      <c r="Y123" s="29">
        <f t="shared" si="31"/>
        <v>1.620617241028335E-5</v>
      </c>
    </row>
    <row r="124" spans="1:25" ht="15">
      <c r="A124" s="5" t="s">
        <v>221</v>
      </c>
      <c r="B124" s="38">
        <v>0.49908524988735498</v>
      </c>
      <c r="C124" s="20">
        <f t="shared" si="16"/>
        <v>0.38429564241326336</v>
      </c>
      <c r="D124" s="20">
        <f t="shared" si="17"/>
        <v>0.11478960747409164</v>
      </c>
      <c r="E124" s="29">
        <v>0.66236931847469505</v>
      </c>
      <c r="F124" s="29">
        <f t="shared" si="18"/>
        <v>0.51002437522551525</v>
      </c>
      <c r="G124" s="26">
        <f t="shared" si="19"/>
        <v>0.15234494324917985</v>
      </c>
      <c r="H124" s="29">
        <v>0.46071824212680901</v>
      </c>
      <c r="I124" s="29">
        <f t="shared" si="20"/>
        <v>0.35475304643764294</v>
      </c>
      <c r="J124" s="30">
        <f t="shared" si="21"/>
        <v>0.10596519568916607</v>
      </c>
      <c r="K124" s="29">
        <v>1.3821547263804299</v>
      </c>
      <c r="L124" s="30">
        <f t="shared" si="22"/>
        <v>1.064259139312931</v>
      </c>
      <c r="M124" s="29">
        <f t="shared" si="23"/>
        <v>0.31789558706749887</v>
      </c>
      <c r="N124" s="28">
        <v>0.58965380669671297</v>
      </c>
      <c r="O124" s="29">
        <f t="shared" si="24"/>
        <v>0.52479188796007459</v>
      </c>
      <c r="P124" s="29">
        <f t="shared" si="25"/>
        <v>6.4861918736638421E-2</v>
      </c>
      <c r="Q124" s="29">
        <v>0.78256889011619601</v>
      </c>
      <c r="R124" s="29">
        <f t="shared" si="26"/>
        <v>0.6964863122034145</v>
      </c>
      <c r="S124" s="29">
        <f t="shared" si="27"/>
        <v>8.6082577912781566E-2</v>
      </c>
      <c r="T124" s="29">
        <v>0.54432437213082596</v>
      </c>
      <c r="U124" s="29">
        <f t="shared" si="28"/>
        <v>0.48444869119643513</v>
      </c>
      <c r="V124" s="29">
        <f t="shared" si="29"/>
        <v>5.9875680934390857E-2</v>
      </c>
      <c r="W124" s="29">
        <v>1.6329731163924801</v>
      </c>
      <c r="X124" s="29">
        <f t="shared" si="30"/>
        <v>1.4533460735893073</v>
      </c>
      <c r="Y124" s="29">
        <f t="shared" si="31"/>
        <v>0.17962704280317282</v>
      </c>
    </row>
    <row r="125" spans="1:25" ht="15">
      <c r="A125" s="5" t="s">
        <v>223</v>
      </c>
      <c r="B125" s="38">
        <v>0</v>
      </c>
      <c r="C125" s="20">
        <f t="shared" si="16"/>
        <v>0</v>
      </c>
      <c r="D125" s="20">
        <f t="shared" si="17"/>
        <v>0</v>
      </c>
      <c r="E125" s="29">
        <v>0</v>
      </c>
      <c r="F125" s="29">
        <f t="shared" si="18"/>
        <v>0</v>
      </c>
      <c r="G125" s="26">
        <f t="shared" si="19"/>
        <v>0</v>
      </c>
      <c r="H125" s="29">
        <v>0</v>
      </c>
      <c r="I125" s="29">
        <f t="shared" si="20"/>
        <v>0</v>
      </c>
      <c r="J125" s="30">
        <f t="shared" si="21"/>
        <v>0</v>
      </c>
      <c r="K125" s="29">
        <v>0</v>
      </c>
      <c r="L125" s="30">
        <f t="shared" si="22"/>
        <v>0</v>
      </c>
      <c r="M125" s="29">
        <f t="shared" si="23"/>
        <v>0</v>
      </c>
      <c r="N125" s="28">
        <v>0</v>
      </c>
      <c r="O125" s="29">
        <f t="shared" si="24"/>
        <v>0</v>
      </c>
      <c r="P125" s="29">
        <f t="shared" si="25"/>
        <v>0</v>
      </c>
      <c r="Q125" s="29">
        <v>0</v>
      </c>
      <c r="R125" s="29">
        <f t="shared" si="26"/>
        <v>0</v>
      </c>
      <c r="S125" s="29">
        <f t="shared" si="27"/>
        <v>0</v>
      </c>
      <c r="T125" s="29">
        <v>0</v>
      </c>
      <c r="U125" s="29">
        <f t="shared" si="28"/>
        <v>0</v>
      </c>
      <c r="V125" s="29">
        <f t="shared" si="29"/>
        <v>0</v>
      </c>
      <c r="W125" s="29">
        <v>0</v>
      </c>
      <c r="X125" s="29">
        <f t="shared" si="30"/>
        <v>0</v>
      </c>
      <c r="Y125" s="29">
        <f t="shared" si="31"/>
        <v>0</v>
      </c>
    </row>
    <row r="126" spans="1:25" ht="15">
      <c r="A126" s="5" t="s">
        <v>224</v>
      </c>
      <c r="B126" s="38">
        <v>163.272061615528</v>
      </c>
      <c r="C126" s="20">
        <f t="shared" si="16"/>
        <v>125.71948744395657</v>
      </c>
      <c r="D126" s="20">
        <f t="shared" si="17"/>
        <v>37.552574171571443</v>
      </c>
      <c r="E126" s="29">
        <v>216.68924137238099</v>
      </c>
      <c r="F126" s="29">
        <f t="shared" si="18"/>
        <v>166.85071585673336</v>
      </c>
      <c r="G126" s="26">
        <f t="shared" si="19"/>
        <v>49.838525515647632</v>
      </c>
      <c r="H126" s="29">
        <v>150.720577762825</v>
      </c>
      <c r="I126" s="29">
        <f t="shared" si="20"/>
        <v>116.05484487737526</v>
      </c>
      <c r="J126" s="30">
        <f t="shared" si="21"/>
        <v>34.665732885449749</v>
      </c>
      <c r="K126" s="29">
        <v>452.161733288476</v>
      </c>
      <c r="L126" s="30">
        <f t="shared" si="22"/>
        <v>348.1645346321265</v>
      </c>
      <c r="M126" s="29">
        <f t="shared" si="23"/>
        <v>103.99719865634948</v>
      </c>
      <c r="N126" s="28">
        <v>192.90089755316501</v>
      </c>
      <c r="O126" s="29">
        <f t="shared" si="24"/>
        <v>171.68179882231686</v>
      </c>
      <c r="P126" s="29">
        <f t="shared" si="25"/>
        <v>21.219098730848152</v>
      </c>
      <c r="Q126" s="29">
        <v>256.01164545392902</v>
      </c>
      <c r="R126" s="29">
        <f t="shared" si="26"/>
        <v>227.85036445399683</v>
      </c>
      <c r="S126" s="29">
        <f t="shared" si="27"/>
        <v>28.161280999932192</v>
      </c>
      <c r="T126" s="29">
        <v>178.07170707897501</v>
      </c>
      <c r="U126" s="29">
        <f t="shared" si="28"/>
        <v>158.48381930028776</v>
      </c>
      <c r="V126" s="29">
        <f t="shared" si="29"/>
        <v>19.58788777868725</v>
      </c>
      <c r="W126" s="29">
        <v>534.21512123692503</v>
      </c>
      <c r="X126" s="29">
        <f t="shared" si="30"/>
        <v>475.45145790086326</v>
      </c>
      <c r="Y126" s="29">
        <f t="shared" si="31"/>
        <v>58.763663336061754</v>
      </c>
    </row>
    <row r="127" spans="1:25" ht="15">
      <c r="A127" s="5" t="s">
        <v>226</v>
      </c>
      <c r="B127" s="38">
        <v>9.6339951040904896</v>
      </c>
      <c r="C127" s="20">
        <f t="shared" si="16"/>
        <v>7.418176230149677</v>
      </c>
      <c r="D127" s="20">
        <f t="shared" si="17"/>
        <v>2.2158188739408127</v>
      </c>
      <c r="E127" s="29">
        <v>12.785917381299599</v>
      </c>
      <c r="F127" s="29">
        <f t="shared" si="18"/>
        <v>9.8451563836006919</v>
      </c>
      <c r="G127" s="26">
        <f t="shared" si="19"/>
        <v>2.940760997698908</v>
      </c>
      <c r="H127" s="29">
        <v>8.8933850279419193</v>
      </c>
      <c r="I127" s="29">
        <f t="shared" si="20"/>
        <v>6.8479064715152784</v>
      </c>
      <c r="J127" s="30">
        <f t="shared" si="21"/>
        <v>2.0454785564266413</v>
      </c>
      <c r="K127" s="29">
        <v>26.680155083825799</v>
      </c>
      <c r="L127" s="30">
        <f t="shared" si="22"/>
        <v>20.543719414545865</v>
      </c>
      <c r="M127" s="29">
        <f t="shared" si="23"/>
        <v>6.1364356692799342</v>
      </c>
      <c r="N127" s="28">
        <v>11.3822676348512</v>
      </c>
      <c r="O127" s="29">
        <f t="shared" si="24"/>
        <v>10.130218195017568</v>
      </c>
      <c r="P127" s="29">
        <f t="shared" si="25"/>
        <v>1.2520494398336319</v>
      </c>
      <c r="Q127" s="29">
        <v>15.106166446903799</v>
      </c>
      <c r="R127" s="29">
        <f t="shared" si="26"/>
        <v>13.444488137744381</v>
      </c>
      <c r="S127" s="29">
        <f t="shared" si="27"/>
        <v>1.6616783091594178</v>
      </c>
      <c r="T127" s="29">
        <v>10.507259706290901</v>
      </c>
      <c r="U127" s="29">
        <f t="shared" si="28"/>
        <v>9.3514611385989017</v>
      </c>
      <c r="V127" s="29">
        <f t="shared" si="29"/>
        <v>1.1557985676919991</v>
      </c>
      <c r="W127" s="29">
        <v>31.521779118872601</v>
      </c>
      <c r="X127" s="29">
        <f t="shared" si="30"/>
        <v>28.054383415796615</v>
      </c>
      <c r="Y127" s="29">
        <f t="shared" si="31"/>
        <v>3.4673957030759861</v>
      </c>
    </row>
    <row r="128" spans="1:25" ht="15">
      <c r="A128" s="5" t="s">
        <v>227</v>
      </c>
      <c r="B128" s="38">
        <v>0.15586888501930901</v>
      </c>
      <c r="C128" s="20">
        <f t="shared" si="16"/>
        <v>0.12001904146486794</v>
      </c>
      <c r="D128" s="20">
        <f t="shared" si="17"/>
        <v>3.5849843554441076E-2</v>
      </c>
      <c r="E128" s="29">
        <v>0.20686399200327499</v>
      </c>
      <c r="F128" s="29">
        <f t="shared" si="18"/>
        <v>0.15928527384252175</v>
      </c>
      <c r="G128" s="26">
        <f t="shared" si="19"/>
        <v>4.757871816075325E-2</v>
      </c>
      <c r="H128" s="29">
        <v>0.143886517833516</v>
      </c>
      <c r="I128" s="29">
        <f t="shared" si="20"/>
        <v>0.11079261873180732</v>
      </c>
      <c r="J128" s="30">
        <f t="shared" si="21"/>
        <v>3.3093899101708679E-2</v>
      </c>
      <c r="K128" s="29">
        <v>0.43165955350054802</v>
      </c>
      <c r="L128" s="30">
        <f t="shared" si="22"/>
        <v>0.33237785619542198</v>
      </c>
      <c r="M128" s="29">
        <f t="shared" si="23"/>
        <v>9.9281697305126052E-2</v>
      </c>
      <c r="N128" s="28">
        <v>0.18415427307850099</v>
      </c>
      <c r="O128" s="29">
        <f t="shared" si="24"/>
        <v>0.16389730303986588</v>
      </c>
      <c r="P128" s="29">
        <f t="shared" si="25"/>
        <v>2.0256970038635108E-2</v>
      </c>
      <c r="Q128" s="29">
        <v>0.24440341681253899</v>
      </c>
      <c r="R128" s="29">
        <f t="shared" si="26"/>
        <v>0.21751904096315972</v>
      </c>
      <c r="S128" s="29">
        <f t="shared" si="27"/>
        <v>2.6884375849379288E-2</v>
      </c>
      <c r="T128" s="29">
        <v>0.16999747636704701</v>
      </c>
      <c r="U128" s="29">
        <f t="shared" si="28"/>
        <v>0.15129775396667183</v>
      </c>
      <c r="V128" s="29">
        <f t="shared" si="29"/>
        <v>1.8699722400375172E-2</v>
      </c>
      <c r="W128" s="29">
        <v>0.50999242910113995</v>
      </c>
      <c r="X128" s="29">
        <f t="shared" si="30"/>
        <v>0.45389326190001456</v>
      </c>
      <c r="Y128" s="29">
        <f t="shared" si="31"/>
        <v>5.6099167201125393E-2</v>
      </c>
    </row>
    <row r="129" spans="1:25" ht="15">
      <c r="A129" s="5" t="s">
        <v>230</v>
      </c>
      <c r="B129" s="38">
        <v>1.03341636172127E-3</v>
      </c>
      <c r="C129" s="20">
        <f t="shared" si="16"/>
        <v>7.9573059852537794E-4</v>
      </c>
      <c r="D129" s="20">
        <f t="shared" si="17"/>
        <v>2.376857631958921E-4</v>
      </c>
      <c r="E129" s="29">
        <v>1.3715157708395699E-3</v>
      </c>
      <c r="F129" s="29">
        <f t="shared" si="18"/>
        <v>1.0560671435464689E-3</v>
      </c>
      <c r="G129" s="26">
        <f t="shared" si="19"/>
        <v>3.1544862729310111E-4</v>
      </c>
      <c r="H129" s="29">
        <v>9.5397283262682001E-4</v>
      </c>
      <c r="I129" s="29">
        <f t="shared" si="20"/>
        <v>7.3455908112265143E-4</v>
      </c>
      <c r="J129" s="30">
        <f t="shared" si="21"/>
        <v>2.1941375150416861E-4</v>
      </c>
      <c r="K129" s="29">
        <v>2.8619184978804601E-3</v>
      </c>
      <c r="L129" s="30">
        <f t="shared" si="22"/>
        <v>2.2036772433679545E-3</v>
      </c>
      <c r="M129" s="29">
        <f t="shared" si="23"/>
        <v>6.5824125451250585E-4</v>
      </c>
      <c r="N129" s="28">
        <v>1.2209495105879101E-3</v>
      </c>
      <c r="O129" s="29">
        <f t="shared" si="24"/>
        <v>1.08664506442324E-3</v>
      </c>
      <c r="P129" s="29">
        <f t="shared" si="25"/>
        <v>1.3430444616467012E-4</v>
      </c>
      <c r="Q129" s="29">
        <v>1.6204035190434099E-3</v>
      </c>
      <c r="R129" s="29">
        <f t="shared" si="26"/>
        <v>1.4421591319486349E-3</v>
      </c>
      <c r="S129" s="29">
        <f t="shared" si="27"/>
        <v>1.7824438709477508E-4</v>
      </c>
      <c r="T129" s="29">
        <v>1.1270894348623E-3</v>
      </c>
      <c r="U129" s="29">
        <f t="shared" si="28"/>
        <v>1.0031095970274471E-3</v>
      </c>
      <c r="V129" s="29">
        <f t="shared" si="29"/>
        <v>1.2397983783485301E-4</v>
      </c>
      <c r="W129" s="29">
        <v>3.3812683045869201E-3</v>
      </c>
      <c r="X129" s="29">
        <f t="shared" si="30"/>
        <v>3.0093287910823588E-3</v>
      </c>
      <c r="Y129" s="29">
        <f t="shared" si="31"/>
        <v>3.719395135045612E-4</v>
      </c>
    </row>
    <row r="130" spans="1:25" ht="15">
      <c r="A130" s="5" t="s">
        <v>232</v>
      </c>
      <c r="B130" s="38">
        <v>1.8198229028054799E-3</v>
      </c>
      <c r="C130" s="20">
        <f t="shared" si="16"/>
        <v>1.4012636351602196E-3</v>
      </c>
      <c r="D130" s="20">
        <f t="shared" si="17"/>
        <v>4.1855926764526038E-4</v>
      </c>
      <c r="E130" s="29">
        <v>2.4152083359465599E-3</v>
      </c>
      <c r="F130" s="29">
        <f t="shared" si="18"/>
        <v>1.8597104186788512E-3</v>
      </c>
      <c r="G130" s="26">
        <f t="shared" si="19"/>
        <v>5.5549791726770879E-4</v>
      </c>
      <c r="H130" s="29">
        <v>1.6799246400327099E-3</v>
      </c>
      <c r="I130" s="29">
        <f t="shared" si="20"/>
        <v>1.2935419728251868E-3</v>
      </c>
      <c r="J130" s="30">
        <f t="shared" si="21"/>
        <v>3.8638266720752328E-4</v>
      </c>
      <c r="K130" s="29">
        <v>5.0397739200981201E-3</v>
      </c>
      <c r="L130" s="30">
        <f t="shared" si="22"/>
        <v>3.8806259184755525E-3</v>
      </c>
      <c r="M130" s="29">
        <f t="shared" si="23"/>
        <v>1.1591480016225676E-3</v>
      </c>
      <c r="N130" s="28">
        <v>2.1500645478809699E-3</v>
      </c>
      <c r="O130" s="29">
        <f t="shared" si="24"/>
        <v>1.9135574476140632E-3</v>
      </c>
      <c r="P130" s="29">
        <f t="shared" si="25"/>
        <v>2.3650710026690668E-4</v>
      </c>
      <c r="Q130" s="29">
        <v>2.8534940465139999E-3</v>
      </c>
      <c r="R130" s="29">
        <f t="shared" si="26"/>
        <v>2.53960970139746E-3</v>
      </c>
      <c r="S130" s="29">
        <f t="shared" si="27"/>
        <v>3.1388434511654001E-4</v>
      </c>
      <c r="T130" s="29">
        <v>1.9847790716765699E-3</v>
      </c>
      <c r="U130" s="29">
        <f t="shared" si="28"/>
        <v>1.7664533737921473E-3</v>
      </c>
      <c r="V130" s="29">
        <f t="shared" si="29"/>
        <v>2.183256978844227E-4</v>
      </c>
      <c r="W130" s="29">
        <v>5.9543372150297003E-3</v>
      </c>
      <c r="X130" s="29">
        <f t="shared" si="30"/>
        <v>5.2993601213764336E-3</v>
      </c>
      <c r="Y130" s="29">
        <f t="shared" si="31"/>
        <v>6.5497709365326705E-4</v>
      </c>
    </row>
    <row r="131" spans="1:25" ht="15">
      <c r="A131" s="5" t="s">
        <v>233</v>
      </c>
      <c r="B131" s="38">
        <v>0</v>
      </c>
      <c r="C131" s="20">
        <f t="shared" si="16"/>
        <v>0</v>
      </c>
      <c r="D131" s="20">
        <f t="shared" si="17"/>
        <v>0</v>
      </c>
      <c r="E131" s="29">
        <v>0</v>
      </c>
      <c r="F131" s="29">
        <f t="shared" si="18"/>
        <v>0</v>
      </c>
      <c r="G131" s="26">
        <f t="shared" si="19"/>
        <v>0</v>
      </c>
      <c r="H131" s="29">
        <v>0</v>
      </c>
      <c r="I131" s="29">
        <f t="shared" si="20"/>
        <v>0</v>
      </c>
      <c r="J131" s="30">
        <f t="shared" si="21"/>
        <v>0</v>
      </c>
      <c r="K131" s="29">
        <v>0</v>
      </c>
      <c r="L131" s="30">
        <f t="shared" si="22"/>
        <v>0</v>
      </c>
      <c r="M131" s="29">
        <f t="shared" si="23"/>
        <v>0</v>
      </c>
      <c r="N131" s="28">
        <v>0</v>
      </c>
      <c r="O131" s="29">
        <f t="shared" si="24"/>
        <v>0</v>
      </c>
      <c r="P131" s="29">
        <f t="shared" si="25"/>
        <v>0</v>
      </c>
      <c r="Q131" s="29">
        <v>0</v>
      </c>
      <c r="R131" s="29">
        <f t="shared" si="26"/>
        <v>0</v>
      </c>
      <c r="S131" s="29">
        <f t="shared" si="27"/>
        <v>0</v>
      </c>
      <c r="T131" s="29">
        <v>0</v>
      </c>
      <c r="U131" s="29">
        <f t="shared" si="28"/>
        <v>0</v>
      </c>
      <c r="V131" s="29">
        <f t="shared" si="29"/>
        <v>0</v>
      </c>
      <c r="W131" s="29">
        <v>0</v>
      </c>
      <c r="X131" s="29">
        <f t="shared" si="30"/>
        <v>0</v>
      </c>
      <c r="Y131" s="29">
        <f t="shared" si="31"/>
        <v>0</v>
      </c>
    </row>
    <row r="132" spans="1:25" ht="15">
      <c r="A132" s="5" t="s">
        <v>235</v>
      </c>
      <c r="B132" s="38">
        <v>4.1220370395418197E-3</v>
      </c>
      <c r="C132" s="20">
        <f t="shared" si="16"/>
        <v>3.1739685204472011E-3</v>
      </c>
      <c r="D132" s="20">
        <f t="shared" si="17"/>
        <v>9.4806851909461857E-4</v>
      </c>
      <c r="E132" s="29">
        <v>5.4706302484896297E-3</v>
      </c>
      <c r="F132" s="29">
        <f t="shared" si="18"/>
        <v>4.2123852913370152E-3</v>
      </c>
      <c r="G132" s="26">
        <f t="shared" si="19"/>
        <v>1.2582449571526149E-3</v>
      </c>
      <c r="H132" s="29">
        <v>3.8051568529984302E-3</v>
      </c>
      <c r="I132" s="29">
        <f t="shared" si="20"/>
        <v>2.9299707768087914E-3</v>
      </c>
      <c r="J132" s="30">
        <f t="shared" si="21"/>
        <v>8.7518607618963904E-4</v>
      </c>
      <c r="K132" s="29">
        <v>1.14154705589953E-2</v>
      </c>
      <c r="L132" s="30">
        <f t="shared" si="22"/>
        <v>8.7899123304263811E-3</v>
      </c>
      <c r="M132" s="29">
        <f t="shared" si="23"/>
        <v>2.6255582285689191E-3</v>
      </c>
      <c r="N132" s="28">
        <v>4.8700594382608499E-3</v>
      </c>
      <c r="O132" s="29">
        <f t="shared" si="24"/>
        <v>4.3343529000521566E-3</v>
      </c>
      <c r="P132" s="29">
        <f t="shared" si="25"/>
        <v>5.3570653820869348E-4</v>
      </c>
      <c r="Q132" s="29">
        <v>6.4633806584750101E-3</v>
      </c>
      <c r="R132" s="29">
        <f t="shared" si="26"/>
        <v>5.7524087860427592E-3</v>
      </c>
      <c r="S132" s="29">
        <f t="shared" si="27"/>
        <v>7.1097187243225114E-4</v>
      </c>
      <c r="T132" s="29">
        <v>4.4956752858455098E-3</v>
      </c>
      <c r="U132" s="29">
        <f t="shared" si="28"/>
        <v>4.0011510044025041E-3</v>
      </c>
      <c r="V132" s="29">
        <f t="shared" si="29"/>
        <v>4.9452428144300604E-4</v>
      </c>
      <c r="W132" s="29">
        <v>1.34870258575365E-2</v>
      </c>
      <c r="X132" s="29">
        <f t="shared" si="30"/>
        <v>1.2003453013207484E-2</v>
      </c>
      <c r="Y132" s="29">
        <f t="shared" si="31"/>
        <v>1.483572844329015E-3</v>
      </c>
    </row>
    <row r="133" spans="1:25" ht="15">
      <c r="A133" s="5" t="s">
        <v>237</v>
      </c>
      <c r="B133" s="38">
        <v>8.6141308229405399E-7</v>
      </c>
      <c r="C133" s="20">
        <f t="shared" ref="C133:C196" si="32">B133*0.77</f>
        <v>6.6328807336642159E-7</v>
      </c>
      <c r="D133" s="20">
        <f t="shared" ref="D133:D196" si="33">B133*0.23</f>
        <v>1.9812500892763243E-7</v>
      </c>
      <c r="E133" s="29">
        <v>1.14323874803569E-6</v>
      </c>
      <c r="F133" s="29">
        <f t="shared" ref="F133:F196" si="34">E133*0.77</f>
        <v>8.8029383598748132E-7</v>
      </c>
      <c r="G133" s="26">
        <f t="shared" ref="G133:G196" si="35">E133*0.23</f>
        <v>2.629449120482087E-7</v>
      </c>
      <c r="H133" s="29">
        <v>7.95192246433104E-7</v>
      </c>
      <c r="I133" s="29">
        <f t="shared" ref="I133:I196" si="36">H133*0.77</f>
        <v>6.1229802975349012E-7</v>
      </c>
      <c r="J133" s="30">
        <f t="shared" ref="J133:J196" si="37">H133*0.23</f>
        <v>1.8289421667961393E-7</v>
      </c>
      <c r="K133" s="29">
        <v>2.3855767392993102E-6</v>
      </c>
      <c r="L133" s="30">
        <f t="shared" ref="L133:L196" si="38">K133*0.77</f>
        <v>1.836894089260469E-6</v>
      </c>
      <c r="M133" s="29">
        <f t="shared" ref="M133:M196" si="39">K133*0.23</f>
        <v>5.4868265003884132E-7</v>
      </c>
      <c r="N133" s="28">
        <v>1.0177329488853501E-6</v>
      </c>
      <c r="O133" s="29">
        <f t="shared" ref="O133:O196" si="40">N133*0.89</f>
        <v>9.0578232450796154E-7</v>
      </c>
      <c r="P133" s="29">
        <f t="shared" ref="P133:P196" si="41">N133*0.11</f>
        <v>1.1195062437738851E-7</v>
      </c>
      <c r="Q133" s="29">
        <v>1.35070126775852E-6</v>
      </c>
      <c r="R133" s="29">
        <f t="shared" ref="R133:R196" si="42">Q133*0.89</f>
        <v>1.2021241283050828E-6</v>
      </c>
      <c r="S133" s="29">
        <f t="shared" ref="S133:S196" si="43">Q133*0.11</f>
        <v>1.4857713945343719E-7</v>
      </c>
      <c r="T133" s="29">
        <v>9.3949507678461699E-7</v>
      </c>
      <c r="U133" s="29">
        <f t="shared" ref="U133:U196" si="44">T133*0.89</f>
        <v>8.3615061833830914E-7</v>
      </c>
      <c r="V133" s="29">
        <f t="shared" ref="V133:V196" si="45">T133*0.11</f>
        <v>1.0334445844630786E-7</v>
      </c>
      <c r="W133" s="29">
        <v>2.8184852303538499E-6</v>
      </c>
      <c r="X133" s="29">
        <f t="shared" ref="X133:X196" si="46">W133*0.89</f>
        <v>2.5084518550149266E-6</v>
      </c>
      <c r="Y133" s="29">
        <f t="shared" ref="Y133:Y196" si="47">W133*0.11</f>
        <v>3.100333753389235E-7</v>
      </c>
    </row>
    <row r="134" spans="1:25" ht="15">
      <c r="A134" s="5" t="s">
        <v>239</v>
      </c>
      <c r="B134" s="38">
        <v>0</v>
      </c>
      <c r="C134" s="20">
        <f t="shared" si="32"/>
        <v>0</v>
      </c>
      <c r="D134" s="20">
        <f t="shared" si="33"/>
        <v>0</v>
      </c>
      <c r="E134" s="29">
        <v>0</v>
      </c>
      <c r="F134" s="29">
        <f t="shared" si="34"/>
        <v>0</v>
      </c>
      <c r="G134" s="26">
        <f t="shared" si="35"/>
        <v>0</v>
      </c>
      <c r="H134" s="29">
        <v>0</v>
      </c>
      <c r="I134" s="29">
        <f t="shared" si="36"/>
        <v>0</v>
      </c>
      <c r="J134" s="30">
        <f t="shared" si="37"/>
        <v>0</v>
      </c>
      <c r="K134" s="29">
        <v>0</v>
      </c>
      <c r="L134" s="30">
        <f t="shared" si="38"/>
        <v>0</v>
      </c>
      <c r="M134" s="29">
        <f t="shared" si="39"/>
        <v>0</v>
      </c>
      <c r="N134" s="28">
        <v>0</v>
      </c>
      <c r="O134" s="29">
        <f t="shared" si="40"/>
        <v>0</v>
      </c>
      <c r="P134" s="29">
        <f t="shared" si="41"/>
        <v>0</v>
      </c>
      <c r="Q134" s="29">
        <v>0</v>
      </c>
      <c r="R134" s="29">
        <f t="shared" si="42"/>
        <v>0</v>
      </c>
      <c r="S134" s="29">
        <f t="shared" si="43"/>
        <v>0</v>
      </c>
      <c r="T134" s="29">
        <v>0</v>
      </c>
      <c r="U134" s="29">
        <f t="shared" si="44"/>
        <v>0</v>
      </c>
      <c r="V134" s="29">
        <f t="shared" si="45"/>
        <v>0</v>
      </c>
      <c r="W134" s="29">
        <v>0</v>
      </c>
      <c r="X134" s="29">
        <f t="shared" si="46"/>
        <v>0</v>
      </c>
      <c r="Y134" s="29">
        <f t="shared" si="47"/>
        <v>0</v>
      </c>
    </row>
    <row r="135" spans="1:25" ht="15">
      <c r="A135" s="5" t="s">
        <v>240</v>
      </c>
      <c r="B135" s="38">
        <v>0.35749928594657199</v>
      </c>
      <c r="C135" s="20">
        <f t="shared" si="32"/>
        <v>0.27527445017886043</v>
      </c>
      <c r="D135" s="20">
        <f t="shared" si="33"/>
        <v>8.2224835767711557E-2</v>
      </c>
      <c r="E135" s="29">
        <v>0.47446114354424801</v>
      </c>
      <c r="F135" s="29">
        <f t="shared" si="34"/>
        <v>0.36533508052907099</v>
      </c>
      <c r="G135" s="26">
        <f t="shared" si="35"/>
        <v>0.10912606301517705</v>
      </c>
      <c r="H135" s="29">
        <v>0.330016650702598</v>
      </c>
      <c r="I135" s="29">
        <f t="shared" si="36"/>
        <v>0.25411282104100047</v>
      </c>
      <c r="J135" s="30">
        <f t="shared" si="37"/>
        <v>7.5903829661597547E-2</v>
      </c>
      <c r="K135" s="29">
        <v>0.99004995210779501</v>
      </c>
      <c r="L135" s="30">
        <f t="shared" si="38"/>
        <v>0.76233846312300213</v>
      </c>
      <c r="M135" s="29">
        <f t="shared" si="39"/>
        <v>0.22771148898479285</v>
      </c>
      <c r="N135" s="28">
        <v>0.42237436369303999</v>
      </c>
      <c r="O135" s="29">
        <f t="shared" si="40"/>
        <v>0.3759131836868056</v>
      </c>
      <c r="P135" s="29">
        <f t="shared" si="41"/>
        <v>4.64611800062344E-2</v>
      </c>
      <c r="Q135" s="29">
        <v>0.56056118565653101</v>
      </c>
      <c r="R135" s="29">
        <f t="shared" si="42"/>
        <v>0.49889945523431262</v>
      </c>
      <c r="S135" s="29">
        <f t="shared" si="43"/>
        <v>6.1661730422218411E-2</v>
      </c>
      <c r="T135" s="29">
        <v>0.38990447905244202</v>
      </c>
      <c r="U135" s="29">
        <f t="shared" si="44"/>
        <v>0.34701498635667338</v>
      </c>
      <c r="V135" s="29">
        <f t="shared" si="45"/>
        <v>4.2889492695768625E-2</v>
      </c>
      <c r="W135" s="29">
        <v>1.1697134371573199</v>
      </c>
      <c r="X135" s="29">
        <f t="shared" si="46"/>
        <v>1.0410449590700148</v>
      </c>
      <c r="Y135" s="29">
        <f t="shared" si="47"/>
        <v>0.12866847808730519</v>
      </c>
    </row>
    <row r="136" spans="1:25" ht="15">
      <c r="A136" s="5" t="s">
        <v>242</v>
      </c>
      <c r="B136" s="38">
        <v>4.11667917249766E-4</v>
      </c>
      <c r="C136" s="20">
        <f t="shared" si="32"/>
        <v>3.1698429628231983E-4</v>
      </c>
      <c r="D136" s="20">
        <f t="shared" si="33"/>
        <v>9.4683620967446179E-5</v>
      </c>
      <c r="E136" s="29">
        <v>5.4635194658261095E-4</v>
      </c>
      <c r="F136" s="29">
        <f t="shared" si="34"/>
        <v>4.2069099886861042E-4</v>
      </c>
      <c r="G136" s="26">
        <f t="shared" si="35"/>
        <v>1.2566094771400052E-4</v>
      </c>
      <c r="H136" s="29">
        <v>3.8002108701494302E-4</v>
      </c>
      <c r="I136" s="29">
        <f t="shared" si="36"/>
        <v>2.9261623700150614E-4</v>
      </c>
      <c r="J136" s="30">
        <f t="shared" si="37"/>
        <v>8.7404850013436894E-5</v>
      </c>
      <c r="K136" s="29">
        <v>1.14006326104483E-3</v>
      </c>
      <c r="L136" s="30">
        <f t="shared" si="38"/>
        <v>8.7784871100451912E-4</v>
      </c>
      <c r="M136" s="29">
        <f t="shared" si="39"/>
        <v>2.6221455004031091E-4</v>
      </c>
      <c r="N136" s="28">
        <v>4.86372928384519E-4</v>
      </c>
      <c r="O136" s="29">
        <f t="shared" si="40"/>
        <v>4.3287190626222193E-4</v>
      </c>
      <c r="P136" s="29">
        <f t="shared" si="41"/>
        <v>5.3501022122297092E-5</v>
      </c>
      <c r="Q136" s="29">
        <v>6.4549794884001901E-4</v>
      </c>
      <c r="R136" s="29">
        <f t="shared" si="42"/>
        <v>5.7449317446761692E-4</v>
      </c>
      <c r="S136" s="29">
        <f t="shared" si="43"/>
        <v>7.1004774372402098E-5</v>
      </c>
      <c r="T136" s="29">
        <v>4.4898317598839001E-4</v>
      </c>
      <c r="U136" s="29">
        <f t="shared" si="44"/>
        <v>3.995950266296671E-4</v>
      </c>
      <c r="V136" s="29">
        <f t="shared" si="45"/>
        <v>4.9388149358722901E-5</v>
      </c>
      <c r="W136" s="29">
        <v>1.3469495279651699E-3</v>
      </c>
      <c r="X136" s="29">
        <f t="shared" si="46"/>
        <v>1.1987850798890012E-3</v>
      </c>
      <c r="Y136" s="29">
        <f t="shared" si="47"/>
        <v>1.481644480761687E-4</v>
      </c>
    </row>
    <row r="137" spans="1:25" ht="15">
      <c r="A137" s="5" t="s">
        <v>244</v>
      </c>
      <c r="B137" s="38">
        <v>4.6936249945152302E-4</v>
      </c>
      <c r="C137" s="20">
        <f t="shared" si="32"/>
        <v>3.6140912457767276E-4</v>
      </c>
      <c r="D137" s="20">
        <f t="shared" si="33"/>
        <v>1.0795337487385031E-4</v>
      </c>
      <c r="E137" s="29">
        <v>6.22922274199556E-4</v>
      </c>
      <c r="F137" s="29">
        <f t="shared" si="34"/>
        <v>4.7965015113365814E-4</v>
      </c>
      <c r="G137" s="26">
        <f t="shared" si="35"/>
        <v>1.4327212306589789E-4</v>
      </c>
      <c r="H137" s="29">
        <v>4.3328041795736899E-4</v>
      </c>
      <c r="I137" s="29">
        <f t="shared" si="36"/>
        <v>3.3362592182717416E-4</v>
      </c>
      <c r="J137" s="30">
        <f t="shared" si="37"/>
        <v>9.9654496130194875E-5</v>
      </c>
      <c r="K137" s="29">
        <v>1.2998412538721099E-3</v>
      </c>
      <c r="L137" s="30">
        <f t="shared" si="38"/>
        <v>1.0008777654815246E-3</v>
      </c>
      <c r="M137" s="29">
        <f t="shared" si="39"/>
        <v>2.9896348839058532E-4</v>
      </c>
      <c r="N137" s="28">
        <v>5.5453729515096001E-4</v>
      </c>
      <c r="O137" s="29">
        <f t="shared" si="40"/>
        <v>4.9353819268435444E-4</v>
      </c>
      <c r="P137" s="29">
        <f t="shared" si="41"/>
        <v>6.0999102466605604E-5</v>
      </c>
      <c r="Q137" s="29">
        <v>7.3596342576913399E-4</v>
      </c>
      <c r="R137" s="29">
        <f t="shared" si="42"/>
        <v>6.5500744893452929E-4</v>
      </c>
      <c r="S137" s="29">
        <f t="shared" si="43"/>
        <v>8.0955976834604741E-5</v>
      </c>
      <c r="T137" s="29">
        <v>5.1190743039063896E-4</v>
      </c>
      <c r="U137" s="29">
        <f t="shared" si="44"/>
        <v>4.555976130476687E-4</v>
      </c>
      <c r="V137" s="29">
        <f t="shared" si="45"/>
        <v>5.6309817342970289E-5</v>
      </c>
      <c r="W137" s="29">
        <v>1.5357222911719199E-3</v>
      </c>
      <c r="X137" s="29">
        <f t="shared" si="46"/>
        <v>1.3667928391430087E-3</v>
      </c>
      <c r="Y137" s="29">
        <f t="shared" si="47"/>
        <v>1.6892945202891119E-4</v>
      </c>
    </row>
    <row r="138" spans="1:25" ht="15">
      <c r="A138" s="5" t="s">
        <v>246</v>
      </c>
      <c r="B138" s="38">
        <v>0</v>
      </c>
      <c r="C138" s="20">
        <f t="shared" si="32"/>
        <v>0</v>
      </c>
      <c r="D138" s="20">
        <f t="shared" si="33"/>
        <v>0</v>
      </c>
      <c r="E138" s="29">
        <v>0</v>
      </c>
      <c r="F138" s="29">
        <f t="shared" si="34"/>
        <v>0</v>
      </c>
      <c r="G138" s="26">
        <f t="shared" si="35"/>
        <v>0</v>
      </c>
      <c r="H138" s="29">
        <v>0</v>
      </c>
      <c r="I138" s="29">
        <f t="shared" si="36"/>
        <v>0</v>
      </c>
      <c r="J138" s="30">
        <f t="shared" si="37"/>
        <v>0</v>
      </c>
      <c r="K138" s="29">
        <v>0</v>
      </c>
      <c r="L138" s="30">
        <f t="shared" si="38"/>
        <v>0</v>
      </c>
      <c r="M138" s="29">
        <f t="shared" si="39"/>
        <v>0</v>
      </c>
      <c r="N138" s="28">
        <v>0</v>
      </c>
      <c r="O138" s="29">
        <f t="shared" si="40"/>
        <v>0</v>
      </c>
      <c r="P138" s="29">
        <f t="shared" si="41"/>
        <v>0</v>
      </c>
      <c r="Q138" s="29">
        <v>0</v>
      </c>
      <c r="R138" s="29">
        <f t="shared" si="42"/>
        <v>0</v>
      </c>
      <c r="S138" s="29">
        <f t="shared" si="43"/>
        <v>0</v>
      </c>
      <c r="T138" s="29">
        <v>0</v>
      </c>
      <c r="U138" s="29">
        <f t="shared" si="44"/>
        <v>0</v>
      </c>
      <c r="V138" s="29">
        <f t="shared" si="45"/>
        <v>0</v>
      </c>
      <c r="W138" s="29">
        <v>0</v>
      </c>
      <c r="X138" s="29">
        <f t="shared" si="46"/>
        <v>0</v>
      </c>
      <c r="Y138" s="29">
        <f t="shared" si="47"/>
        <v>0</v>
      </c>
    </row>
    <row r="139" spans="1:25" ht="15">
      <c r="A139" s="5" t="s">
        <v>247</v>
      </c>
      <c r="B139" s="38">
        <v>0.123280917165769</v>
      </c>
      <c r="C139" s="20">
        <f t="shared" si="32"/>
        <v>9.4926306217642129E-2</v>
      </c>
      <c r="D139" s="20">
        <f t="shared" si="33"/>
        <v>2.8354610948126871E-2</v>
      </c>
      <c r="E139" s="29">
        <v>0.163614326615455</v>
      </c>
      <c r="F139" s="29">
        <f t="shared" si="34"/>
        <v>0.12598303149390036</v>
      </c>
      <c r="G139" s="26">
        <f t="shared" si="35"/>
        <v>3.763129512155465E-2</v>
      </c>
      <c r="H139" s="29">
        <v>0.113803738854661</v>
      </c>
      <c r="I139" s="29">
        <f t="shared" si="36"/>
        <v>8.7628878918088973E-2</v>
      </c>
      <c r="J139" s="30">
        <f t="shared" si="37"/>
        <v>2.617485993657203E-2</v>
      </c>
      <c r="K139" s="29">
        <v>0.34141121656398399</v>
      </c>
      <c r="L139" s="30">
        <f t="shared" si="38"/>
        <v>0.26288663675426766</v>
      </c>
      <c r="M139" s="29">
        <f t="shared" si="39"/>
        <v>7.8524579809716319E-2</v>
      </c>
      <c r="N139" s="28">
        <v>0.145652595656283</v>
      </c>
      <c r="O139" s="29">
        <f t="shared" si="40"/>
        <v>0.12963081013409186</v>
      </c>
      <c r="P139" s="29">
        <f t="shared" si="41"/>
        <v>1.6021785522191131E-2</v>
      </c>
      <c r="Q139" s="29">
        <v>0.19330527307849199</v>
      </c>
      <c r="R139" s="29">
        <f t="shared" si="42"/>
        <v>0.17204169303985786</v>
      </c>
      <c r="S139" s="29">
        <f t="shared" si="43"/>
        <v>2.1263580038634117E-2</v>
      </c>
      <c r="T139" s="29">
        <v>0.13445560221849001</v>
      </c>
      <c r="U139" s="29">
        <f t="shared" si="44"/>
        <v>0.11966548597445612</v>
      </c>
      <c r="V139" s="29">
        <f t="shared" si="45"/>
        <v>1.4790116244033901E-2</v>
      </c>
      <c r="W139" s="29">
        <v>0.40336680665546898</v>
      </c>
      <c r="X139" s="29">
        <f t="shared" si="46"/>
        <v>0.35899645792336737</v>
      </c>
      <c r="Y139" s="29">
        <f t="shared" si="47"/>
        <v>4.4370348732101585E-2</v>
      </c>
    </row>
    <row r="140" spans="1:25" ht="15">
      <c r="A140" s="5" t="s">
        <v>248</v>
      </c>
      <c r="B140" s="38">
        <v>0.100303286665964</v>
      </c>
      <c r="C140" s="20">
        <f t="shared" si="32"/>
        <v>7.723353073279228E-2</v>
      </c>
      <c r="D140" s="20">
        <f t="shared" si="33"/>
        <v>2.3069755933171721E-2</v>
      </c>
      <c r="E140" s="29">
        <v>0.13311918083073401</v>
      </c>
      <c r="F140" s="29">
        <f t="shared" si="34"/>
        <v>0.1025017692396652</v>
      </c>
      <c r="G140" s="26">
        <f t="shared" si="35"/>
        <v>3.0617411591068823E-2</v>
      </c>
      <c r="H140" s="29">
        <v>9.2592505834853997E-2</v>
      </c>
      <c r="I140" s="29">
        <f t="shared" si="36"/>
        <v>7.1296229492837579E-2</v>
      </c>
      <c r="J140" s="30">
        <f t="shared" si="37"/>
        <v>2.1296276342016422E-2</v>
      </c>
      <c r="K140" s="29">
        <v>0.27777751750456198</v>
      </c>
      <c r="L140" s="30">
        <f t="shared" si="38"/>
        <v>0.21388868847851272</v>
      </c>
      <c r="M140" s="29">
        <f t="shared" si="39"/>
        <v>6.3888829026049254E-2</v>
      </c>
      <c r="N140" s="28">
        <v>0.11850523496762599</v>
      </c>
      <c r="O140" s="29">
        <f t="shared" si="40"/>
        <v>0.10546965912118714</v>
      </c>
      <c r="P140" s="29">
        <f t="shared" si="41"/>
        <v>1.3035575846438859E-2</v>
      </c>
      <c r="Q140" s="29">
        <v>0.15727620028623701</v>
      </c>
      <c r="R140" s="29">
        <f t="shared" si="42"/>
        <v>0.13997581825475094</v>
      </c>
      <c r="S140" s="29">
        <f t="shared" si="43"/>
        <v>1.730038203148607E-2</v>
      </c>
      <c r="T140" s="29">
        <v>0.109395185590903</v>
      </c>
      <c r="U140" s="29">
        <f t="shared" si="44"/>
        <v>9.7361715175903668E-2</v>
      </c>
      <c r="V140" s="29">
        <f t="shared" si="45"/>
        <v>1.2033470414999329E-2</v>
      </c>
      <c r="W140" s="29">
        <v>0.328185556772709</v>
      </c>
      <c r="X140" s="29">
        <f t="shared" si="46"/>
        <v>0.29208514552771103</v>
      </c>
      <c r="Y140" s="29">
        <f t="shared" si="47"/>
        <v>3.6100411244997993E-2</v>
      </c>
    </row>
    <row r="141" spans="1:25" ht="15">
      <c r="A141" s="5" t="s">
        <v>249</v>
      </c>
      <c r="B141" s="38">
        <v>4.7777876884183203E-2</v>
      </c>
      <c r="C141" s="20">
        <f t="shared" si="32"/>
        <v>3.6788965200821068E-2</v>
      </c>
      <c r="D141" s="20">
        <f t="shared" si="33"/>
        <v>1.0988911683362136E-2</v>
      </c>
      <c r="E141" s="29">
        <v>6.3409206657754402E-2</v>
      </c>
      <c r="F141" s="29">
        <f t="shared" si="34"/>
        <v>4.8825089126470891E-2</v>
      </c>
      <c r="G141" s="26">
        <f t="shared" si="35"/>
        <v>1.4584117531283513E-2</v>
      </c>
      <c r="H141" s="29">
        <v>4.4104968951897902E-2</v>
      </c>
      <c r="I141" s="29">
        <f t="shared" si="36"/>
        <v>3.3960826092961388E-2</v>
      </c>
      <c r="J141" s="30">
        <f t="shared" si="37"/>
        <v>1.0144142858936517E-2</v>
      </c>
      <c r="K141" s="29">
        <v>0.132314906855694</v>
      </c>
      <c r="L141" s="30">
        <f t="shared" si="38"/>
        <v>0.10188247827888439</v>
      </c>
      <c r="M141" s="29">
        <f t="shared" si="39"/>
        <v>3.0432428576809622E-2</v>
      </c>
      <c r="N141" s="28">
        <v>5.64480857468821E-2</v>
      </c>
      <c r="O141" s="29">
        <f t="shared" si="40"/>
        <v>5.0238796314725068E-2</v>
      </c>
      <c r="P141" s="29">
        <f t="shared" si="41"/>
        <v>6.2092894321570313E-3</v>
      </c>
      <c r="Q141" s="29">
        <v>7.4916019044446697E-2</v>
      </c>
      <c r="R141" s="29">
        <f t="shared" si="42"/>
        <v>6.667525694955756E-2</v>
      </c>
      <c r="S141" s="29">
        <f t="shared" si="43"/>
        <v>8.2407620948891369E-3</v>
      </c>
      <c r="T141" s="29">
        <v>5.2108658475875001E-2</v>
      </c>
      <c r="U141" s="29">
        <f t="shared" si="44"/>
        <v>4.6376706043528754E-2</v>
      </c>
      <c r="V141" s="29">
        <f t="shared" si="45"/>
        <v>5.7319524323462502E-3</v>
      </c>
      <c r="W141" s="29">
        <v>0.156325975427625</v>
      </c>
      <c r="X141" s="29">
        <f t="shared" si="46"/>
        <v>0.13913011813058626</v>
      </c>
      <c r="Y141" s="29">
        <f t="shared" si="47"/>
        <v>1.719585729703875E-2</v>
      </c>
    </row>
    <row r="142" spans="1:25" ht="15">
      <c r="A142" s="14" t="s">
        <v>251</v>
      </c>
      <c r="B142" s="38">
        <v>6.9228384780459604E-2</v>
      </c>
      <c r="C142" s="20">
        <f t="shared" si="32"/>
        <v>5.3305856280953898E-2</v>
      </c>
      <c r="D142" s="20">
        <f t="shared" si="33"/>
        <v>1.5922528499505709E-2</v>
      </c>
      <c r="E142" s="29">
        <v>9.1877606193504102E-2</v>
      </c>
      <c r="F142" s="29">
        <f t="shared" si="34"/>
        <v>7.0745756768998164E-2</v>
      </c>
      <c r="G142" s="26">
        <f t="shared" si="35"/>
        <v>2.1131849424505945E-2</v>
      </c>
      <c r="H142" s="29">
        <v>6.3906476395626702E-2</v>
      </c>
      <c r="I142" s="29">
        <f t="shared" si="36"/>
        <v>4.9207986824632559E-2</v>
      </c>
      <c r="J142" s="30">
        <f t="shared" si="37"/>
        <v>1.4698489570994141E-2</v>
      </c>
      <c r="K142" s="29">
        <v>0.19171942918688001</v>
      </c>
      <c r="L142" s="30">
        <f t="shared" si="38"/>
        <v>0.14762396047389761</v>
      </c>
      <c r="M142" s="29">
        <f t="shared" si="39"/>
        <v>4.4095468712982401E-2</v>
      </c>
      <c r="N142" s="28">
        <v>8.1791198250151007E-2</v>
      </c>
      <c r="O142" s="29">
        <f t="shared" si="40"/>
        <v>7.2794166442634395E-2</v>
      </c>
      <c r="P142" s="29">
        <f t="shared" si="41"/>
        <v>8.99703180751661E-3</v>
      </c>
      <c r="Q142" s="29">
        <v>0.108550553746898</v>
      </c>
      <c r="R142" s="29">
        <f t="shared" si="42"/>
        <v>9.6609992834739214E-2</v>
      </c>
      <c r="S142" s="29">
        <f t="shared" si="43"/>
        <v>1.194056091215878E-2</v>
      </c>
      <c r="T142" s="29">
        <v>7.55035278797761E-2</v>
      </c>
      <c r="U142" s="29">
        <f t="shared" si="44"/>
        <v>6.7198139813000726E-2</v>
      </c>
      <c r="V142" s="29">
        <f t="shared" si="45"/>
        <v>8.3053880667753703E-3</v>
      </c>
      <c r="W142" s="29">
        <v>0.22651058363932799</v>
      </c>
      <c r="X142" s="29">
        <f t="shared" si="46"/>
        <v>0.20159441943900192</v>
      </c>
      <c r="Y142" s="29">
        <f t="shared" si="47"/>
        <v>2.491616420032608E-2</v>
      </c>
    </row>
    <row r="143" spans="1:25" ht="15">
      <c r="A143" s="5" t="s">
        <v>253</v>
      </c>
      <c r="B143" s="38">
        <v>4.4506884433773401E-5</v>
      </c>
      <c r="C143" s="20">
        <f t="shared" si="32"/>
        <v>3.4270301014005519E-5</v>
      </c>
      <c r="D143" s="20">
        <f t="shared" si="33"/>
        <v>1.0236583419767883E-5</v>
      </c>
      <c r="E143" s="29">
        <v>5.9068054438563803E-5</v>
      </c>
      <c r="F143" s="29">
        <f t="shared" si="34"/>
        <v>4.5482401917694129E-5</v>
      </c>
      <c r="G143" s="26">
        <f t="shared" si="35"/>
        <v>1.3585652520869675E-5</v>
      </c>
      <c r="H143" s="29">
        <v>4.1085432926533399E-5</v>
      </c>
      <c r="I143" s="29">
        <f t="shared" si="36"/>
        <v>3.1635783353430718E-5</v>
      </c>
      <c r="J143" s="30">
        <f t="shared" si="37"/>
        <v>9.4496495731026827E-6</v>
      </c>
      <c r="K143" s="29">
        <v>1.2325629877959999E-4</v>
      </c>
      <c r="L143" s="30">
        <f t="shared" si="38"/>
        <v>9.4907350060291997E-5</v>
      </c>
      <c r="M143" s="29">
        <f t="shared" si="39"/>
        <v>2.8348948719307999E-5</v>
      </c>
      <c r="N143" s="28">
        <v>5.2583509203103898E-5</v>
      </c>
      <c r="O143" s="29">
        <f t="shared" si="40"/>
        <v>4.6799323190762473E-5</v>
      </c>
      <c r="P143" s="29">
        <f t="shared" si="41"/>
        <v>5.7841860123414289E-6</v>
      </c>
      <c r="Q143" s="29">
        <v>6.9787081789592095E-5</v>
      </c>
      <c r="R143" s="29">
        <f t="shared" si="42"/>
        <v>6.211050279273697E-5</v>
      </c>
      <c r="S143" s="29">
        <f t="shared" si="43"/>
        <v>7.6765789968551305E-6</v>
      </c>
      <c r="T143" s="29">
        <v>4.8541169931150797E-5</v>
      </c>
      <c r="U143" s="29">
        <f t="shared" si="44"/>
        <v>4.320164123872421E-5</v>
      </c>
      <c r="V143" s="29">
        <f t="shared" si="45"/>
        <v>5.3395286924265876E-6</v>
      </c>
      <c r="W143" s="29">
        <v>1.45623509793452E-4</v>
      </c>
      <c r="X143" s="29">
        <f t="shared" si="46"/>
        <v>1.2960492371617228E-4</v>
      </c>
      <c r="Y143" s="29">
        <f t="shared" si="47"/>
        <v>1.601858607727972E-5</v>
      </c>
    </row>
    <row r="144" spans="1:25" ht="15">
      <c r="A144" s="5" t="s">
        <v>254</v>
      </c>
      <c r="B144" s="38">
        <v>0</v>
      </c>
      <c r="C144" s="20">
        <f t="shared" si="32"/>
        <v>0</v>
      </c>
      <c r="D144" s="20">
        <f t="shared" si="33"/>
        <v>0</v>
      </c>
      <c r="E144" s="29">
        <v>0</v>
      </c>
      <c r="F144" s="29">
        <f t="shared" si="34"/>
        <v>0</v>
      </c>
      <c r="G144" s="26">
        <f t="shared" si="35"/>
        <v>0</v>
      </c>
      <c r="H144" s="29">
        <v>0</v>
      </c>
      <c r="I144" s="29">
        <f t="shared" si="36"/>
        <v>0</v>
      </c>
      <c r="J144" s="30">
        <f t="shared" si="37"/>
        <v>0</v>
      </c>
      <c r="K144" s="29">
        <v>0</v>
      </c>
      <c r="L144" s="30">
        <f t="shared" si="38"/>
        <v>0</v>
      </c>
      <c r="M144" s="29">
        <f t="shared" si="39"/>
        <v>0</v>
      </c>
      <c r="N144" s="28">
        <v>0</v>
      </c>
      <c r="O144" s="29">
        <f t="shared" si="40"/>
        <v>0</v>
      </c>
      <c r="P144" s="29">
        <f t="shared" si="41"/>
        <v>0</v>
      </c>
      <c r="Q144" s="29">
        <v>0</v>
      </c>
      <c r="R144" s="29">
        <f t="shared" si="42"/>
        <v>0</v>
      </c>
      <c r="S144" s="29">
        <f t="shared" si="43"/>
        <v>0</v>
      </c>
      <c r="T144" s="29">
        <v>0</v>
      </c>
      <c r="U144" s="29">
        <f t="shared" si="44"/>
        <v>0</v>
      </c>
      <c r="V144" s="29">
        <f t="shared" si="45"/>
        <v>0</v>
      </c>
      <c r="W144" s="29">
        <v>0</v>
      </c>
      <c r="X144" s="29">
        <f t="shared" si="46"/>
        <v>0</v>
      </c>
      <c r="Y144" s="29">
        <f t="shared" si="47"/>
        <v>0</v>
      </c>
    </row>
    <row r="145" spans="1:25" ht="15">
      <c r="A145" s="5" t="s">
        <v>256</v>
      </c>
      <c r="B145" s="38">
        <v>5.2332084993455697E-3</v>
      </c>
      <c r="C145" s="20">
        <f t="shared" si="32"/>
        <v>4.0295705444960885E-3</v>
      </c>
      <c r="D145" s="20">
        <f t="shared" si="33"/>
        <v>1.2036379548494812E-3</v>
      </c>
      <c r="E145" s="29">
        <v>6.94533999538128E-3</v>
      </c>
      <c r="F145" s="29">
        <f t="shared" si="34"/>
        <v>5.3479117964435859E-3</v>
      </c>
      <c r="G145" s="26">
        <f t="shared" si="35"/>
        <v>1.5974281989376946E-3</v>
      </c>
      <c r="H145" s="29">
        <v>4.8309073871562903E-3</v>
      </c>
      <c r="I145" s="29">
        <f t="shared" si="36"/>
        <v>3.7197986881103437E-3</v>
      </c>
      <c r="J145" s="30">
        <f t="shared" si="37"/>
        <v>1.1111086990459468E-3</v>
      </c>
      <c r="K145" s="29">
        <v>1.44927221614689E-2</v>
      </c>
      <c r="L145" s="30">
        <f t="shared" si="38"/>
        <v>1.1159396064331053E-2</v>
      </c>
      <c r="M145" s="29">
        <f t="shared" si="39"/>
        <v>3.3333260971378474E-3</v>
      </c>
      <c r="N145" s="28">
        <v>6.1828741954870099E-3</v>
      </c>
      <c r="O145" s="29">
        <f t="shared" si="40"/>
        <v>5.5027580339834393E-3</v>
      </c>
      <c r="P145" s="29">
        <f t="shared" si="41"/>
        <v>6.8011616150357107E-4</v>
      </c>
      <c r="Q145" s="29">
        <v>8.2057046727064004E-3</v>
      </c>
      <c r="R145" s="29">
        <f t="shared" si="42"/>
        <v>7.3030771587086962E-3</v>
      </c>
      <c r="S145" s="29">
        <f t="shared" si="43"/>
        <v>9.0262751399770402E-4</v>
      </c>
      <c r="T145" s="29">
        <v>5.7075678579539503E-3</v>
      </c>
      <c r="U145" s="29">
        <f t="shared" si="44"/>
        <v>5.0797353935790159E-3</v>
      </c>
      <c r="V145" s="29">
        <f t="shared" si="45"/>
        <v>6.2783246437493449E-4</v>
      </c>
      <c r="W145" s="29">
        <v>1.7122703573861801E-2</v>
      </c>
      <c r="X145" s="29">
        <f t="shared" si="46"/>
        <v>1.5239206180737003E-2</v>
      </c>
      <c r="Y145" s="29">
        <f t="shared" si="47"/>
        <v>1.8834973931247982E-3</v>
      </c>
    </row>
    <row r="146" spans="1:25" ht="15">
      <c r="A146" s="5" t="s">
        <v>258</v>
      </c>
      <c r="B146" s="38">
        <v>0</v>
      </c>
      <c r="C146" s="20">
        <f t="shared" si="32"/>
        <v>0</v>
      </c>
      <c r="D146" s="20">
        <f t="shared" si="33"/>
        <v>0</v>
      </c>
      <c r="E146" s="29">
        <v>0</v>
      </c>
      <c r="F146" s="29">
        <f t="shared" si="34"/>
        <v>0</v>
      </c>
      <c r="G146" s="26">
        <f t="shared" si="35"/>
        <v>0</v>
      </c>
      <c r="H146" s="29">
        <v>0</v>
      </c>
      <c r="I146" s="29">
        <f t="shared" si="36"/>
        <v>0</v>
      </c>
      <c r="J146" s="30">
        <f t="shared" si="37"/>
        <v>0</v>
      </c>
      <c r="K146" s="29">
        <v>0</v>
      </c>
      <c r="L146" s="30">
        <f t="shared" si="38"/>
        <v>0</v>
      </c>
      <c r="M146" s="29">
        <f t="shared" si="39"/>
        <v>0</v>
      </c>
      <c r="N146" s="28">
        <v>0</v>
      </c>
      <c r="O146" s="29">
        <f t="shared" si="40"/>
        <v>0</v>
      </c>
      <c r="P146" s="29">
        <f t="shared" si="41"/>
        <v>0</v>
      </c>
      <c r="Q146" s="29">
        <v>0</v>
      </c>
      <c r="R146" s="29">
        <f t="shared" si="42"/>
        <v>0</v>
      </c>
      <c r="S146" s="29">
        <f t="shared" si="43"/>
        <v>0</v>
      </c>
      <c r="T146" s="29">
        <v>0</v>
      </c>
      <c r="U146" s="29">
        <f t="shared" si="44"/>
        <v>0</v>
      </c>
      <c r="V146" s="29">
        <f t="shared" si="45"/>
        <v>0</v>
      </c>
      <c r="W146" s="29">
        <v>0</v>
      </c>
      <c r="X146" s="29">
        <f t="shared" si="46"/>
        <v>0</v>
      </c>
      <c r="Y146" s="29">
        <f t="shared" si="47"/>
        <v>0</v>
      </c>
    </row>
    <row r="147" spans="1:25" ht="15">
      <c r="A147" s="5" t="s">
        <v>259</v>
      </c>
      <c r="B147" s="38">
        <v>1.85479124307986E-4</v>
      </c>
      <c r="C147" s="20">
        <f t="shared" si="32"/>
        <v>1.4281892571714922E-4</v>
      </c>
      <c r="D147" s="20">
        <f t="shared" si="33"/>
        <v>4.2660198590836783E-5</v>
      </c>
      <c r="E147" s="29">
        <v>2.4616171523180201E-4</v>
      </c>
      <c r="F147" s="29">
        <f t="shared" si="34"/>
        <v>1.8954452072848755E-4</v>
      </c>
      <c r="G147" s="26">
        <f t="shared" si="35"/>
        <v>5.6617194503314466E-5</v>
      </c>
      <c r="H147" s="29">
        <v>1.71220480111729E-4</v>
      </c>
      <c r="I147" s="29">
        <f t="shared" si="36"/>
        <v>1.3183976968603132E-4</v>
      </c>
      <c r="J147" s="30">
        <f t="shared" si="37"/>
        <v>3.9380710425697673E-5</v>
      </c>
      <c r="K147" s="29">
        <v>5.1366144033518596E-4</v>
      </c>
      <c r="L147" s="30">
        <f t="shared" si="38"/>
        <v>3.9551930905809318E-4</v>
      </c>
      <c r="M147" s="29">
        <f t="shared" si="39"/>
        <v>1.1814213127709277E-4</v>
      </c>
      <c r="N147" s="28">
        <v>2.19137856179203E-4</v>
      </c>
      <c r="O147" s="29">
        <f t="shared" si="40"/>
        <v>1.9503269199949068E-4</v>
      </c>
      <c r="P147" s="29">
        <f t="shared" si="41"/>
        <v>2.410516417971233E-5</v>
      </c>
      <c r="Q147" s="29">
        <v>2.90832462955347E-4</v>
      </c>
      <c r="R147" s="29">
        <f t="shared" si="42"/>
        <v>2.5884089203025883E-4</v>
      </c>
      <c r="S147" s="29">
        <f t="shared" si="43"/>
        <v>3.199157092508817E-5</v>
      </c>
      <c r="T147" s="29">
        <v>2.0229170849089801E-4</v>
      </c>
      <c r="U147" s="29">
        <f t="shared" si="44"/>
        <v>1.8003962055689922E-4</v>
      </c>
      <c r="V147" s="29">
        <f t="shared" si="45"/>
        <v>2.225208793399878E-5</v>
      </c>
      <c r="W147" s="29">
        <v>6.0687512547269397E-4</v>
      </c>
      <c r="X147" s="29">
        <f t="shared" si="46"/>
        <v>5.401188616706976E-4</v>
      </c>
      <c r="Y147" s="29">
        <f t="shared" si="47"/>
        <v>6.6756263801996343E-5</v>
      </c>
    </row>
    <row r="148" spans="1:25" ht="15">
      <c r="A148" s="5" t="s">
        <v>260</v>
      </c>
      <c r="B148" s="38">
        <v>7.1789420794485199E-6</v>
      </c>
      <c r="C148" s="20">
        <f t="shared" si="32"/>
        <v>5.5277854011753601E-6</v>
      </c>
      <c r="D148" s="20">
        <f t="shared" si="33"/>
        <v>1.6511566782731596E-6</v>
      </c>
      <c r="E148" s="29">
        <v>9.5276527879893796E-6</v>
      </c>
      <c r="F148" s="29">
        <f t="shared" si="34"/>
        <v>7.3362926467518224E-6</v>
      </c>
      <c r="G148" s="26">
        <f t="shared" si="35"/>
        <v>2.1913601412375572E-6</v>
      </c>
      <c r="H148" s="29">
        <v>6.62706336426534E-6</v>
      </c>
      <c r="I148" s="29">
        <f t="shared" si="36"/>
        <v>5.1028387904843122E-6</v>
      </c>
      <c r="J148" s="30">
        <f t="shared" si="37"/>
        <v>1.5242245737810282E-6</v>
      </c>
      <c r="K148" s="29">
        <v>1.9881190092796001E-5</v>
      </c>
      <c r="L148" s="30">
        <f t="shared" si="38"/>
        <v>1.5308516371452921E-5</v>
      </c>
      <c r="M148" s="29">
        <f t="shared" si="39"/>
        <v>4.5726737213430807E-6</v>
      </c>
      <c r="N148" s="28">
        <v>8.4816983193902594E-6</v>
      </c>
      <c r="O148" s="29">
        <f t="shared" si="40"/>
        <v>7.5487115042573308E-6</v>
      </c>
      <c r="P148" s="29">
        <f t="shared" si="41"/>
        <v>9.3298681513292851E-7</v>
      </c>
      <c r="Q148" s="29">
        <v>1.1256627473143099E-5</v>
      </c>
      <c r="R148" s="29">
        <f t="shared" si="42"/>
        <v>1.0018398451097359E-5</v>
      </c>
      <c r="S148" s="29">
        <f t="shared" si="43"/>
        <v>1.2382290220457409E-6</v>
      </c>
      <c r="T148" s="29">
        <v>7.8296706641628201E-6</v>
      </c>
      <c r="U148" s="29">
        <f t="shared" si="44"/>
        <v>6.9684068911049099E-6</v>
      </c>
      <c r="V148" s="29">
        <f t="shared" si="45"/>
        <v>8.6126377305791027E-7</v>
      </c>
      <c r="W148" s="29">
        <v>2.3489011992488401E-5</v>
      </c>
      <c r="X148" s="29">
        <f t="shared" si="46"/>
        <v>2.0905220673314678E-5</v>
      </c>
      <c r="Y148" s="29">
        <f t="shared" si="47"/>
        <v>2.583791319173724E-6</v>
      </c>
    </row>
    <row r="149" spans="1:25" ht="15">
      <c r="A149" s="5" t="s">
        <v>262</v>
      </c>
      <c r="B149" s="38">
        <v>0.19533467326219001</v>
      </c>
      <c r="C149" s="20">
        <f t="shared" si="32"/>
        <v>0.15040769841188631</v>
      </c>
      <c r="D149" s="20">
        <f t="shared" si="33"/>
        <v>4.4926974850303704E-2</v>
      </c>
      <c r="E149" s="29">
        <v>0.25924167150272698</v>
      </c>
      <c r="F149" s="29">
        <f t="shared" si="34"/>
        <v>0.19961608705709977</v>
      </c>
      <c r="G149" s="26">
        <f t="shared" si="35"/>
        <v>5.9625584445627204E-2</v>
      </c>
      <c r="H149" s="29">
        <v>0.18031838711338899</v>
      </c>
      <c r="I149" s="29">
        <f t="shared" si="36"/>
        <v>0.13884515807730952</v>
      </c>
      <c r="J149" s="30">
        <f t="shared" si="37"/>
        <v>4.1473229036079466E-2</v>
      </c>
      <c r="K149" s="29">
        <v>0.54095516134016797</v>
      </c>
      <c r="L149" s="30">
        <f t="shared" si="38"/>
        <v>0.41653547423192933</v>
      </c>
      <c r="M149" s="29">
        <f t="shared" si="39"/>
        <v>0.12441968710823864</v>
      </c>
      <c r="N149" s="28">
        <v>0.23078188284447501</v>
      </c>
      <c r="O149" s="29">
        <f t="shared" si="40"/>
        <v>0.20539587573158277</v>
      </c>
      <c r="P149" s="29">
        <f t="shared" si="41"/>
        <v>2.538600711289225E-2</v>
      </c>
      <c r="Q149" s="29">
        <v>0.306286027267893</v>
      </c>
      <c r="R149" s="29">
        <f t="shared" si="42"/>
        <v>0.27259456426842477</v>
      </c>
      <c r="S149" s="29">
        <f t="shared" si="43"/>
        <v>3.3691462999468229E-2</v>
      </c>
      <c r="T149" s="29">
        <v>0.21304060459174001</v>
      </c>
      <c r="U149" s="29">
        <f t="shared" si="44"/>
        <v>0.18960613808664861</v>
      </c>
      <c r="V149" s="29">
        <f t="shared" si="45"/>
        <v>2.34344665050914E-2</v>
      </c>
      <c r="W149" s="29">
        <v>0.63912181377521904</v>
      </c>
      <c r="X149" s="29">
        <f t="shared" si="46"/>
        <v>0.56881841425994495</v>
      </c>
      <c r="Y149" s="29">
        <f t="shared" si="47"/>
        <v>7.030339951527409E-2</v>
      </c>
    </row>
    <row r="150" spans="1:25" ht="15">
      <c r="A150" s="5" t="s">
        <v>263</v>
      </c>
      <c r="B150" s="38">
        <v>0.72012767624132001</v>
      </c>
      <c r="C150" s="20">
        <f t="shared" si="32"/>
        <v>0.55449831070581646</v>
      </c>
      <c r="D150" s="20">
        <f t="shared" si="33"/>
        <v>0.16562936553550361</v>
      </c>
      <c r="E150" s="29">
        <v>0.95572946352228905</v>
      </c>
      <c r="F150" s="29">
        <f t="shared" si="34"/>
        <v>0.73591168691216258</v>
      </c>
      <c r="G150" s="26">
        <f t="shared" si="35"/>
        <v>0.2198177766101265</v>
      </c>
      <c r="H150" s="29">
        <v>0.66476810761217198</v>
      </c>
      <c r="I150" s="29">
        <f t="shared" si="36"/>
        <v>0.51187144286137243</v>
      </c>
      <c r="J150" s="30">
        <f t="shared" si="37"/>
        <v>0.15289666475079955</v>
      </c>
      <c r="K150" s="29">
        <v>1.99430432283652</v>
      </c>
      <c r="L150" s="30">
        <f t="shared" si="38"/>
        <v>1.5356143285841204</v>
      </c>
      <c r="M150" s="29">
        <f t="shared" si="39"/>
        <v>0.45868999425239965</v>
      </c>
      <c r="N150" s="28">
        <v>0.85080860574258999</v>
      </c>
      <c r="O150" s="29">
        <f t="shared" si="40"/>
        <v>0.75721965911090505</v>
      </c>
      <c r="P150" s="29">
        <f t="shared" si="41"/>
        <v>9.3588946631684905E-2</v>
      </c>
      <c r="Q150" s="29">
        <v>1.1291648400054299</v>
      </c>
      <c r="R150" s="29">
        <f t="shared" si="42"/>
        <v>1.0049567076048327</v>
      </c>
      <c r="S150" s="29">
        <f t="shared" si="43"/>
        <v>0.12420813240059729</v>
      </c>
      <c r="T150" s="29">
        <v>0.78540298538688402</v>
      </c>
      <c r="U150" s="29">
        <f t="shared" si="44"/>
        <v>0.69900865699432679</v>
      </c>
      <c r="V150" s="29">
        <f t="shared" si="45"/>
        <v>8.6394328392557243E-2</v>
      </c>
      <c r="W150" s="29">
        <v>2.3562089561606498</v>
      </c>
      <c r="X150" s="29">
        <f t="shared" si="46"/>
        <v>2.0970259709829784</v>
      </c>
      <c r="Y150" s="29">
        <f t="shared" si="47"/>
        <v>0.25918298517767147</v>
      </c>
    </row>
    <row r="151" spans="1:25" ht="15">
      <c r="A151" s="5" t="s">
        <v>264</v>
      </c>
      <c r="B151" s="38">
        <v>7.7297411068596799E-7</v>
      </c>
      <c r="C151" s="20">
        <f t="shared" si="32"/>
        <v>5.9519006522819533E-7</v>
      </c>
      <c r="D151" s="20">
        <f t="shared" si="33"/>
        <v>1.7778404545777263E-7</v>
      </c>
      <c r="E151" s="29">
        <v>1.0258654909340799E-6</v>
      </c>
      <c r="F151" s="29">
        <f t="shared" si="34"/>
        <v>7.8991642801924155E-7</v>
      </c>
      <c r="G151" s="26">
        <f t="shared" si="35"/>
        <v>2.3594906291483839E-7</v>
      </c>
      <c r="H151" s="29">
        <v>7.13551990496915E-7</v>
      </c>
      <c r="I151" s="29">
        <f t="shared" si="36"/>
        <v>5.494350326826246E-7</v>
      </c>
      <c r="J151" s="30">
        <f t="shared" si="37"/>
        <v>1.6411695781429045E-7</v>
      </c>
      <c r="K151" s="29">
        <v>2.1406559714907499E-6</v>
      </c>
      <c r="L151" s="30">
        <f t="shared" si="38"/>
        <v>1.6483050980478775E-6</v>
      </c>
      <c r="M151" s="29">
        <f t="shared" si="39"/>
        <v>4.9235087344287248E-7</v>
      </c>
      <c r="N151" s="28">
        <v>9.1324503568650802E-7</v>
      </c>
      <c r="O151" s="29">
        <f t="shared" si="40"/>
        <v>8.1278808176099212E-7</v>
      </c>
      <c r="P151" s="29">
        <f t="shared" si="41"/>
        <v>1.0045695392551588E-7</v>
      </c>
      <c r="Q151" s="29">
        <v>1.2120283899886901E-6</v>
      </c>
      <c r="R151" s="29">
        <f t="shared" si="42"/>
        <v>1.0787052670899342E-6</v>
      </c>
      <c r="S151" s="29">
        <f t="shared" si="43"/>
        <v>1.333231228987559E-7</v>
      </c>
      <c r="T151" s="29">
        <v>8.4303963614931001E-7</v>
      </c>
      <c r="U151" s="29">
        <f t="shared" si="44"/>
        <v>7.503052761728859E-7</v>
      </c>
      <c r="V151" s="29">
        <f t="shared" si="45"/>
        <v>9.2734359976424106E-8</v>
      </c>
      <c r="W151" s="29">
        <v>2.5291189084479301E-6</v>
      </c>
      <c r="X151" s="29">
        <f t="shared" si="46"/>
        <v>2.2509158285186579E-6</v>
      </c>
      <c r="Y151" s="29">
        <f t="shared" si="47"/>
        <v>2.7820307992927232E-7</v>
      </c>
    </row>
    <row r="152" spans="1:25" ht="15">
      <c r="A152" s="5" t="s">
        <v>265</v>
      </c>
      <c r="B152" s="38">
        <v>2.68887824036571E-3</v>
      </c>
      <c r="C152" s="20">
        <f t="shared" si="32"/>
        <v>2.0704362450815967E-3</v>
      </c>
      <c r="D152" s="20">
        <f t="shared" si="33"/>
        <v>6.1844199528411333E-4</v>
      </c>
      <c r="E152" s="29">
        <v>3.5685896305980998E-3</v>
      </c>
      <c r="F152" s="29">
        <f t="shared" si="34"/>
        <v>2.7478140155605371E-3</v>
      </c>
      <c r="G152" s="26">
        <f t="shared" si="35"/>
        <v>8.2077561503756302E-4</v>
      </c>
      <c r="H152" s="29">
        <v>2.4821716459741501E-3</v>
      </c>
      <c r="I152" s="29">
        <f t="shared" si="36"/>
        <v>1.9112721674000956E-3</v>
      </c>
      <c r="J152" s="30">
        <f t="shared" si="37"/>
        <v>5.7089947857405455E-4</v>
      </c>
      <c r="K152" s="29">
        <v>7.4465149379224597E-3</v>
      </c>
      <c r="L152" s="30">
        <f t="shared" si="38"/>
        <v>5.7338165022002945E-3</v>
      </c>
      <c r="M152" s="29">
        <f t="shared" si="39"/>
        <v>1.7126984357221657E-3</v>
      </c>
      <c r="N152" s="28">
        <v>3.1768265853047298E-3</v>
      </c>
      <c r="O152" s="29">
        <f t="shared" si="40"/>
        <v>2.8273756609212097E-3</v>
      </c>
      <c r="P152" s="29">
        <f t="shared" si="41"/>
        <v>3.4945092438352026E-4</v>
      </c>
      <c r="Q152" s="29">
        <v>4.21617841981008E-3</v>
      </c>
      <c r="R152" s="29">
        <f t="shared" si="42"/>
        <v>3.7523987936309714E-3</v>
      </c>
      <c r="S152" s="29">
        <f t="shared" si="43"/>
        <v>4.6377962617910883E-4</v>
      </c>
      <c r="T152" s="29">
        <v>2.9326091289086399E-3</v>
      </c>
      <c r="U152" s="29">
        <f t="shared" si="44"/>
        <v>2.6100221247286897E-3</v>
      </c>
      <c r="V152" s="29">
        <f t="shared" si="45"/>
        <v>3.2258700417995038E-4</v>
      </c>
      <c r="W152" s="29">
        <v>8.7978273867259198E-3</v>
      </c>
      <c r="X152" s="29">
        <f t="shared" si="46"/>
        <v>7.8300663741860694E-3</v>
      </c>
      <c r="Y152" s="29">
        <f t="shared" si="47"/>
        <v>9.6776101253985114E-4</v>
      </c>
    </row>
    <row r="153" spans="1:25" ht="15">
      <c r="A153" s="5" t="s">
        <v>267</v>
      </c>
      <c r="B153" s="38">
        <v>1.0069310874925801E-5</v>
      </c>
      <c r="C153" s="20">
        <f t="shared" si="32"/>
        <v>7.7533693736928669E-6</v>
      </c>
      <c r="D153" s="20">
        <f t="shared" si="33"/>
        <v>2.3159415012329343E-6</v>
      </c>
      <c r="E153" s="29">
        <v>1.33636539714203E-5</v>
      </c>
      <c r="F153" s="29">
        <f t="shared" si="34"/>
        <v>1.0290013557993632E-5</v>
      </c>
      <c r="G153" s="26">
        <f t="shared" si="35"/>
        <v>3.0736404134266692E-6</v>
      </c>
      <c r="H153" s="29">
        <v>9.2952360478921006E-6</v>
      </c>
      <c r="I153" s="29">
        <f t="shared" si="36"/>
        <v>7.1573317568769176E-6</v>
      </c>
      <c r="J153" s="30">
        <f t="shared" si="37"/>
        <v>2.1379042910151834E-6</v>
      </c>
      <c r="K153" s="29">
        <v>2.7885708143676298E-5</v>
      </c>
      <c r="L153" s="30">
        <f t="shared" si="38"/>
        <v>2.147199527063075E-5</v>
      </c>
      <c r="M153" s="29">
        <f t="shared" si="39"/>
        <v>6.4137128730455489E-6</v>
      </c>
      <c r="N153" s="28">
        <v>1.18965797717979E-5</v>
      </c>
      <c r="O153" s="29">
        <f t="shared" si="40"/>
        <v>1.0587955996900131E-5</v>
      </c>
      <c r="P153" s="29">
        <f t="shared" si="41"/>
        <v>1.3086237748977691E-6</v>
      </c>
      <c r="Q153" s="29">
        <v>1.5788744382656401E-5</v>
      </c>
      <c r="R153" s="29">
        <f t="shared" si="42"/>
        <v>1.4051982500564198E-5</v>
      </c>
      <c r="S153" s="29">
        <f t="shared" si="43"/>
        <v>1.736761882092204E-6</v>
      </c>
      <c r="T153" s="29">
        <v>1.0982034273746101E-5</v>
      </c>
      <c r="U153" s="29">
        <f t="shared" si="44"/>
        <v>9.7740105036340292E-6</v>
      </c>
      <c r="V153" s="29">
        <f t="shared" si="45"/>
        <v>1.2080237701120711E-6</v>
      </c>
      <c r="W153" s="29">
        <v>3.29461028212384E-5</v>
      </c>
      <c r="X153" s="29">
        <f t="shared" si="46"/>
        <v>2.9322031510902176E-5</v>
      </c>
      <c r="Y153" s="29">
        <f t="shared" si="47"/>
        <v>3.6240713103362239E-6</v>
      </c>
    </row>
    <row r="154" spans="1:25" ht="15">
      <c r="A154" s="5" t="s">
        <v>268</v>
      </c>
      <c r="B154" s="38">
        <v>0</v>
      </c>
      <c r="C154" s="20">
        <f t="shared" si="32"/>
        <v>0</v>
      </c>
      <c r="D154" s="20">
        <f t="shared" si="33"/>
        <v>0</v>
      </c>
      <c r="E154" s="29">
        <v>0</v>
      </c>
      <c r="F154" s="29">
        <f t="shared" si="34"/>
        <v>0</v>
      </c>
      <c r="G154" s="26">
        <f t="shared" si="35"/>
        <v>0</v>
      </c>
      <c r="H154" s="29">
        <v>0</v>
      </c>
      <c r="I154" s="29">
        <f t="shared" si="36"/>
        <v>0</v>
      </c>
      <c r="J154" s="30">
        <f t="shared" si="37"/>
        <v>0</v>
      </c>
      <c r="K154" s="29">
        <v>0</v>
      </c>
      <c r="L154" s="30">
        <f t="shared" si="38"/>
        <v>0</v>
      </c>
      <c r="M154" s="29">
        <f t="shared" si="39"/>
        <v>0</v>
      </c>
      <c r="N154" s="28">
        <v>0</v>
      </c>
      <c r="O154" s="29">
        <f t="shared" si="40"/>
        <v>0</v>
      </c>
      <c r="P154" s="29">
        <f t="shared" si="41"/>
        <v>0</v>
      </c>
      <c r="Q154" s="29">
        <v>0</v>
      </c>
      <c r="R154" s="29">
        <f t="shared" si="42"/>
        <v>0</v>
      </c>
      <c r="S154" s="29">
        <f t="shared" si="43"/>
        <v>0</v>
      </c>
      <c r="T154" s="29">
        <v>0</v>
      </c>
      <c r="U154" s="29">
        <f t="shared" si="44"/>
        <v>0</v>
      </c>
      <c r="V154" s="29">
        <f t="shared" si="45"/>
        <v>0</v>
      </c>
      <c r="W154" s="29">
        <v>0</v>
      </c>
      <c r="X154" s="29">
        <f t="shared" si="46"/>
        <v>0</v>
      </c>
      <c r="Y154" s="29">
        <f t="shared" si="47"/>
        <v>0</v>
      </c>
    </row>
    <row r="155" spans="1:25" ht="15">
      <c r="A155" s="5" t="s">
        <v>271</v>
      </c>
      <c r="B155" s="38">
        <v>0</v>
      </c>
      <c r="C155" s="20">
        <f t="shared" si="32"/>
        <v>0</v>
      </c>
      <c r="D155" s="20">
        <f t="shared" si="33"/>
        <v>0</v>
      </c>
      <c r="E155" s="29">
        <v>0</v>
      </c>
      <c r="F155" s="29">
        <f t="shared" si="34"/>
        <v>0</v>
      </c>
      <c r="G155" s="26">
        <f t="shared" si="35"/>
        <v>0</v>
      </c>
      <c r="H155" s="29">
        <v>0</v>
      </c>
      <c r="I155" s="29">
        <f t="shared" si="36"/>
        <v>0</v>
      </c>
      <c r="J155" s="30">
        <f t="shared" si="37"/>
        <v>0</v>
      </c>
      <c r="K155" s="29">
        <v>0</v>
      </c>
      <c r="L155" s="30">
        <f t="shared" si="38"/>
        <v>0</v>
      </c>
      <c r="M155" s="29">
        <f t="shared" si="39"/>
        <v>0</v>
      </c>
      <c r="N155" s="28">
        <v>0</v>
      </c>
      <c r="O155" s="29">
        <f t="shared" si="40"/>
        <v>0</v>
      </c>
      <c r="P155" s="29">
        <f t="shared" si="41"/>
        <v>0</v>
      </c>
      <c r="Q155" s="29">
        <v>0</v>
      </c>
      <c r="R155" s="29">
        <f t="shared" si="42"/>
        <v>0</v>
      </c>
      <c r="S155" s="29">
        <f t="shared" si="43"/>
        <v>0</v>
      </c>
      <c r="T155" s="29">
        <v>0</v>
      </c>
      <c r="U155" s="29">
        <f t="shared" si="44"/>
        <v>0</v>
      </c>
      <c r="V155" s="29">
        <f t="shared" si="45"/>
        <v>0</v>
      </c>
      <c r="W155" s="29">
        <v>0</v>
      </c>
      <c r="X155" s="29">
        <f t="shared" si="46"/>
        <v>0</v>
      </c>
      <c r="Y155" s="29">
        <f t="shared" si="47"/>
        <v>0</v>
      </c>
    </row>
    <row r="156" spans="1:25" ht="15">
      <c r="A156" s="5" t="s">
        <v>273</v>
      </c>
      <c r="B156" s="38">
        <v>1.14339153414591</v>
      </c>
      <c r="C156" s="20">
        <f t="shared" si="32"/>
        <v>0.88041148129235069</v>
      </c>
      <c r="D156" s="20">
        <f t="shared" si="33"/>
        <v>0.2629800528535593</v>
      </c>
      <c r="E156" s="29">
        <v>1.51747115626618</v>
      </c>
      <c r="F156" s="29">
        <f t="shared" si="34"/>
        <v>1.1684527903249586</v>
      </c>
      <c r="G156" s="26">
        <f t="shared" si="35"/>
        <v>0.34901836594122143</v>
      </c>
      <c r="H156" s="29">
        <v>1.0554937013131001</v>
      </c>
      <c r="I156" s="29">
        <f t="shared" si="36"/>
        <v>0.81273015001108706</v>
      </c>
      <c r="J156" s="30">
        <f t="shared" si="37"/>
        <v>0.24276355130201302</v>
      </c>
      <c r="K156" s="29">
        <v>3.1664811039392999</v>
      </c>
      <c r="L156" s="30">
        <f t="shared" si="38"/>
        <v>2.438190450033261</v>
      </c>
      <c r="M156" s="29">
        <f t="shared" si="39"/>
        <v>0.72829065390603898</v>
      </c>
      <c r="N156" s="28">
        <v>1.3508817798283901</v>
      </c>
      <c r="O156" s="29">
        <f t="shared" si="40"/>
        <v>1.2022847840472672</v>
      </c>
      <c r="P156" s="29">
        <f t="shared" si="41"/>
        <v>0.1485969957811229</v>
      </c>
      <c r="Q156" s="29">
        <v>1.79284529856728</v>
      </c>
      <c r="R156" s="29">
        <f t="shared" si="42"/>
        <v>1.5956323157248793</v>
      </c>
      <c r="S156" s="29">
        <f t="shared" si="43"/>
        <v>0.1972129828424008</v>
      </c>
      <c r="T156" s="29">
        <v>1.2470332053775299</v>
      </c>
      <c r="U156" s="29">
        <f t="shared" si="44"/>
        <v>1.1098595527860016</v>
      </c>
      <c r="V156" s="29">
        <f t="shared" si="45"/>
        <v>0.13717365259152831</v>
      </c>
      <c r="W156" s="29">
        <v>3.74109961613259</v>
      </c>
      <c r="X156" s="29">
        <f t="shared" si="46"/>
        <v>3.3295786583580051</v>
      </c>
      <c r="Y156" s="29">
        <f t="shared" si="47"/>
        <v>0.41152095777458492</v>
      </c>
    </row>
    <row r="157" spans="1:25" ht="15">
      <c r="A157" s="5" t="s">
        <v>274</v>
      </c>
      <c r="B157" s="38">
        <v>0</v>
      </c>
      <c r="C157" s="20">
        <f t="shared" si="32"/>
        <v>0</v>
      </c>
      <c r="D157" s="20">
        <f t="shared" si="33"/>
        <v>0</v>
      </c>
      <c r="E157" s="29">
        <v>0</v>
      </c>
      <c r="F157" s="29">
        <f t="shared" si="34"/>
        <v>0</v>
      </c>
      <c r="G157" s="26">
        <f t="shared" si="35"/>
        <v>0</v>
      </c>
      <c r="H157" s="29">
        <v>0</v>
      </c>
      <c r="I157" s="29">
        <f t="shared" si="36"/>
        <v>0</v>
      </c>
      <c r="J157" s="30">
        <f t="shared" si="37"/>
        <v>0</v>
      </c>
      <c r="K157" s="29">
        <v>0</v>
      </c>
      <c r="L157" s="30">
        <f t="shared" si="38"/>
        <v>0</v>
      </c>
      <c r="M157" s="29">
        <f t="shared" si="39"/>
        <v>0</v>
      </c>
      <c r="N157" s="28">
        <v>0</v>
      </c>
      <c r="O157" s="29">
        <f t="shared" si="40"/>
        <v>0</v>
      </c>
      <c r="P157" s="29">
        <f t="shared" si="41"/>
        <v>0</v>
      </c>
      <c r="Q157" s="29">
        <v>0</v>
      </c>
      <c r="R157" s="29">
        <f t="shared" si="42"/>
        <v>0</v>
      </c>
      <c r="S157" s="29">
        <f t="shared" si="43"/>
        <v>0</v>
      </c>
      <c r="T157" s="29">
        <v>0</v>
      </c>
      <c r="U157" s="29">
        <f t="shared" si="44"/>
        <v>0</v>
      </c>
      <c r="V157" s="29">
        <f t="shared" si="45"/>
        <v>0</v>
      </c>
      <c r="W157" s="29">
        <v>0</v>
      </c>
      <c r="X157" s="29">
        <f t="shared" si="46"/>
        <v>0</v>
      </c>
      <c r="Y157" s="29">
        <f t="shared" si="47"/>
        <v>0</v>
      </c>
    </row>
    <row r="158" spans="1:25" ht="15">
      <c r="A158" s="5" t="s">
        <v>275</v>
      </c>
      <c r="B158" s="38">
        <v>4.2669783296040196</v>
      </c>
      <c r="C158" s="20">
        <f t="shared" si="32"/>
        <v>3.2855733137950951</v>
      </c>
      <c r="D158" s="20">
        <f t="shared" si="33"/>
        <v>0.98140501580892459</v>
      </c>
      <c r="E158" s="29">
        <v>5.6629915004781601</v>
      </c>
      <c r="F158" s="29">
        <f t="shared" si="34"/>
        <v>4.3605034553681836</v>
      </c>
      <c r="G158" s="26">
        <f t="shared" si="35"/>
        <v>1.302488045109977</v>
      </c>
      <c r="H158" s="29">
        <v>3.9389558309969201</v>
      </c>
      <c r="I158" s="29">
        <f t="shared" si="36"/>
        <v>3.0329959898676284</v>
      </c>
      <c r="J158" s="30">
        <f t="shared" si="37"/>
        <v>0.90595984112929162</v>
      </c>
      <c r="K158" s="29">
        <v>11.8168674929908</v>
      </c>
      <c r="L158" s="30">
        <f t="shared" si="38"/>
        <v>9.0989879696029163</v>
      </c>
      <c r="M158" s="29">
        <f t="shared" si="39"/>
        <v>2.7178795233878841</v>
      </c>
      <c r="N158" s="28">
        <v>5.0413030954356399</v>
      </c>
      <c r="O158" s="29">
        <f t="shared" si="40"/>
        <v>4.4867597549377196</v>
      </c>
      <c r="P158" s="29">
        <f t="shared" si="41"/>
        <v>0.55454334049792042</v>
      </c>
      <c r="Q158" s="29">
        <v>6.69064953592948</v>
      </c>
      <c r="R158" s="29">
        <f t="shared" si="42"/>
        <v>5.9546780869772373</v>
      </c>
      <c r="S158" s="29">
        <f t="shared" si="43"/>
        <v>0.73597144895224276</v>
      </c>
      <c r="T158" s="29">
        <v>4.6537546454874699</v>
      </c>
      <c r="U158" s="29">
        <f t="shared" si="44"/>
        <v>4.141841634483848</v>
      </c>
      <c r="V158" s="29">
        <f t="shared" si="45"/>
        <v>0.51191301100362174</v>
      </c>
      <c r="W158" s="29">
        <v>13.9612639364624</v>
      </c>
      <c r="X158" s="29">
        <f t="shared" si="46"/>
        <v>12.425524903451535</v>
      </c>
      <c r="Y158" s="29">
        <f t="shared" si="47"/>
        <v>1.535739033010864</v>
      </c>
    </row>
    <row r="159" spans="1:25" ht="15">
      <c r="A159" s="5" t="s">
        <v>276</v>
      </c>
      <c r="B159" s="38">
        <v>3.1635136305302903E-4</v>
      </c>
      <c r="C159" s="20">
        <f t="shared" si="32"/>
        <v>2.4359054955083235E-4</v>
      </c>
      <c r="D159" s="20">
        <f t="shared" si="33"/>
        <v>7.2760813502196678E-5</v>
      </c>
      <c r="E159" s="29">
        <v>4.1985099097052101E-4</v>
      </c>
      <c r="F159" s="29">
        <f t="shared" si="34"/>
        <v>3.232852630473012E-4</v>
      </c>
      <c r="G159" s="26">
        <f t="shared" si="35"/>
        <v>9.6565727923219837E-5</v>
      </c>
      <c r="H159" s="29">
        <v>2.9203196029758E-4</v>
      </c>
      <c r="I159" s="29">
        <f t="shared" si="36"/>
        <v>2.248646094291366E-4</v>
      </c>
      <c r="J159" s="30">
        <f t="shared" si="37"/>
        <v>6.7167350868443406E-5</v>
      </c>
      <c r="K159" s="29">
        <v>8.7609588089273898E-4</v>
      </c>
      <c r="L159" s="30">
        <f t="shared" si="38"/>
        <v>6.7459382828740906E-4</v>
      </c>
      <c r="M159" s="29">
        <f t="shared" si="39"/>
        <v>2.0150205260532997E-4</v>
      </c>
      <c r="N159" s="28">
        <v>3.7375936379609501E-4</v>
      </c>
      <c r="O159" s="29">
        <f t="shared" si="40"/>
        <v>3.3264583377852459E-4</v>
      </c>
      <c r="P159" s="29">
        <f t="shared" si="41"/>
        <v>4.1113530017570452E-5</v>
      </c>
      <c r="Q159" s="29">
        <v>4.9604097722189097E-4</v>
      </c>
      <c r="R159" s="29">
        <f t="shared" si="42"/>
        <v>4.4147646972748298E-4</v>
      </c>
      <c r="S159" s="29">
        <f t="shared" si="43"/>
        <v>5.456450749440801E-5</v>
      </c>
      <c r="T159" s="29">
        <v>3.4502674063286202E-4</v>
      </c>
      <c r="U159" s="29">
        <f t="shared" si="44"/>
        <v>3.0707379916324718E-4</v>
      </c>
      <c r="V159" s="29">
        <f t="shared" si="45"/>
        <v>3.7952941469614825E-5</v>
      </c>
      <c r="W159" s="29">
        <v>1.0350802218985901E-3</v>
      </c>
      <c r="X159" s="29">
        <f t="shared" si="46"/>
        <v>9.2122139748974517E-4</v>
      </c>
      <c r="Y159" s="29">
        <f t="shared" si="47"/>
        <v>1.1385882440884491E-4</v>
      </c>
    </row>
    <row r="160" spans="1:25" ht="15">
      <c r="A160" s="5" t="s">
        <v>277</v>
      </c>
      <c r="B160" s="38">
        <v>12.747485800436801</v>
      </c>
      <c r="C160" s="20">
        <f t="shared" si="32"/>
        <v>9.8155640663363375</v>
      </c>
      <c r="D160" s="20">
        <f t="shared" si="33"/>
        <v>2.9319217341004644</v>
      </c>
      <c r="E160" s="29">
        <v>16.918038519084401</v>
      </c>
      <c r="F160" s="29">
        <f t="shared" si="34"/>
        <v>13.026889659694989</v>
      </c>
      <c r="G160" s="26">
        <f t="shared" si="35"/>
        <v>3.8911488593894124</v>
      </c>
      <c r="H160" s="29">
        <v>11.7675271926775</v>
      </c>
      <c r="I160" s="29">
        <f t="shared" si="36"/>
        <v>9.0609959383616747</v>
      </c>
      <c r="J160" s="30">
        <f t="shared" si="37"/>
        <v>2.7065312543158253</v>
      </c>
      <c r="K160" s="29">
        <v>35.302581578032402</v>
      </c>
      <c r="L160" s="30">
        <f t="shared" si="38"/>
        <v>27.18298781508495</v>
      </c>
      <c r="M160" s="29">
        <f t="shared" si="39"/>
        <v>8.1195937629474528</v>
      </c>
      <c r="N160" s="28">
        <v>15.060760721212199</v>
      </c>
      <c r="O160" s="29">
        <f t="shared" si="40"/>
        <v>13.404077041878857</v>
      </c>
      <c r="P160" s="29">
        <f t="shared" si="41"/>
        <v>1.6566836793333419</v>
      </c>
      <c r="Q160" s="29">
        <v>19.9881399357551</v>
      </c>
      <c r="R160" s="29">
        <f t="shared" si="42"/>
        <v>17.789444542822039</v>
      </c>
      <c r="S160" s="29">
        <f t="shared" si="43"/>
        <v>2.198695392933061</v>
      </c>
      <c r="T160" s="29">
        <v>13.902969895695101</v>
      </c>
      <c r="U160" s="29">
        <f t="shared" si="44"/>
        <v>12.373643207168641</v>
      </c>
      <c r="V160" s="29">
        <f t="shared" si="45"/>
        <v>1.5293266885264611</v>
      </c>
      <c r="W160" s="29">
        <v>41.708909687085303</v>
      </c>
      <c r="X160" s="29">
        <f t="shared" si="46"/>
        <v>37.120929621505923</v>
      </c>
      <c r="Y160" s="29">
        <f t="shared" si="47"/>
        <v>4.5879800655793836</v>
      </c>
    </row>
    <row r="161" spans="1:25" ht="15">
      <c r="A161" s="5" t="s">
        <v>278</v>
      </c>
      <c r="B161" s="38">
        <v>0</v>
      </c>
      <c r="C161" s="20">
        <f t="shared" si="32"/>
        <v>0</v>
      </c>
      <c r="D161" s="20">
        <f t="shared" si="33"/>
        <v>0</v>
      </c>
      <c r="E161" s="29">
        <v>0</v>
      </c>
      <c r="F161" s="29">
        <f t="shared" si="34"/>
        <v>0</v>
      </c>
      <c r="G161" s="26">
        <f t="shared" si="35"/>
        <v>0</v>
      </c>
      <c r="H161" s="29">
        <v>0</v>
      </c>
      <c r="I161" s="29">
        <f t="shared" si="36"/>
        <v>0</v>
      </c>
      <c r="J161" s="30">
        <f t="shared" si="37"/>
        <v>0</v>
      </c>
      <c r="K161" s="29">
        <v>0</v>
      </c>
      <c r="L161" s="30">
        <f t="shared" si="38"/>
        <v>0</v>
      </c>
      <c r="M161" s="29">
        <f t="shared" si="39"/>
        <v>0</v>
      </c>
      <c r="N161" s="28">
        <v>0</v>
      </c>
      <c r="O161" s="29">
        <f t="shared" si="40"/>
        <v>0</v>
      </c>
      <c r="P161" s="29">
        <f t="shared" si="41"/>
        <v>0</v>
      </c>
      <c r="Q161" s="29">
        <v>0</v>
      </c>
      <c r="R161" s="29">
        <f t="shared" si="42"/>
        <v>0</v>
      </c>
      <c r="S161" s="29">
        <f t="shared" si="43"/>
        <v>0</v>
      </c>
      <c r="T161" s="29">
        <v>0</v>
      </c>
      <c r="U161" s="29">
        <f t="shared" si="44"/>
        <v>0</v>
      </c>
      <c r="V161" s="29">
        <f t="shared" si="45"/>
        <v>0</v>
      </c>
      <c r="W161" s="29">
        <v>0</v>
      </c>
      <c r="X161" s="29">
        <f t="shared" si="46"/>
        <v>0</v>
      </c>
      <c r="Y161" s="29">
        <f t="shared" si="47"/>
        <v>0</v>
      </c>
    </row>
    <row r="162" spans="1:25" ht="15">
      <c r="A162" s="5" t="s">
        <v>280</v>
      </c>
      <c r="B162" s="38">
        <v>2.3562027352793898E-3</v>
      </c>
      <c r="C162" s="20">
        <f t="shared" si="32"/>
        <v>1.8142761061651302E-3</v>
      </c>
      <c r="D162" s="20">
        <f t="shared" si="33"/>
        <v>5.4192662911425969E-4</v>
      </c>
      <c r="E162" s="29">
        <v>3.12707378209929E-3</v>
      </c>
      <c r="F162" s="29">
        <f t="shared" si="34"/>
        <v>2.4078468122164533E-3</v>
      </c>
      <c r="G162" s="26">
        <f t="shared" si="35"/>
        <v>7.192269698828367E-4</v>
      </c>
      <c r="H162" s="29">
        <v>2.1750704564747398E-3</v>
      </c>
      <c r="I162" s="29">
        <f t="shared" si="36"/>
        <v>1.6748042514855496E-3</v>
      </c>
      <c r="J162" s="30">
        <f t="shared" si="37"/>
        <v>5.002662049891902E-4</v>
      </c>
      <c r="K162" s="29">
        <v>6.5252113694242199E-3</v>
      </c>
      <c r="L162" s="30">
        <f t="shared" si="38"/>
        <v>5.0244127544566497E-3</v>
      </c>
      <c r="M162" s="29">
        <f t="shared" si="39"/>
        <v>1.5007986149675706E-3</v>
      </c>
      <c r="N162" s="28">
        <v>2.7837807519262101E-3</v>
      </c>
      <c r="O162" s="29">
        <f t="shared" si="40"/>
        <v>2.4775648692143271E-3</v>
      </c>
      <c r="P162" s="29">
        <f t="shared" si="41"/>
        <v>3.0621588271188312E-4</v>
      </c>
      <c r="Q162" s="29">
        <v>3.6945410826156599E-3</v>
      </c>
      <c r="R162" s="29">
        <f t="shared" si="42"/>
        <v>3.2881415635279375E-3</v>
      </c>
      <c r="S162" s="29">
        <f t="shared" si="43"/>
        <v>4.0639951908772262E-4</v>
      </c>
      <c r="T162" s="29">
        <v>2.5697785594412199E-3</v>
      </c>
      <c r="U162" s="29">
        <f t="shared" si="44"/>
        <v>2.2871029179026858E-3</v>
      </c>
      <c r="V162" s="29">
        <f t="shared" si="45"/>
        <v>2.8267564153853418E-4</v>
      </c>
      <c r="W162" s="29">
        <v>7.7093356783236597E-3</v>
      </c>
      <c r="X162" s="29">
        <f t="shared" si="46"/>
        <v>6.8613087537080569E-3</v>
      </c>
      <c r="Y162" s="29">
        <f t="shared" si="47"/>
        <v>8.480269246156026E-4</v>
      </c>
    </row>
    <row r="163" spans="1:25" ht="15">
      <c r="A163" s="5" t="s">
        <v>281</v>
      </c>
      <c r="B163" s="38">
        <v>2.3202893098331299E-4</v>
      </c>
      <c r="C163" s="20">
        <f t="shared" si="32"/>
        <v>1.7866227685715101E-4</v>
      </c>
      <c r="D163" s="20">
        <f t="shared" si="33"/>
        <v>5.3366654126161992E-5</v>
      </c>
      <c r="E163" s="29">
        <v>3.0794106801697101E-4</v>
      </c>
      <c r="F163" s="29">
        <f t="shared" si="34"/>
        <v>2.3711462237306768E-4</v>
      </c>
      <c r="G163" s="26">
        <f t="shared" si="35"/>
        <v>7.0826445643903333E-5</v>
      </c>
      <c r="H163" s="29">
        <v>2.14191786331738E-4</v>
      </c>
      <c r="I163" s="29">
        <f t="shared" si="36"/>
        <v>1.6492767547543827E-4</v>
      </c>
      <c r="J163" s="30">
        <f t="shared" si="37"/>
        <v>4.9264110856299741E-5</v>
      </c>
      <c r="K163" s="29">
        <v>6.42575358995215E-4</v>
      </c>
      <c r="L163" s="30">
        <f t="shared" si="38"/>
        <v>4.9478302642631561E-4</v>
      </c>
      <c r="M163" s="29">
        <f t="shared" si="39"/>
        <v>1.4779233256889945E-4</v>
      </c>
      <c r="N163" s="28">
        <v>2.74135014907692E-4</v>
      </c>
      <c r="O163" s="29">
        <f t="shared" si="40"/>
        <v>2.4398016326784589E-4</v>
      </c>
      <c r="P163" s="29">
        <f t="shared" si="41"/>
        <v>3.0154851639846121E-5</v>
      </c>
      <c r="Q163" s="29">
        <v>3.6382285999324098E-4</v>
      </c>
      <c r="R163" s="29">
        <f t="shared" si="42"/>
        <v>3.2380234539398451E-4</v>
      </c>
      <c r="S163" s="29">
        <f t="shared" si="43"/>
        <v>4.002051459925651E-5</v>
      </c>
      <c r="T163" s="29">
        <v>2.5306097946630298E-4</v>
      </c>
      <c r="U163" s="29">
        <f t="shared" si="44"/>
        <v>2.2522427172500965E-4</v>
      </c>
      <c r="V163" s="29">
        <f t="shared" si="45"/>
        <v>2.7836707741293328E-5</v>
      </c>
      <c r="W163" s="29">
        <v>7.5918293839890899E-4</v>
      </c>
      <c r="X163" s="29">
        <f t="shared" si="46"/>
        <v>6.7567281517502903E-4</v>
      </c>
      <c r="Y163" s="29">
        <f t="shared" si="47"/>
        <v>8.3510123223879985E-5</v>
      </c>
    </row>
    <row r="164" spans="1:25" ht="15">
      <c r="A164" s="5" t="s">
        <v>282</v>
      </c>
      <c r="B164" s="38">
        <v>5.6241324991146398E-3</v>
      </c>
      <c r="C164" s="20">
        <f t="shared" si="32"/>
        <v>4.3305820243182726E-3</v>
      </c>
      <c r="D164" s="20">
        <f t="shared" si="33"/>
        <v>1.2935504747963672E-3</v>
      </c>
      <c r="E164" s="29">
        <v>7.46416130569026E-3</v>
      </c>
      <c r="F164" s="29">
        <f t="shared" si="34"/>
        <v>5.7474042053815002E-3</v>
      </c>
      <c r="G164" s="26">
        <f t="shared" si="35"/>
        <v>1.71675710030876E-3</v>
      </c>
      <c r="H164" s="29">
        <v>5.1917792382467397E-3</v>
      </c>
      <c r="I164" s="29">
        <f t="shared" si="36"/>
        <v>3.9976700134499894E-3</v>
      </c>
      <c r="J164" s="30">
        <f t="shared" si="37"/>
        <v>1.1941092247967503E-3</v>
      </c>
      <c r="K164" s="29">
        <v>1.5575337714740199E-2</v>
      </c>
      <c r="L164" s="30">
        <f t="shared" si="38"/>
        <v>1.1993010040349954E-2</v>
      </c>
      <c r="M164" s="29">
        <f t="shared" si="39"/>
        <v>3.5823276743902461E-3</v>
      </c>
      <c r="N164" s="28">
        <v>6.6447388261186699E-3</v>
      </c>
      <c r="O164" s="29">
        <f t="shared" si="40"/>
        <v>5.913817555245616E-3</v>
      </c>
      <c r="P164" s="29">
        <f t="shared" si="41"/>
        <v>7.3092127087305374E-4</v>
      </c>
      <c r="Q164" s="29">
        <v>8.8186760251719593E-3</v>
      </c>
      <c r="R164" s="29">
        <f t="shared" si="42"/>
        <v>7.8486216624030439E-3</v>
      </c>
      <c r="S164" s="29">
        <f t="shared" si="43"/>
        <v>9.7005436276891553E-4</v>
      </c>
      <c r="T164" s="29">
        <v>6.1339268031906603E-3</v>
      </c>
      <c r="U164" s="29">
        <f t="shared" si="44"/>
        <v>5.4591948548396874E-3</v>
      </c>
      <c r="V164" s="29">
        <f t="shared" si="45"/>
        <v>6.7473194835097265E-4</v>
      </c>
      <c r="W164" s="29">
        <v>1.8401780409572001E-2</v>
      </c>
      <c r="X164" s="29">
        <f t="shared" si="46"/>
        <v>1.6377584564519081E-2</v>
      </c>
      <c r="Y164" s="29">
        <f t="shared" si="47"/>
        <v>2.0241958450529199E-3</v>
      </c>
    </row>
    <row r="165" spans="1:25" ht="15">
      <c r="A165" s="5" t="s">
        <v>284</v>
      </c>
      <c r="B165" s="38">
        <v>1.6062834498832099E-3</v>
      </c>
      <c r="C165" s="20">
        <f t="shared" si="32"/>
        <v>1.2368382564100716E-3</v>
      </c>
      <c r="D165" s="20">
        <f t="shared" si="33"/>
        <v>3.6944519347313832E-4</v>
      </c>
      <c r="E165" s="29">
        <v>2.1318058873037501E-3</v>
      </c>
      <c r="F165" s="29">
        <f t="shared" si="34"/>
        <v>1.6414905332238876E-3</v>
      </c>
      <c r="G165" s="26">
        <f t="shared" si="35"/>
        <v>4.903153540798625E-4</v>
      </c>
      <c r="H165" s="29">
        <v>1.4828009594645599E-3</v>
      </c>
      <c r="I165" s="29">
        <f t="shared" si="36"/>
        <v>1.1417567387877112E-3</v>
      </c>
      <c r="J165" s="30">
        <f t="shared" si="37"/>
        <v>3.4104422067684879E-4</v>
      </c>
      <c r="K165" s="29">
        <v>4.4484028783936796E-3</v>
      </c>
      <c r="L165" s="30">
        <f t="shared" si="38"/>
        <v>3.4252702163631334E-3</v>
      </c>
      <c r="M165" s="29">
        <f t="shared" si="39"/>
        <v>1.0231326620305464E-3</v>
      </c>
      <c r="N165" s="28">
        <v>1.89777428018829E-3</v>
      </c>
      <c r="O165" s="29">
        <f t="shared" si="40"/>
        <v>1.6890191093675781E-3</v>
      </c>
      <c r="P165" s="29">
        <f t="shared" si="41"/>
        <v>2.0875517082071191E-4</v>
      </c>
      <c r="Q165" s="29">
        <v>2.51866280734771E-3</v>
      </c>
      <c r="R165" s="29">
        <f t="shared" si="42"/>
        <v>2.2416098985394619E-3</v>
      </c>
      <c r="S165" s="29">
        <f t="shared" si="43"/>
        <v>2.7705290880824813E-4</v>
      </c>
      <c r="T165" s="29">
        <v>1.7518835319600399E-3</v>
      </c>
      <c r="U165" s="29">
        <f t="shared" si="44"/>
        <v>1.5591763434444354E-3</v>
      </c>
      <c r="V165" s="29">
        <f t="shared" si="45"/>
        <v>1.9270718851560438E-4</v>
      </c>
      <c r="W165" s="29">
        <v>5.2556505958801202E-3</v>
      </c>
      <c r="X165" s="29">
        <f t="shared" si="46"/>
        <v>4.6775290303333068E-3</v>
      </c>
      <c r="Y165" s="29">
        <f t="shared" si="47"/>
        <v>5.7812156554681317E-4</v>
      </c>
    </row>
    <row r="166" spans="1:25" ht="15">
      <c r="A166" s="5" t="s">
        <v>286</v>
      </c>
      <c r="B166" s="38">
        <v>2.2773853797148601E-3</v>
      </c>
      <c r="C166" s="20">
        <f t="shared" si="32"/>
        <v>1.7535867423804424E-3</v>
      </c>
      <c r="D166" s="20">
        <f t="shared" si="33"/>
        <v>5.2379863733441779E-4</v>
      </c>
      <c r="E166" s="29">
        <v>3.0224700133021998E-3</v>
      </c>
      <c r="F166" s="29">
        <f t="shared" si="34"/>
        <v>2.3273019102426941E-3</v>
      </c>
      <c r="G166" s="26">
        <f t="shared" si="35"/>
        <v>6.9516810305950594E-4</v>
      </c>
      <c r="H166" s="29">
        <v>2.1023121581420002E-3</v>
      </c>
      <c r="I166" s="29">
        <f t="shared" si="36"/>
        <v>1.6187803617693402E-3</v>
      </c>
      <c r="J166" s="30">
        <f t="shared" si="37"/>
        <v>4.8353179637266008E-4</v>
      </c>
      <c r="K166" s="29">
        <v>6.3069364744260002E-3</v>
      </c>
      <c r="L166" s="30">
        <f t="shared" si="38"/>
        <v>4.8563410853080203E-3</v>
      </c>
      <c r="M166" s="29">
        <f t="shared" si="39"/>
        <v>1.4505953891179801E-3</v>
      </c>
      <c r="N166" s="28">
        <v>2.6906604808845701E-3</v>
      </c>
      <c r="O166" s="29">
        <f t="shared" si="40"/>
        <v>2.3946878279872672E-3</v>
      </c>
      <c r="P166" s="29">
        <f t="shared" si="41"/>
        <v>2.9597265289730271E-4</v>
      </c>
      <c r="Q166" s="29">
        <v>3.5709549608459899E-3</v>
      </c>
      <c r="R166" s="29">
        <f t="shared" si="42"/>
        <v>3.1781499151529312E-3</v>
      </c>
      <c r="S166" s="29">
        <f t="shared" si="43"/>
        <v>3.9280504569305891E-4</v>
      </c>
      <c r="T166" s="29">
        <v>2.4838168773631398E-3</v>
      </c>
      <c r="U166" s="29">
        <f t="shared" si="44"/>
        <v>2.2105970208531945E-3</v>
      </c>
      <c r="V166" s="29">
        <f t="shared" si="45"/>
        <v>2.7321985650994538E-4</v>
      </c>
      <c r="W166" s="29">
        <v>7.4514506320894304E-3</v>
      </c>
      <c r="X166" s="29">
        <f t="shared" si="46"/>
        <v>6.6317910625595935E-3</v>
      </c>
      <c r="Y166" s="29">
        <f t="shared" si="47"/>
        <v>8.1965956952983739E-4</v>
      </c>
    </row>
    <row r="167" spans="1:25" ht="15">
      <c r="A167" s="5" t="s">
        <v>289</v>
      </c>
      <c r="B167" s="38">
        <v>1.65172139816597</v>
      </c>
      <c r="C167" s="20">
        <f t="shared" si="32"/>
        <v>1.271825476587797</v>
      </c>
      <c r="D167" s="20">
        <f t="shared" si="33"/>
        <v>0.37989592157817309</v>
      </c>
      <c r="E167" s="29">
        <v>2.19210961866774</v>
      </c>
      <c r="F167" s="29">
        <f t="shared" si="34"/>
        <v>1.6879244063741599</v>
      </c>
      <c r="G167" s="26">
        <f t="shared" si="35"/>
        <v>0.50418521229358026</v>
      </c>
      <c r="H167" s="29">
        <v>1.52474588102537</v>
      </c>
      <c r="I167" s="29">
        <f t="shared" si="36"/>
        <v>1.1740543283895348</v>
      </c>
      <c r="J167" s="30">
        <f t="shared" si="37"/>
        <v>0.35069155263583512</v>
      </c>
      <c r="K167" s="29">
        <v>4.5742376430761</v>
      </c>
      <c r="L167" s="30">
        <f t="shared" si="38"/>
        <v>3.5221629851685972</v>
      </c>
      <c r="M167" s="29">
        <f t="shared" si="39"/>
        <v>1.0520746579075031</v>
      </c>
      <c r="N167" s="28">
        <v>1.9514578125697</v>
      </c>
      <c r="O167" s="29">
        <f t="shared" si="40"/>
        <v>1.7367974531870329</v>
      </c>
      <c r="P167" s="29">
        <f t="shared" si="41"/>
        <v>0.214660359382667</v>
      </c>
      <c r="Q167" s="29">
        <v>2.5899098032563699</v>
      </c>
      <c r="R167" s="29">
        <f t="shared" si="42"/>
        <v>2.3050197248981692</v>
      </c>
      <c r="S167" s="29">
        <f t="shared" si="43"/>
        <v>0.28489007835820068</v>
      </c>
      <c r="T167" s="29">
        <v>1.8014401611641799</v>
      </c>
      <c r="U167" s="29">
        <f t="shared" si="44"/>
        <v>1.6032817434361202</v>
      </c>
      <c r="V167" s="29">
        <f t="shared" si="45"/>
        <v>0.19815841772805978</v>
      </c>
      <c r="W167" s="29">
        <v>5.4043204834925396</v>
      </c>
      <c r="X167" s="29">
        <f t="shared" si="46"/>
        <v>4.8098452303083601</v>
      </c>
      <c r="Y167" s="29">
        <f t="shared" si="47"/>
        <v>0.59447525318417938</v>
      </c>
    </row>
    <row r="168" spans="1:25" ht="15">
      <c r="A168" s="5" t="s">
        <v>290</v>
      </c>
      <c r="B168" s="38">
        <v>3.9448041746899499E-6</v>
      </c>
      <c r="C168" s="20">
        <f t="shared" si="32"/>
        <v>3.0374992145112615E-6</v>
      </c>
      <c r="D168" s="20">
        <f t="shared" si="33"/>
        <v>9.0730496017868845E-7</v>
      </c>
      <c r="E168" s="29">
        <v>5.2354126941143998E-6</v>
      </c>
      <c r="F168" s="29">
        <f t="shared" si="34"/>
        <v>4.0312677744680882E-6</v>
      </c>
      <c r="G168" s="26">
        <f t="shared" si="35"/>
        <v>1.204144919646312E-6</v>
      </c>
      <c r="H168" s="29">
        <v>3.6415487039696202E-6</v>
      </c>
      <c r="I168" s="29">
        <f t="shared" si="36"/>
        <v>2.8039925020566075E-6</v>
      </c>
      <c r="J168" s="30">
        <f t="shared" si="37"/>
        <v>8.3755620191301266E-7</v>
      </c>
      <c r="K168" s="29">
        <v>1.09246461119089E-5</v>
      </c>
      <c r="L168" s="30">
        <f t="shared" si="38"/>
        <v>8.4119775061698526E-6</v>
      </c>
      <c r="M168" s="29">
        <f t="shared" si="39"/>
        <v>2.5126686057390469E-6</v>
      </c>
      <c r="N168" s="28">
        <v>4.66066428291363E-6</v>
      </c>
      <c r="O168" s="29">
        <f t="shared" si="40"/>
        <v>4.1479912117931306E-6</v>
      </c>
      <c r="P168" s="29">
        <f t="shared" si="41"/>
        <v>5.1267307112049935E-7</v>
      </c>
      <c r="Q168" s="29">
        <v>6.1854783835218904E-6</v>
      </c>
      <c r="R168" s="29">
        <f t="shared" si="42"/>
        <v>5.5050757613344828E-6</v>
      </c>
      <c r="S168" s="29">
        <f t="shared" si="43"/>
        <v>6.8040262218740791E-7</v>
      </c>
      <c r="T168" s="29">
        <v>4.3023773113948199E-6</v>
      </c>
      <c r="U168" s="29">
        <f t="shared" si="44"/>
        <v>3.8291158071413899E-6</v>
      </c>
      <c r="V168" s="29">
        <f t="shared" si="45"/>
        <v>4.7326150425343019E-7</v>
      </c>
      <c r="W168" s="29">
        <v>1.29071319341845E-5</v>
      </c>
      <c r="X168" s="29">
        <f t="shared" si="46"/>
        <v>1.1487347421424205E-5</v>
      </c>
      <c r="Y168" s="29">
        <f t="shared" si="47"/>
        <v>1.419784512760295E-6</v>
      </c>
    </row>
    <row r="169" spans="1:25" ht="15">
      <c r="A169" s="5" t="s">
        <v>291</v>
      </c>
      <c r="B169" s="38">
        <v>4.75926318662031E-3</v>
      </c>
      <c r="C169" s="20">
        <f t="shared" si="32"/>
        <v>3.6646326536976387E-3</v>
      </c>
      <c r="D169" s="20">
        <f t="shared" si="33"/>
        <v>1.0946305329226714E-3</v>
      </c>
      <c r="E169" s="29">
        <v>6.3163355640642798E-3</v>
      </c>
      <c r="F169" s="29">
        <f t="shared" si="34"/>
        <v>4.8635783843294957E-3</v>
      </c>
      <c r="G169" s="26">
        <f t="shared" si="35"/>
        <v>1.4527571797347844E-3</v>
      </c>
      <c r="H169" s="29">
        <v>4.3933964581270302E-3</v>
      </c>
      <c r="I169" s="29">
        <f t="shared" si="36"/>
        <v>3.3829152727578131E-3</v>
      </c>
      <c r="J169" s="30">
        <f t="shared" si="37"/>
        <v>1.0104811853692171E-3</v>
      </c>
      <c r="K169" s="29">
        <v>1.3180189374381099E-2</v>
      </c>
      <c r="L169" s="30">
        <f t="shared" si="38"/>
        <v>1.0148745818273446E-2</v>
      </c>
      <c r="M169" s="29">
        <f t="shared" si="39"/>
        <v>3.031443556107653E-3</v>
      </c>
      <c r="N169" s="28">
        <v>5.62292244800982E-3</v>
      </c>
      <c r="O169" s="29">
        <f t="shared" si="40"/>
        <v>5.0044009787287395E-3</v>
      </c>
      <c r="P169" s="29">
        <f t="shared" si="41"/>
        <v>6.1852146928108016E-4</v>
      </c>
      <c r="Q169" s="29">
        <v>7.46255536617232E-3</v>
      </c>
      <c r="R169" s="29">
        <f t="shared" si="42"/>
        <v>6.6416742758933648E-3</v>
      </c>
      <c r="S169" s="29">
        <f t="shared" si="43"/>
        <v>8.2088109027895519E-4</v>
      </c>
      <c r="T169" s="29">
        <v>5.1906622094064301E-3</v>
      </c>
      <c r="U169" s="29">
        <f t="shared" si="44"/>
        <v>4.6196893663717226E-3</v>
      </c>
      <c r="V169" s="29">
        <f t="shared" si="45"/>
        <v>5.7097284303470736E-4</v>
      </c>
      <c r="W169" s="29">
        <v>1.5571986628219301E-2</v>
      </c>
      <c r="X169" s="29">
        <f t="shared" si="46"/>
        <v>1.3859068099115178E-2</v>
      </c>
      <c r="Y169" s="29">
        <f t="shared" si="47"/>
        <v>1.7129185291041231E-3</v>
      </c>
    </row>
    <row r="170" spans="1:25" ht="15">
      <c r="A170" s="5" t="s">
        <v>293</v>
      </c>
      <c r="B170" s="38">
        <v>0.207079889384263</v>
      </c>
      <c r="C170" s="20">
        <f t="shared" si="32"/>
        <v>0.15945151482588252</v>
      </c>
      <c r="D170" s="20">
        <f t="shared" si="33"/>
        <v>4.7628374558380489E-2</v>
      </c>
      <c r="E170" s="29">
        <v>0.27482953109158798</v>
      </c>
      <c r="F170" s="29">
        <f t="shared" si="34"/>
        <v>0.21161873894052274</v>
      </c>
      <c r="G170" s="26">
        <f t="shared" si="35"/>
        <v>6.3210792151065232E-2</v>
      </c>
      <c r="H170" s="29">
        <v>0.191160693766175</v>
      </c>
      <c r="I170" s="29">
        <f t="shared" si="36"/>
        <v>0.14719373419995477</v>
      </c>
      <c r="J170" s="30">
        <f t="shared" si="37"/>
        <v>4.3966959566220251E-2</v>
      </c>
      <c r="K170" s="29">
        <v>0.57348208129852596</v>
      </c>
      <c r="L170" s="30">
        <f t="shared" si="38"/>
        <v>0.441581202599865</v>
      </c>
      <c r="M170" s="29">
        <f t="shared" si="39"/>
        <v>0.13190087869866099</v>
      </c>
      <c r="N170" s="28">
        <v>0.244658492899409</v>
      </c>
      <c r="O170" s="29">
        <f t="shared" si="40"/>
        <v>0.217746058680474</v>
      </c>
      <c r="P170" s="29">
        <f t="shared" si="41"/>
        <v>2.6912434218934991E-2</v>
      </c>
      <c r="Q170" s="29">
        <v>0.32470260188495598</v>
      </c>
      <c r="R170" s="29">
        <f t="shared" si="42"/>
        <v>0.28898531567761082</v>
      </c>
      <c r="S170" s="29">
        <f t="shared" si="43"/>
        <v>3.5717286207345156E-2</v>
      </c>
      <c r="T170" s="29">
        <v>0.22585045499832099</v>
      </c>
      <c r="U170" s="29">
        <f t="shared" si="44"/>
        <v>0.20100690494850568</v>
      </c>
      <c r="V170" s="29">
        <f t="shared" si="45"/>
        <v>2.4843550049815307E-2</v>
      </c>
      <c r="W170" s="29">
        <v>0.67755136499496404</v>
      </c>
      <c r="X170" s="29">
        <f t="shared" si="46"/>
        <v>0.603020714845518</v>
      </c>
      <c r="Y170" s="29">
        <f t="shared" si="47"/>
        <v>7.4530650149446043E-2</v>
      </c>
    </row>
    <row r="171" spans="1:25" ht="15">
      <c r="A171" s="5" t="s">
        <v>295</v>
      </c>
      <c r="B171" s="38">
        <v>0</v>
      </c>
      <c r="C171" s="20">
        <f t="shared" si="32"/>
        <v>0</v>
      </c>
      <c r="D171" s="20">
        <f t="shared" si="33"/>
        <v>0</v>
      </c>
      <c r="E171" s="29">
        <v>0</v>
      </c>
      <c r="F171" s="29">
        <f t="shared" si="34"/>
        <v>0</v>
      </c>
      <c r="G171" s="26">
        <f t="shared" si="35"/>
        <v>0</v>
      </c>
      <c r="H171" s="29">
        <v>0</v>
      </c>
      <c r="I171" s="29">
        <f t="shared" si="36"/>
        <v>0</v>
      </c>
      <c r="J171" s="30">
        <f t="shared" si="37"/>
        <v>0</v>
      </c>
      <c r="K171" s="29">
        <v>0</v>
      </c>
      <c r="L171" s="30">
        <f t="shared" si="38"/>
        <v>0</v>
      </c>
      <c r="M171" s="29">
        <f t="shared" si="39"/>
        <v>0</v>
      </c>
      <c r="N171" s="28">
        <v>0</v>
      </c>
      <c r="O171" s="29">
        <f t="shared" si="40"/>
        <v>0</v>
      </c>
      <c r="P171" s="29">
        <f t="shared" si="41"/>
        <v>0</v>
      </c>
      <c r="Q171" s="29">
        <v>0</v>
      </c>
      <c r="R171" s="29">
        <f t="shared" si="42"/>
        <v>0</v>
      </c>
      <c r="S171" s="29">
        <f t="shared" si="43"/>
        <v>0</v>
      </c>
      <c r="T171" s="29">
        <v>0</v>
      </c>
      <c r="U171" s="29">
        <f t="shared" si="44"/>
        <v>0</v>
      </c>
      <c r="V171" s="29">
        <f t="shared" si="45"/>
        <v>0</v>
      </c>
      <c r="W171" s="29">
        <v>0</v>
      </c>
      <c r="X171" s="29">
        <f t="shared" si="46"/>
        <v>0</v>
      </c>
      <c r="Y171" s="29">
        <f t="shared" si="47"/>
        <v>0</v>
      </c>
    </row>
    <row r="172" spans="1:25" ht="15">
      <c r="A172" s="5" t="s">
        <v>296</v>
      </c>
      <c r="B172" s="38">
        <v>5.4623529857208297E-6</v>
      </c>
      <c r="C172" s="20">
        <f t="shared" si="32"/>
        <v>4.2060117990050392E-6</v>
      </c>
      <c r="D172" s="20">
        <f t="shared" si="33"/>
        <v>1.256341186715791E-6</v>
      </c>
      <c r="E172" s="29">
        <v>7.2494529245990299E-6</v>
      </c>
      <c r="F172" s="29">
        <f t="shared" si="34"/>
        <v>5.5820787519412535E-6</v>
      </c>
      <c r="G172" s="26">
        <f t="shared" si="35"/>
        <v>1.667374172657777E-6</v>
      </c>
      <c r="H172" s="29">
        <v>5.0424364695719499E-6</v>
      </c>
      <c r="I172" s="29">
        <f t="shared" si="36"/>
        <v>3.8826760815704014E-6</v>
      </c>
      <c r="J172" s="30">
        <f t="shared" si="37"/>
        <v>1.1597603880015486E-6</v>
      </c>
      <c r="K172" s="29">
        <v>1.5127309408715801E-5</v>
      </c>
      <c r="L172" s="30">
        <f t="shared" si="38"/>
        <v>1.1648028244711167E-5</v>
      </c>
      <c r="M172" s="29">
        <f t="shared" si="39"/>
        <v>3.4792811640046343E-6</v>
      </c>
      <c r="N172" s="28">
        <v>6.4536013281867404E-6</v>
      </c>
      <c r="O172" s="29">
        <f t="shared" si="40"/>
        <v>5.7437051820861993E-6</v>
      </c>
      <c r="P172" s="29">
        <f t="shared" si="41"/>
        <v>7.098961461005414E-7</v>
      </c>
      <c r="Q172" s="29">
        <v>8.56500470495421E-6</v>
      </c>
      <c r="R172" s="29">
        <f t="shared" si="42"/>
        <v>7.6228541874092468E-6</v>
      </c>
      <c r="S172" s="29">
        <f t="shared" si="43"/>
        <v>9.4215051754496313E-7</v>
      </c>
      <c r="T172" s="29">
        <v>5.9574829349906002E-6</v>
      </c>
      <c r="U172" s="29">
        <f t="shared" si="44"/>
        <v>5.3021598121416342E-6</v>
      </c>
      <c r="V172" s="29">
        <f t="shared" si="45"/>
        <v>6.55323122848966E-7</v>
      </c>
      <c r="W172" s="29">
        <v>1.7872448804971802E-5</v>
      </c>
      <c r="X172" s="29">
        <f t="shared" si="46"/>
        <v>1.5906479436424904E-5</v>
      </c>
      <c r="Y172" s="29">
        <f t="shared" si="47"/>
        <v>1.965969368546898E-6</v>
      </c>
    </row>
    <row r="173" spans="1:25" ht="15">
      <c r="A173" s="5" t="s">
        <v>297</v>
      </c>
      <c r="B173" s="38">
        <v>0.183161188620551</v>
      </c>
      <c r="C173" s="20">
        <f t="shared" si="32"/>
        <v>0.14103411523782428</v>
      </c>
      <c r="D173" s="20">
        <f t="shared" si="33"/>
        <v>4.2127073382726733E-2</v>
      </c>
      <c r="E173" s="29">
        <v>0.243085428200877</v>
      </c>
      <c r="F173" s="29">
        <f t="shared" si="34"/>
        <v>0.18717577971467531</v>
      </c>
      <c r="G173" s="26">
        <f t="shared" si="35"/>
        <v>5.590964848620171E-2</v>
      </c>
      <c r="H173" s="29">
        <v>0.16908073493689399</v>
      </c>
      <c r="I173" s="29">
        <f t="shared" si="36"/>
        <v>0.13019216590140836</v>
      </c>
      <c r="J173" s="30">
        <f t="shared" si="37"/>
        <v>3.8888569035485619E-2</v>
      </c>
      <c r="K173" s="29">
        <v>0.50724220481068105</v>
      </c>
      <c r="L173" s="30">
        <f t="shared" si="38"/>
        <v>0.39057649770422442</v>
      </c>
      <c r="M173" s="29">
        <f t="shared" si="39"/>
        <v>0.11666570710645664</v>
      </c>
      <c r="N173" s="28">
        <v>0.21639928676228901</v>
      </c>
      <c r="O173" s="29">
        <f t="shared" si="40"/>
        <v>0.19259536521843723</v>
      </c>
      <c r="P173" s="29">
        <f t="shared" si="41"/>
        <v>2.3803921543851792E-2</v>
      </c>
      <c r="Q173" s="29">
        <v>0.28719792485051299</v>
      </c>
      <c r="R173" s="29">
        <f t="shared" si="42"/>
        <v>0.25560615311695656</v>
      </c>
      <c r="S173" s="29">
        <f t="shared" si="43"/>
        <v>3.1591771733556429E-2</v>
      </c>
      <c r="T173" s="29">
        <v>0.199763665660565</v>
      </c>
      <c r="U173" s="29">
        <f t="shared" si="44"/>
        <v>0.17778966243790284</v>
      </c>
      <c r="V173" s="29">
        <f t="shared" si="45"/>
        <v>2.1974003222662152E-2</v>
      </c>
      <c r="W173" s="29">
        <v>0.59929099698169597</v>
      </c>
      <c r="X173" s="29">
        <f t="shared" si="46"/>
        <v>0.53336898731370941</v>
      </c>
      <c r="Y173" s="29">
        <f t="shared" si="47"/>
        <v>6.5922009667986559E-2</v>
      </c>
    </row>
    <row r="174" spans="1:25" ht="15">
      <c r="A174" s="5" t="s">
        <v>298</v>
      </c>
      <c r="B174" s="38">
        <v>2.0534000932182401</v>
      </c>
      <c r="C174" s="20">
        <f t="shared" si="32"/>
        <v>1.5811180717780449</v>
      </c>
      <c r="D174" s="20">
        <f t="shared" si="33"/>
        <v>0.47228202144019527</v>
      </c>
      <c r="E174" s="29">
        <v>2.7252042023037601</v>
      </c>
      <c r="F174" s="29">
        <f t="shared" si="34"/>
        <v>2.0984072357738954</v>
      </c>
      <c r="G174" s="26">
        <f t="shared" si="35"/>
        <v>0.62679696652986483</v>
      </c>
      <c r="H174" s="29">
        <v>1.89554566388018</v>
      </c>
      <c r="I174" s="29">
        <f t="shared" si="36"/>
        <v>1.4595701611877385</v>
      </c>
      <c r="J174" s="30">
        <f t="shared" si="37"/>
        <v>0.4359755026924414</v>
      </c>
      <c r="K174" s="29">
        <v>5.6866369916405501</v>
      </c>
      <c r="L174" s="30">
        <f t="shared" si="38"/>
        <v>4.378710483563224</v>
      </c>
      <c r="M174" s="29">
        <f t="shared" si="39"/>
        <v>1.3079265080773266</v>
      </c>
      <c r="N174" s="28">
        <v>2.4260287834809802</v>
      </c>
      <c r="O174" s="29">
        <f t="shared" si="40"/>
        <v>2.1591656172980724</v>
      </c>
      <c r="P174" s="29">
        <f t="shared" si="41"/>
        <v>0.26686316618290784</v>
      </c>
      <c r="Q174" s="29">
        <v>3.2197445872763901</v>
      </c>
      <c r="R174" s="29">
        <f t="shared" si="42"/>
        <v>2.8655726826759871</v>
      </c>
      <c r="S174" s="29">
        <f t="shared" si="43"/>
        <v>0.35417190460040293</v>
      </c>
      <c r="T174" s="29">
        <v>2.2395286511205699</v>
      </c>
      <c r="U174" s="29">
        <f t="shared" si="44"/>
        <v>1.9931804994973072</v>
      </c>
      <c r="V174" s="29">
        <f t="shared" si="45"/>
        <v>0.24634815162326268</v>
      </c>
      <c r="W174" s="29">
        <v>6.7185859533617096</v>
      </c>
      <c r="X174" s="29">
        <f t="shared" si="46"/>
        <v>5.9795414984919217</v>
      </c>
      <c r="Y174" s="29">
        <f t="shared" si="47"/>
        <v>0.73904445486978809</v>
      </c>
    </row>
    <row r="175" spans="1:25" ht="15">
      <c r="A175" s="5" t="s">
        <v>300</v>
      </c>
      <c r="B175" s="38">
        <v>4.8698788630865297E-2</v>
      </c>
      <c r="C175" s="20">
        <f t="shared" si="32"/>
        <v>3.7498067245766278E-2</v>
      </c>
      <c r="D175" s="20">
        <f t="shared" si="33"/>
        <v>1.1200721385099019E-2</v>
      </c>
      <c r="E175" s="29">
        <v>6.4631410051188401E-2</v>
      </c>
      <c r="F175" s="29">
        <f t="shared" si="34"/>
        <v>4.9766185739415068E-2</v>
      </c>
      <c r="G175" s="26">
        <f t="shared" si="35"/>
        <v>1.4865224311773333E-2</v>
      </c>
      <c r="H175" s="29">
        <v>4.49550859232591E-2</v>
      </c>
      <c r="I175" s="29">
        <f t="shared" si="36"/>
        <v>3.4615416160909511E-2</v>
      </c>
      <c r="J175" s="30">
        <f t="shared" si="37"/>
        <v>1.0339669762349594E-2</v>
      </c>
      <c r="K175" s="29">
        <v>0.13486525776977701</v>
      </c>
      <c r="L175" s="30">
        <f t="shared" si="38"/>
        <v>0.1038462484827283</v>
      </c>
      <c r="M175" s="29">
        <f t="shared" si="39"/>
        <v>3.1019009287048715E-2</v>
      </c>
      <c r="N175" s="28">
        <v>5.7536114529911503E-2</v>
      </c>
      <c r="O175" s="29">
        <f t="shared" si="40"/>
        <v>5.1207141931621236E-2</v>
      </c>
      <c r="P175" s="29">
        <f t="shared" si="41"/>
        <v>6.328972598290265E-3</v>
      </c>
      <c r="Q175" s="29">
        <v>7.6360014601635801E-2</v>
      </c>
      <c r="R175" s="29">
        <f t="shared" si="42"/>
        <v>6.7960412995455868E-2</v>
      </c>
      <c r="S175" s="29">
        <f t="shared" si="43"/>
        <v>8.3996016061799374E-3</v>
      </c>
      <c r="T175" s="29">
        <v>5.3113045418614398E-2</v>
      </c>
      <c r="U175" s="29">
        <f t="shared" si="44"/>
        <v>4.7270610422566813E-2</v>
      </c>
      <c r="V175" s="29">
        <f t="shared" si="45"/>
        <v>5.8424349960475835E-3</v>
      </c>
      <c r="W175" s="29">
        <v>0.15933913625584301</v>
      </c>
      <c r="X175" s="29">
        <f t="shared" si="46"/>
        <v>0.14181183126770028</v>
      </c>
      <c r="Y175" s="29">
        <f t="shared" si="47"/>
        <v>1.7527304988142731E-2</v>
      </c>
    </row>
    <row r="176" spans="1:25" ht="15">
      <c r="A176" s="5" t="s">
        <v>301</v>
      </c>
      <c r="B176" s="38">
        <v>1.23515413811772E-2</v>
      </c>
      <c r="C176" s="20">
        <f t="shared" si="32"/>
        <v>9.5106868635064443E-3</v>
      </c>
      <c r="D176" s="20">
        <f t="shared" si="33"/>
        <v>2.840854517670756E-3</v>
      </c>
      <c r="E176" s="29">
        <v>1.6392554275264301E-2</v>
      </c>
      <c r="F176" s="29">
        <f t="shared" si="34"/>
        <v>1.2622266791953511E-2</v>
      </c>
      <c r="G176" s="26">
        <f t="shared" si="35"/>
        <v>3.7702874833107896E-3</v>
      </c>
      <c r="H176" s="29">
        <v>1.1402020865126501E-2</v>
      </c>
      <c r="I176" s="29">
        <f t="shared" si="36"/>
        <v>8.7795560661474061E-3</v>
      </c>
      <c r="J176" s="30">
        <f t="shared" si="37"/>
        <v>2.6224647989790953E-3</v>
      </c>
      <c r="K176" s="29">
        <v>3.4206062595379401E-2</v>
      </c>
      <c r="L176" s="30">
        <f t="shared" si="38"/>
        <v>2.633866819844214E-2</v>
      </c>
      <c r="M176" s="29">
        <f t="shared" si="39"/>
        <v>7.8673943969372623E-3</v>
      </c>
      <c r="N176" s="28">
        <v>1.45929646200262E-2</v>
      </c>
      <c r="O176" s="29">
        <f t="shared" si="40"/>
        <v>1.2987738511823319E-2</v>
      </c>
      <c r="P176" s="29">
        <f t="shared" si="41"/>
        <v>1.6052261082028822E-3</v>
      </c>
      <c r="Q176" s="29">
        <v>1.9367296533154801E-2</v>
      </c>
      <c r="R176" s="29">
        <f t="shared" si="42"/>
        <v>1.7236893914507771E-2</v>
      </c>
      <c r="S176" s="29">
        <f t="shared" si="43"/>
        <v>2.1304026186470281E-3</v>
      </c>
      <c r="T176" s="29">
        <v>1.34711354596727E-2</v>
      </c>
      <c r="U176" s="29">
        <f t="shared" si="44"/>
        <v>1.1989310559108703E-2</v>
      </c>
      <c r="V176" s="29">
        <f t="shared" si="45"/>
        <v>1.4818249005639969E-3</v>
      </c>
      <c r="W176" s="29">
        <v>4.0413406379018198E-2</v>
      </c>
      <c r="X176" s="29">
        <f t="shared" si="46"/>
        <v>3.5967931677326197E-2</v>
      </c>
      <c r="Y176" s="29">
        <f t="shared" si="47"/>
        <v>4.4454747016920019E-3</v>
      </c>
    </row>
    <row r="177" spans="1:25" ht="15">
      <c r="A177" s="5" t="s">
        <v>302</v>
      </c>
      <c r="B177" s="38">
        <v>2.1935919083336101E-3</v>
      </c>
      <c r="C177" s="20">
        <f t="shared" si="32"/>
        <v>1.6890657694168798E-3</v>
      </c>
      <c r="D177" s="20">
        <f t="shared" si="33"/>
        <v>5.0452613891673037E-4</v>
      </c>
      <c r="E177" s="29">
        <v>2.9112621093540202E-3</v>
      </c>
      <c r="F177" s="29">
        <f t="shared" si="34"/>
        <v>2.2416718242025957E-3</v>
      </c>
      <c r="G177" s="26">
        <f t="shared" si="35"/>
        <v>6.6959028515142468E-4</v>
      </c>
      <c r="H177" s="29">
        <v>2.0249602811927502E-3</v>
      </c>
      <c r="I177" s="29">
        <f t="shared" si="36"/>
        <v>1.5592194165184178E-3</v>
      </c>
      <c r="J177" s="30">
        <f t="shared" si="37"/>
        <v>4.6574086467433259E-4</v>
      </c>
      <c r="K177" s="29">
        <v>6.0748808435782502E-3</v>
      </c>
      <c r="L177" s="30">
        <f t="shared" si="38"/>
        <v>4.6776582495552527E-3</v>
      </c>
      <c r="M177" s="29">
        <f t="shared" si="39"/>
        <v>1.3972225940229975E-3</v>
      </c>
      <c r="N177" s="28">
        <v>2.5916610827107301E-3</v>
      </c>
      <c r="O177" s="29">
        <f t="shared" si="40"/>
        <v>2.3065783636125499E-3</v>
      </c>
      <c r="P177" s="29">
        <f t="shared" si="41"/>
        <v>2.8508271909818029E-4</v>
      </c>
      <c r="Q177" s="29">
        <v>3.4395662573877901E-3</v>
      </c>
      <c r="R177" s="29">
        <f t="shared" si="42"/>
        <v>3.0612139690751332E-3</v>
      </c>
      <c r="S177" s="29">
        <f t="shared" si="43"/>
        <v>3.7835228831265694E-4</v>
      </c>
      <c r="T177" s="29">
        <v>2.3924280240388701E-3</v>
      </c>
      <c r="U177" s="29">
        <f t="shared" si="44"/>
        <v>2.1292609413945942E-3</v>
      </c>
      <c r="V177" s="29">
        <f t="shared" si="45"/>
        <v>2.6316708264427572E-4</v>
      </c>
      <c r="W177" s="29">
        <v>7.1772840721166199E-3</v>
      </c>
      <c r="X177" s="29">
        <f t="shared" si="46"/>
        <v>6.3877828241837922E-3</v>
      </c>
      <c r="Y177" s="29">
        <f t="shared" si="47"/>
        <v>7.895012479328282E-4</v>
      </c>
    </row>
    <row r="178" spans="1:25" ht="15">
      <c r="A178" s="5" t="s">
        <v>304</v>
      </c>
      <c r="B178" s="38">
        <v>0.34969430864621998</v>
      </c>
      <c r="C178" s="20">
        <f t="shared" si="32"/>
        <v>0.26926461765758941</v>
      </c>
      <c r="D178" s="20">
        <f t="shared" si="33"/>
        <v>8.0429690988630592E-2</v>
      </c>
      <c r="E178" s="29">
        <v>0.464102637665119</v>
      </c>
      <c r="F178" s="29">
        <f t="shared" si="34"/>
        <v>0.35735903100214161</v>
      </c>
      <c r="G178" s="26">
        <f t="shared" si="35"/>
        <v>0.10674360666297737</v>
      </c>
      <c r="H178" s="29">
        <v>0.32281167836076002</v>
      </c>
      <c r="I178" s="29">
        <f t="shared" si="36"/>
        <v>0.24856499233778523</v>
      </c>
      <c r="J178" s="30">
        <f t="shared" si="37"/>
        <v>7.4246686022974809E-2</v>
      </c>
      <c r="K178" s="29">
        <v>0.96843503508227902</v>
      </c>
      <c r="L178" s="30">
        <f t="shared" si="38"/>
        <v>0.74569497701335485</v>
      </c>
      <c r="M178" s="29">
        <f t="shared" si="39"/>
        <v>0.22274005806892419</v>
      </c>
      <c r="N178" s="28">
        <v>0.41315302409750299</v>
      </c>
      <c r="O178" s="29">
        <f t="shared" si="40"/>
        <v>0.36770619144677769</v>
      </c>
      <c r="P178" s="29">
        <f t="shared" si="41"/>
        <v>4.5446832650725327E-2</v>
      </c>
      <c r="Q178" s="29">
        <v>0.54832293092009599</v>
      </c>
      <c r="R178" s="29">
        <f t="shared" si="42"/>
        <v>0.48800740851888541</v>
      </c>
      <c r="S178" s="29">
        <f t="shared" si="43"/>
        <v>6.0315522401210561E-2</v>
      </c>
      <c r="T178" s="29">
        <v>0.38139202678207601</v>
      </c>
      <c r="U178" s="29">
        <f t="shared" si="44"/>
        <v>0.33943890383604763</v>
      </c>
      <c r="V178" s="29">
        <f t="shared" si="45"/>
        <v>4.1953122946028362E-2</v>
      </c>
      <c r="W178" s="29">
        <v>1.14417608034623</v>
      </c>
      <c r="X178" s="29">
        <f t="shared" si="46"/>
        <v>1.0183167115081446</v>
      </c>
      <c r="Y178" s="29">
        <f t="shared" si="47"/>
        <v>0.12585936883808529</v>
      </c>
    </row>
    <row r="179" spans="1:25" ht="15">
      <c r="A179" s="5" t="s">
        <v>306</v>
      </c>
      <c r="B179" s="38">
        <v>1.8607958331449199E-2</v>
      </c>
      <c r="C179" s="20">
        <f t="shared" si="32"/>
        <v>1.4328127915215884E-2</v>
      </c>
      <c r="D179" s="20">
        <f t="shared" si="33"/>
        <v>4.2798304162333161E-3</v>
      </c>
      <c r="E179" s="29">
        <v>2.4695862442317001E-2</v>
      </c>
      <c r="F179" s="29">
        <f t="shared" si="34"/>
        <v>1.901581408058409E-2</v>
      </c>
      <c r="G179" s="26">
        <f t="shared" si="35"/>
        <v>5.6800483617329102E-3</v>
      </c>
      <c r="H179" s="29">
        <v>1.71774779037632E-2</v>
      </c>
      <c r="I179" s="29">
        <f t="shared" si="36"/>
        <v>1.3226657985897665E-2</v>
      </c>
      <c r="J179" s="30">
        <f t="shared" si="37"/>
        <v>3.9508199178655357E-3</v>
      </c>
      <c r="K179" s="29">
        <v>5.1532433711289703E-2</v>
      </c>
      <c r="L179" s="30">
        <f t="shared" si="38"/>
        <v>3.9679973957693071E-2</v>
      </c>
      <c r="M179" s="29">
        <f t="shared" si="39"/>
        <v>1.1852459753596632E-2</v>
      </c>
      <c r="N179" s="28">
        <v>2.1984727994805098E-2</v>
      </c>
      <c r="O179" s="29">
        <f t="shared" si="40"/>
        <v>1.9566407915376539E-2</v>
      </c>
      <c r="P179" s="29">
        <f t="shared" si="41"/>
        <v>2.4183200794285608E-3</v>
      </c>
      <c r="Q179" s="29">
        <v>2.91773986549539E-2</v>
      </c>
      <c r="R179" s="29">
        <f t="shared" si="42"/>
        <v>2.5967884802908972E-2</v>
      </c>
      <c r="S179" s="29">
        <f t="shared" si="43"/>
        <v>3.2095138520449292E-3</v>
      </c>
      <c r="T179" s="29">
        <v>2.0294659555033501E-2</v>
      </c>
      <c r="U179" s="29">
        <f t="shared" si="44"/>
        <v>1.8062247003979817E-2</v>
      </c>
      <c r="V179" s="29">
        <f t="shared" si="45"/>
        <v>2.2324125510536853E-3</v>
      </c>
      <c r="W179" s="29">
        <v>6.0883978665100397E-2</v>
      </c>
      <c r="X179" s="29">
        <f t="shared" si="46"/>
        <v>5.4186741011939356E-2</v>
      </c>
      <c r="Y179" s="29">
        <f t="shared" si="47"/>
        <v>6.6972376531610435E-3</v>
      </c>
    </row>
    <row r="180" spans="1:25" ht="15">
      <c r="A180" s="5" t="s">
        <v>308</v>
      </c>
      <c r="B180" s="38">
        <v>1.11975620223627E-8</v>
      </c>
      <c r="C180" s="20">
        <f t="shared" si="32"/>
        <v>8.6221227572192796E-9</v>
      </c>
      <c r="D180" s="20">
        <f t="shared" si="33"/>
        <v>2.575439265143421E-9</v>
      </c>
      <c r="E180" s="29">
        <v>1.4861031310792201E-8</v>
      </c>
      <c r="F180" s="29">
        <f t="shared" si="34"/>
        <v>1.1442994109309994E-8</v>
      </c>
      <c r="G180" s="26">
        <f t="shared" si="35"/>
        <v>3.4180372014822062E-9</v>
      </c>
      <c r="H180" s="29">
        <v>1.03367532745423E-8</v>
      </c>
      <c r="I180" s="29">
        <f t="shared" si="36"/>
        <v>7.959300021397571E-9</v>
      </c>
      <c r="J180" s="30">
        <f t="shared" si="37"/>
        <v>2.377453253144729E-9</v>
      </c>
      <c r="K180" s="29">
        <v>3.1010259823626797E-8</v>
      </c>
      <c r="L180" s="30">
        <f t="shared" si="38"/>
        <v>2.3877900064192635E-8</v>
      </c>
      <c r="M180" s="29">
        <f t="shared" si="39"/>
        <v>7.1323597594341639E-9</v>
      </c>
      <c r="N180" s="28">
        <v>1.3229573652394999E-8</v>
      </c>
      <c r="O180" s="29">
        <f t="shared" si="40"/>
        <v>1.177432055063155E-8</v>
      </c>
      <c r="P180" s="29">
        <f t="shared" si="41"/>
        <v>1.4552531017634499E-9</v>
      </c>
      <c r="Q180" s="29">
        <v>1.75578494572329E-8</v>
      </c>
      <c r="R180" s="29">
        <f t="shared" si="42"/>
        <v>1.5626486016937281E-8</v>
      </c>
      <c r="S180" s="29">
        <f t="shared" si="43"/>
        <v>1.9313634402956189E-9</v>
      </c>
      <c r="T180" s="29">
        <v>1.22125547060232E-8</v>
      </c>
      <c r="U180" s="29">
        <f t="shared" si="44"/>
        <v>1.0869173688360648E-8</v>
      </c>
      <c r="V180" s="29">
        <f t="shared" si="45"/>
        <v>1.343381017662552E-9</v>
      </c>
      <c r="W180" s="29">
        <v>3.6637664118069503E-8</v>
      </c>
      <c r="X180" s="29">
        <f t="shared" si="46"/>
        <v>3.2607521065081855E-8</v>
      </c>
      <c r="Y180" s="29">
        <f t="shared" si="47"/>
        <v>4.0301430529876453E-9</v>
      </c>
    </row>
    <row r="181" spans="1:25" ht="15">
      <c r="A181" s="5" t="s">
        <v>309</v>
      </c>
      <c r="B181" s="38">
        <v>4.2941479278398396E-3</v>
      </c>
      <c r="C181" s="20">
        <f t="shared" si="32"/>
        <v>3.3064939044366764E-3</v>
      </c>
      <c r="D181" s="20">
        <f t="shared" si="33"/>
        <v>9.8765402340316322E-4</v>
      </c>
      <c r="E181" s="29">
        <v>5.69905008620225E-3</v>
      </c>
      <c r="F181" s="29">
        <f t="shared" si="34"/>
        <v>4.3882685663757326E-3</v>
      </c>
      <c r="G181" s="26">
        <f t="shared" si="35"/>
        <v>1.3107815198265176E-3</v>
      </c>
      <c r="H181" s="29">
        <v>3.9640367756678396E-3</v>
      </c>
      <c r="I181" s="29">
        <f t="shared" si="36"/>
        <v>3.0523083172642367E-3</v>
      </c>
      <c r="J181" s="30">
        <f t="shared" si="37"/>
        <v>9.1172845840360316E-4</v>
      </c>
      <c r="K181" s="29">
        <v>1.18921103270035E-2</v>
      </c>
      <c r="L181" s="30">
        <f t="shared" si="38"/>
        <v>9.1569249517926953E-3</v>
      </c>
      <c r="M181" s="29">
        <f t="shared" si="39"/>
        <v>2.7351853752108049E-3</v>
      </c>
      <c r="N181" s="28">
        <v>5.0734031365203798E-3</v>
      </c>
      <c r="O181" s="29">
        <f t="shared" si="40"/>
        <v>4.5153287915031381E-3</v>
      </c>
      <c r="P181" s="29">
        <f t="shared" si="41"/>
        <v>5.5807434501724176E-4</v>
      </c>
      <c r="Q181" s="29">
        <v>6.7332516411632197E-3</v>
      </c>
      <c r="R181" s="29">
        <f t="shared" si="42"/>
        <v>5.9925939606352658E-3</v>
      </c>
      <c r="S181" s="29">
        <f t="shared" si="43"/>
        <v>7.4065768052795423E-4</v>
      </c>
      <c r="T181" s="29">
        <v>4.6833870069008703E-3</v>
      </c>
      <c r="U181" s="29">
        <f t="shared" si="44"/>
        <v>4.1682144361417746E-3</v>
      </c>
      <c r="V181" s="29">
        <f t="shared" si="45"/>
        <v>5.1517257075909574E-4</v>
      </c>
      <c r="W181" s="29">
        <v>1.40501610207026E-2</v>
      </c>
      <c r="X181" s="29">
        <f t="shared" si="46"/>
        <v>1.2504643308425314E-2</v>
      </c>
      <c r="Y181" s="29">
        <f t="shared" si="47"/>
        <v>1.5455177122772859E-3</v>
      </c>
    </row>
    <row r="182" spans="1:25" ht="15">
      <c r="A182" s="5" t="s">
        <v>311</v>
      </c>
      <c r="B182" s="38">
        <v>0.204413379260517</v>
      </c>
      <c r="C182" s="20">
        <f t="shared" si="32"/>
        <v>0.1573983020305981</v>
      </c>
      <c r="D182" s="20">
        <f t="shared" si="33"/>
        <v>4.7015077229918913E-2</v>
      </c>
      <c r="E182" s="29">
        <v>0.27129062768025702</v>
      </c>
      <c r="F182" s="29">
        <f t="shared" si="34"/>
        <v>0.2088937833137979</v>
      </c>
      <c r="G182" s="26">
        <f t="shared" si="35"/>
        <v>6.239684436645912E-2</v>
      </c>
      <c r="H182" s="29">
        <v>0.18869917069551201</v>
      </c>
      <c r="I182" s="29">
        <f t="shared" si="36"/>
        <v>0.14529836143554425</v>
      </c>
      <c r="J182" s="30">
        <f t="shared" si="37"/>
        <v>4.3400809259967761E-2</v>
      </c>
      <c r="K182" s="29">
        <v>0.56609751208653603</v>
      </c>
      <c r="L182" s="30">
        <f t="shared" si="38"/>
        <v>0.43589508430663276</v>
      </c>
      <c r="M182" s="29">
        <f t="shared" si="39"/>
        <v>0.13020242777990329</v>
      </c>
      <c r="N182" s="28">
        <v>0.24150809355297101</v>
      </c>
      <c r="O182" s="29">
        <f t="shared" si="40"/>
        <v>0.21494220326214419</v>
      </c>
      <c r="P182" s="29">
        <f t="shared" si="41"/>
        <v>2.6565890290826812E-2</v>
      </c>
      <c r="Q182" s="29">
        <v>0.32052149681624398</v>
      </c>
      <c r="R182" s="29">
        <f t="shared" si="42"/>
        <v>0.28526413216645713</v>
      </c>
      <c r="S182" s="29">
        <f t="shared" si="43"/>
        <v>3.5257364649786835E-2</v>
      </c>
      <c r="T182" s="29">
        <v>0.222942241523337</v>
      </c>
      <c r="U182" s="29">
        <f t="shared" si="44"/>
        <v>0.19841859495576994</v>
      </c>
      <c r="V182" s="29">
        <f t="shared" si="45"/>
        <v>2.4523646567567069E-2</v>
      </c>
      <c r="W182" s="29">
        <v>0.66882672457001102</v>
      </c>
      <c r="X182" s="29">
        <f t="shared" si="46"/>
        <v>0.59525578486730979</v>
      </c>
      <c r="Y182" s="29">
        <f t="shared" si="47"/>
        <v>7.3570939702701219E-2</v>
      </c>
    </row>
    <row r="183" spans="1:25" ht="15">
      <c r="A183" s="5" t="s">
        <v>312</v>
      </c>
      <c r="B183" s="38">
        <v>5.7207823105259498E-5</v>
      </c>
      <c r="C183" s="20">
        <f t="shared" si="32"/>
        <v>4.4050023791049812E-5</v>
      </c>
      <c r="D183" s="20">
        <f t="shared" si="33"/>
        <v>1.3157799314209686E-5</v>
      </c>
      <c r="E183" s="29">
        <v>7.5924317158650105E-5</v>
      </c>
      <c r="F183" s="29">
        <f t="shared" si="34"/>
        <v>5.8461724212160579E-5</v>
      </c>
      <c r="G183" s="26">
        <f t="shared" si="35"/>
        <v>1.7462592946489526E-5</v>
      </c>
      <c r="H183" s="29">
        <v>5.2809991284866402E-5</v>
      </c>
      <c r="I183" s="29">
        <f t="shared" si="36"/>
        <v>4.0663693289347128E-5</v>
      </c>
      <c r="J183" s="30">
        <f t="shared" si="37"/>
        <v>1.2146297995519272E-5</v>
      </c>
      <c r="K183" s="29">
        <v>1.5842997385459901E-4</v>
      </c>
      <c r="L183" s="30">
        <f t="shared" si="38"/>
        <v>1.2199107986804124E-4</v>
      </c>
      <c r="M183" s="29">
        <f t="shared" si="39"/>
        <v>3.6438893986557775E-5</v>
      </c>
      <c r="N183" s="28">
        <v>6.75892759292367E-5</v>
      </c>
      <c r="O183" s="29">
        <f t="shared" si="40"/>
        <v>6.0154455577020662E-5</v>
      </c>
      <c r="P183" s="29">
        <f t="shared" si="41"/>
        <v>7.4348203522160371E-6</v>
      </c>
      <c r="Q183" s="29">
        <v>8.9702235526999003E-5</v>
      </c>
      <c r="R183" s="29">
        <f t="shared" si="42"/>
        <v>7.9834989619029107E-5</v>
      </c>
      <c r="S183" s="29">
        <f t="shared" si="43"/>
        <v>9.8672459079698908E-6</v>
      </c>
      <c r="T183" s="29">
        <v>6.2393373476315098E-5</v>
      </c>
      <c r="U183" s="29">
        <f t="shared" si="44"/>
        <v>5.5530102393920435E-5</v>
      </c>
      <c r="V183" s="29">
        <f t="shared" si="45"/>
        <v>6.8632710823946605E-6</v>
      </c>
      <c r="W183" s="29">
        <v>1.8718012042894501E-4</v>
      </c>
      <c r="X183" s="29">
        <f t="shared" si="46"/>
        <v>1.6659030718176106E-4</v>
      </c>
      <c r="Y183" s="29">
        <f t="shared" si="47"/>
        <v>2.0589813247183949E-5</v>
      </c>
    </row>
    <row r="184" spans="1:25" ht="15">
      <c r="A184" s="5" t="s">
        <v>313</v>
      </c>
      <c r="B184" s="38">
        <v>89.719920849944103</v>
      </c>
      <c r="C184" s="20">
        <f t="shared" si="32"/>
        <v>69.084339054456962</v>
      </c>
      <c r="D184" s="20">
        <f t="shared" si="33"/>
        <v>20.635581795487145</v>
      </c>
      <c r="E184" s="29">
        <v>119.07329026532901</v>
      </c>
      <c r="F184" s="29">
        <f t="shared" si="34"/>
        <v>91.686433504303338</v>
      </c>
      <c r="G184" s="26">
        <f t="shared" si="35"/>
        <v>27.386856761025673</v>
      </c>
      <c r="H184" s="29">
        <v>82.822732643515906</v>
      </c>
      <c r="I184" s="29">
        <f t="shared" si="36"/>
        <v>63.773504135507245</v>
      </c>
      <c r="J184" s="30">
        <f t="shared" si="37"/>
        <v>19.04922850800866</v>
      </c>
      <c r="K184" s="29">
        <v>248.468197930548</v>
      </c>
      <c r="L184" s="30">
        <f t="shared" si="38"/>
        <v>191.32051240652197</v>
      </c>
      <c r="M184" s="29">
        <f t="shared" si="39"/>
        <v>57.147685524026045</v>
      </c>
      <c r="N184" s="28">
        <v>106.001315161364</v>
      </c>
      <c r="O184" s="29">
        <f t="shared" si="40"/>
        <v>94.341170493613959</v>
      </c>
      <c r="P184" s="29">
        <f t="shared" si="41"/>
        <v>11.660144667750041</v>
      </c>
      <c r="Q184" s="29">
        <v>140.681414441122</v>
      </c>
      <c r="R184" s="29">
        <f t="shared" si="42"/>
        <v>125.20645885259859</v>
      </c>
      <c r="S184" s="29">
        <f t="shared" si="43"/>
        <v>15.47495558852342</v>
      </c>
      <c r="T184" s="29">
        <v>97.852500339963697</v>
      </c>
      <c r="U184" s="29">
        <f t="shared" si="44"/>
        <v>87.088725302567696</v>
      </c>
      <c r="V184" s="29">
        <f t="shared" si="45"/>
        <v>10.763775037396007</v>
      </c>
      <c r="W184" s="29">
        <v>293.55750101989099</v>
      </c>
      <c r="X184" s="29">
        <f t="shared" si="46"/>
        <v>261.26617590770297</v>
      </c>
      <c r="Y184" s="29">
        <f t="shared" si="47"/>
        <v>32.291325112188012</v>
      </c>
    </row>
    <row r="185" spans="1:25" ht="15">
      <c r="A185" s="5" t="s">
        <v>315</v>
      </c>
      <c r="B185" s="38">
        <v>2.9167963080221002E-3</v>
      </c>
      <c r="C185" s="20">
        <f t="shared" si="32"/>
        <v>2.2459331571770174E-3</v>
      </c>
      <c r="D185" s="20">
        <f t="shared" si="33"/>
        <v>6.7086315084508312E-4</v>
      </c>
      <c r="E185" s="29">
        <v>3.8710748977457501E-3</v>
      </c>
      <c r="F185" s="29">
        <f t="shared" si="34"/>
        <v>2.9807276712642277E-3</v>
      </c>
      <c r="G185" s="26">
        <f t="shared" si="35"/>
        <v>8.9034722648152255E-4</v>
      </c>
      <c r="H185" s="29">
        <v>2.6925685901901799E-3</v>
      </c>
      <c r="I185" s="29">
        <f t="shared" si="36"/>
        <v>2.0732778144464388E-3</v>
      </c>
      <c r="J185" s="30">
        <f t="shared" si="37"/>
        <v>6.1929077574374137E-4</v>
      </c>
      <c r="K185" s="29">
        <v>8.0777057705705303E-3</v>
      </c>
      <c r="L185" s="30">
        <f t="shared" si="38"/>
        <v>6.2198334433393081E-3</v>
      </c>
      <c r="M185" s="29">
        <f t="shared" si="39"/>
        <v>1.8578723272312219E-3</v>
      </c>
      <c r="N185" s="28">
        <v>3.4461047421704698E-3</v>
      </c>
      <c r="O185" s="29">
        <f t="shared" si="40"/>
        <v>3.0670332205317181E-3</v>
      </c>
      <c r="P185" s="29">
        <f t="shared" si="41"/>
        <v>3.790715216387517E-4</v>
      </c>
      <c r="Q185" s="29">
        <v>4.5735554195982797E-3</v>
      </c>
      <c r="R185" s="29">
        <f t="shared" si="42"/>
        <v>4.0704643234424692E-3</v>
      </c>
      <c r="S185" s="29">
        <f t="shared" si="43"/>
        <v>5.0309109615581074E-4</v>
      </c>
      <c r="T185" s="29">
        <v>3.1811866196325899E-3</v>
      </c>
      <c r="U185" s="29">
        <f t="shared" si="44"/>
        <v>2.8312560914730053E-3</v>
      </c>
      <c r="V185" s="29">
        <f t="shared" si="45"/>
        <v>3.4993052815958489E-4</v>
      </c>
      <c r="W185" s="29">
        <v>9.5435598588977707E-3</v>
      </c>
      <c r="X185" s="29">
        <f t="shared" si="46"/>
        <v>8.4937682744190158E-3</v>
      </c>
      <c r="Y185" s="29">
        <f t="shared" si="47"/>
        <v>1.0497915844787547E-3</v>
      </c>
    </row>
    <row r="186" spans="1:25" ht="15">
      <c r="A186" s="5" t="s">
        <v>316</v>
      </c>
      <c r="B186" s="38">
        <v>4.9105046866407503E-4</v>
      </c>
      <c r="C186" s="20">
        <f t="shared" si="32"/>
        <v>3.781088608713378E-4</v>
      </c>
      <c r="D186" s="20">
        <f t="shared" si="33"/>
        <v>1.1294160779273726E-4</v>
      </c>
      <c r="E186" s="29">
        <v>6.5170582448412305E-4</v>
      </c>
      <c r="F186" s="29">
        <f t="shared" si="34"/>
        <v>5.0181348485277472E-4</v>
      </c>
      <c r="G186" s="26">
        <f t="shared" si="35"/>
        <v>1.4989233963134829E-4</v>
      </c>
      <c r="H186" s="29">
        <v>4.5330113195996198E-4</v>
      </c>
      <c r="I186" s="29">
        <f t="shared" si="36"/>
        <v>3.4904187160917071E-4</v>
      </c>
      <c r="J186" s="30">
        <f t="shared" si="37"/>
        <v>1.0425926035079127E-4</v>
      </c>
      <c r="K186" s="29">
        <v>1.35990339587989E-3</v>
      </c>
      <c r="L186" s="30">
        <f t="shared" si="38"/>
        <v>1.0471256148275154E-3</v>
      </c>
      <c r="M186" s="29">
        <f t="shared" si="39"/>
        <v>3.1277778105237472E-4</v>
      </c>
      <c r="N186" s="28">
        <v>5.8016096086456004E-4</v>
      </c>
      <c r="O186" s="29">
        <f t="shared" si="40"/>
        <v>5.1634325516945842E-4</v>
      </c>
      <c r="P186" s="29">
        <f t="shared" si="41"/>
        <v>6.38177056951016E-5</v>
      </c>
      <c r="Q186" s="29">
        <v>7.6997030134674696E-4</v>
      </c>
      <c r="R186" s="29">
        <f t="shared" si="42"/>
        <v>6.8527356819860484E-4</v>
      </c>
      <c r="S186" s="29">
        <f t="shared" si="43"/>
        <v>8.4696733148142161E-5</v>
      </c>
      <c r="T186" s="29">
        <v>5.3556128557285295E-4</v>
      </c>
      <c r="U186" s="29">
        <f t="shared" si="44"/>
        <v>4.7664954415983915E-4</v>
      </c>
      <c r="V186" s="29">
        <f t="shared" si="45"/>
        <v>5.8911741413013827E-5</v>
      </c>
      <c r="W186" s="29">
        <v>1.6066838567185601E-3</v>
      </c>
      <c r="X186" s="29">
        <f t="shared" si="46"/>
        <v>1.4299486324795185E-3</v>
      </c>
      <c r="Y186" s="29">
        <f t="shared" si="47"/>
        <v>1.7673522423904161E-4</v>
      </c>
    </row>
    <row r="187" spans="1:25" ht="15">
      <c r="A187" s="5" t="s">
        <v>318</v>
      </c>
      <c r="B187" s="38">
        <v>0.43489978319803302</v>
      </c>
      <c r="C187" s="20">
        <f t="shared" si="32"/>
        <v>0.33487283306248544</v>
      </c>
      <c r="D187" s="20">
        <f t="shared" si="33"/>
        <v>0.1000269501355476</v>
      </c>
      <c r="E187" s="29">
        <v>0.57718450518561903</v>
      </c>
      <c r="F187" s="29">
        <f t="shared" si="34"/>
        <v>0.44443206899292664</v>
      </c>
      <c r="G187" s="26">
        <f t="shared" si="35"/>
        <v>0.13275243619269239</v>
      </c>
      <c r="H187" s="29">
        <v>0.40146701122013101</v>
      </c>
      <c r="I187" s="29">
        <f t="shared" si="36"/>
        <v>0.3091295986395009</v>
      </c>
      <c r="J187" s="30">
        <f t="shared" si="37"/>
        <v>9.2337412580630135E-2</v>
      </c>
      <c r="K187" s="29">
        <v>1.2044010336603901</v>
      </c>
      <c r="L187" s="30">
        <f t="shared" si="38"/>
        <v>0.92738879591850043</v>
      </c>
      <c r="M187" s="29">
        <f t="shared" si="39"/>
        <v>0.27701223774188971</v>
      </c>
      <c r="N187" s="28">
        <v>0.51382066040255703</v>
      </c>
      <c r="O187" s="29">
        <f t="shared" si="40"/>
        <v>0.45730038775827575</v>
      </c>
      <c r="P187" s="29">
        <f t="shared" si="41"/>
        <v>5.6520272644281271E-2</v>
      </c>
      <c r="Q187" s="29">
        <v>0.68192566445487102</v>
      </c>
      <c r="R187" s="29">
        <f t="shared" si="42"/>
        <v>0.60691384136483517</v>
      </c>
      <c r="S187" s="29">
        <f t="shared" si="43"/>
        <v>7.5011823090035817E-2</v>
      </c>
      <c r="T187" s="29">
        <v>0.47432087300222198</v>
      </c>
      <c r="U187" s="29">
        <f t="shared" si="44"/>
        <v>0.42214557697197758</v>
      </c>
      <c r="V187" s="29">
        <f t="shared" si="45"/>
        <v>5.2175296030244421E-2</v>
      </c>
      <c r="W187" s="29">
        <v>1.42296261900667</v>
      </c>
      <c r="X187" s="29">
        <f t="shared" si="46"/>
        <v>1.2664367309159363</v>
      </c>
      <c r="Y187" s="29">
        <f t="shared" si="47"/>
        <v>0.1565258880907337</v>
      </c>
    </row>
    <row r="188" spans="1:25" ht="15">
      <c r="A188" s="5" t="s">
        <v>319</v>
      </c>
      <c r="B188" s="38">
        <v>2.4334851829949899</v>
      </c>
      <c r="C188" s="20">
        <f t="shared" si="32"/>
        <v>1.8737835909061422</v>
      </c>
      <c r="D188" s="20">
        <f t="shared" si="33"/>
        <v>0.55970159208884773</v>
      </c>
      <c r="E188" s="29">
        <v>3.2296404723290602</v>
      </c>
      <c r="F188" s="29">
        <f t="shared" si="34"/>
        <v>2.4868231636933764</v>
      </c>
      <c r="G188" s="26">
        <f t="shared" si="35"/>
        <v>0.74281730863568385</v>
      </c>
      <c r="H188" s="29">
        <v>2.24641184247408</v>
      </c>
      <c r="I188" s="29">
        <f t="shared" si="36"/>
        <v>1.7297371187050417</v>
      </c>
      <c r="J188" s="30">
        <f t="shared" si="37"/>
        <v>0.51667472376903845</v>
      </c>
      <c r="K188" s="29">
        <v>6.7392355274222302</v>
      </c>
      <c r="L188" s="30">
        <f t="shared" si="38"/>
        <v>5.1892113561151172</v>
      </c>
      <c r="M188" s="29">
        <f t="shared" si="39"/>
        <v>1.550024171307113</v>
      </c>
      <c r="N188" s="28">
        <v>2.8750875767554902</v>
      </c>
      <c r="O188" s="29">
        <f t="shared" si="40"/>
        <v>2.5588279433123864</v>
      </c>
      <c r="P188" s="29">
        <f t="shared" si="41"/>
        <v>0.31625963344310393</v>
      </c>
      <c r="Q188" s="29">
        <v>3.8157204589805498</v>
      </c>
      <c r="R188" s="29">
        <f t="shared" si="42"/>
        <v>3.3959912084926893</v>
      </c>
      <c r="S188" s="29">
        <f t="shared" si="43"/>
        <v>0.41972925048786047</v>
      </c>
      <c r="T188" s="29">
        <v>2.6540662033638198</v>
      </c>
      <c r="U188" s="29">
        <f t="shared" si="44"/>
        <v>2.3621189209937996</v>
      </c>
      <c r="V188" s="29">
        <f t="shared" si="45"/>
        <v>0.29194728237002016</v>
      </c>
      <c r="W188" s="29">
        <v>7.9621986100914697</v>
      </c>
      <c r="X188" s="29">
        <f t="shared" si="46"/>
        <v>7.0863567629814082</v>
      </c>
      <c r="Y188" s="29">
        <f t="shared" si="47"/>
        <v>0.87584184711006163</v>
      </c>
    </row>
    <row r="189" spans="1:25" ht="15">
      <c r="A189" s="5" t="s">
        <v>322</v>
      </c>
      <c r="B189" s="38">
        <v>1.7103488764027401E-3</v>
      </c>
      <c r="C189" s="20">
        <f t="shared" si="32"/>
        <v>1.3169686348301099E-3</v>
      </c>
      <c r="D189" s="20">
        <f t="shared" si="33"/>
        <v>3.9338024157263026E-4</v>
      </c>
      <c r="E189" s="29">
        <v>2.2699180548263801E-3</v>
      </c>
      <c r="F189" s="29">
        <f t="shared" si="34"/>
        <v>1.7478369022163127E-3</v>
      </c>
      <c r="G189" s="26">
        <f t="shared" si="35"/>
        <v>5.2208115261006746E-4</v>
      </c>
      <c r="H189" s="29">
        <v>1.5788663919394201E-3</v>
      </c>
      <c r="I189" s="29">
        <f t="shared" si="36"/>
        <v>1.2157271217933536E-3</v>
      </c>
      <c r="J189" s="30">
        <f t="shared" si="37"/>
        <v>3.6313927014606666E-4</v>
      </c>
      <c r="K189" s="29">
        <v>4.7365991758182699E-3</v>
      </c>
      <c r="L189" s="30">
        <f t="shared" si="38"/>
        <v>3.647181365380068E-3</v>
      </c>
      <c r="M189" s="29">
        <f t="shared" si="39"/>
        <v>1.0894178104382021E-3</v>
      </c>
      <c r="N189" s="28">
        <v>2.0207243671856601E-3</v>
      </c>
      <c r="O189" s="29">
        <f t="shared" si="40"/>
        <v>1.7984446867952376E-3</v>
      </c>
      <c r="P189" s="29">
        <f t="shared" si="41"/>
        <v>2.2227968039042261E-4</v>
      </c>
      <c r="Q189" s="29">
        <v>2.6818380671840602E-3</v>
      </c>
      <c r="R189" s="29">
        <f t="shared" si="42"/>
        <v>2.3868358797938137E-3</v>
      </c>
      <c r="S189" s="29">
        <f t="shared" si="43"/>
        <v>2.950021873902466E-4</v>
      </c>
      <c r="T189" s="29">
        <v>1.8653818731022699E-3</v>
      </c>
      <c r="U189" s="29">
        <f t="shared" si="44"/>
        <v>1.6601898670610203E-3</v>
      </c>
      <c r="V189" s="29">
        <f t="shared" si="45"/>
        <v>2.0519200604124968E-4</v>
      </c>
      <c r="W189" s="29">
        <v>5.5961456193067997E-3</v>
      </c>
      <c r="X189" s="29">
        <f t="shared" si="46"/>
        <v>4.9805696011830519E-3</v>
      </c>
      <c r="Y189" s="29">
        <f t="shared" si="47"/>
        <v>6.15576018123748E-4</v>
      </c>
    </row>
    <row r="190" spans="1:25" ht="15">
      <c r="A190" s="5" t="s">
        <v>323</v>
      </c>
      <c r="B190" s="38">
        <v>1.51253253643505E-2</v>
      </c>
      <c r="C190" s="20">
        <f t="shared" si="32"/>
        <v>1.1646500530549884E-2</v>
      </c>
      <c r="D190" s="20">
        <f t="shared" si="33"/>
        <v>3.4788248338006151E-3</v>
      </c>
      <c r="E190" s="29">
        <v>2.00738279793964E-2</v>
      </c>
      <c r="F190" s="29">
        <f t="shared" si="34"/>
        <v>1.5456847544135227E-2</v>
      </c>
      <c r="G190" s="26">
        <f t="shared" si="35"/>
        <v>4.6169804352611723E-3</v>
      </c>
      <c r="H190" s="29">
        <v>1.3962571153991001E-2</v>
      </c>
      <c r="I190" s="29">
        <f t="shared" si="36"/>
        <v>1.0751179788573071E-2</v>
      </c>
      <c r="J190" s="30">
        <f t="shared" si="37"/>
        <v>3.2113913654179304E-3</v>
      </c>
      <c r="K190" s="29">
        <v>4.1887713461973099E-2</v>
      </c>
      <c r="L190" s="30">
        <f t="shared" si="38"/>
        <v>3.2253539365719286E-2</v>
      </c>
      <c r="M190" s="29">
        <f t="shared" si="39"/>
        <v>9.6341740962538128E-3</v>
      </c>
      <c r="N190" s="28">
        <v>1.7870104717838502E-2</v>
      </c>
      <c r="O190" s="29">
        <f t="shared" si="40"/>
        <v>1.5904393198876265E-2</v>
      </c>
      <c r="P190" s="29">
        <f t="shared" si="41"/>
        <v>1.9657115189622354E-3</v>
      </c>
      <c r="Q190" s="29">
        <v>2.3716607705191999E-2</v>
      </c>
      <c r="R190" s="29">
        <f t="shared" si="42"/>
        <v>2.110778085762088E-2</v>
      </c>
      <c r="S190" s="29">
        <f t="shared" si="43"/>
        <v>2.6088268475711199E-3</v>
      </c>
      <c r="T190" s="29">
        <v>1.6496346534149799E-2</v>
      </c>
      <c r="U190" s="29">
        <f t="shared" si="44"/>
        <v>1.4681748415393322E-2</v>
      </c>
      <c r="V190" s="29">
        <f t="shared" si="45"/>
        <v>1.8145981187564779E-3</v>
      </c>
      <c r="W190" s="29">
        <v>4.9489039602449297E-2</v>
      </c>
      <c r="X190" s="29">
        <f t="shared" si="46"/>
        <v>4.4045245246179872E-2</v>
      </c>
      <c r="Y190" s="29">
        <f t="shared" si="47"/>
        <v>5.4437943562694229E-3</v>
      </c>
    </row>
    <row r="191" spans="1:25" ht="15">
      <c r="A191" s="5" t="s">
        <v>324</v>
      </c>
      <c r="B191" s="38">
        <v>0.67466559696666994</v>
      </c>
      <c r="C191" s="20">
        <f t="shared" si="32"/>
        <v>0.51949250966433591</v>
      </c>
      <c r="D191" s="20">
        <f t="shared" si="33"/>
        <v>0.15517308730233409</v>
      </c>
      <c r="E191" s="29">
        <v>0.89539370630968995</v>
      </c>
      <c r="F191" s="29">
        <f t="shared" si="34"/>
        <v>0.68945315385846129</v>
      </c>
      <c r="G191" s="26">
        <f t="shared" si="35"/>
        <v>0.20594055245122869</v>
      </c>
      <c r="H191" s="29">
        <v>0.62280091012121397</v>
      </c>
      <c r="I191" s="29">
        <f t="shared" si="36"/>
        <v>0.47955670079333479</v>
      </c>
      <c r="J191" s="30">
        <f t="shared" si="37"/>
        <v>0.14324420932787921</v>
      </c>
      <c r="K191" s="29">
        <v>1.8684027303636399</v>
      </c>
      <c r="L191" s="30">
        <f t="shared" si="38"/>
        <v>1.4386701023800028</v>
      </c>
      <c r="M191" s="29">
        <f t="shared" si="39"/>
        <v>0.42973262798363721</v>
      </c>
      <c r="N191" s="28">
        <v>0.79709656333962298</v>
      </c>
      <c r="O191" s="29">
        <f t="shared" si="40"/>
        <v>0.70941594137226449</v>
      </c>
      <c r="P191" s="29">
        <f t="shared" si="41"/>
        <v>8.7680621967358527E-2</v>
      </c>
      <c r="Q191" s="29">
        <v>1.05788000654588</v>
      </c>
      <c r="R191" s="29">
        <f t="shared" si="42"/>
        <v>0.9415132058258332</v>
      </c>
      <c r="S191" s="29">
        <f t="shared" si="43"/>
        <v>0.11636680072004681</v>
      </c>
      <c r="T191" s="29">
        <v>0.73582003785934003</v>
      </c>
      <c r="U191" s="29">
        <f t="shared" si="44"/>
        <v>0.65487983369481262</v>
      </c>
      <c r="V191" s="29">
        <f t="shared" si="45"/>
        <v>8.0940204164527407E-2</v>
      </c>
      <c r="W191" s="29">
        <v>2.2074601135780201</v>
      </c>
      <c r="X191" s="29">
        <f t="shared" si="46"/>
        <v>1.964639501084438</v>
      </c>
      <c r="Y191" s="29">
        <f t="shared" si="47"/>
        <v>0.24282061249358222</v>
      </c>
    </row>
    <row r="192" spans="1:25" ht="15">
      <c r="A192" s="5" t="s">
        <v>325</v>
      </c>
      <c r="B192" s="38">
        <v>1.59910246086941E-7</v>
      </c>
      <c r="C192" s="20">
        <f t="shared" si="32"/>
        <v>1.2313088948694456E-7</v>
      </c>
      <c r="D192" s="20">
        <f t="shared" si="33"/>
        <v>3.6779356599996432E-8</v>
      </c>
      <c r="E192" s="29">
        <v>2.1222755178926699E-7</v>
      </c>
      <c r="F192" s="29">
        <f t="shared" si="34"/>
        <v>1.6341521487773558E-7</v>
      </c>
      <c r="G192" s="26">
        <f t="shared" si="35"/>
        <v>4.8812336911531411E-8</v>
      </c>
      <c r="H192" s="29">
        <v>1.47617200652332E-7</v>
      </c>
      <c r="I192" s="29">
        <f t="shared" si="36"/>
        <v>1.1366524450229564E-7</v>
      </c>
      <c r="J192" s="30">
        <f t="shared" si="37"/>
        <v>3.395195615003636E-8</v>
      </c>
      <c r="K192" s="29">
        <v>4.4285160195699599E-7</v>
      </c>
      <c r="L192" s="30">
        <f t="shared" si="38"/>
        <v>3.4099573350688694E-7</v>
      </c>
      <c r="M192" s="29">
        <f t="shared" si="39"/>
        <v>1.0185586845010908E-7</v>
      </c>
      <c r="N192" s="28">
        <v>1.88929016347918E-7</v>
      </c>
      <c r="O192" s="29">
        <f t="shared" si="40"/>
        <v>1.6814682454964704E-7</v>
      </c>
      <c r="P192" s="29">
        <f t="shared" si="41"/>
        <v>2.0782191798270979E-8</v>
      </c>
      <c r="Q192" s="29">
        <v>2.5074029702682998E-7</v>
      </c>
      <c r="R192" s="29">
        <f t="shared" si="42"/>
        <v>2.231588643538787E-7</v>
      </c>
      <c r="S192" s="29">
        <f t="shared" si="43"/>
        <v>2.7581432672951298E-8</v>
      </c>
      <c r="T192" s="29">
        <v>1.7440516288190401E-7</v>
      </c>
      <c r="U192" s="29">
        <f t="shared" si="44"/>
        <v>1.5522059496489456E-7</v>
      </c>
      <c r="V192" s="29">
        <f t="shared" si="45"/>
        <v>1.918456791700944E-8</v>
      </c>
      <c r="W192" s="29">
        <v>5.23215488645713E-7</v>
      </c>
      <c r="X192" s="29">
        <f t="shared" si="46"/>
        <v>4.656617848946846E-7</v>
      </c>
      <c r="Y192" s="29">
        <f t="shared" si="47"/>
        <v>5.7553703751028428E-8</v>
      </c>
    </row>
    <row r="193" spans="1:25" ht="15">
      <c r="A193" s="5" t="s">
        <v>326</v>
      </c>
      <c r="B193" s="38">
        <v>5.2716820228983198E-2</v>
      </c>
      <c r="C193" s="20">
        <f t="shared" si="32"/>
        <v>4.0591951576317065E-2</v>
      </c>
      <c r="D193" s="20">
        <f t="shared" si="33"/>
        <v>1.2124868652666137E-2</v>
      </c>
      <c r="E193" s="29">
        <v>6.9964007742376197E-2</v>
      </c>
      <c r="F193" s="29">
        <f t="shared" si="34"/>
        <v>5.3872285961629671E-2</v>
      </c>
      <c r="G193" s="26">
        <f t="shared" si="35"/>
        <v>1.6091721780746526E-2</v>
      </c>
      <c r="H193" s="29">
        <v>4.8664232717544602E-2</v>
      </c>
      <c r="I193" s="29">
        <f t="shared" si="36"/>
        <v>3.7471459192509347E-2</v>
      </c>
      <c r="J193" s="30">
        <f t="shared" si="37"/>
        <v>1.119277352503526E-2</v>
      </c>
      <c r="K193" s="29">
        <v>0.14599269815263399</v>
      </c>
      <c r="L193" s="30">
        <f t="shared" si="38"/>
        <v>0.11241437757752817</v>
      </c>
      <c r="M193" s="29">
        <f t="shared" si="39"/>
        <v>3.3578320575105819E-2</v>
      </c>
      <c r="N193" s="28">
        <v>6.2283294751712598E-2</v>
      </c>
      <c r="O193" s="29">
        <f t="shared" si="40"/>
        <v>5.5432132329024213E-2</v>
      </c>
      <c r="P193" s="29">
        <f t="shared" si="41"/>
        <v>6.8511624226883861E-3</v>
      </c>
      <c r="Q193" s="29">
        <v>8.2660314057291295E-2</v>
      </c>
      <c r="R193" s="29">
        <f t="shared" si="42"/>
        <v>7.3567679510989248E-2</v>
      </c>
      <c r="S193" s="29">
        <f t="shared" si="43"/>
        <v>9.0926345463020423E-3</v>
      </c>
      <c r="T193" s="29">
        <v>5.7495287785706999E-2</v>
      </c>
      <c r="U193" s="29">
        <f t="shared" si="44"/>
        <v>5.1170806129279232E-2</v>
      </c>
      <c r="V193" s="29">
        <f t="shared" si="45"/>
        <v>6.3244816564277696E-3</v>
      </c>
      <c r="W193" s="29">
        <v>0.17248586335712099</v>
      </c>
      <c r="X193" s="29">
        <f t="shared" si="46"/>
        <v>0.15351241838783769</v>
      </c>
      <c r="Y193" s="29">
        <f t="shared" si="47"/>
        <v>1.8973444969283309E-2</v>
      </c>
    </row>
    <row r="194" spans="1:25" ht="15">
      <c r="A194" s="5" t="s">
        <v>328</v>
      </c>
      <c r="B194" s="38">
        <v>2.9655429142702999E-2</v>
      </c>
      <c r="C194" s="20">
        <f t="shared" si="32"/>
        <v>2.2834680439881311E-2</v>
      </c>
      <c r="D194" s="20">
        <f t="shared" si="33"/>
        <v>6.8207487028216903E-3</v>
      </c>
      <c r="E194" s="29">
        <v>3.9357697697457998E-2</v>
      </c>
      <c r="F194" s="29">
        <f t="shared" si="34"/>
        <v>3.0305427227042658E-2</v>
      </c>
      <c r="G194" s="26">
        <f t="shared" si="35"/>
        <v>9.0522704704153398E-3</v>
      </c>
      <c r="H194" s="29">
        <v>2.7375678177678001E-2</v>
      </c>
      <c r="I194" s="29">
        <f t="shared" si="36"/>
        <v>2.1079272196812063E-2</v>
      </c>
      <c r="J194" s="30">
        <f t="shared" si="37"/>
        <v>6.2964059808659403E-3</v>
      </c>
      <c r="K194" s="29">
        <v>8.2127034533034202E-2</v>
      </c>
      <c r="L194" s="30">
        <f t="shared" si="38"/>
        <v>6.3237816590436341E-2</v>
      </c>
      <c r="M194" s="29">
        <f t="shared" si="39"/>
        <v>1.8889217942597868E-2</v>
      </c>
      <c r="N194" s="28">
        <v>3.5036973517382497E-2</v>
      </c>
      <c r="O194" s="29">
        <f t="shared" si="40"/>
        <v>3.1182906430470423E-2</v>
      </c>
      <c r="P194" s="29">
        <f t="shared" si="41"/>
        <v>3.8540670869120748E-3</v>
      </c>
      <c r="Q194" s="29">
        <v>4.64999041253224E-2</v>
      </c>
      <c r="R194" s="29">
        <f t="shared" si="42"/>
        <v>4.1384914671536939E-2</v>
      </c>
      <c r="S194" s="29">
        <f t="shared" si="43"/>
        <v>5.1149894537854644E-3</v>
      </c>
      <c r="T194" s="29">
        <v>3.2343518170523701E-2</v>
      </c>
      <c r="U194" s="29">
        <f t="shared" si="44"/>
        <v>2.8785731171766093E-2</v>
      </c>
      <c r="V194" s="29">
        <f t="shared" si="45"/>
        <v>3.5577869987576073E-3</v>
      </c>
      <c r="W194" s="29">
        <v>9.7030554511570999E-2</v>
      </c>
      <c r="X194" s="29">
        <f t="shared" si="46"/>
        <v>8.6357193515298192E-2</v>
      </c>
      <c r="Y194" s="29">
        <f t="shared" si="47"/>
        <v>1.0673360996272811E-2</v>
      </c>
    </row>
    <row r="195" spans="1:25" ht="15">
      <c r="A195" s="5" t="s">
        <v>329</v>
      </c>
      <c r="B195" s="38">
        <v>7.2708836977298297E-2</v>
      </c>
      <c r="C195" s="20">
        <f t="shared" si="32"/>
        <v>5.598580447251969E-2</v>
      </c>
      <c r="D195" s="20">
        <f t="shared" si="33"/>
        <v>1.672303250477861E-2</v>
      </c>
      <c r="E195" s="29">
        <v>9.6496746410779904E-2</v>
      </c>
      <c r="F195" s="29">
        <f t="shared" si="34"/>
        <v>7.4302494736300531E-2</v>
      </c>
      <c r="G195" s="26">
        <f t="shared" si="35"/>
        <v>2.219425167447938E-2</v>
      </c>
      <c r="H195" s="29">
        <v>6.7119370021106198E-2</v>
      </c>
      <c r="I195" s="29">
        <f t="shared" si="36"/>
        <v>5.1681914916251771E-2</v>
      </c>
      <c r="J195" s="30">
        <f t="shared" si="37"/>
        <v>1.5437455104854426E-2</v>
      </c>
      <c r="K195" s="29">
        <v>0.201358110063319</v>
      </c>
      <c r="L195" s="30">
        <f t="shared" si="38"/>
        <v>0.15504574474875563</v>
      </c>
      <c r="M195" s="29">
        <f t="shared" si="39"/>
        <v>4.631236531456337E-2</v>
      </c>
      <c r="N195" s="28">
        <v>8.5903245014416402E-2</v>
      </c>
      <c r="O195" s="29">
        <f t="shared" si="40"/>
        <v>7.6453888062830599E-2</v>
      </c>
      <c r="P195" s="29">
        <f t="shared" si="41"/>
        <v>9.449356951585804E-3</v>
      </c>
      <c r="Q195" s="29">
        <v>0.11400792523483</v>
      </c>
      <c r="R195" s="29">
        <f t="shared" si="42"/>
        <v>0.1014670534589987</v>
      </c>
      <c r="S195" s="29">
        <f t="shared" si="43"/>
        <v>1.2540871775831301E-2</v>
      </c>
      <c r="T195" s="29">
        <v>7.9299462456490596E-2</v>
      </c>
      <c r="U195" s="29">
        <f t="shared" si="44"/>
        <v>7.0576521586276628E-2</v>
      </c>
      <c r="V195" s="29">
        <f t="shared" si="45"/>
        <v>8.7229408702139653E-3</v>
      </c>
      <c r="W195" s="29">
        <v>0.237898387369472</v>
      </c>
      <c r="X195" s="29">
        <f t="shared" si="46"/>
        <v>0.21172956475883009</v>
      </c>
      <c r="Y195" s="29">
        <f t="shared" si="47"/>
        <v>2.616882261064192E-2</v>
      </c>
    </row>
    <row r="196" spans="1:25" ht="15">
      <c r="A196" s="5" t="s">
        <v>331</v>
      </c>
      <c r="B196" s="38">
        <v>1.0153378000612301E-6</v>
      </c>
      <c r="C196" s="20">
        <f t="shared" si="32"/>
        <v>7.8181010604714712E-7</v>
      </c>
      <c r="D196" s="20">
        <f t="shared" si="33"/>
        <v>2.3352769401408293E-7</v>
      </c>
      <c r="E196" s="29">
        <v>1.34752250602466E-6</v>
      </c>
      <c r="F196" s="29">
        <f t="shared" si="34"/>
        <v>1.0375923296389881E-6</v>
      </c>
      <c r="G196" s="26">
        <f t="shared" si="35"/>
        <v>3.0993017638567181E-7</v>
      </c>
      <c r="H196" s="29">
        <v>9.3728405420655499E-7</v>
      </c>
      <c r="I196" s="29">
        <f t="shared" si="36"/>
        <v>7.2170872173904735E-7</v>
      </c>
      <c r="J196" s="30">
        <f t="shared" si="37"/>
        <v>2.1557533246750767E-7</v>
      </c>
      <c r="K196" s="29">
        <v>2.8118521626196699E-6</v>
      </c>
      <c r="L196" s="30">
        <f t="shared" si="38"/>
        <v>2.165126165217146E-6</v>
      </c>
      <c r="M196" s="29">
        <f t="shared" si="39"/>
        <v>6.4672599740252409E-7</v>
      </c>
      <c r="N196" s="28">
        <v>1.1995902484080599E-6</v>
      </c>
      <c r="O196" s="29">
        <f t="shared" si="40"/>
        <v>1.0676353210831734E-6</v>
      </c>
      <c r="P196" s="29">
        <f t="shared" si="41"/>
        <v>1.319549273248866E-7</v>
      </c>
      <c r="Q196" s="29">
        <v>1.59205621778298E-6</v>
      </c>
      <c r="R196" s="29">
        <f t="shared" si="42"/>
        <v>1.4169300338268521E-6</v>
      </c>
      <c r="S196" s="29">
        <f t="shared" si="43"/>
        <v>1.751261839561278E-7</v>
      </c>
      <c r="T196" s="29">
        <v>1.10737215865178E-6</v>
      </c>
      <c r="U196" s="29">
        <f t="shared" si="44"/>
        <v>9.8556122120008419E-7</v>
      </c>
      <c r="V196" s="29">
        <f t="shared" si="45"/>
        <v>1.2181093745169579E-7</v>
      </c>
      <c r="W196" s="29">
        <v>3.3221164759553402E-6</v>
      </c>
      <c r="X196" s="29">
        <f t="shared" si="46"/>
        <v>2.956683663600253E-6</v>
      </c>
      <c r="Y196" s="29">
        <f t="shared" si="47"/>
        <v>3.6543281235508743E-7</v>
      </c>
    </row>
    <row r="197" spans="1:25" ht="15">
      <c r="A197" s="5" t="s">
        <v>332</v>
      </c>
      <c r="B197" s="38">
        <v>0.77089506679392406</v>
      </c>
      <c r="C197" s="20">
        <f t="shared" ref="C197:C260" si="48">B197*0.77</f>
        <v>0.59358920143132154</v>
      </c>
      <c r="D197" s="20">
        <f t="shared" ref="D197:D260" si="49">B197*0.23</f>
        <v>0.17730586536260254</v>
      </c>
      <c r="E197" s="29">
        <v>1.0231062531362001</v>
      </c>
      <c r="F197" s="29">
        <f t="shared" ref="F197:F260" si="50">E197*0.77</f>
        <v>0.78779181491487404</v>
      </c>
      <c r="G197" s="26">
        <f t="shared" ref="G197:G260" si="51">E197*0.23</f>
        <v>0.23531443822132603</v>
      </c>
      <c r="H197" s="29">
        <v>0.71163277239246703</v>
      </c>
      <c r="I197" s="29">
        <f t="shared" ref="I197:I260" si="52">H197*0.77</f>
        <v>0.54795723474219959</v>
      </c>
      <c r="J197" s="30">
        <f t="shared" ref="J197:J260" si="53">H197*0.23</f>
        <v>0.16367553765026743</v>
      </c>
      <c r="K197" s="29">
        <v>2.1348983171774001</v>
      </c>
      <c r="L197" s="30">
        <f t="shared" ref="L197:L260" si="54">K197*0.77</f>
        <v>1.643871704226598</v>
      </c>
      <c r="M197" s="29">
        <f t="shared" ref="M197:M260" si="55">K197*0.23</f>
        <v>0.49102661295080202</v>
      </c>
      <c r="N197" s="28">
        <v>0.91078870954681601</v>
      </c>
      <c r="O197" s="29">
        <f t="shared" ref="O197:O260" si="56">N197*0.89</f>
        <v>0.81060195149666625</v>
      </c>
      <c r="P197" s="29">
        <f t="shared" ref="P197:P260" si="57">N197*0.11</f>
        <v>0.10018675805014976</v>
      </c>
      <c r="Q197" s="29">
        <v>1.2087684357594899</v>
      </c>
      <c r="R197" s="29">
        <f t="shared" ref="R197:R260" si="58">Q197*0.89</f>
        <v>1.075803907825946</v>
      </c>
      <c r="S197" s="29">
        <f t="shared" ref="S197:S260" si="59">Q197*0.11</f>
        <v>0.13296452793354388</v>
      </c>
      <c r="T197" s="29">
        <v>0.84077213924086702</v>
      </c>
      <c r="U197" s="29">
        <f t="shared" ref="U197:U260" si="60">T197*0.89</f>
        <v>0.74828720392437165</v>
      </c>
      <c r="V197" s="29">
        <f t="shared" ref="V197:V260" si="61">T197*0.11</f>
        <v>9.2484935316495376E-2</v>
      </c>
      <c r="W197" s="29">
        <v>2.5223164177226001</v>
      </c>
      <c r="X197" s="29">
        <f t="shared" ref="X197:X260" si="62">W197*0.89</f>
        <v>2.2448616117731142</v>
      </c>
      <c r="Y197" s="29">
        <f t="shared" ref="Y197:Y260" si="63">W197*0.11</f>
        <v>0.27745480594948602</v>
      </c>
    </row>
    <row r="198" spans="1:25" ht="15">
      <c r="A198" s="5" t="s">
        <v>334</v>
      </c>
      <c r="B198" s="38">
        <v>4.4904337267909499E-4</v>
      </c>
      <c r="C198" s="20">
        <f t="shared" si="48"/>
        <v>3.4576339696290316E-4</v>
      </c>
      <c r="D198" s="20">
        <f t="shared" si="49"/>
        <v>1.0327997571619185E-4</v>
      </c>
      <c r="E198" s="29">
        <v>5.9595540600360802E-4</v>
      </c>
      <c r="F198" s="29">
        <f t="shared" si="50"/>
        <v>4.5888566262277818E-4</v>
      </c>
      <c r="G198" s="26">
        <f t="shared" si="51"/>
        <v>1.3706974338082985E-4</v>
      </c>
      <c r="H198" s="29">
        <v>4.1452331710083602E-4</v>
      </c>
      <c r="I198" s="29">
        <f t="shared" si="52"/>
        <v>3.1918295416764376E-4</v>
      </c>
      <c r="J198" s="30">
        <f t="shared" si="53"/>
        <v>9.5340362933192294E-5</v>
      </c>
      <c r="K198" s="29">
        <v>1.24356995130251E-3</v>
      </c>
      <c r="L198" s="30">
        <f t="shared" si="54"/>
        <v>9.575488625029327E-4</v>
      </c>
      <c r="M198" s="29">
        <f t="shared" si="55"/>
        <v>2.860210887995773E-4</v>
      </c>
      <c r="N198" s="28">
        <v>5.3053087449873697E-4</v>
      </c>
      <c r="O198" s="29">
        <f t="shared" si="56"/>
        <v>4.7217247830387592E-4</v>
      </c>
      <c r="P198" s="29">
        <f t="shared" si="57"/>
        <v>5.8358396194861064E-5</v>
      </c>
      <c r="Q198" s="29">
        <v>7.0410290396445599E-4</v>
      </c>
      <c r="R198" s="29">
        <f t="shared" si="58"/>
        <v>6.266515845283658E-4</v>
      </c>
      <c r="S198" s="29">
        <f t="shared" si="59"/>
        <v>7.7451319436090156E-5</v>
      </c>
      <c r="T198" s="29">
        <v>4.8974649510925101E-4</v>
      </c>
      <c r="U198" s="29">
        <f t="shared" si="60"/>
        <v>4.358743806472334E-4</v>
      </c>
      <c r="V198" s="29">
        <f t="shared" si="61"/>
        <v>5.3872114462017611E-5</v>
      </c>
      <c r="W198" s="29">
        <v>1.46923948532775E-3</v>
      </c>
      <c r="X198" s="29">
        <f t="shared" si="62"/>
        <v>1.3076231419416975E-3</v>
      </c>
      <c r="Y198" s="29">
        <f t="shared" si="63"/>
        <v>1.6161634338605251E-4</v>
      </c>
    </row>
    <row r="199" spans="1:25" ht="15">
      <c r="A199" s="5" t="s">
        <v>335</v>
      </c>
      <c r="B199" s="38">
        <v>0</v>
      </c>
      <c r="C199" s="20">
        <f t="shared" si="48"/>
        <v>0</v>
      </c>
      <c r="D199" s="20">
        <f t="shared" si="49"/>
        <v>0</v>
      </c>
      <c r="E199" s="29">
        <v>0</v>
      </c>
      <c r="F199" s="29">
        <f t="shared" si="50"/>
        <v>0</v>
      </c>
      <c r="G199" s="26">
        <f t="shared" si="51"/>
        <v>0</v>
      </c>
      <c r="H199" s="29">
        <v>0</v>
      </c>
      <c r="I199" s="29">
        <f t="shared" si="52"/>
        <v>0</v>
      </c>
      <c r="J199" s="30">
        <f t="shared" si="53"/>
        <v>0</v>
      </c>
      <c r="K199" s="29">
        <v>0</v>
      </c>
      <c r="L199" s="30">
        <f t="shared" si="54"/>
        <v>0</v>
      </c>
      <c r="M199" s="29">
        <f t="shared" si="55"/>
        <v>0</v>
      </c>
      <c r="N199" s="28">
        <v>0</v>
      </c>
      <c r="O199" s="29">
        <f t="shared" si="56"/>
        <v>0</v>
      </c>
      <c r="P199" s="29">
        <f t="shared" si="57"/>
        <v>0</v>
      </c>
      <c r="Q199" s="29">
        <v>0</v>
      </c>
      <c r="R199" s="29">
        <f t="shared" si="58"/>
        <v>0</v>
      </c>
      <c r="S199" s="29">
        <f t="shared" si="59"/>
        <v>0</v>
      </c>
      <c r="T199" s="29">
        <v>0</v>
      </c>
      <c r="U199" s="29">
        <f t="shared" si="60"/>
        <v>0</v>
      </c>
      <c r="V199" s="29">
        <f t="shared" si="61"/>
        <v>0</v>
      </c>
      <c r="W199" s="29">
        <v>0</v>
      </c>
      <c r="X199" s="29">
        <f t="shared" si="62"/>
        <v>0</v>
      </c>
      <c r="Y199" s="29">
        <f t="shared" si="63"/>
        <v>0</v>
      </c>
    </row>
    <row r="200" spans="1:25" ht="15">
      <c r="A200" s="5" t="s">
        <v>336</v>
      </c>
      <c r="B200" s="38">
        <v>1.1318588461148501E-2</v>
      </c>
      <c r="C200" s="20">
        <f t="shared" si="48"/>
        <v>8.7153131150843454E-3</v>
      </c>
      <c r="D200" s="20">
        <f t="shared" si="49"/>
        <v>2.6032753460641551E-3</v>
      </c>
      <c r="E200" s="29">
        <v>1.5021653568801399E-2</v>
      </c>
      <c r="F200" s="29">
        <f t="shared" si="50"/>
        <v>1.1566673247977078E-2</v>
      </c>
      <c r="G200" s="26">
        <f t="shared" si="51"/>
        <v>3.4549803208243218E-3</v>
      </c>
      <c r="H200" s="29">
        <v>1.0448475847270801E-2</v>
      </c>
      <c r="I200" s="29">
        <f t="shared" si="52"/>
        <v>8.0453264023985175E-3</v>
      </c>
      <c r="J200" s="30">
        <f t="shared" si="53"/>
        <v>2.4031494448722842E-3</v>
      </c>
      <c r="K200" s="29">
        <v>3.1345427541812403E-2</v>
      </c>
      <c r="L200" s="30">
        <f t="shared" si="54"/>
        <v>2.4135979207195551E-2</v>
      </c>
      <c r="M200" s="29">
        <f t="shared" si="55"/>
        <v>7.2094483346168527E-3</v>
      </c>
      <c r="N200" s="28">
        <v>1.3372562651483099E-2</v>
      </c>
      <c r="O200" s="29">
        <f t="shared" si="56"/>
        <v>1.1901580759819959E-2</v>
      </c>
      <c r="P200" s="29">
        <f t="shared" si="57"/>
        <v>1.470981891663141E-3</v>
      </c>
      <c r="Q200" s="29">
        <v>1.7747619693673999E-2</v>
      </c>
      <c r="R200" s="29">
        <f t="shared" si="58"/>
        <v>1.579538152736986E-2</v>
      </c>
      <c r="S200" s="29">
        <f t="shared" si="59"/>
        <v>1.95223816630414E-3</v>
      </c>
      <c r="T200" s="29">
        <v>1.2344551474748E-2</v>
      </c>
      <c r="U200" s="29">
        <f t="shared" si="60"/>
        <v>1.0986650812525721E-2</v>
      </c>
      <c r="V200" s="29">
        <f t="shared" si="61"/>
        <v>1.35790066222228E-3</v>
      </c>
      <c r="W200" s="29">
        <v>3.7033654424243903E-2</v>
      </c>
      <c r="X200" s="29">
        <f t="shared" si="62"/>
        <v>3.2959952437577072E-2</v>
      </c>
      <c r="Y200" s="29">
        <f t="shared" si="63"/>
        <v>4.0737019866668297E-3</v>
      </c>
    </row>
    <row r="201" spans="1:25" ht="15">
      <c r="A201" s="5" t="s">
        <v>338</v>
      </c>
      <c r="B201" s="38">
        <v>1.44112510745302E-5</v>
      </c>
      <c r="C201" s="20">
        <f t="shared" si="48"/>
        <v>1.1096663327388255E-5</v>
      </c>
      <c r="D201" s="20">
        <f t="shared" si="49"/>
        <v>3.3145877471419463E-6</v>
      </c>
      <c r="E201" s="29">
        <v>1.9126132368685999E-5</v>
      </c>
      <c r="F201" s="29">
        <f t="shared" si="50"/>
        <v>1.472712192388822E-5</v>
      </c>
      <c r="G201" s="26">
        <f t="shared" si="51"/>
        <v>4.3990104447977796E-6</v>
      </c>
      <c r="H201" s="29">
        <v>1.33033910807907E-5</v>
      </c>
      <c r="I201" s="29">
        <f t="shared" si="52"/>
        <v>1.0243611132208839E-5</v>
      </c>
      <c r="J201" s="30">
        <f t="shared" si="53"/>
        <v>3.0597799485818608E-6</v>
      </c>
      <c r="K201" s="29">
        <v>3.9910173242372199E-5</v>
      </c>
      <c r="L201" s="30">
        <f t="shared" si="54"/>
        <v>3.073083339662659E-5</v>
      </c>
      <c r="M201" s="29">
        <f t="shared" si="55"/>
        <v>9.1793398457456066E-6</v>
      </c>
      <c r="N201" s="28">
        <v>1.7026448001171699E-5</v>
      </c>
      <c r="O201" s="29">
        <f t="shared" si="56"/>
        <v>1.5153538721042812E-5</v>
      </c>
      <c r="P201" s="29">
        <f t="shared" si="57"/>
        <v>1.872909280128887E-6</v>
      </c>
      <c r="Q201" s="29">
        <v>2.2596934614129299E-5</v>
      </c>
      <c r="R201" s="29">
        <f t="shared" si="58"/>
        <v>2.0111271806575075E-5</v>
      </c>
      <c r="S201" s="29">
        <f t="shared" si="59"/>
        <v>2.485662807554223E-6</v>
      </c>
      <c r="T201" s="29">
        <v>1.5717545638813898E-5</v>
      </c>
      <c r="U201" s="29">
        <f t="shared" si="60"/>
        <v>1.3988615618544369E-5</v>
      </c>
      <c r="V201" s="29">
        <f t="shared" si="61"/>
        <v>1.7289300202695288E-6</v>
      </c>
      <c r="W201" s="29">
        <v>4.71526369164418E-5</v>
      </c>
      <c r="X201" s="29">
        <f t="shared" si="62"/>
        <v>4.1965846855633201E-5</v>
      </c>
      <c r="Y201" s="29">
        <f t="shared" si="63"/>
        <v>5.186790060808598E-6</v>
      </c>
    </row>
    <row r="202" spans="1:25" ht="15">
      <c r="A202" s="5" t="s">
        <v>339</v>
      </c>
      <c r="B202" s="38">
        <v>3.8008700070826002E-3</v>
      </c>
      <c r="C202" s="20">
        <f t="shared" si="48"/>
        <v>2.9266699054536021E-3</v>
      </c>
      <c r="D202" s="20">
        <f t="shared" si="49"/>
        <v>8.7420010162899808E-4</v>
      </c>
      <c r="E202" s="29">
        <v>5.0443880614993901E-3</v>
      </c>
      <c r="F202" s="29">
        <f t="shared" si="50"/>
        <v>3.8841788073545303E-3</v>
      </c>
      <c r="G202" s="26">
        <f t="shared" si="51"/>
        <v>1.1602092541448598E-3</v>
      </c>
      <c r="H202" s="29">
        <v>3.5086794262319801E-3</v>
      </c>
      <c r="I202" s="29">
        <f t="shared" si="52"/>
        <v>2.7016831581986246E-3</v>
      </c>
      <c r="J202" s="30">
        <f t="shared" si="53"/>
        <v>8.0699626803335542E-4</v>
      </c>
      <c r="K202" s="29">
        <v>1.0526038278695899E-2</v>
      </c>
      <c r="L202" s="30">
        <f t="shared" si="54"/>
        <v>8.1050494745958431E-3</v>
      </c>
      <c r="M202" s="29">
        <f t="shared" si="55"/>
        <v>2.4209888041000572E-3</v>
      </c>
      <c r="N202" s="28">
        <v>4.4906105098106303E-3</v>
      </c>
      <c r="O202" s="29">
        <f t="shared" si="56"/>
        <v>3.996643353731461E-3</v>
      </c>
      <c r="P202" s="29">
        <f t="shared" si="57"/>
        <v>4.9396715607916933E-4</v>
      </c>
      <c r="Q202" s="29">
        <v>5.9597886805709301E-3</v>
      </c>
      <c r="R202" s="29">
        <f t="shared" si="58"/>
        <v>5.3042119257081279E-3</v>
      </c>
      <c r="S202" s="29">
        <f t="shared" si="59"/>
        <v>6.5557675486280231E-4</v>
      </c>
      <c r="T202" s="29">
        <v>4.1453963638939202E-3</v>
      </c>
      <c r="U202" s="29">
        <f t="shared" si="60"/>
        <v>3.6894027638655889E-3</v>
      </c>
      <c r="V202" s="29">
        <f t="shared" si="61"/>
        <v>4.5599360002833124E-4</v>
      </c>
      <c r="W202" s="29">
        <v>1.2436189091681701E-2</v>
      </c>
      <c r="X202" s="29">
        <f t="shared" si="62"/>
        <v>1.1068208291596713E-2</v>
      </c>
      <c r="Y202" s="29">
        <f t="shared" si="63"/>
        <v>1.3679808000849872E-3</v>
      </c>
    </row>
    <row r="203" spans="1:25" ht="15">
      <c r="A203" s="5" t="s">
        <v>342</v>
      </c>
      <c r="B203" s="38">
        <v>2.4887529972936501E-2</v>
      </c>
      <c r="C203" s="20">
        <f t="shared" si="48"/>
        <v>1.9163398079161106E-2</v>
      </c>
      <c r="D203" s="20">
        <f t="shared" si="49"/>
        <v>5.7241318937753952E-3</v>
      </c>
      <c r="E203" s="29">
        <v>3.3029900744237901E-2</v>
      </c>
      <c r="F203" s="29">
        <f t="shared" si="50"/>
        <v>2.5433023573063186E-2</v>
      </c>
      <c r="G203" s="26">
        <f t="shared" si="51"/>
        <v>7.5968771711747178E-3</v>
      </c>
      <c r="H203" s="29">
        <v>2.29743096246533E-2</v>
      </c>
      <c r="I203" s="29">
        <f t="shared" si="52"/>
        <v>1.769021841098304E-2</v>
      </c>
      <c r="J203" s="30">
        <f t="shared" si="53"/>
        <v>5.2840912136702589E-3</v>
      </c>
      <c r="K203" s="29">
        <v>6.8922928873959996E-2</v>
      </c>
      <c r="L203" s="30">
        <f t="shared" si="54"/>
        <v>5.3070655232949196E-2</v>
      </c>
      <c r="M203" s="29">
        <f t="shared" si="55"/>
        <v>1.58522736410108E-2</v>
      </c>
      <c r="N203" s="28">
        <v>2.94038479220389E-2</v>
      </c>
      <c r="O203" s="29">
        <f t="shared" si="56"/>
        <v>2.6169424650614621E-2</v>
      </c>
      <c r="P203" s="29">
        <f t="shared" si="57"/>
        <v>3.234423271424279E-3</v>
      </c>
      <c r="Q203" s="29">
        <v>3.9023807481888703E-2</v>
      </c>
      <c r="R203" s="29">
        <f t="shared" si="58"/>
        <v>3.4731188658880946E-2</v>
      </c>
      <c r="S203" s="29">
        <f t="shared" si="59"/>
        <v>4.2926188230077572E-3</v>
      </c>
      <c r="T203" s="29">
        <v>2.7143437177242501E-2</v>
      </c>
      <c r="U203" s="29">
        <f t="shared" si="60"/>
        <v>2.4157659087745826E-2</v>
      </c>
      <c r="V203" s="29">
        <f t="shared" si="61"/>
        <v>2.985778089496675E-3</v>
      </c>
      <c r="W203" s="29">
        <v>8.1430311531727403E-2</v>
      </c>
      <c r="X203" s="29">
        <f t="shared" si="62"/>
        <v>7.2472977263237384E-2</v>
      </c>
      <c r="Y203" s="29">
        <f t="shared" si="63"/>
        <v>8.957334268490014E-3</v>
      </c>
    </row>
    <row r="204" spans="1:25" ht="15">
      <c r="A204" s="5" t="s">
        <v>343</v>
      </c>
      <c r="B204" s="38">
        <v>0.45534896745773801</v>
      </c>
      <c r="C204" s="20">
        <f t="shared" si="48"/>
        <v>0.35061870494245828</v>
      </c>
      <c r="D204" s="20">
        <f t="shared" si="49"/>
        <v>0.10473026251527974</v>
      </c>
      <c r="E204" s="29">
        <v>0.60432398134629695</v>
      </c>
      <c r="F204" s="29">
        <f t="shared" si="50"/>
        <v>0.46532946563664868</v>
      </c>
      <c r="G204" s="26">
        <f t="shared" si="51"/>
        <v>0.1389945157096483</v>
      </c>
      <c r="H204" s="29">
        <v>0.42034417143912001</v>
      </c>
      <c r="I204" s="29">
        <f t="shared" si="52"/>
        <v>0.32366501200812242</v>
      </c>
      <c r="J204" s="30">
        <f t="shared" si="53"/>
        <v>9.6679159430997599E-2</v>
      </c>
      <c r="K204" s="29">
        <v>1.26103251431736</v>
      </c>
      <c r="L204" s="30">
        <f t="shared" si="54"/>
        <v>0.97099503602436721</v>
      </c>
      <c r="M204" s="29">
        <f t="shared" si="55"/>
        <v>0.29003747829299281</v>
      </c>
      <c r="N204" s="28">
        <v>0.53798073995870199</v>
      </c>
      <c r="O204" s="29">
        <f t="shared" si="56"/>
        <v>0.47880285856324478</v>
      </c>
      <c r="P204" s="29">
        <f t="shared" si="57"/>
        <v>5.9177881395457217E-2</v>
      </c>
      <c r="Q204" s="29">
        <v>0.713990117238258</v>
      </c>
      <c r="R204" s="29">
        <f t="shared" si="58"/>
        <v>0.6354512043420496</v>
      </c>
      <c r="S204" s="29">
        <f t="shared" si="59"/>
        <v>7.8538912896208388E-2</v>
      </c>
      <c r="T204" s="29">
        <v>0.49662365471188702</v>
      </c>
      <c r="U204" s="29">
        <f t="shared" si="60"/>
        <v>0.44199505269357947</v>
      </c>
      <c r="V204" s="29">
        <f t="shared" si="61"/>
        <v>5.4628602018307569E-2</v>
      </c>
      <c r="W204" s="29">
        <v>1.48987096413566</v>
      </c>
      <c r="X204" s="29">
        <f t="shared" si="62"/>
        <v>1.3259851580807374</v>
      </c>
      <c r="Y204" s="29">
        <f t="shared" si="63"/>
        <v>0.16388580605492259</v>
      </c>
    </row>
    <row r="205" spans="1:25" ht="15">
      <c r="A205" s="5" t="s">
        <v>344</v>
      </c>
      <c r="B205" s="38">
        <v>2.5681995409083199E-9</v>
      </c>
      <c r="C205" s="20">
        <f t="shared" si="48"/>
        <v>1.9775136464994064E-9</v>
      </c>
      <c r="D205" s="20">
        <f t="shared" si="49"/>
        <v>5.9068589440891356E-10</v>
      </c>
      <c r="E205" s="29">
        <v>3.4084288806419599E-9</v>
      </c>
      <c r="F205" s="29">
        <f t="shared" si="50"/>
        <v>2.6244902380943092E-9</v>
      </c>
      <c r="G205" s="26">
        <f t="shared" si="51"/>
        <v>7.8393864254765086E-10</v>
      </c>
      <c r="H205" s="29">
        <v>2.3707700802322099E-9</v>
      </c>
      <c r="I205" s="29">
        <f t="shared" si="52"/>
        <v>1.8254929617788017E-9</v>
      </c>
      <c r="J205" s="30">
        <f t="shared" si="53"/>
        <v>5.4527711845340831E-10</v>
      </c>
      <c r="K205" s="29">
        <v>7.11231024069664E-9</v>
      </c>
      <c r="L205" s="30">
        <f t="shared" si="54"/>
        <v>5.4764788853364131E-9</v>
      </c>
      <c r="M205" s="29">
        <f t="shared" si="55"/>
        <v>1.6358313553602273E-9</v>
      </c>
      <c r="N205" s="28">
        <v>3.0342484294920199E-9</v>
      </c>
      <c r="O205" s="29">
        <f t="shared" si="56"/>
        <v>2.7004811022478978E-9</v>
      </c>
      <c r="P205" s="29">
        <f t="shared" si="57"/>
        <v>3.3376732724412219E-10</v>
      </c>
      <c r="Q205" s="29">
        <v>4.02695344087842E-9</v>
      </c>
      <c r="R205" s="29">
        <f t="shared" si="58"/>
        <v>3.5839885623817937E-9</v>
      </c>
      <c r="S205" s="29">
        <f t="shared" si="59"/>
        <v>4.4296487849662619E-10</v>
      </c>
      <c r="T205" s="29">
        <v>2.8009916200230602E-9</v>
      </c>
      <c r="U205" s="29">
        <f t="shared" si="60"/>
        <v>2.4928825418205235E-9</v>
      </c>
      <c r="V205" s="29">
        <f t="shared" si="61"/>
        <v>3.081090782025366E-10</v>
      </c>
      <c r="W205" s="29">
        <v>8.4029748600691806E-9</v>
      </c>
      <c r="X205" s="29">
        <f t="shared" si="62"/>
        <v>7.478647625461571E-9</v>
      </c>
      <c r="Y205" s="29">
        <f t="shared" si="63"/>
        <v>9.2432723460760986E-10</v>
      </c>
    </row>
    <row r="206" spans="1:25" ht="15">
      <c r="A206" s="5" t="s">
        <v>345</v>
      </c>
      <c r="B206" s="38">
        <v>4.9336506419783498E-11</v>
      </c>
      <c r="C206" s="20">
        <f t="shared" si="48"/>
        <v>3.7989109943233295E-11</v>
      </c>
      <c r="D206" s="20">
        <f t="shared" si="49"/>
        <v>1.1347396476550205E-11</v>
      </c>
      <c r="E206" s="29">
        <v>6.5477767857435596E-11</v>
      </c>
      <c r="F206" s="29">
        <f t="shared" si="50"/>
        <v>5.0417881250225409E-11</v>
      </c>
      <c r="G206" s="26">
        <f t="shared" si="51"/>
        <v>1.5059886607210188E-11</v>
      </c>
      <c r="H206" s="29">
        <v>4.55437793754293E-11</v>
      </c>
      <c r="I206" s="29">
        <f t="shared" si="52"/>
        <v>3.5068710119080559E-11</v>
      </c>
      <c r="J206" s="30">
        <f t="shared" si="53"/>
        <v>1.047506925634874E-11</v>
      </c>
      <c r="K206" s="29">
        <v>1.36631338126288E-10</v>
      </c>
      <c r="L206" s="30">
        <f t="shared" si="54"/>
        <v>1.0520613035724176E-10</v>
      </c>
      <c r="M206" s="29">
        <f t="shared" si="55"/>
        <v>3.1425207769046243E-11</v>
      </c>
      <c r="N206" s="28">
        <v>5.8289558399308002E-11</v>
      </c>
      <c r="O206" s="29">
        <f t="shared" si="56"/>
        <v>5.187770697538412E-11</v>
      </c>
      <c r="P206" s="29">
        <f t="shared" si="57"/>
        <v>6.4118514239238804E-12</v>
      </c>
      <c r="Q206" s="29">
        <v>7.73599602069082E-11</v>
      </c>
      <c r="R206" s="29">
        <f t="shared" si="58"/>
        <v>6.8850364584148296E-11</v>
      </c>
      <c r="S206" s="29">
        <f t="shared" si="59"/>
        <v>8.5095956227599027E-12</v>
      </c>
      <c r="T206" s="29">
        <v>5.3808568548436301E-11</v>
      </c>
      <c r="U206" s="29">
        <f t="shared" si="60"/>
        <v>4.7889626008108308E-11</v>
      </c>
      <c r="V206" s="29">
        <f t="shared" si="61"/>
        <v>5.9189425403279929E-12</v>
      </c>
      <c r="W206" s="29">
        <v>1.6142570564530901E-10</v>
      </c>
      <c r="X206" s="29">
        <f t="shared" si="62"/>
        <v>1.4366887802432502E-10</v>
      </c>
      <c r="Y206" s="29">
        <f t="shared" si="63"/>
        <v>1.7756827620983991E-11</v>
      </c>
    </row>
    <row r="207" spans="1:25" ht="15">
      <c r="A207" s="5" t="s">
        <v>346</v>
      </c>
      <c r="B207" s="38">
        <v>7.8407369430558808E-3</v>
      </c>
      <c r="C207" s="20">
        <f t="shared" si="48"/>
        <v>6.0373674461530287E-3</v>
      </c>
      <c r="D207" s="20">
        <f t="shared" si="49"/>
        <v>1.8033694969028526E-3</v>
      </c>
      <c r="E207" s="29">
        <v>1.0405964885725399E-2</v>
      </c>
      <c r="F207" s="29">
        <f t="shared" si="50"/>
        <v>8.0125929620085586E-3</v>
      </c>
      <c r="G207" s="26">
        <f t="shared" si="51"/>
        <v>2.3933719237168418E-3</v>
      </c>
      <c r="H207" s="29">
        <v>7.2379829742488999E-3</v>
      </c>
      <c r="I207" s="29">
        <f t="shared" si="52"/>
        <v>5.573246890171653E-3</v>
      </c>
      <c r="J207" s="30">
        <f t="shared" si="53"/>
        <v>1.6647360840772471E-3</v>
      </c>
      <c r="K207" s="29">
        <v>2.1713948922746699E-2</v>
      </c>
      <c r="L207" s="30">
        <f t="shared" si="54"/>
        <v>1.671974067051496E-2</v>
      </c>
      <c r="M207" s="29">
        <f t="shared" si="55"/>
        <v>4.9942082522317407E-3</v>
      </c>
      <c r="N207" s="28">
        <v>9.2635885088247893E-3</v>
      </c>
      <c r="O207" s="29">
        <f t="shared" si="56"/>
        <v>8.2445937728540634E-3</v>
      </c>
      <c r="P207" s="29">
        <f t="shared" si="57"/>
        <v>1.0189947359707269E-3</v>
      </c>
      <c r="Q207" s="29">
        <v>1.2294326086786199E-2</v>
      </c>
      <c r="R207" s="29">
        <f t="shared" si="58"/>
        <v>1.0941950217239718E-2</v>
      </c>
      <c r="S207" s="29">
        <f t="shared" si="59"/>
        <v>1.352375869546482E-3</v>
      </c>
      <c r="T207" s="29">
        <v>8.5514533129062605E-3</v>
      </c>
      <c r="U207" s="29">
        <f t="shared" si="60"/>
        <v>7.6107934484865719E-3</v>
      </c>
      <c r="V207" s="29">
        <f t="shared" si="61"/>
        <v>9.4065986441968865E-4</v>
      </c>
      <c r="W207" s="29">
        <v>2.5654359938718799E-2</v>
      </c>
      <c r="X207" s="29">
        <f t="shared" si="62"/>
        <v>2.283238034545973E-2</v>
      </c>
      <c r="Y207" s="29">
        <f t="shared" si="63"/>
        <v>2.8219795932590678E-3</v>
      </c>
    </row>
    <row r="208" spans="1:25" ht="15">
      <c r="A208" s="5" t="s">
        <v>347</v>
      </c>
      <c r="B208" s="38">
        <v>3.49700545306196E-3</v>
      </c>
      <c r="C208" s="20">
        <f t="shared" si="48"/>
        <v>2.6926941988577092E-3</v>
      </c>
      <c r="D208" s="20">
        <f t="shared" si="49"/>
        <v>8.0431125420425079E-4</v>
      </c>
      <c r="E208" s="29">
        <v>4.6411091475248804E-3</v>
      </c>
      <c r="F208" s="29">
        <f t="shared" si="50"/>
        <v>3.5736540435941581E-3</v>
      </c>
      <c r="G208" s="26">
        <f t="shared" si="51"/>
        <v>1.0674551039307225E-3</v>
      </c>
      <c r="H208" s="29">
        <v>3.2281743557963502E-3</v>
      </c>
      <c r="I208" s="29">
        <f t="shared" si="52"/>
        <v>2.4856942539631896E-3</v>
      </c>
      <c r="J208" s="30">
        <f t="shared" si="53"/>
        <v>7.4248010183316062E-4</v>
      </c>
      <c r="K208" s="29">
        <v>9.6845230673890496E-3</v>
      </c>
      <c r="L208" s="30">
        <f t="shared" si="54"/>
        <v>7.4570827618895682E-3</v>
      </c>
      <c r="M208" s="29">
        <f t="shared" si="55"/>
        <v>2.2274403054994814E-3</v>
      </c>
      <c r="N208" s="28">
        <v>4.1316039251862403E-3</v>
      </c>
      <c r="O208" s="29">
        <f t="shared" si="56"/>
        <v>3.6771274934157541E-3</v>
      </c>
      <c r="P208" s="29">
        <f t="shared" si="57"/>
        <v>4.5447643177048643E-4</v>
      </c>
      <c r="Q208" s="29">
        <v>5.4833271004315499E-3</v>
      </c>
      <c r="R208" s="29">
        <f t="shared" si="58"/>
        <v>4.8801611193840791E-3</v>
      </c>
      <c r="S208" s="29">
        <f t="shared" si="59"/>
        <v>6.0316598104747049E-4</v>
      </c>
      <c r="T208" s="29">
        <v>3.81398828758345E-3</v>
      </c>
      <c r="U208" s="29">
        <f t="shared" si="60"/>
        <v>3.3944495759492704E-3</v>
      </c>
      <c r="V208" s="29">
        <f t="shared" si="61"/>
        <v>4.1953871163417949E-4</v>
      </c>
      <c r="W208" s="29">
        <v>1.1441964862750301E-2</v>
      </c>
      <c r="X208" s="29">
        <f t="shared" si="62"/>
        <v>1.0183348727847768E-2</v>
      </c>
      <c r="Y208" s="29">
        <f t="shared" si="63"/>
        <v>1.2586161349025331E-3</v>
      </c>
    </row>
    <row r="209" spans="1:25" ht="15">
      <c r="A209" s="5" t="s">
        <v>349</v>
      </c>
      <c r="B209" s="38">
        <v>0.77446579213127897</v>
      </c>
      <c r="C209" s="20">
        <f t="shared" si="48"/>
        <v>0.59633865994108481</v>
      </c>
      <c r="D209" s="20">
        <f t="shared" si="49"/>
        <v>0.17812713219019416</v>
      </c>
      <c r="E209" s="29">
        <v>1.02784520085846</v>
      </c>
      <c r="F209" s="29">
        <f t="shared" si="50"/>
        <v>0.79144080466101419</v>
      </c>
      <c r="G209" s="26">
        <f t="shared" si="51"/>
        <v>0.2364043961974458</v>
      </c>
      <c r="H209" s="29">
        <v>0.71492899944168498</v>
      </c>
      <c r="I209" s="29">
        <f t="shared" si="52"/>
        <v>0.55049532957009739</v>
      </c>
      <c r="J209" s="30">
        <f t="shared" si="53"/>
        <v>0.16443366987158756</v>
      </c>
      <c r="K209" s="29">
        <v>2.14478699832505</v>
      </c>
      <c r="L209" s="30">
        <f t="shared" si="54"/>
        <v>1.6514859887102886</v>
      </c>
      <c r="M209" s="29">
        <f t="shared" si="55"/>
        <v>0.49330100961476153</v>
      </c>
      <c r="N209" s="28">
        <v>0.91500741123819096</v>
      </c>
      <c r="O209" s="29">
        <f t="shared" si="56"/>
        <v>0.81435659600198995</v>
      </c>
      <c r="P209" s="29">
        <f t="shared" si="57"/>
        <v>0.10065081523620101</v>
      </c>
      <c r="Q209" s="29">
        <v>1.2143673561138699</v>
      </c>
      <c r="R209" s="29">
        <f t="shared" si="58"/>
        <v>1.0807869469413443</v>
      </c>
      <c r="S209" s="29">
        <f t="shared" si="59"/>
        <v>0.1335804091725257</v>
      </c>
      <c r="T209" s="29">
        <v>0.84466652968367495</v>
      </c>
      <c r="U209" s="29">
        <f t="shared" si="60"/>
        <v>0.75175321141847073</v>
      </c>
      <c r="V209" s="29">
        <f t="shared" si="61"/>
        <v>9.2913318265204242E-2</v>
      </c>
      <c r="W209" s="29">
        <v>2.5339995890510298</v>
      </c>
      <c r="X209" s="29">
        <f t="shared" si="62"/>
        <v>2.2552596342554168</v>
      </c>
      <c r="Y209" s="29">
        <f t="shared" si="63"/>
        <v>0.27873995479561331</v>
      </c>
    </row>
    <row r="210" spans="1:25" ht="15">
      <c r="A210" s="5" t="s">
        <v>352</v>
      </c>
      <c r="B210" s="38">
        <v>123.444633219791</v>
      </c>
      <c r="C210" s="20">
        <f t="shared" si="48"/>
        <v>95.052367579239075</v>
      </c>
      <c r="D210" s="20">
        <f t="shared" si="49"/>
        <v>28.39226564055193</v>
      </c>
      <c r="E210" s="29">
        <v>163.83160510875999</v>
      </c>
      <c r="F210" s="29">
        <f t="shared" si="50"/>
        <v>126.1503359337452</v>
      </c>
      <c r="G210" s="26">
        <f t="shared" si="51"/>
        <v>37.681269175014798</v>
      </c>
      <c r="H210" s="29">
        <v>113.95486929306701</v>
      </c>
      <c r="I210" s="29">
        <f t="shared" si="52"/>
        <v>87.745249355661599</v>
      </c>
      <c r="J210" s="30">
        <f t="shared" si="53"/>
        <v>26.209619937405414</v>
      </c>
      <c r="K210" s="29">
        <v>341.86460787919998</v>
      </c>
      <c r="L210" s="30">
        <f t="shared" si="54"/>
        <v>263.235748066984</v>
      </c>
      <c r="M210" s="29">
        <f t="shared" si="55"/>
        <v>78.628859812215993</v>
      </c>
      <c r="N210" s="28">
        <v>145.846021117151</v>
      </c>
      <c r="O210" s="29">
        <f t="shared" si="56"/>
        <v>129.80295879426438</v>
      </c>
      <c r="P210" s="29">
        <f t="shared" si="57"/>
        <v>16.043062322886609</v>
      </c>
      <c r="Q210" s="29">
        <v>193.56198090690299</v>
      </c>
      <c r="R210" s="29">
        <f t="shared" si="58"/>
        <v>172.27016300714365</v>
      </c>
      <c r="S210" s="29">
        <f t="shared" si="59"/>
        <v>21.29181789975933</v>
      </c>
      <c r="T210" s="29">
        <v>134.63415816325801</v>
      </c>
      <c r="U210" s="29">
        <f t="shared" si="60"/>
        <v>119.82440076529963</v>
      </c>
      <c r="V210" s="29">
        <f t="shared" si="61"/>
        <v>14.80975739795838</v>
      </c>
      <c r="W210" s="29">
        <v>403.902474489773</v>
      </c>
      <c r="X210" s="29">
        <f t="shared" si="62"/>
        <v>359.47320229589798</v>
      </c>
      <c r="Y210" s="29">
        <f t="shared" si="63"/>
        <v>44.429272193875029</v>
      </c>
    </row>
    <row r="211" spans="1:25" ht="15">
      <c r="A211" s="5" t="s">
        <v>353</v>
      </c>
      <c r="B211" s="38">
        <v>96.251333475346001</v>
      </c>
      <c r="C211" s="20">
        <f t="shared" si="48"/>
        <v>74.113526776016428</v>
      </c>
      <c r="D211" s="20">
        <f t="shared" si="49"/>
        <v>22.13780669932958</v>
      </c>
      <c r="E211" s="29">
        <v>127.741563531952</v>
      </c>
      <c r="F211" s="29">
        <f t="shared" si="50"/>
        <v>98.361003919603036</v>
      </c>
      <c r="G211" s="26">
        <f t="shared" si="51"/>
        <v>29.380559612348961</v>
      </c>
      <c r="H211" s="29">
        <v>88.852045158881097</v>
      </c>
      <c r="I211" s="29">
        <f t="shared" si="52"/>
        <v>68.416074772338447</v>
      </c>
      <c r="J211" s="30">
        <f t="shared" si="53"/>
        <v>20.435970386542653</v>
      </c>
      <c r="K211" s="29">
        <v>266.55613547664302</v>
      </c>
      <c r="L211" s="30">
        <f t="shared" si="54"/>
        <v>205.24822431701514</v>
      </c>
      <c r="M211" s="29">
        <f t="shared" si="55"/>
        <v>61.307911159627899</v>
      </c>
      <c r="N211" s="28">
        <v>113.71797743207701</v>
      </c>
      <c r="O211" s="29">
        <f t="shared" si="56"/>
        <v>101.20899991454854</v>
      </c>
      <c r="P211" s="29">
        <f t="shared" si="57"/>
        <v>12.508977517528471</v>
      </c>
      <c r="Q211" s="29">
        <v>150.92271155480199</v>
      </c>
      <c r="R211" s="29">
        <f t="shared" si="58"/>
        <v>134.32121328377377</v>
      </c>
      <c r="S211" s="29">
        <f t="shared" si="59"/>
        <v>16.60149827102822</v>
      </c>
      <c r="T211" s="29">
        <v>104.975946839839</v>
      </c>
      <c r="U211" s="29">
        <f t="shared" si="60"/>
        <v>93.428592687456714</v>
      </c>
      <c r="V211" s="29">
        <f t="shared" si="61"/>
        <v>11.54735415238229</v>
      </c>
      <c r="W211" s="29">
        <v>314.927840519516</v>
      </c>
      <c r="X211" s="29">
        <f t="shared" si="62"/>
        <v>280.28577806236922</v>
      </c>
      <c r="Y211" s="29">
        <f t="shared" si="63"/>
        <v>34.642062457146757</v>
      </c>
    </row>
    <row r="212" spans="1:25" ht="15">
      <c r="A212" s="5" t="s">
        <v>354</v>
      </c>
      <c r="B212" s="38">
        <v>0</v>
      </c>
      <c r="C212" s="20">
        <f t="shared" si="48"/>
        <v>0</v>
      </c>
      <c r="D212" s="20">
        <f t="shared" si="49"/>
        <v>0</v>
      </c>
      <c r="E212" s="29">
        <v>0</v>
      </c>
      <c r="F212" s="29">
        <f t="shared" si="50"/>
        <v>0</v>
      </c>
      <c r="G212" s="26">
        <f t="shared" si="51"/>
        <v>0</v>
      </c>
      <c r="H212" s="29">
        <v>0</v>
      </c>
      <c r="I212" s="29">
        <f t="shared" si="52"/>
        <v>0</v>
      </c>
      <c r="J212" s="30">
        <f t="shared" si="53"/>
        <v>0</v>
      </c>
      <c r="K212" s="29">
        <v>0</v>
      </c>
      <c r="L212" s="30">
        <f t="shared" si="54"/>
        <v>0</v>
      </c>
      <c r="M212" s="29">
        <f t="shared" si="55"/>
        <v>0</v>
      </c>
      <c r="N212" s="28">
        <v>0</v>
      </c>
      <c r="O212" s="29">
        <f t="shared" si="56"/>
        <v>0</v>
      </c>
      <c r="P212" s="29">
        <f t="shared" si="57"/>
        <v>0</v>
      </c>
      <c r="Q212" s="29">
        <v>0</v>
      </c>
      <c r="R212" s="29">
        <f t="shared" si="58"/>
        <v>0</v>
      </c>
      <c r="S212" s="29">
        <f t="shared" si="59"/>
        <v>0</v>
      </c>
      <c r="T212" s="29">
        <v>0</v>
      </c>
      <c r="U212" s="29">
        <f t="shared" si="60"/>
        <v>0</v>
      </c>
      <c r="V212" s="29">
        <f t="shared" si="61"/>
        <v>0</v>
      </c>
      <c r="W212" s="29">
        <v>0</v>
      </c>
      <c r="X212" s="29">
        <f t="shared" si="62"/>
        <v>0</v>
      </c>
      <c r="Y212" s="29">
        <f t="shared" si="63"/>
        <v>0</v>
      </c>
    </row>
    <row r="213" spans="1:25" ht="15">
      <c r="A213" s="5" t="s">
        <v>355</v>
      </c>
      <c r="B213" s="38">
        <v>1.9404302735383701E-7</v>
      </c>
      <c r="C213" s="20">
        <f t="shared" si="48"/>
        <v>1.4941313106245451E-7</v>
      </c>
      <c r="D213" s="20">
        <f t="shared" si="49"/>
        <v>4.4629896291382513E-8</v>
      </c>
      <c r="E213" s="29">
        <v>2.5752744207955798E-7</v>
      </c>
      <c r="F213" s="29">
        <f t="shared" si="50"/>
        <v>1.9829613040125966E-7</v>
      </c>
      <c r="G213" s="26">
        <f t="shared" si="51"/>
        <v>5.9231311678298339E-8</v>
      </c>
      <c r="H213" s="29">
        <v>1.7912603604214199E-7</v>
      </c>
      <c r="I213" s="29">
        <f t="shared" si="52"/>
        <v>1.3792704775244933E-7</v>
      </c>
      <c r="J213" s="30">
        <f t="shared" si="53"/>
        <v>4.119898828969266E-8</v>
      </c>
      <c r="K213" s="29">
        <v>5.37378108126427E-7</v>
      </c>
      <c r="L213" s="30">
        <f t="shared" si="54"/>
        <v>4.1378114325734879E-7</v>
      </c>
      <c r="M213" s="29">
        <f t="shared" si="55"/>
        <v>1.2359696486907822E-7</v>
      </c>
      <c r="N213" s="28">
        <v>2.2925584310089101E-7</v>
      </c>
      <c r="O213" s="29">
        <f t="shared" si="56"/>
        <v>2.0403770035979301E-7</v>
      </c>
      <c r="P213" s="29">
        <f t="shared" si="57"/>
        <v>2.5218142741098011E-8</v>
      </c>
      <c r="Q213" s="29">
        <v>3.0426071815456801E-7</v>
      </c>
      <c r="R213" s="29">
        <f t="shared" si="58"/>
        <v>2.7079203915756554E-7</v>
      </c>
      <c r="S213" s="29">
        <f t="shared" si="59"/>
        <v>3.3468678997002483E-8</v>
      </c>
      <c r="T213" s="29">
        <v>2.1163187863111801E-7</v>
      </c>
      <c r="U213" s="29">
        <f t="shared" si="60"/>
        <v>1.8835237198169503E-7</v>
      </c>
      <c r="V213" s="29">
        <f t="shared" si="61"/>
        <v>2.3279506649422982E-8</v>
      </c>
      <c r="W213" s="29">
        <v>6.3489563589335495E-7</v>
      </c>
      <c r="X213" s="29">
        <f t="shared" si="62"/>
        <v>5.6505711594508587E-7</v>
      </c>
      <c r="Y213" s="29">
        <f t="shared" si="63"/>
        <v>6.9838519948269051E-8</v>
      </c>
    </row>
    <row r="214" spans="1:25" ht="15">
      <c r="A214" s="5" t="s">
        <v>356</v>
      </c>
      <c r="B214" s="38">
        <v>1.34541530035039E-2</v>
      </c>
      <c r="C214" s="20">
        <f t="shared" si="48"/>
        <v>1.0359697812698004E-2</v>
      </c>
      <c r="D214" s="20">
        <f t="shared" si="49"/>
        <v>3.094455190805897E-3</v>
      </c>
      <c r="E214" s="29">
        <v>1.7855903690995802E-2</v>
      </c>
      <c r="F214" s="29">
        <f t="shared" si="50"/>
        <v>1.3749045842066768E-2</v>
      </c>
      <c r="G214" s="26">
        <f t="shared" si="51"/>
        <v>4.1068578489290349E-3</v>
      </c>
      <c r="H214" s="29">
        <v>1.2419869596383601E-2</v>
      </c>
      <c r="I214" s="29">
        <f t="shared" si="52"/>
        <v>9.5632995892153735E-3</v>
      </c>
      <c r="J214" s="30">
        <f t="shared" si="53"/>
        <v>2.8565700071682284E-3</v>
      </c>
      <c r="K214" s="29">
        <v>3.7259608789150703E-2</v>
      </c>
      <c r="L214" s="30">
        <f t="shared" si="54"/>
        <v>2.8689898767646042E-2</v>
      </c>
      <c r="M214" s="29">
        <f t="shared" si="55"/>
        <v>8.5697100215046621E-3</v>
      </c>
      <c r="N214" s="28">
        <v>1.5895666193674701E-2</v>
      </c>
      <c r="O214" s="29">
        <f t="shared" si="56"/>
        <v>1.4147142912370484E-2</v>
      </c>
      <c r="P214" s="29">
        <f t="shared" si="57"/>
        <v>1.748523281304217E-3</v>
      </c>
      <c r="Q214" s="29">
        <v>2.1096198667025199E-2</v>
      </c>
      <c r="R214" s="29">
        <f t="shared" si="58"/>
        <v>1.8775616813652429E-2</v>
      </c>
      <c r="S214" s="29">
        <f t="shared" si="59"/>
        <v>2.3205818533727717E-3</v>
      </c>
      <c r="T214" s="29">
        <v>1.4673692295729601E-2</v>
      </c>
      <c r="U214" s="29">
        <f t="shared" si="60"/>
        <v>1.3059586143199345E-2</v>
      </c>
      <c r="V214" s="29">
        <f t="shared" si="61"/>
        <v>1.6141061525302561E-3</v>
      </c>
      <c r="W214" s="29">
        <v>4.4021076887188697E-2</v>
      </c>
      <c r="X214" s="29">
        <f t="shared" si="62"/>
        <v>3.9178758429597942E-2</v>
      </c>
      <c r="Y214" s="29">
        <f t="shared" si="63"/>
        <v>4.8423184575907569E-3</v>
      </c>
    </row>
    <row r="215" spans="1:25" ht="15">
      <c r="A215" s="5" t="s">
        <v>358</v>
      </c>
      <c r="B215" s="38">
        <v>1.29394931585773E-4</v>
      </c>
      <c r="C215" s="20">
        <f t="shared" si="48"/>
        <v>9.9634097321045213E-5</v>
      </c>
      <c r="D215" s="20">
        <f t="shared" si="49"/>
        <v>2.9760834264727792E-5</v>
      </c>
      <c r="E215" s="29">
        <v>1.7172864288794899E-4</v>
      </c>
      <c r="F215" s="29">
        <f t="shared" si="50"/>
        <v>1.3223105502372073E-4</v>
      </c>
      <c r="G215" s="26">
        <f t="shared" si="51"/>
        <v>3.9497587864228269E-5</v>
      </c>
      <c r="H215" s="29">
        <v>1.19447740508804E-4</v>
      </c>
      <c r="I215" s="29">
        <f t="shared" si="52"/>
        <v>9.1974760191779084E-5</v>
      </c>
      <c r="J215" s="30">
        <f t="shared" si="53"/>
        <v>2.7472980317024921E-5</v>
      </c>
      <c r="K215" s="29">
        <v>3.5834322152641099E-4</v>
      </c>
      <c r="L215" s="30">
        <f t="shared" si="54"/>
        <v>2.7592428057533649E-4</v>
      </c>
      <c r="M215" s="29">
        <f t="shared" si="55"/>
        <v>8.2418940951074527E-5</v>
      </c>
      <c r="N215" s="28">
        <v>1.52876114840166E-4</v>
      </c>
      <c r="O215" s="29">
        <f t="shared" si="56"/>
        <v>1.3605974220774774E-4</v>
      </c>
      <c r="P215" s="29">
        <f t="shared" si="57"/>
        <v>1.6816372632418262E-5</v>
      </c>
      <c r="Q215" s="29">
        <v>2.02892087114565E-4</v>
      </c>
      <c r="R215" s="29">
        <f t="shared" si="58"/>
        <v>1.8057395753196285E-4</v>
      </c>
      <c r="S215" s="29">
        <f t="shared" si="59"/>
        <v>2.2318129582602151E-5</v>
      </c>
      <c r="T215" s="29">
        <v>1.41123815837543E-4</v>
      </c>
      <c r="U215" s="29">
        <f t="shared" si="60"/>
        <v>1.2560019609541328E-4</v>
      </c>
      <c r="V215" s="29">
        <f t="shared" si="61"/>
        <v>1.552361974212973E-5</v>
      </c>
      <c r="W215" s="29">
        <v>4.2337144751263E-4</v>
      </c>
      <c r="X215" s="29">
        <f t="shared" si="62"/>
        <v>3.7680058828624068E-4</v>
      </c>
      <c r="Y215" s="29">
        <f t="shared" si="63"/>
        <v>4.6570859226389301E-5</v>
      </c>
    </row>
    <row r="216" spans="1:25" ht="15">
      <c r="A216" s="5" t="s">
        <v>359</v>
      </c>
      <c r="B216" s="38">
        <v>3.4831590489367699E-8</v>
      </c>
      <c r="C216" s="20">
        <f t="shared" si="48"/>
        <v>2.6820324676813129E-8</v>
      </c>
      <c r="D216" s="20">
        <f t="shared" si="49"/>
        <v>8.0112658125545719E-9</v>
      </c>
      <c r="E216" s="29">
        <v>4.6227326612115697E-8</v>
      </c>
      <c r="F216" s="29">
        <f t="shared" si="50"/>
        <v>3.559504149132909E-8</v>
      </c>
      <c r="G216" s="26">
        <f t="shared" si="51"/>
        <v>1.0632285120786611E-8</v>
      </c>
      <c r="H216" s="29">
        <v>3.2153923892489999E-8</v>
      </c>
      <c r="I216" s="29">
        <f t="shared" si="52"/>
        <v>2.4758521397217301E-8</v>
      </c>
      <c r="J216" s="30">
        <f t="shared" si="53"/>
        <v>7.3954024952727003E-9</v>
      </c>
      <c r="K216" s="29">
        <v>9.6461771677469905E-8</v>
      </c>
      <c r="L216" s="30">
        <f t="shared" si="54"/>
        <v>7.4275564191651835E-8</v>
      </c>
      <c r="M216" s="29">
        <f t="shared" si="55"/>
        <v>2.218620748581808E-8</v>
      </c>
      <c r="N216" s="28">
        <v>4.1152448264083797E-8</v>
      </c>
      <c r="O216" s="29">
        <f t="shared" si="56"/>
        <v>3.6625678955034581E-8</v>
      </c>
      <c r="P216" s="29">
        <f t="shared" si="57"/>
        <v>4.5267693090492176E-9</v>
      </c>
      <c r="Q216" s="29">
        <v>5.4616158494763302E-8</v>
      </c>
      <c r="R216" s="29">
        <f t="shared" si="58"/>
        <v>4.8608381060339338E-8</v>
      </c>
      <c r="S216" s="29">
        <f t="shared" si="59"/>
        <v>6.0077774344239634E-9</v>
      </c>
      <c r="T216" s="29">
        <v>3.7988867889248101E-8</v>
      </c>
      <c r="U216" s="29">
        <f t="shared" si="60"/>
        <v>3.3810092421430813E-8</v>
      </c>
      <c r="V216" s="29">
        <f t="shared" si="61"/>
        <v>4.178775467817291E-9</v>
      </c>
      <c r="W216" s="29">
        <v>1.13966603667744E-7</v>
      </c>
      <c r="X216" s="29">
        <f t="shared" si="62"/>
        <v>1.0143027726429216E-7</v>
      </c>
      <c r="Y216" s="29">
        <f t="shared" si="63"/>
        <v>1.253632640345184E-8</v>
      </c>
    </row>
    <row r="217" spans="1:25" ht="15">
      <c r="A217" s="5" t="s">
        <v>360</v>
      </c>
      <c r="B217" s="38">
        <v>2.4387580910250899E-6</v>
      </c>
      <c r="C217" s="20">
        <f t="shared" si="48"/>
        <v>1.8778437300893193E-6</v>
      </c>
      <c r="D217" s="20">
        <f t="shared" si="49"/>
        <v>5.6091436093577066E-7</v>
      </c>
      <c r="E217" s="29">
        <v>3.23663850021921E-6</v>
      </c>
      <c r="F217" s="29">
        <f t="shared" si="50"/>
        <v>2.4922116451687919E-6</v>
      </c>
      <c r="G217" s="26">
        <f t="shared" si="51"/>
        <v>7.4442685505041829E-7</v>
      </c>
      <c r="H217" s="29">
        <v>2.2512793975041498E-6</v>
      </c>
      <c r="I217" s="29">
        <f t="shared" si="52"/>
        <v>1.7334851360781954E-6</v>
      </c>
      <c r="J217" s="30">
        <f t="shared" si="53"/>
        <v>5.1779426142595453E-7</v>
      </c>
      <c r="K217" s="29">
        <v>6.7538381925124601E-6</v>
      </c>
      <c r="L217" s="30">
        <f t="shared" si="54"/>
        <v>5.2004554082345947E-6</v>
      </c>
      <c r="M217" s="29">
        <f t="shared" si="55"/>
        <v>1.5533827842778658E-6</v>
      </c>
      <c r="N217" s="28">
        <v>2.8813173547203099E-6</v>
      </c>
      <c r="O217" s="29">
        <f t="shared" si="56"/>
        <v>2.5643724457010759E-6</v>
      </c>
      <c r="P217" s="29">
        <f t="shared" si="57"/>
        <v>3.169449090192341E-7</v>
      </c>
      <c r="Q217" s="29">
        <v>3.82398841277348E-6</v>
      </c>
      <c r="R217" s="29">
        <f t="shared" si="58"/>
        <v>3.4033496873683971E-6</v>
      </c>
      <c r="S217" s="29">
        <f t="shared" si="59"/>
        <v>4.2063872540508278E-7</v>
      </c>
      <c r="T217" s="29">
        <v>2.6598170692798901E-6</v>
      </c>
      <c r="U217" s="29">
        <f t="shared" si="60"/>
        <v>2.3672371916591021E-6</v>
      </c>
      <c r="V217" s="29">
        <f t="shared" si="61"/>
        <v>2.9257987762078793E-7</v>
      </c>
      <c r="W217" s="29">
        <v>7.9794512078396808E-6</v>
      </c>
      <c r="X217" s="29">
        <f t="shared" si="62"/>
        <v>7.1017115749773159E-6</v>
      </c>
      <c r="Y217" s="29">
        <f t="shared" si="63"/>
        <v>8.7773963286236494E-7</v>
      </c>
    </row>
    <row r="218" spans="1:25" ht="15">
      <c r="A218" s="5" t="s">
        <v>361</v>
      </c>
      <c r="B218" s="38">
        <v>9.4034743674289503E-3</v>
      </c>
      <c r="C218" s="20">
        <f t="shared" si="48"/>
        <v>7.2406752629202917E-3</v>
      </c>
      <c r="D218" s="20">
        <f t="shared" si="49"/>
        <v>2.1627991045086586E-3</v>
      </c>
      <c r="E218" s="29">
        <v>1.24799779385466E-2</v>
      </c>
      <c r="F218" s="29">
        <f t="shared" si="50"/>
        <v>9.6095830126808821E-3</v>
      </c>
      <c r="G218" s="26">
        <f t="shared" si="51"/>
        <v>2.8703949258657179E-3</v>
      </c>
      <c r="H218" s="29">
        <v>8.6805854940096901E-3</v>
      </c>
      <c r="I218" s="29">
        <f t="shared" si="52"/>
        <v>6.6840508303874615E-3</v>
      </c>
      <c r="J218" s="30">
        <f t="shared" si="53"/>
        <v>1.9965346636222287E-3</v>
      </c>
      <c r="K218" s="29">
        <v>2.60417564820291E-2</v>
      </c>
      <c r="L218" s="30">
        <f t="shared" si="54"/>
        <v>2.0052152491162406E-2</v>
      </c>
      <c r="M218" s="29">
        <f t="shared" si="55"/>
        <v>5.989603990866693E-3</v>
      </c>
      <c r="N218" s="28">
        <v>1.1109914504948699E-2</v>
      </c>
      <c r="O218" s="29">
        <f t="shared" si="56"/>
        <v>9.8878239094043422E-3</v>
      </c>
      <c r="P218" s="29">
        <f t="shared" si="57"/>
        <v>1.222090595544357E-3</v>
      </c>
      <c r="Q218" s="29">
        <v>1.4744708445332501E-2</v>
      </c>
      <c r="R218" s="29">
        <f t="shared" si="58"/>
        <v>1.3122790516345925E-2</v>
      </c>
      <c r="S218" s="29">
        <f t="shared" si="59"/>
        <v>1.621917928986575E-3</v>
      </c>
      <c r="T218" s="29">
        <v>1.02558436300299E-2</v>
      </c>
      <c r="U218" s="29">
        <f t="shared" si="60"/>
        <v>9.1277008307266115E-3</v>
      </c>
      <c r="V218" s="29">
        <f t="shared" si="61"/>
        <v>1.1281427993032891E-3</v>
      </c>
      <c r="W218" s="29">
        <v>3.0767530890089601E-2</v>
      </c>
      <c r="X218" s="29">
        <f t="shared" si="62"/>
        <v>2.7383102492179744E-2</v>
      </c>
      <c r="Y218" s="29">
        <f t="shared" si="63"/>
        <v>3.3844283979098562E-3</v>
      </c>
    </row>
    <row r="219" spans="1:25" ht="15">
      <c r="A219" s="5" t="s">
        <v>363</v>
      </c>
      <c r="B219" s="38">
        <v>1.9953122327923101</v>
      </c>
      <c r="C219" s="20">
        <f t="shared" si="48"/>
        <v>1.5363904192500788</v>
      </c>
      <c r="D219" s="20">
        <f t="shared" si="49"/>
        <v>0.45892181354223133</v>
      </c>
      <c r="E219" s="29">
        <v>2.6481119289283002</v>
      </c>
      <c r="F219" s="29">
        <f t="shared" si="50"/>
        <v>2.039046185274791</v>
      </c>
      <c r="G219" s="26">
        <f t="shared" si="51"/>
        <v>0.60906574365350907</v>
      </c>
      <c r="H219" s="29">
        <v>1.8419232878424601</v>
      </c>
      <c r="I219" s="29">
        <f t="shared" si="52"/>
        <v>1.4182809316386942</v>
      </c>
      <c r="J219" s="30">
        <f t="shared" si="53"/>
        <v>0.42364235620376584</v>
      </c>
      <c r="K219" s="29">
        <v>5.52576986352737</v>
      </c>
      <c r="L219" s="30">
        <f t="shared" si="54"/>
        <v>4.2548427949160752</v>
      </c>
      <c r="M219" s="29">
        <f t="shared" si="55"/>
        <v>1.2709270686112952</v>
      </c>
      <c r="N219" s="28">
        <v>2.3573997706404999</v>
      </c>
      <c r="O219" s="29">
        <f t="shared" si="56"/>
        <v>2.0980857958700447</v>
      </c>
      <c r="P219" s="29">
        <f t="shared" si="57"/>
        <v>0.25931397477045498</v>
      </c>
      <c r="Q219" s="29">
        <v>3.1286624475557598</v>
      </c>
      <c r="R219" s="29">
        <f t="shared" si="58"/>
        <v>2.7845095783246263</v>
      </c>
      <c r="S219" s="29">
        <f t="shared" si="59"/>
        <v>0.34415286923113358</v>
      </c>
      <c r="T219" s="29">
        <v>2.17617547015218</v>
      </c>
      <c r="U219" s="29">
        <f t="shared" si="60"/>
        <v>1.9367961684354402</v>
      </c>
      <c r="V219" s="29">
        <f t="shared" si="61"/>
        <v>0.2393793017167398</v>
      </c>
      <c r="W219" s="29">
        <v>6.5285264104565304</v>
      </c>
      <c r="X219" s="29">
        <f t="shared" si="62"/>
        <v>5.810388505306312</v>
      </c>
      <c r="Y219" s="29">
        <f t="shared" si="63"/>
        <v>0.71813790515021836</v>
      </c>
    </row>
    <row r="220" spans="1:25" ht="15">
      <c r="A220" s="5" t="s">
        <v>364</v>
      </c>
      <c r="B220" s="38">
        <v>1.12965244741497E-3</v>
      </c>
      <c r="C220" s="20">
        <f t="shared" si="48"/>
        <v>8.6983238450952694E-4</v>
      </c>
      <c r="D220" s="20">
        <f t="shared" si="49"/>
        <v>2.5982006290544308E-4</v>
      </c>
      <c r="E220" s="29">
        <v>1.49923709802364E-3</v>
      </c>
      <c r="F220" s="29">
        <f t="shared" si="50"/>
        <v>1.154412565478203E-3</v>
      </c>
      <c r="G220" s="26">
        <f t="shared" si="51"/>
        <v>3.4482453254543725E-4</v>
      </c>
      <c r="H220" s="29">
        <v>1.0428108021720501E-3</v>
      </c>
      <c r="I220" s="29">
        <f t="shared" si="52"/>
        <v>8.0296431767247858E-4</v>
      </c>
      <c r="J220" s="30">
        <f t="shared" si="53"/>
        <v>2.3984648449957153E-4</v>
      </c>
      <c r="K220" s="29">
        <v>3.1284324065161502E-3</v>
      </c>
      <c r="L220" s="30">
        <f t="shared" si="54"/>
        <v>2.4088929530174355E-3</v>
      </c>
      <c r="M220" s="29">
        <f t="shared" si="55"/>
        <v>7.1953945349871454E-4</v>
      </c>
      <c r="N220" s="28">
        <v>1.3346494732369601E-3</v>
      </c>
      <c r="O220" s="29">
        <f t="shared" si="56"/>
        <v>1.1878380311808945E-3</v>
      </c>
      <c r="P220" s="29">
        <f t="shared" si="57"/>
        <v>1.4681144205606561E-4</v>
      </c>
      <c r="Q220" s="29">
        <v>1.77130232197827E-3</v>
      </c>
      <c r="R220" s="29">
        <f t="shared" si="58"/>
        <v>1.5764590665606603E-3</v>
      </c>
      <c r="S220" s="29">
        <f t="shared" si="59"/>
        <v>1.9484325541760969E-4</v>
      </c>
      <c r="T220" s="29">
        <v>1.23204875179939E-3</v>
      </c>
      <c r="U220" s="29">
        <f t="shared" si="60"/>
        <v>1.0965233891014571E-3</v>
      </c>
      <c r="V220" s="29">
        <f t="shared" si="61"/>
        <v>1.3552536269793291E-4</v>
      </c>
      <c r="W220" s="29">
        <v>3.69614625539817E-3</v>
      </c>
      <c r="X220" s="29">
        <f t="shared" si="62"/>
        <v>3.2895701673043712E-3</v>
      </c>
      <c r="Y220" s="29">
        <f t="shared" si="63"/>
        <v>4.0657608809379871E-4</v>
      </c>
    </row>
    <row r="221" spans="1:25" ht="15">
      <c r="A221" s="5" t="s">
        <v>366</v>
      </c>
      <c r="B221" s="38">
        <v>0.86358212356069197</v>
      </c>
      <c r="C221" s="20">
        <f t="shared" si="48"/>
        <v>0.6649582351417328</v>
      </c>
      <c r="D221" s="20">
        <f t="shared" si="49"/>
        <v>0.19862388841895917</v>
      </c>
      <c r="E221" s="29">
        <v>1.1461174273512</v>
      </c>
      <c r="F221" s="29">
        <f t="shared" si="50"/>
        <v>0.88251041906042405</v>
      </c>
      <c r="G221" s="26">
        <f t="shared" si="51"/>
        <v>0.26360700829077605</v>
      </c>
      <c r="H221" s="29">
        <v>0.79719454339477902</v>
      </c>
      <c r="I221" s="29">
        <f t="shared" si="52"/>
        <v>0.61383979841397984</v>
      </c>
      <c r="J221" s="30">
        <f t="shared" si="53"/>
        <v>0.18335474498079918</v>
      </c>
      <c r="K221" s="29">
        <v>2.3915836301843401</v>
      </c>
      <c r="L221" s="30">
        <f t="shared" si="54"/>
        <v>1.841519395241942</v>
      </c>
      <c r="M221" s="29">
        <f t="shared" si="55"/>
        <v>0.5500642349423982</v>
      </c>
      <c r="N221" s="28">
        <v>1.0202956041432301</v>
      </c>
      <c r="O221" s="29">
        <f t="shared" si="56"/>
        <v>0.90806308768747479</v>
      </c>
      <c r="P221" s="29">
        <f t="shared" si="57"/>
        <v>0.11223251645575531</v>
      </c>
      <c r="Q221" s="29">
        <v>1.3541023384514199</v>
      </c>
      <c r="R221" s="29">
        <f t="shared" si="58"/>
        <v>1.2051510812217638</v>
      </c>
      <c r="S221" s="29">
        <f t="shared" si="59"/>
        <v>0.14895125722965619</v>
      </c>
      <c r="T221" s="29">
        <v>0.94186072879668403</v>
      </c>
      <c r="U221" s="29">
        <f t="shared" si="60"/>
        <v>0.83825604862904879</v>
      </c>
      <c r="V221" s="29">
        <f t="shared" si="61"/>
        <v>0.10360468016763524</v>
      </c>
      <c r="W221" s="29">
        <v>2.8255821863900499</v>
      </c>
      <c r="X221" s="29">
        <f t="shared" si="62"/>
        <v>2.5147681458871443</v>
      </c>
      <c r="Y221" s="29">
        <f t="shared" si="63"/>
        <v>0.31081404050290551</v>
      </c>
    </row>
    <row r="222" spans="1:25" ht="15">
      <c r="A222" s="5" t="s">
        <v>367</v>
      </c>
      <c r="B222" s="38">
        <v>8.67533485529824E-6</v>
      </c>
      <c r="C222" s="20">
        <f t="shared" si="48"/>
        <v>6.6800078385796452E-6</v>
      </c>
      <c r="D222" s="20">
        <f t="shared" si="49"/>
        <v>1.9953270167185952E-6</v>
      </c>
      <c r="E222" s="29">
        <v>1.15136154333165E-5</v>
      </c>
      <c r="F222" s="29">
        <f t="shared" si="50"/>
        <v>8.8654838836537055E-6</v>
      </c>
      <c r="G222" s="26">
        <f t="shared" si="51"/>
        <v>2.6481315496627949E-6</v>
      </c>
      <c r="H222" s="29">
        <v>8.0084214576498704E-6</v>
      </c>
      <c r="I222" s="29">
        <f t="shared" si="52"/>
        <v>6.1664845223904006E-6</v>
      </c>
      <c r="J222" s="30">
        <f t="shared" si="53"/>
        <v>1.8419369352594703E-6</v>
      </c>
      <c r="K222" s="29">
        <v>2.4025264372949599E-5</v>
      </c>
      <c r="L222" s="30">
        <f t="shared" si="54"/>
        <v>1.8499453567171191E-5</v>
      </c>
      <c r="M222" s="29">
        <f t="shared" si="55"/>
        <v>5.5258108057784078E-6</v>
      </c>
      <c r="N222" s="28">
        <v>1.02496401625772E-5</v>
      </c>
      <c r="O222" s="29">
        <f t="shared" si="56"/>
        <v>9.122179744693708E-6</v>
      </c>
      <c r="P222" s="29">
        <f t="shared" si="57"/>
        <v>1.1274604178834921E-6</v>
      </c>
      <c r="Q222" s="29">
        <v>1.36029809949892E-5</v>
      </c>
      <c r="R222" s="29">
        <f t="shared" si="58"/>
        <v>1.2106653085540389E-5</v>
      </c>
      <c r="S222" s="29">
        <f t="shared" si="59"/>
        <v>1.4963279094488119E-6</v>
      </c>
      <c r="T222" s="29">
        <v>9.4617025832775195E-6</v>
      </c>
      <c r="U222" s="29">
        <f t="shared" si="60"/>
        <v>8.420915299116992E-6</v>
      </c>
      <c r="V222" s="29">
        <f t="shared" si="61"/>
        <v>1.0407872841605272E-6</v>
      </c>
      <c r="W222" s="29">
        <v>2.8385107749832501E-5</v>
      </c>
      <c r="X222" s="29">
        <f t="shared" si="62"/>
        <v>2.5262745897350927E-5</v>
      </c>
      <c r="Y222" s="29">
        <f t="shared" si="63"/>
        <v>3.1223618524815751E-6</v>
      </c>
    </row>
    <row r="223" spans="1:25" ht="15">
      <c r="A223" s="5" t="s">
        <v>369</v>
      </c>
      <c r="B223" s="38">
        <v>1.28233080142005E-2</v>
      </c>
      <c r="C223" s="20">
        <f t="shared" si="48"/>
        <v>9.8739471709343857E-3</v>
      </c>
      <c r="D223" s="20">
        <f t="shared" si="49"/>
        <v>2.9493608432661152E-3</v>
      </c>
      <c r="E223" s="29">
        <v>1.7018667235455601E-2</v>
      </c>
      <c r="F223" s="29">
        <f t="shared" si="50"/>
        <v>1.3104373771300812E-2</v>
      </c>
      <c r="G223" s="26">
        <f t="shared" si="51"/>
        <v>3.9142934641547885E-3</v>
      </c>
      <c r="H223" s="29">
        <v>1.1837520599710201E-2</v>
      </c>
      <c r="I223" s="29">
        <f t="shared" si="52"/>
        <v>9.1148908617768552E-3</v>
      </c>
      <c r="J223" s="30">
        <f t="shared" si="53"/>
        <v>2.7226297379333462E-3</v>
      </c>
      <c r="K223" s="29">
        <v>3.55125617991306E-2</v>
      </c>
      <c r="L223" s="30">
        <f t="shared" si="54"/>
        <v>2.7344672585330562E-2</v>
      </c>
      <c r="M223" s="29">
        <f t="shared" si="55"/>
        <v>8.1678892138000378E-3</v>
      </c>
      <c r="N223" s="28">
        <v>1.51503423247319E-2</v>
      </c>
      <c r="O223" s="29">
        <f t="shared" si="56"/>
        <v>1.3483804669011392E-2</v>
      </c>
      <c r="P223" s="29">
        <f t="shared" si="57"/>
        <v>1.666537655720509E-3</v>
      </c>
      <c r="Q223" s="29">
        <v>2.0107029655867401E-2</v>
      </c>
      <c r="R223" s="29">
        <f t="shared" si="58"/>
        <v>1.7895256393721987E-2</v>
      </c>
      <c r="S223" s="29">
        <f t="shared" si="59"/>
        <v>2.2117732621454141E-3</v>
      </c>
      <c r="T223" s="29">
        <v>1.3985664944105899E-2</v>
      </c>
      <c r="U223" s="29">
        <f t="shared" si="60"/>
        <v>1.2447241800254251E-2</v>
      </c>
      <c r="V223" s="29">
        <f t="shared" si="61"/>
        <v>1.538423143851649E-3</v>
      </c>
      <c r="W223" s="29">
        <v>4.1956994832317497E-2</v>
      </c>
      <c r="X223" s="29">
        <f t="shared" si="62"/>
        <v>3.7341725400762575E-2</v>
      </c>
      <c r="Y223" s="29">
        <f t="shared" si="63"/>
        <v>4.6152694315549246E-3</v>
      </c>
    </row>
    <row r="224" spans="1:25" ht="15">
      <c r="A224" s="5" t="s">
        <v>370</v>
      </c>
      <c r="B224" s="38">
        <v>0</v>
      </c>
      <c r="C224" s="20">
        <f t="shared" si="48"/>
        <v>0</v>
      </c>
      <c r="D224" s="20">
        <f t="shared" si="49"/>
        <v>0</v>
      </c>
      <c r="E224" s="29">
        <v>0</v>
      </c>
      <c r="F224" s="29">
        <f t="shared" si="50"/>
        <v>0</v>
      </c>
      <c r="G224" s="26">
        <f t="shared" si="51"/>
        <v>0</v>
      </c>
      <c r="H224" s="29">
        <v>0</v>
      </c>
      <c r="I224" s="29">
        <f t="shared" si="52"/>
        <v>0</v>
      </c>
      <c r="J224" s="30">
        <f t="shared" si="53"/>
        <v>0</v>
      </c>
      <c r="K224" s="29">
        <v>0</v>
      </c>
      <c r="L224" s="30">
        <f t="shared" si="54"/>
        <v>0</v>
      </c>
      <c r="M224" s="29">
        <f t="shared" si="55"/>
        <v>0</v>
      </c>
      <c r="N224" s="28">
        <v>0</v>
      </c>
      <c r="O224" s="29">
        <f t="shared" si="56"/>
        <v>0</v>
      </c>
      <c r="P224" s="29">
        <f t="shared" si="57"/>
        <v>0</v>
      </c>
      <c r="Q224" s="29">
        <v>0</v>
      </c>
      <c r="R224" s="29">
        <f t="shared" si="58"/>
        <v>0</v>
      </c>
      <c r="S224" s="29">
        <f t="shared" si="59"/>
        <v>0</v>
      </c>
      <c r="T224" s="29">
        <v>0</v>
      </c>
      <c r="U224" s="29">
        <f t="shared" si="60"/>
        <v>0</v>
      </c>
      <c r="V224" s="29">
        <f t="shared" si="61"/>
        <v>0</v>
      </c>
      <c r="W224" s="29">
        <v>0</v>
      </c>
      <c r="X224" s="29">
        <f t="shared" si="62"/>
        <v>0</v>
      </c>
      <c r="Y224" s="29">
        <f t="shared" si="63"/>
        <v>0</v>
      </c>
    </row>
    <row r="225" spans="1:25" ht="15">
      <c r="A225" s="5" t="s">
        <v>371</v>
      </c>
      <c r="B225" s="38">
        <v>0</v>
      </c>
      <c r="C225" s="20">
        <f t="shared" si="48"/>
        <v>0</v>
      </c>
      <c r="D225" s="20">
        <f t="shared" si="49"/>
        <v>0</v>
      </c>
      <c r="E225" s="29">
        <v>0</v>
      </c>
      <c r="F225" s="29">
        <f t="shared" si="50"/>
        <v>0</v>
      </c>
      <c r="G225" s="26">
        <f t="shared" si="51"/>
        <v>0</v>
      </c>
      <c r="H225" s="29">
        <v>0</v>
      </c>
      <c r="I225" s="29">
        <f t="shared" si="52"/>
        <v>0</v>
      </c>
      <c r="J225" s="30">
        <f t="shared" si="53"/>
        <v>0</v>
      </c>
      <c r="K225" s="29">
        <v>0</v>
      </c>
      <c r="L225" s="30">
        <f t="shared" si="54"/>
        <v>0</v>
      </c>
      <c r="M225" s="29">
        <f t="shared" si="55"/>
        <v>0</v>
      </c>
      <c r="N225" s="28">
        <v>0</v>
      </c>
      <c r="O225" s="29">
        <f t="shared" si="56"/>
        <v>0</v>
      </c>
      <c r="P225" s="29">
        <f t="shared" si="57"/>
        <v>0</v>
      </c>
      <c r="Q225" s="29">
        <v>0</v>
      </c>
      <c r="R225" s="29">
        <f t="shared" si="58"/>
        <v>0</v>
      </c>
      <c r="S225" s="29">
        <f t="shared" si="59"/>
        <v>0</v>
      </c>
      <c r="T225" s="29">
        <v>0</v>
      </c>
      <c r="U225" s="29">
        <f t="shared" si="60"/>
        <v>0</v>
      </c>
      <c r="V225" s="29">
        <f t="shared" si="61"/>
        <v>0</v>
      </c>
      <c r="W225" s="29">
        <v>0</v>
      </c>
      <c r="X225" s="29">
        <f t="shared" si="62"/>
        <v>0</v>
      </c>
      <c r="Y225" s="29">
        <f t="shared" si="63"/>
        <v>0</v>
      </c>
    </row>
    <row r="226" spans="1:25" ht="15">
      <c r="A226" s="5" t="s">
        <v>372</v>
      </c>
      <c r="B226" s="38">
        <v>0.43489978319803302</v>
      </c>
      <c r="C226" s="20">
        <f t="shared" si="48"/>
        <v>0.33487283306248544</v>
      </c>
      <c r="D226" s="20">
        <f t="shared" si="49"/>
        <v>0.1000269501355476</v>
      </c>
      <c r="E226" s="29">
        <v>0.57718450518561903</v>
      </c>
      <c r="F226" s="29">
        <f t="shared" si="50"/>
        <v>0.44443206899292664</v>
      </c>
      <c r="G226" s="26">
        <f t="shared" si="51"/>
        <v>0.13275243619269239</v>
      </c>
      <c r="H226" s="29">
        <v>0.40146701122013101</v>
      </c>
      <c r="I226" s="29">
        <f t="shared" si="52"/>
        <v>0.3091295986395009</v>
      </c>
      <c r="J226" s="30">
        <f t="shared" si="53"/>
        <v>9.2337412580630135E-2</v>
      </c>
      <c r="K226" s="29">
        <v>1.2044010336603901</v>
      </c>
      <c r="L226" s="30">
        <f t="shared" si="54"/>
        <v>0.92738879591850043</v>
      </c>
      <c r="M226" s="29">
        <f t="shared" si="55"/>
        <v>0.27701223774188971</v>
      </c>
      <c r="N226" s="28">
        <v>0.51382066040255703</v>
      </c>
      <c r="O226" s="29">
        <f t="shared" si="56"/>
        <v>0.45730038775827575</v>
      </c>
      <c r="P226" s="29">
        <f t="shared" si="57"/>
        <v>5.6520272644281271E-2</v>
      </c>
      <c r="Q226" s="29">
        <v>0.68192566445487102</v>
      </c>
      <c r="R226" s="29">
        <f t="shared" si="58"/>
        <v>0.60691384136483517</v>
      </c>
      <c r="S226" s="29">
        <f t="shared" si="59"/>
        <v>7.5011823090035817E-2</v>
      </c>
      <c r="T226" s="29">
        <v>0.47432087300222198</v>
      </c>
      <c r="U226" s="29">
        <f t="shared" si="60"/>
        <v>0.42214557697197758</v>
      </c>
      <c r="V226" s="29">
        <f t="shared" si="61"/>
        <v>5.2175296030244421E-2</v>
      </c>
      <c r="W226" s="29">
        <v>1.42296261900667</v>
      </c>
      <c r="X226" s="29">
        <f t="shared" si="62"/>
        <v>1.2664367309159363</v>
      </c>
      <c r="Y226" s="29">
        <f t="shared" si="63"/>
        <v>0.1565258880907337</v>
      </c>
    </row>
    <row r="227" spans="1:25" ht="15">
      <c r="A227" s="5" t="s">
        <v>373</v>
      </c>
      <c r="B227" s="38">
        <v>7.62442710580524</v>
      </c>
      <c r="C227" s="20">
        <f t="shared" si="48"/>
        <v>5.8708088714700351</v>
      </c>
      <c r="D227" s="20">
        <f t="shared" si="49"/>
        <v>1.7536182343352054</v>
      </c>
      <c r="E227" s="29">
        <v>10.118885675287</v>
      </c>
      <c r="F227" s="29">
        <f t="shared" si="50"/>
        <v>7.7915419699709902</v>
      </c>
      <c r="G227" s="26">
        <f t="shared" si="51"/>
        <v>2.32734370531601</v>
      </c>
      <c r="H227" s="29">
        <v>7.0383018816994003</v>
      </c>
      <c r="I227" s="29">
        <f t="shared" si="52"/>
        <v>5.4194924489085388</v>
      </c>
      <c r="J227" s="30">
        <f t="shared" si="53"/>
        <v>1.6188094327908622</v>
      </c>
      <c r="K227" s="29">
        <v>21.114905645098201</v>
      </c>
      <c r="L227" s="30">
        <f t="shared" si="54"/>
        <v>16.258477346725616</v>
      </c>
      <c r="M227" s="29">
        <f t="shared" si="55"/>
        <v>4.8564282983725864</v>
      </c>
      <c r="N227" s="28">
        <v>9.0080251176214396</v>
      </c>
      <c r="O227" s="29">
        <f t="shared" si="56"/>
        <v>8.0171423546830809</v>
      </c>
      <c r="P227" s="29">
        <f t="shared" si="57"/>
        <v>0.99088276293835842</v>
      </c>
      <c r="Q227" s="29">
        <v>11.9551508671285</v>
      </c>
      <c r="R227" s="29">
        <f t="shared" si="58"/>
        <v>10.640084271744366</v>
      </c>
      <c r="S227" s="29">
        <f t="shared" si="59"/>
        <v>1.315066595384135</v>
      </c>
      <c r="T227" s="29">
        <v>8.3155362699286304</v>
      </c>
      <c r="U227" s="29">
        <f t="shared" si="60"/>
        <v>7.4008272802364807</v>
      </c>
      <c r="V227" s="29">
        <f t="shared" si="61"/>
        <v>0.91470898969214931</v>
      </c>
      <c r="W227" s="29">
        <v>24.9466088097859</v>
      </c>
      <c r="X227" s="29">
        <f t="shared" si="62"/>
        <v>22.202481840709453</v>
      </c>
      <c r="Y227" s="29">
        <f t="shared" si="63"/>
        <v>2.7441269690764489</v>
      </c>
    </row>
    <row r="228" spans="1:25" ht="15">
      <c r="A228" s="5" t="s">
        <v>374</v>
      </c>
      <c r="B228" s="38">
        <v>0</v>
      </c>
      <c r="C228" s="20">
        <f t="shared" si="48"/>
        <v>0</v>
      </c>
      <c r="D228" s="20">
        <f t="shared" si="49"/>
        <v>0</v>
      </c>
      <c r="E228" s="29">
        <v>0</v>
      </c>
      <c r="F228" s="29">
        <f t="shared" si="50"/>
        <v>0</v>
      </c>
      <c r="G228" s="26">
        <f t="shared" si="51"/>
        <v>0</v>
      </c>
      <c r="H228" s="29">
        <v>0</v>
      </c>
      <c r="I228" s="29">
        <f t="shared" si="52"/>
        <v>0</v>
      </c>
      <c r="J228" s="30">
        <f t="shared" si="53"/>
        <v>0</v>
      </c>
      <c r="K228" s="29">
        <v>0</v>
      </c>
      <c r="L228" s="30">
        <f t="shared" si="54"/>
        <v>0</v>
      </c>
      <c r="M228" s="29">
        <f t="shared" si="55"/>
        <v>0</v>
      </c>
      <c r="N228" s="28">
        <v>0</v>
      </c>
      <c r="O228" s="29">
        <f t="shared" si="56"/>
        <v>0</v>
      </c>
      <c r="P228" s="29">
        <f t="shared" si="57"/>
        <v>0</v>
      </c>
      <c r="Q228" s="29">
        <v>0</v>
      </c>
      <c r="R228" s="29">
        <f t="shared" si="58"/>
        <v>0</v>
      </c>
      <c r="S228" s="29">
        <f t="shared" si="59"/>
        <v>0</v>
      </c>
      <c r="T228" s="29">
        <v>0</v>
      </c>
      <c r="U228" s="29">
        <f t="shared" si="60"/>
        <v>0</v>
      </c>
      <c r="V228" s="29">
        <f t="shared" si="61"/>
        <v>0</v>
      </c>
      <c r="W228" s="29">
        <v>0</v>
      </c>
      <c r="X228" s="29">
        <f t="shared" si="62"/>
        <v>0</v>
      </c>
      <c r="Y228" s="29">
        <f t="shared" si="63"/>
        <v>0</v>
      </c>
    </row>
    <row r="229" spans="1:25" ht="15">
      <c r="A229" s="5" t="s">
        <v>375</v>
      </c>
      <c r="B229" s="38">
        <v>0.42312087590240099</v>
      </c>
      <c r="C229" s="20">
        <f t="shared" si="48"/>
        <v>0.32580307444484879</v>
      </c>
      <c r="D229" s="20">
        <f t="shared" si="49"/>
        <v>9.7317801457552228E-2</v>
      </c>
      <c r="E229" s="29">
        <v>0.56155193179350704</v>
      </c>
      <c r="F229" s="29">
        <f t="shared" si="50"/>
        <v>0.43239498748100041</v>
      </c>
      <c r="G229" s="26">
        <f t="shared" si="51"/>
        <v>0.12915694431250663</v>
      </c>
      <c r="H229" s="29">
        <v>0.39059360339122101</v>
      </c>
      <c r="I229" s="29">
        <f t="shared" si="52"/>
        <v>0.30075707461124018</v>
      </c>
      <c r="J229" s="30">
        <f t="shared" si="53"/>
        <v>8.9836528779980843E-2</v>
      </c>
      <c r="K229" s="29">
        <v>1.17178081017366</v>
      </c>
      <c r="L229" s="30">
        <f t="shared" si="54"/>
        <v>0.90227122383371816</v>
      </c>
      <c r="M229" s="29">
        <f t="shared" si="55"/>
        <v>0.26950958633994182</v>
      </c>
      <c r="N229" s="28">
        <v>0.49990424526673599</v>
      </c>
      <c r="O229" s="29">
        <f t="shared" si="56"/>
        <v>0.44491477828739506</v>
      </c>
      <c r="P229" s="29">
        <f t="shared" si="57"/>
        <v>5.4989466979340956E-2</v>
      </c>
      <c r="Q229" s="29">
        <v>0.66345626186041395</v>
      </c>
      <c r="R229" s="29">
        <f t="shared" si="58"/>
        <v>0.59047607305576844</v>
      </c>
      <c r="S229" s="29">
        <f t="shared" si="59"/>
        <v>7.2980188804645532E-2</v>
      </c>
      <c r="T229" s="29">
        <v>0.46147427751672199</v>
      </c>
      <c r="U229" s="29">
        <f t="shared" si="60"/>
        <v>0.41071210698988259</v>
      </c>
      <c r="V229" s="29">
        <f t="shared" si="61"/>
        <v>5.0762170526839422E-2</v>
      </c>
      <c r="W229" s="29">
        <v>1.38442283255017</v>
      </c>
      <c r="X229" s="29">
        <f t="shared" si="62"/>
        <v>1.2321363209696512</v>
      </c>
      <c r="Y229" s="29">
        <f t="shared" si="63"/>
        <v>0.1522865115805187</v>
      </c>
    </row>
    <row r="230" spans="1:25" ht="15">
      <c r="A230" s="5" t="s">
        <v>376</v>
      </c>
      <c r="B230" s="38">
        <v>3.2800176402869701</v>
      </c>
      <c r="C230" s="20">
        <f t="shared" si="48"/>
        <v>2.5256135830209669</v>
      </c>
      <c r="D230" s="20">
        <f t="shared" si="49"/>
        <v>0.75440405726600313</v>
      </c>
      <c r="E230" s="29">
        <v>4.3531301505548798</v>
      </c>
      <c r="F230" s="29">
        <f t="shared" si="50"/>
        <v>3.3519102159272576</v>
      </c>
      <c r="G230" s="26">
        <f t="shared" si="51"/>
        <v>1.0012199346276225</v>
      </c>
      <c r="H230" s="29">
        <v>3.02786740685888</v>
      </c>
      <c r="I230" s="29">
        <f t="shared" si="52"/>
        <v>2.3314579032813376</v>
      </c>
      <c r="J230" s="30">
        <f t="shared" si="53"/>
        <v>0.69640950357754239</v>
      </c>
      <c r="K230" s="29">
        <v>9.0836022205766191</v>
      </c>
      <c r="L230" s="30">
        <f t="shared" si="54"/>
        <v>6.9943737098439973</v>
      </c>
      <c r="M230" s="29">
        <f t="shared" si="55"/>
        <v>2.0892285107326223</v>
      </c>
      <c r="N230" s="28">
        <v>3.8752395268425799</v>
      </c>
      <c r="O230" s="29">
        <f t="shared" si="56"/>
        <v>3.4489631788898962</v>
      </c>
      <c r="P230" s="29">
        <f t="shared" si="57"/>
        <v>0.42627634795268377</v>
      </c>
      <c r="Q230" s="29">
        <v>5.1430888107798598</v>
      </c>
      <c r="R230" s="29">
        <f t="shared" si="58"/>
        <v>4.5773490415940756</v>
      </c>
      <c r="S230" s="29">
        <f t="shared" si="59"/>
        <v>0.56573976918578461</v>
      </c>
      <c r="T230" s="29">
        <v>3.5773318146152602</v>
      </c>
      <c r="U230" s="29">
        <f t="shared" si="60"/>
        <v>3.1838253150075815</v>
      </c>
      <c r="V230" s="29">
        <f t="shared" si="61"/>
        <v>0.39350649960767864</v>
      </c>
      <c r="W230" s="29">
        <v>10.731995443845801</v>
      </c>
      <c r="X230" s="29">
        <f t="shared" si="62"/>
        <v>9.5514759450227622</v>
      </c>
      <c r="Y230" s="29">
        <f t="shared" si="63"/>
        <v>1.1805194988230381</v>
      </c>
    </row>
    <row r="231" spans="1:25" ht="15">
      <c r="A231" s="5" t="s">
        <v>377</v>
      </c>
      <c r="B231" s="38">
        <v>7.0170000975305804E-4</v>
      </c>
      <c r="C231" s="20">
        <f t="shared" si="48"/>
        <v>5.4030900750985471E-4</v>
      </c>
      <c r="D231" s="20">
        <f t="shared" si="49"/>
        <v>1.6139100224320336E-4</v>
      </c>
      <c r="E231" s="29">
        <v>9.3127287840849495E-4</v>
      </c>
      <c r="F231" s="29">
        <f t="shared" si="50"/>
        <v>7.1708011637454112E-4</v>
      </c>
      <c r="G231" s="26">
        <f t="shared" si="51"/>
        <v>2.1419276203395385E-4</v>
      </c>
      <c r="H231" s="29">
        <v>6.4775706167785998E-4</v>
      </c>
      <c r="I231" s="29">
        <f t="shared" si="52"/>
        <v>4.9877293749195221E-4</v>
      </c>
      <c r="J231" s="30">
        <f t="shared" si="53"/>
        <v>1.489841241859078E-4</v>
      </c>
      <c r="K231" s="29">
        <v>1.9432711850335799E-3</v>
      </c>
      <c r="L231" s="30">
        <f t="shared" si="54"/>
        <v>1.4963188124758565E-3</v>
      </c>
      <c r="M231" s="29">
        <f t="shared" si="55"/>
        <v>4.4695237255772341E-4</v>
      </c>
      <c r="N231" s="28">
        <v>8.2903688699154804E-4</v>
      </c>
      <c r="O231" s="29">
        <f t="shared" si="56"/>
        <v>7.378428294224778E-4</v>
      </c>
      <c r="P231" s="29">
        <f t="shared" si="57"/>
        <v>9.1194057569070287E-5</v>
      </c>
      <c r="Q231" s="29">
        <v>1.10027014012318E-3</v>
      </c>
      <c r="R231" s="29">
        <f t="shared" si="58"/>
        <v>9.7924042470963024E-4</v>
      </c>
      <c r="S231" s="29">
        <f t="shared" si="59"/>
        <v>1.2102971541354979E-4</v>
      </c>
      <c r="T231" s="29">
        <v>7.6530496006290696E-4</v>
      </c>
      <c r="U231" s="29">
        <f t="shared" si="60"/>
        <v>6.8112141445598724E-4</v>
      </c>
      <c r="V231" s="29">
        <f t="shared" si="61"/>
        <v>8.4183545606919769E-5</v>
      </c>
      <c r="W231" s="29">
        <v>2.2959148801887201E-3</v>
      </c>
      <c r="X231" s="29">
        <f t="shared" si="62"/>
        <v>2.043364243367961E-3</v>
      </c>
      <c r="Y231" s="29">
        <f t="shared" si="63"/>
        <v>2.525506368207592E-4</v>
      </c>
    </row>
    <row r="232" spans="1:25" ht="15">
      <c r="A232" s="5" t="s">
        <v>379</v>
      </c>
      <c r="B232" s="38">
        <v>4.3083458692520704E-6</v>
      </c>
      <c r="C232" s="20">
        <f t="shared" si="48"/>
        <v>3.3174263193240944E-6</v>
      </c>
      <c r="D232" s="20">
        <f t="shared" si="49"/>
        <v>9.9091954992797625E-7</v>
      </c>
      <c r="E232" s="29">
        <v>5.71789312109275E-6</v>
      </c>
      <c r="F232" s="29">
        <f t="shared" si="50"/>
        <v>4.4027777032414176E-6</v>
      </c>
      <c r="G232" s="26">
        <f t="shared" si="51"/>
        <v>1.3151154178513325E-6</v>
      </c>
      <c r="H232" s="29">
        <v>3.97714325519361E-6</v>
      </c>
      <c r="I232" s="29">
        <f t="shared" si="52"/>
        <v>3.0624003064990796E-6</v>
      </c>
      <c r="J232" s="30">
        <f t="shared" si="53"/>
        <v>9.1474294869453033E-7</v>
      </c>
      <c r="K232" s="29">
        <v>1.19314297655808E-5</v>
      </c>
      <c r="L232" s="30">
        <f t="shared" si="54"/>
        <v>9.1872009194972163E-6</v>
      </c>
      <c r="M232" s="29">
        <f t="shared" si="55"/>
        <v>2.7442288460835841E-6</v>
      </c>
      <c r="N232" s="28">
        <v>5.09017756574438E-6</v>
      </c>
      <c r="O232" s="29">
        <f t="shared" si="56"/>
        <v>4.5302580335124983E-6</v>
      </c>
      <c r="P232" s="29">
        <f t="shared" si="57"/>
        <v>5.5991953223188178E-7</v>
      </c>
      <c r="Q232" s="29">
        <v>6.7555141048513599E-6</v>
      </c>
      <c r="R232" s="29">
        <f t="shared" si="58"/>
        <v>6.0124075533177102E-6</v>
      </c>
      <c r="S232" s="29">
        <f t="shared" si="59"/>
        <v>7.4310655153364957E-7</v>
      </c>
      <c r="T232" s="29">
        <v>4.69887190761974E-6</v>
      </c>
      <c r="U232" s="29">
        <f t="shared" si="60"/>
        <v>4.1819959977815689E-6</v>
      </c>
      <c r="V232" s="29">
        <f t="shared" si="61"/>
        <v>5.1687590983817144E-7</v>
      </c>
      <c r="W232" s="29">
        <v>1.40966157228592E-5</v>
      </c>
      <c r="X232" s="29">
        <f t="shared" si="62"/>
        <v>1.2545987993344688E-5</v>
      </c>
      <c r="Y232" s="29">
        <f t="shared" si="63"/>
        <v>1.5506277295145121E-6</v>
      </c>
    </row>
    <row r="233" spans="1:25" ht="15">
      <c r="A233" s="5" t="s">
        <v>380</v>
      </c>
      <c r="B233" s="38">
        <v>0.58378176072826704</v>
      </c>
      <c r="C233" s="20">
        <f t="shared" si="48"/>
        <v>0.44951195576076564</v>
      </c>
      <c r="D233" s="20">
        <f t="shared" si="49"/>
        <v>0.13426980496750143</v>
      </c>
      <c r="E233" s="29">
        <v>0.77477570631232795</v>
      </c>
      <c r="F233" s="29">
        <f t="shared" si="50"/>
        <v>0.59657729386049252</v>
      </c>
      <c r="G233" s="26">
        <f t="shared" si="51"/>
        <v>0.17819841245183543</v>
      </c>
      <c r="H233" s="29">
        <v>0.53890373768634803</v>
      </c>
      <c r="I233" s="29">
        <f t="shared" si="52"/>
        <v>0.41495587801848799</v>
      </c>
      <c r="J233" s="30">
        <f t="shared" si="53"/>
        <v>0.12394785966786005</v>
      </c>
      <c r="K233" s="29">
        <v>1.61671121305904</v>
      </c>
      <c r="L233" s="30">
        <f t="shared" si="54"/>
        <v>1.2448676340554607</v>
      </c>
      <c r="M233" s="29">
        <f t="shared" si="55"/>
        <v>0.37184357900357923</v>
      </c>
      <c r="N233" s="28">
        <v>0.68972011809851397</v>
      </c>
      <c r="O233" s="29">
        <f t="shared" si="56"/>
        <v>0.61385090510767748</v>
      </c>
      <c r="P233" s="29">
        <f t="shared" si="57"/>
        <v>7.5869212990836543E-2</v>
      </c>
      <c r="Q233" s="29">
        <v>0.91537356527028402</v>
      </c>
      <c r="R233" s="29">
        <f t="shared" si="58"/>
        <v>0.81468247309055275</v>
      </c>
      <c r="S233" s="29">
        <f t="shared" si="59"/>
        <v>0.10069109217973124</v>
      </c>
      <c r="T233" s="29">
        <v>0.63669812009383797</v>
      </c>
      <c r="U233" s="29">
        <f t="shared" si="60"/>
        <v>0.56666132688351578</v>
      </c>
      <c r="V233" s="29">
        <f t="shared" si="61"/>
        <v>7.0036793210322176E-2</v>
      </c>
      <c r="W233" s="29">
        <v>1.9100943602815099</v>
      </c>
      <c r="X233" s="29">
        <f t="shared" si="62"/>
        <v>1.6999839806505439</v>
      </c>
      <c r="Y233" s="29">
        <f t="shared" si="63"/>
        <v>0.2101103796309661</v>
      </c>
    </row>
    <row r="234" spans="1:25" ht="15">
      <c r="A234" s="5" t="s">
        <v>381</v>
      </c>
      <c r="B234" s="38">
        <v>1.44005084901469E-5</v>
      </c>
      <c r="C234" s="20">
        <f t="shared" si="48"/>
        <v>1.1088391537413114E-5</v>
      </c>
      <c r="D234" s="20">
        <f t="shared" si="49"/>
        <v>3.3121169527337873E-6</v>
      </c>
      <c r="E234" s="29">
        <v>1.91118751685418E-5</v>
      </c>
      <c r="F234" s="29">
        <f t="shared" si="50"/>
        <v>1.4716143879777187E-5</v>
      </c>
      <c r="G234" s="26">
        <f t="shared" si="51"/>
        <v>4.3957312887646142E-6</v>
      </c>
      <c r="H234" s="29">
        <v>1.32934743289049E-5</v>
      </c>
      <c r="I234" s="29">
        <f t="shared" si="52"/>
        <v>1.0235975233256773E-5</v>
      </c>
      <c r="J234" s="30">
        <f t="shared" si="53"/>
        <v>3.0574990956481273E-6</v>
      </c>
      <c r="K234" s="29">
        <v>3.9880422986714798E-5</v>
      </c>
      <c r="L234" s="30">
        <f t="shared" si="54"/>
        <v>3.0707925699770394E-5</v>
      </c>
      <c r="M234" s="29">
        <f t="shared" si="55"/>
        <v>9.172497286944404E-6</v>
      </c>
      <c r="N234" s="28">
        <v>1.70137559695462E-5</v>
      </c>
      <c r="O234" s="29">
        <f t="shared" si="56"/>
        <v>1.5142242812896119E-5</v>
      </c>
      <c r="P234" s="29">
        <f t="shared" si="57"/>
        <v>1.871513156650082E-6</v>
      </c>
      <c r="Q234" s="29">
        <v>2.2580090172543901E-5</v>
      </c>
      <c r="R234" s="29">
        <f t="shared" si="58"/>
        <v>2.0096280253564071E-5</v>
      </c>
      <c r="S234" s="29">
        <f t="shared" si="59"/>
        <v>2.4838099189798291E-6</v>
      </c>
      <c r="T234" s="29">
        <v>1.5705829302775499E-5</v>
      </c>
      <c r="U234" s="29">
        <f t="shared" si="60"/>
        <v>1.3978188079470195E-5</v>
      </c>
      <c r="V234" s="29">
        <f t="shared" si="61"/>
        <v>1.7276412233053049E-6</v>
      </c>
      <c r="W234" s="29">
        <v>4.7117487908326401E-5</v>
      </c>
      <c r="X234" s="29">
        <f t="shared" si="62"/>
        <v>4.1934564238410499E-5</v>
      </c>
      <c r="Y234" s="29">
        <f t="shared" si="63"/>
        <v>5.1829236699159045E-6</v>
      </c>
    </row>
    <row r="235" spans="1:25" ht="15">
      <c r="A235" s="5" t="s">
        <v>383</v>
      </c>
      <c r="B235" s="38">
        <v>0</v>
      </c>
      <c r="C235" s="20">
        <f t="shared" si="48"/>
        <v>0</v>
      </c>
      <c r="D235" s="20">
        <f t="shared" si="49"/>
        <v>0</v>
      </c>
      <c r="E235" s="29">
        <v>0</v>
      </c>
      <c r="F235" s="29">
        <f t="shared" si="50"/>
        <v>0</v>
      </c>
      <c r="G235" s="26">
        <f t="shared" si="51"/>
        <v>0</v>
      </c>
      <c r="H235" s="29">
        <v>0</v>
      </c>
      <c r="I235" s="29">
        <f t="shared" si="52"/>
        <v>0</v>
      </c>
      <c r="J235" s="30">
        <f t="shared" si="53"/>
        <v>0</v>
      </c>
      <c r="K235" s="29">
        <v>0</v>
      </c>
      <c r="L235" s="30">
        <f t="shared" si="54"/>
        <v>0</v>
      </c>
      <c r="M235" s="29">
        <f t="shared" si="55"/>
        <v>0</v>
      </c>
      <c r="N235" s="28">
        <v>0</v>
      </c>
      <c r="O235" s="29">
        <f t="shared" si="56"/>
        <v>0</v>
      </c>
      <c r="P235" s="29">
        <f t="shared" si="57"/>
        <v>0</v>
      </c>
      <c r="Q235" s="29">
        <v>0</v>
      </c>
      <c r="R235" s="29">
        <f t="shared" si="58"/>
        <v>0</v>
      </c>
      <c r="S235" s="29">
        <f t="shared" si="59"/>
        <v>0</v>
      </c>
      <c r="T235" s="29">
        <v>0</v>
      </c>
      <c r="U235" s="29">
        <f t="shared" si="60"/>
        <v>0</v>
      </c>
      <c r="V235" s="29">
        <f t="shared" si="61"/>
        <v>0</v>
      </c>
      <c r="W235" s="29">
        <v>0</v>
      </c>
      <c r="X235" s="29">
        <f t="shared" si="62"/>
        <v>0</v>
      </c>
      <c r="Y235" s="29">
        <f t="shared" si="63"/>
        <v>0</v>
      </c>
    </row>
    <row r="236" spans="1:25" ht="15">
      <c r="A236" s="5" t="s">
        <v>385</v>
      </c>
      <c r="B236" s="38">
        <v>9.2605417165151794E-3</v>
      </c>
      <c r="C236" s="20">
        <f t="shared" si="48"/>
        <v>7.1306171217166885E-3</v>
      </c>
      <c r="D236" s="20">
        <f t="shared" si="49"/>
        <v>2.1299245947984913E-3</v>
      </c>
      <c r="E236" s="29">
        <v>1.2290282485525401E-2</v>
      </c>
      <c r="F236" s="29">
        <f t="shared" si="50"/>
        <v>9.463517513854559E-3</v>
      </c>
      <c r="G236" s="26">
        <f t="shared" si="51"/>
        <v>2.8267649716708422E-3</v>
      </c>
      <c r="H236" s="29">
        <v>8.5486407417126008E-3</v>
      </c>
      <c r="I236" s="29">
        <f t="shared" si="52"/>
        <v>6.5824533711187029E-3</v>
      </c>
      <c r="J236" s="30">
        <f t="shared" si="53"/>
        <v>1.9661873705938983E-3</v>
      </c>
      <c r="K236" s="29">
        <v>2.5645922225137799E-2</v>
      </c>
      <c r="L236" s="30">
        <f t="shared" si="54"/>
        <v>1.9747360113356104E-2</v>
      </c>
      <c r="M236" s="29">
        <f t="shared" si="55"/>
        <v>5.8985621117816937E-3</v>
      </c>
      <c r="N236" s="28">
        <v>1.09410439928837E-2</v>
      </c>
      <c r="O236" s="29">
        <f t="shared" si="56"/>
        <v>9.7375291536664927E-3</v>
      </c>
      <c r="P236" s="29">
        <f t="shared" si="57"/>
        <v>1.2035148392172069E-3</v>
      </c>
      <c r="Q236" s="29">
        <v>1.45205891270153E-2</v>
      </c>
      <c r="R236" s="29">
        <f t="shared" si="58"/>
        <v>1.2923324323043618E-2</v>
      </c>
      <c r="S236" s="29">
        <f t="shared" si="59"/>
        <v>1.597264803971683E-3</v>
      </c>
      <c r="T236" s="29">
        <v>1.00999549807797E-2</v>
      </c>
      <c r="U236" s="29">
        <f t="shared" si="60"/>
        <v>8.9889599328939335E-3</v>
      </c>
      <c r="V236" s="29">
        <f t="shared" si="61"/>
        <v>1.110995047885767E-3</v>
      </c>
      <c r="W236" s="29">
        <v>3.0299864942339001E-2</v>
      </c>
      <c r="X236" s="29">
        <f t="shared" si="62"/>
        <v>2.696687979868171E-2</v>
      </c>
      <c r="Y236" s="29">
        <f t="shared" si="63"/>
        <v>3.3329851436572902E-3</v>
      </c>
    </row>
    <row r="237" spans="1:25" ht="15">
      <c r="A237" s="5" t="s">
        <v>386</v>
      </c>
      <c r="B237" s="38">
        <v>0.40003096132559601</v>
      </c>
      <c r="C237" s="20">
        <f t="shared" si="48"/>
        <v>0.30802384022070894</v>
      </c>
      <c r="D237" s="20">
        <f t="shared" si="49"/>
        <v>9.2007121104887082E-2</v>
      </c>
      <c r="E237" s="29">
        <v>0.530907766322119</v>
      </c>
      <c r="F237" s="29">
        <f t="shared" si="50"/>
        <v>0.40879898006803161</v>
      </c>
      <c r="G237" s="26">
        <f t="shared" si="51"/>
        <v>0.12210878625408737</v>
      </c>
      <c r="H237" s="29">
        <v>0.36927871809440099</v>
      </c>
      <c r="I237" s="29">
        <f t="shared" si="52"/>
        <v>0.28434461293268876</v>
      </c>
      <c r="J237" s="30">
        <f t="shared" si="53"/>
        <v>8.4934105161712237E-2</v>
      </c>
      <c r="K237" s="29">
        <v>1.1078361542832</v>
      </c>
      <c r="L237" s="30">
        <f t="shared" si="54"/>
        <v>0.85303383879806405</v>
      </c>
      <c r="M237" s="29">
        <f t="shared" si="55"/>
        <v>0.25480231548513604</v>
      </c>
      <c r="N237" s="28">
        <v>0.47262422440940099</v>
      </c>
      <c r="O237" s="29">
        <f t="shared" si="56"/>
        <v>0.42063555972436689</v>
      </c>
      <c r="P237" s="29">
        <f t="shared" si="57"/>
        <v>5.198866468503411E-2</v>
      </c>
      <c r="Q237" s="29">
        <v>0.62725112691137097</v>
      </c>
      <c r="R237" s="29">
        <f t="shared" si="58"/>
        <v>0.5582535029511202</v>
      </c>
      <c r="S237" s="29">
        <f t="shared" si="59"/>
        <v>6.8997623960250803E-2</v>
      </c>
      <c r="T237" s="29">
        <v>0.43629139892551799</v>
      </c>
      <c r="U237" s="29">
        <f t="shared" si="60"/>
        <v>0.388299345043711</v>
      </c>
      <c r="V237" s="29">
        <f t="shared" si="61"/>
        <v>4.7992053881806981E-2</v>
      </c>
      <c r="W237" s="29">
        <v>1.30887419677655</v>
      </c>
      <c r="X237" s="29">
        <f t="shared" si="62"/>
        <v>1.1648980351311296</v>
      </c>
      <c r="Y237" s="29">
        <f t="shared" si="63"/>
        <v>0.14397616164542051</v>
      </c>
    </row>
    <row r="238" spans="1:25" ht="15">
      <c r="A238" s="5" t="s">
        <v>388</v>
      </c>
      <c r="B238" s="38">
        <v>0.12537743145317301</v>
      </c>
      <c r="C238" s="20">
        <f t="shared" si="48"/>
        <v>9.6540622218943217E-2</v>
      </c>
      <c r="D238" s="20">
        <f t="shared" si="49"/>
        <v>2.8836809234229793E-2</v>
      </c>
      <c r="E238" s="29">
        <v>0.16639675054009301</v>
      </c>
      <c r="F238" s="29">
        <f t="shared" si="50"/>
        <v>0.12812549791587161</v>
      </c>
      <c r="G238" s="26">
        <f t="shared" si="51"/>
        <v>3.8271252624221395E-2</v>
      </c>
      <c r="H238" s="29">
        <v>0.115739084323806</v>
      </c>
      <c r="I238" s="29">
        <f t="shared" si="52"/>
        <v>8.9119094929330622E-2</v>
      </c>
      <c r="J238" s="30">
        <f t="shared" si="53"/>
        <v>2.6619989394475383E-2</v>
      </c>
      <c r="K238" s="29">
        <v>0.34721725297141798</v>
      </c>
      <c r="L238" s="30">
        <f t="shared" si="54"/>
        <v>0.26735728478799187</v>
      </c>
      <c r="M238" s="29">
        <f t="shared" si="55"/>
        <v>7.9859968183426139E-2</v>
      </c>
      <c r="N238" s="28">
        <v>0.14812956252845699</v>
      </c>
      <c r="O238" s="29">
        <f t="shared" si="56"/>
        <v>0.13183531065032672</v>
      </c>
      <c r="P238" s="29">
        <f t="shared" si="57"/>
        <v>1.6294251878130269E-2</v>
      </c>
      <c r="Q238" s="29">
        <v>0.196592621000269</v>
      </c>
      <c r="R238" s="29">
        <f t="shared" si="58"/>
        <v>0.17496743269023943</v>
      </c>
      <c r="S238" s="29">
        <f t="shared" si="59"/>
        <v>2.1625188310029589E-2</v>
      </c>
      <c r="T238" s="29">
        <v>0.13674215311016999</v>
      </c>
      <c r="U238" s="29">
        <f t="shared" si="60"/>
        <v>0.1217005162680513</v>
      </c>
      <c r="V238" s="29">
        <f t="shared" si="61"/>
        <v>1.5041636842118698E-2</v>
      </c>
      <c r="W238" s="29">
        <v>0.41022645933051</v>
      </c>
      <c r="X238" s="29">
        <f t="shared" si="62"/>
        <v>0.36510154880415391</v>
      </c>
      <c r="Y238" s="29">
        <f t="shared" si="63"/>
        <v>4.5124910526356102E-2</v>
      </c>
    </row>
    <row r="239" spans="1:25" ht="15">
      <c r="A239" s="5" t="s">
        <v>389</v>
      </c>
      <c r="B239" s="38">
        <v>3.90296275638152E-2</v>
      </c>
      <c r="C239" s="20">
        <f t="shared" si="48"/>
        <v>3.0052813224137706E-2</v>
      </c>
      <c r="D239" s="20">
        <f t="shared" si="49"/>
        <v>8.9768143396774958E-3</v>
      </c>
      <c r="E239" s="29">
        <v>5.1798821575272699E-2</v>
      </c>
      <c r="F239" s="29">
        <f t="shared" si="50"/>
        <v>3.9885092612959978E-2</v>
      </c>
      <c r="G239" s="26">
        <f t="shared" si="51"/>
        <v>1.1913728962312721E-2</v>
      </c>
      <c r="H239" s="29">
        <v>3.6029238303723697E-2</v>
      </c>
      <c r="I239" s="29">
        <f t="shared" si="52"/>
        <v>2.7742513493867249E-2</v>
      </c>
      <c r="J239" s="30">
        <f t="shared" si="53"/>
        <v>8.2867248098564515E-3</v>
      </c>
      <c r="K239" s="29">
        <v>0.108087714911171</v>
      </c>
      <c r="L239" s="30">
        <f t="shared" si="54"/>
        <v>8.3227540481601678E-2</v>
      </c>
      <c r="M239" s="29">
        <f t="shared" si="55"/>
        <v>2.486017442956933E-2</v>
      </c>
      <c r="N239" s="28">
        <v>4.6112299396050903E-2</v>
      </c>
      <c r="O239" s="29">
        <f t="shared" si="56"/>
        <v>4.1039946462485301E-2</v>
      </c>
      <c r="P239" s="29">
        <f t="shared" si="57"/>
        <v>5.0723529335655994E-3</v>
      </c>
      <c r="Q239" s="29">
        <v>6.1198707698047798E-2</v>
      </c>
      <c r="R239" s="29">
        <f t="shared" si="58"/>
        <v>5.4466849851262544E-2</v>
      </c>
      <c r="S239" s="29">
        <f t="shared" si="59"/>
        <v>6.7318578467852582E-3</v>
      </c>
      <c r="T239" s="29">
        <v>4.2567432163079802E-2</v>
      </c>
      <c r="U239" s="29">
        <f t="shared" si="60"/>
        <v>3.7885014625141024E-2</v>
      </c>
      <c r="V239" s="29">
        <f t="shared" si="61"/>
        <v>4.6824175379387781E-3</v>
      </c>
      <c r="W239" s="29">
        <v>0.127702296489239</v>
      </c>
      <c r="X239" s="29">
        <f t="shared" si="62"/>
        <v>0.11365504387542272</v>
      </c>
      <c r="Y239" s="29">
        <f t="shared" si="63"/>
        <v>1.4047252613816291E-2</v>
      </c>
    </row>
    <row r="240" spans="1:25" ht="15">
      <c r="A240" s="5" t="s">
        <v>390</v>
      </c>
      <c r="B240" s="38">
        <v>3.6553806857675601</v>
      </c>
      <c r="C240" s="20">
        <f t="shared" si="48"/>
        <v>2.8146431280410216</v>
      </c>
      <c r="D240" s="20">
        <f t="shared" si="49"/>
        <v>0.84073755772653891</v>
      </c>
      <c r="E240" s="29">
        <v>4.8512994806877199</v>
      </c>
      <c r="F240" s="29">
        <f t="shared" si="50"/>
        <v>3.7355006001295443</v>
      </c>
      <c r="G240" s="26">
        <f t="shared" si="51"/>
        <v>1.1157988805581756</v>
      </c>
      <c r="H240" s="29">
        <v>3.3743745466956399</v>
      </c>
      <c r="I240" s="29">
        <f t="shared" si="52"/>
        <v>2.5982684009556429</v>
      </c>
      <c r="J240" s="30">
        <f t="shared" si="53"/>
        <v>0.77610614573999726</v>
      </c>
      <c r="K240" s="29">
        <v>10.1231236400869</v>
      </c>
      <c r="L240" s="30">
        <f t="shared" si="54"/>
        <v>7.7948052028669137</v>
      </c>
      <c r="M240" s="29">
        <f t="shared" si="55"/>
        <v>2.3283184372199872</v>
      </c>
      <c r="N240" s="28">
        <v>4.3187193706385196</v>
      </c>
      <c r="O240" s="29">
        <f t="shared" si="56"/>
        <v>3.8436602398682824</v>
      </c>
      <c r="P240" s="29">
        <f t="shared" si="57"/>
        <v>0.47505913077023715</v>
      </c>
      <c r="Q240" s="29">
        <v>5.7316604865780896</v>
      </c>
      <c r="R240" s="29">
        <f t="shared" si="58"/>
        <v>5.1011778330544999</v>
      </c>
      <c r="S240" s="29">
        <f t="shared" si="59"/>
        <v>0.6304826535235899</v>
      </c>
      <c r="T240" s="29">
        <v>3.9867192972115801</v>
      </c>
      <c r="U240" s="29">
        <f t="shared" si="60"/>
        <v>3.5481801745183064</v>
      </c>
      <c r="V240" s="29">
        <f t="shared" si="61"/>
        <v>0.43853912269327383</v>
      </c>
      <c r="W240" s="29">
        <v>11.960157891634699</v>
      </c>
      <c r="X240" s="29">
        <f t="shared" si="62"/>
        <v>10.644540523554882</v>
      </c>
      <c r="Y240" s="29">
        <f t="shared" si="63"/>
        <v>1.3156173680798169</v>
      </c>
    </row>
    <row r="241" spans="1:25" ht="15">
      <c r="A241" s="5" t="s">
        <v>391</v>
      </c>
      <c r="B241" s="38">
        <v>2.23121711819762E-2</v>
      </c>
      <c r="C241" s="20">
        <f t="shared" si="48"/>
        <v>1.7180371810121674E-2</v>
      </c>
      <c r="D241" s="20">
        <f t="shared" si="49"/>
        <v>5.1317993718545266E-3</v>
      </c>
      <c r="E241" s="29">
        <v>2.9611970345410899E-2</v>
      </c>
      <c r="F241" s="29">
        <f t="shared" si="50"/>
        <v>2.2801217165966392E-2</v>
      </c>
      <c r="G241" s="26">
        <f t="shared" si="51"/>
        <v>6.8107531794445071E-3</v>
      </c>
      <c r="H241" s="29">
        <v>2.0596930659266498E-2</v>
      </c>
      <c r="I241" s="29">
        <f t="shared" si="52"/>
        <v>1.5859636607635202E-2</v>
      </c>
      <c r="J241" s="30">
        <f t="shared" si="53"/>
        <v>4.7372940516312951E-3</v>
      </c>
      <c r="K241" s="29">
        <v>6.1790791977799499E-2</v>
      </c>
      <c r="L241" s="30">
        <f t="shared" si="54"/>
        <v>4.7578909822905614E-2</v>
      </c>
      <c r="M241" s="29">
        <f t="shared" si="55"/>
        <v>1.4211882154893885E-2</v>
      </c>
      <c r="N241" s="28">
        <v>2.6361141059749699E-2</v>
      </c>
      <c r="O241" s="29">
        <f t="shared" si="56"/>
        <v>2.3461415543177232E-2</v>
      </c>
      <c r="P241" s="29">
        <f t="shared" si="57"/>
        <v>2.8997255165724668E-3</v>
      </c>
      <c r="Q241" s="29">
        <v>3.49856282907633E-2</v>
      </c>
      <c r="R241" s="29">
        <f t="shared" si="58"/>
        <v>3.1137209178779338E-2</v>
      </c>
      <c r="S241" s="29">
        <f t="shared" si="59"/>
        <v>3.848419111983963E-3</v>
      </c>
      <c r="T241" s="29">
        <v>2.43346373635485E-2</v>
      </c>
      <c r="U241" s="29">
        <f t="shared" si="60"/>
        <v>2.1657827253558165E-2</v>
      </c>
      <c r="V241" s="29">
        <f t="shared" si="61"/>
        <v>2.6768101099903349E-3</v>
      </c>
      <c r="W241" s="29">
        <v>7.3003912090645301E-2</v>
      </c>
      <c r="X241" s="29">
        <f t="shared" si="62"/>
        <v>6.4973481760674315E-2</v>
      </c>
      <c r="Y241" s="29">
        <f t="shared" si="63"/>
        <v>8.0304303299709827E-3</v>
      </c>
    </row>
    <row r="242" spans="1:25" ht="15">
      <c r="A242" s="5" t="s">
        <v>393</v>
      </c>
      <c r="B242" s="38">
        <v>4.3385095650984702E-2</v>
      </c>
      <c r="C242" s="20">
        <f t="shared" si="48"/>
        <v>3.3406523651258221E-2</v>
      </c>
      <c r="D242" s="20">
        <f t="shared" si="49"/>
        <v>9.9785719997264825E-3</v>
      </c>
      <c r="E242" s="29">
        <v>5.7579253734283402E-2</v>
      </c>
      <c r="F242" s="29">
        <f t="shared" si="50"/>
        <v>4.4336025375398221E-2</v>
      </c>
      <c r="G242" s="26">
        <f t="shared" si="51"/>
        <v>1.3243228358885183E-2</v>
      </c>
      <c r="H242" s="29">
        <v>4.0049881272461098E-2</v>
      </c>
      <c r="I242" s="29">
        <f t="shared" si="52"/>
        <v>3.0838408579795046E-2</v>
      </c>
      <c r="J242" s="30">
        <f t="shared" si="53"/>
        <v>9.211472692666053E-3</v>
      </c>
      <c r="K242" s="29">
        <v>0.120149643817383</v>
      </c>
      <c r="L242" s="30">
        <f t="shared" si="54"/>
        <v>9.2515225739384907E-2</v>
      </c>
      <c r="M242" s="29">
        <f t="shared" si="55"/>
        <v>2.7634418077998091E-2</v>
      </c>
      <c r="N242" s="28">
        <v>5.1258150406725399E-2</v>
      </c>
      <c r="O242" s="29">
        <f t="shared" si="56"/>
        <v>4.5619753861985607E-2</v>
      </c>
      <c r="P242" s="29">
        <f t="shared" si="57"/>
        <v>5.6383965447397936E-3</v>
      </c>
      <c r="Q242" s="29">
        <v>6.8028109744455903E-2</v>
      </c>
      <c r="R242" s="29">
        <f t="shared" si="58"/>
        <v>6.0545017672565753E-2</v>
      </c>
      <c r="S242" s="29">
        <f t="shared" si="59"/>
        <v>7.4830920718901494E-3</v>
      </c>
      <c r="T242" s="29">
        <v>4.7317697638606299E-2</v>
      </c>
      <c r="U242" s="29">
        <f t="shared" si="60"/>
        <v>4.2112750898359606E-2</v>
      </c>
      <c r="V242" s="29">
        <f t="shared" si="61"/>
        <v>5.2049467402466932E-3</v>
      </c>
      <c r="W242" s="29">
        <v>0.14195309291581901</v>
      </c>
      <c r="X242" s="29">
        <f t="shared" si="62"/>
        <v>0.12633825269507892</v>
      </c>
      <c r="Y242" s="29">
        <f t="shared" si="63"/>
        <v>1.5614840220740091E-2</v>
      </c>
    </row>
    <row r="243" spans="1:25" ht="15">
      <c r="A243" s="5" t="s">
        <v>394</v>
      </c>
      <c r="B243" s="38">
        <v>6.4457842835530601E-4</v>
      </c>
      <c r="C243" s="20">
        <f t="shared" si="48"/>
        <v>4.9632538983358559E-4</v>
      </c>
      <c r="D243" s="20">
        <f t="shared" si="49"/>
        <v>1.4825303852172039E-4</v>
      </c>
      <c r="E243" s="29">
        <v>8.5546301837122597E-4</v>
      </c>
      <c r="F243" s="29">
        <f t="shared" si="50"/>
        <v>6.5870652414584403E-4</v>
      </c>
      <c r="G243" s="26">
        <f t="shared" si="51"/>
        <v>1.9675649422538197E-4</v>
      </c>
      <c r="H243" s="29">
        <v>5.9502668229875495E-4</v>
      </c>
      <c r="I243" s="29">
        <f t="shared" si="52"/>
        <v>4.5817054537004132E-4</v>
      </c>
      <c r="J243" s="30">
        <f t="shared" si="53"/>
        <v>1.3685613692871365E-4</v>
      </c>
      <c r="K243" s="29">
        <v>1.7850800468962699E-3</v>
      </c>
      <c r="L243" s="30">
        <f t="shared" si="54"/>
        <v>1.3745116361101278E-3</v>
      </c>
      <c r="M243" s="29">
        <f t="shared" si="55"/>
        <v>4.1056841078614213E-4</v>
      </c>
      <c r="N243" s="28">
        <v>7.6154950297584601E-4</v>
      </c>
      <c r="O243" s="29">
        <f t="shared" si="56"/>
        <v>6.7777905764850293E-4</v>
      </c>
      <c r="P243" s="29">
        <f t="shared" si="57"/>
        <v>8.3770445327343069E-5</v>
      </c>
      <c r="Q243" s="29">
        <v>1.01070313214968E-3</v>
      </c>
      <c r="R243" s="29">
        <f t="shared" si="58"/>
        <v>8.9952578761321529E-4</v>
      </c>
      <c r="S243" s="29">
        <f t="shared" si="59"/>
        <v>1.1117734453646481E-4</v>
      </c>
      <c r="T243" s="29">
        <v>7.0300564559414795E-4</v>
      </c>
      <c r="U243" s="29">
        <f t="shared" si="60"/>
        <v>6.2567502457879171E-4</v>
      </c>
      <c r="V243" s="29">
        <f t="shared" si="61"/>
        <v>7.7330621015356279E-5</v>
      </c>
      <c r="W243" s="29">
        <v>2.1090169367824498E-3</v>
      </c>
      <c r="X243" s="29">
        <f t="shared" si="62"/>
        <v>1.8770250737363803E-3</v>
      </c>
      <c r="Y243" s="29">
        <f t="shared" si="63"/>
        <v>2.3199186304606947E-4</v>
      </c>
    </row>
    <row r="244" spans="1:25" ht="15">
      <c r="A244" s="5" t="s">
        <v>395</v>
      </c>
      <c r="B244" s="38">
        <v>0.43489978319803302</v>
      </c>
      <c r="C244" s="20">
        <f t="shared" si="48"/>
        <v>0.33487283306248544</v>
      </c>
      <c r="D244" s="20">
        <f t="shared" si="49"/>
        <v>0.1000269501355476</v>
      </c>
      <c r="E244" s="29">
        <v>0.57718450518561903</v>
      </c>
      <c r="F244" s="29">
        <f t="shared" si="50"/>
        <v>0.44443206899292664</v>
      </c>
      <c r="G244" s="26">
        <f t="shared" si="51"/>
        <v>0.13275243619269239</v>
      </c>
      <c r="H244" s="29">
        <v>0.40146701122013101</v>
      </c>
      <c r="I244" s="29">
        <f t="shared" si="52"/>
        <v>0.3091295986395009</v>
      </c>
      <c r="J244" s="30">
        <f t="shared" si="53"/>
        <v>9.2337412580630135E-2</v>
      </c>
      <c r="K244" s="29">
        <v>1.2044010336603901</v>
      </c>
      <c r="L244" s="30">
        <f t="shared" si="54"/>
        <v>0.92738879591850043</v>
      </c>
      <c r="M244" s="29">
        <f t="shared" si="55"/>
        <v>0.27701223774188971</v>
      </c>
      <c r="N244" s="28">
        <v>0.51382066040255703</v>
      </c>
      <c r="O244" s="29">
        <f t="shared" si="56"/>
        <v>0.45730038775827575</v>
      </c>
      <c r="P244" s="29">
        <f t="shared" si="57"/>
        <v>5.6520272644281271E-2</v>
      </c>
      <c r="Q244" s="29">
        <v>0.68192566445487102</v>
      </c>
      <c r="R244" s="29">
        <f t="shared" si="58"/>
        <v>0.60691384136483517</v>
      </c>
      <c r="S244" s="29">
        <f t="shared" si="59"/>
        <v>7.5011823090035817E-2</v>
      </c>
      <c r="T244" s="29">
        <v>0.47432087300222198</v>
      </c>
      <c r="U244" s="29">
        <f t="shared" si="60"/>
        <v>0.42214557697197758</v>
      </c>
      <c r="V244" s="29">
        <f t="shared" si="61"/>
        <v>5.2175296030244421E-2</v>
      </c>
      <c r="W244" s="29">
        <v>1.42296261900667</v>
      </c>
      <c r="X244" s="29">
        <f t="shared" si="62"/>
        <v>1.2664367309159363</v>
      </c>
      <c r="Y244" s="29">
        <f t="shared" si="63"/>
        <v>0.1565258880907337</v>
      </c>
    </row>
    <row r="245" spans="1:25" ht="15">
      <c r="A245" s="5" t="s">
        <v>397</v>
      </c>
      <c r="B245" s="38">
        <v>3.86025950074062E-3</v>
      </c>
      <c r="C245" s="20">
        <f t="shared" si="48"/>
        <v>2.9723998155702772E-3</v>
      </c>
      <c r="D245" s="20">
        <f t="shared" si="49"/>
        <v>8.8785968517034262E-4</v>
      </c>
      <c r="E245" s="29">
        <v>5.1232078191413904E-3</v>
      </c>
      <c r="F245" s="29">
        <f t="shared" si="50"/>
        <v>3.9448700207388703E-3</v>
      </c>
      <c r="G245" s="26">
        <f t="shared" si="51"/>
        <v>1.1783377984025199E-3</v>
      </c>
      <c r="H245" s="29">
        <v>3.5635033728925901E-3</v>
      </c>
      <c r="I245" s="29">
        <f t="shared" si="52"/>
        <v>2.7438975971272946E-3</v>
      </c>
      <c r="J245" s="30">
        <f t="shared" si="53"/>
        <v>8.1960577576529569E-4</v>
      </c>
      <c r="K245" s="29">
        <v>1.0690510118677801E-2</v>
      </c>
      <c r="L245" s="30">
        <f t="shared" si="54"/>
        <v>8.2316927913819067E-3</v>
      </c>
      <c r="M245" s="29">
        <f t="shared" si="55"/>
        <v>2.4588173272958942E-3</v>
      </c>
      <c r="N245" s="28">
        <v>4.5607773621091901E-3</v>
      </c>
      <c r="O245" s="29">
        <f t="shared" si="56"/>
        <v>4.0590918522771793E-3</v>
      </c>
      <c r="P245" s="29">
        <f t="shared" si="57"/>
        <v>5.016855098320109E-4</v>
      </c>
      <c r="Q245" s="29">
        <v>6.0529117895929E-3</v>
      </c>
      <c r="R245" s="29">
        <f t="shared" si="58"/>
        <v>5.3870914927376815E-3</v>
      </c>
      <c r="S245" s="29">
        <f t="shared" si="59"/>
        <v>6.6582029685521903E-4</v>
      </c>
      <c r="T245" s="29">
        <v>4.2101691634384101E-3</v>
      </c>
      <c r="U245" s="29">
        <f t="shared" si="60"/>
        <v>3.7470505554601848E-3</v>
      </c>
      <c r="V245" s="29">
        <f t="shared" si="61"/>
        <v>4.631186079782251E-4</v>
      </c>
      <c r="W245" s="29">
        <v>1.2630507490315201E-2</v>
      </c>
      <c r="X245" s="29">
        <f t="shared" si="62"/>
        <v>1.1241151666380528E-2</v>
      </c>
      <c r="Y245" s="29">
        <f t="shared" si="63"/>
        <v>1.3893558239346721E-3</v>
      </c>
    </row>
    <row r="246" spans="1:25" ht="15">
      <c r="A246" s="5" t="s">
        <v>398</v>
      </c>
      <c r="B246" s="38">
        <v>1.12595660710046E-2</v>
      </c>
      <c r="C246" s="20">
        <f t="shared" si="48"/>
        <v>8.6698658746735425E-3</v>
      </c>
      <c r="D246" s="20">
        <f t="shared" si="49"/>
        <v>2.5897001963310581E-3</v>
      </c>
      <c r="E246" s="29">
        <v>1.49433210187146E-2</v>
      </c>
      <c r="F246" s="29">
        <f t="shared" si="50"/>
        <v>1.1506357184410242E-2</v>
      </c>
      <c r="G246" s="26">
        <f t="shared" si="51"/>
        <v>3.4369638343043581E-3</v>
      </c>
      <c r="H246" s="29">
        <v>1.0393990783167301E-2</v>
      </c>
      <c r="I246" s="29">
        <f t="shared" si="52"/>
        <v>8.0033729030388225E-3</v>
      </c>
      <c r="J246" s="30">
        <f t="shared" si="53"/>
        <v>2.390617880128479E-3</v>
      </c>
      <c r="K246" s="29">
        <v>3.1181972349501999E-2</v>
      </c>
      <c r="L246" s="30">
        <f t="shared" si="54"/>
        <v>2.401011870911654E-2</v>
      </c>
      <c r="M246" s="29">
        <f t="shared" si="55"/>
        <v>7.1718536403854597E-3</v>
      </c>
      <c r="N246" s="28">
        <v>1.33028295206471E-2</v>
      </c>
      <c r="O246" s="29">
        <f t="shared" si="56"/>
        <v>1.1839518273375919E-2</v>
      </c>
      <c r="P246" s="29">
        <f t="shared" si="57"/>
        <v>1.4633112472711811E-3</v>
      </c>
      <c r="Q246" s="29">
        <v>1.76550722053293E-2</v>
      </c>
      <c r="R246" s="29">
        <f t="shared" si="58"/>
        <v>1.5713014262743078E-2</v>
      </c>
      <c r="S246" s="29">
        <f t="shared" si="59"/>
        <v>1.9420579425862229E-3</v>
      </c>
      <c r="T246" s="29">
        <v>1.22801790544771E-2</v>
      </c>
      <c r="U246" s="29">
        <f t="shared" si="60"/>
        <v>1.092935935848462E-2</v>
      </c>
      <c r="V246" s="29">
        <f t="shared" si="61"/>
        <v>1.3508196959924809E-3</v>
      </c>
      <c r="W246" s="29">
        <v>3.6840537163431303E-2</v>
      </c>
      <c r="X246" s="29">
        <f t="shared" si="62"/>
        <v>3.2788078075453857E-2</v>
      </c>
      <c r="Y246" s="29">
        <f t="shared" si="63"/>
        <v>4.0524590879774435E-3</v>
      </c>
    </row>
    <row r="247" spans="1:25" ht="15">
      <c r="A247" s="5" t="s">
        <v>399</v>
      </c>
      <c r="B247" s="38">
        <v>9.6860218990817604E-5</v>
      </c>
      <c r="C247" s="20">
        <f t="shared" si="48"/>
        <v>7.4582368622929556E-5</v>
      </c>
      <c r="D247" s="20">
        <f t="shared" si="49"/>
        <v>2.2277850367888051E-5</v>
      </c>
      <c r="E247" s="29">
        <v>1.28549656105321E-4</v>
      </c>
      <c r="F247" s="29">
        <f t="shared" si="50"/>
        <v>9.8983235201097176E-5</v>
      </c>
      <c r="G247" s="26">
        <f t="shared" si="51"/>
        <v>2.9566420904223829E-5</v>
      </c>
      <c r="H247" s="29">
        <v>8.9414122808757204E-5</v>
      </c>
      <c r="I247" s="29">
        <f t="shared" si="52"/>
        <v>6.8848874562743055E-5</v>
      </c>
      <c r="J247" s="30">
        <f t="shared" si="53"/>
        <v>2.0565248246014159E-5</v>
      </c>
      <c r="K247" s="29">
        <v>2.6824236842627199E-4</v>
      </c>
      <c r="L247" s="30">
        <f t="shared" si="54"/>
        <v>2.0654662368822945E-4</v>
      </c>
      <c r="M247" s="29">
        <f t="shared" si="55"/>
        <v>6.1695744738042555E-5</v>
      </c>
      <c r="N247" s="28">
        <v>1.1443735686098501E-4</v>
      </c>
      <c r="O247" s="29">
        <f t="shared" si="56"/>
        <v>1.0184924760627666E-4</v>
      </c>
      <c r="P247" s="29">
        <f t="shared" si="57"/>
        <v>1.258810925470835E-5</v>
      </c>
      <c r="Q247" s="29">
        <v>1.5187744796938801E-4</v>
      </c>
      <c r="R247" s="29">
        <f t="shared" si="58"/>
        <v>1.3517092869275532E-4</v>
      </c>
      <c r="S247" s="29">
        <f t="shared" si="59"/>
        <v>1.6706519276632682E-5</v>
      </c>
      <c r="T247" s="29">
        <v>1.05640024221375E-4</v>
      </c>
      <c r="U247" s="29">
        <f t="shared" si="60"/>
        <v>9.4019621557023755E-5</v>
      </c>
      <c r="V247" s="29">
        <f t="shared" si="61"/>
        <v>1.1620402664351249E-5</v>
      </c>
      <c r="W247" s="29">
        <v>3.1692007266412498E-4</v>
      </c>
      <c r="X247" s="29">
        <f t="shared" si="62"/>
        <v>2.8205886467107125E-4</v>
      </c>
      <c r="Y247" s="29">
        <f t="shared" si="63"/>
        <v>3.4861207993053747E-5</v>
      </c>
    </row>
    <row r="248" spans="1:25" ht="15">
      <c r="A248" s="5" t="s">
        <v>401</v>
      </c>
      <c r="B248" s="38">
        <v>0.98156193767435196</v>
      </c>
      <c r="C248" s="20">
        <f t="shared" si="48"/>
        <v>0.75580269200925099</v>
      </c>
      <c r="D248" s="20">
        <f t="shared" si="49"/>
        <v>0.22575924566510097</v>
      </c>
      <c r="E248" s="29">
        <v>1.3026963065824999</v>
      </c>
      <c r="F248" s="29">
        <f t="shared" si="50"/>
        <v>1.0030761560685248</v>
      </c>
      <c r="G248" s="26">
        <f t="shared" si="51"/>
        <v>0.299620150513975</v>
      </c>
      <c r="H248" s="29">
        <v>0.90610469968002505</v>
      </c>
      <c r="I248" s="29">
        <f t="shared" si="52"/>
        <v>0.69770061875361933</v>
      </c>
      <c r="J248" s="30">
        <f t="shared" si="53"/>
        <v>0.20840408092640578</v>
      </c>
      <c r="K248" s="29">
        <v>2.7183140990400698</v>
      </c>
      <c r="L248" s="30">
        <f t="shared" si="54"/>
        <v>2.0931018562608537</v>
      </c>
      <c r="M248" s="29">
        <f t="shared" si="55"/>
        <v>0.62521224277921605</v>
      </c>
      <c r="N248" s="28">
        <v>1.1596851102871</v>
      </c>
      <c r="O248" s="29">
        <f t="shared" si="56"/>
        <v>1.0321197481555191</v>
      </c>
      <c r="P248" s="29">
        <f t="shared" si="57"/>
        <v>0.12756536213158101</v>
      </c>
      <c r="Q248" s="29">
        <v>1.53909544776066</v>
      </c>
      <c r="R248" s="29">
        <f t="shared" si="58"/>
        <v>1.3697949485069874</v>
      </c>
      <c r="S248" s="29">
        <f t="shared" si="59"/>
        <v>0.1693004992536726</v>
      </c>
      <c r="T248" s="29">
        <v>1.0705347143653301</v>
      </c>
      <c r="U248" s="29">
        <f t="shared" si="60"/>
        <v>0.95277589578514377</v>
      </c>
      <c r="V248" s="29">
        <f t="shared" si="61"/>
        <v>0.11775881858018632</v>
      </c>
      <c r="W248" s="29">
        <v>3.2116041430959901</v>
      </c>
      <c r="X248" s="29">
        <f t="shared" si="62"/>
        <v>2.8583276873554313</v>
      </c>
      <c r="Y248" s="29">
        <f t="shared" si="63"/>
        <v>0.35327645574055894</v>
      </c>
    </row>
    <row r="249" spans="1:25" ht="15">
      <c r="A249" s="5" t="s">
        <v>403</v>
      </c>
      <c r="B249" s="38">
        <v>5.7305893840603698E-3</v>
      </c>
      <c r="C249" s="20">
        <f t="shared" si="48"/>
        <v>4.4125538257264851E-3</v>
      </c>
      <c r="D249" s="20">
        <f t="shared" si="49"/>
        <v>1.3180355583338852E-3</v>
      </c>
      <c r="E249" s="29">
        <v>7.6054473371735803E-3</v>
      </c>
      <c r="F249" s="29">
        <f t="shared" si="50"/>
        <v>5.8561944496236572E-3</v>
      </c>
      <c r="G249" s="26">
        <f t="shared" si="51"/>
        <v>1.7492528875499235E-3</v>
      </c>
      <c r="H249" s="29">
        <v>5.2900522865998298E-3</v>
      </c>
      <c r="I249" s="29">
        <f t="shared" si="52"/>
        <v>4.0733402606818693E-3</v>
      </c>
      <c r="J249" s="30">
        <f t="shared" si="53"/>
        <v>1.2167120259179609E-3</v>
      </c>
      <c r="K249" s="29">
        <v>1.5870156859799499E-2</v>
      </c>
      <c r="L249" s="30">
        <f t="shared" si="54"/>
        <v>1.2220020782045614E-2</v>
      </c>
      <c r="M249" s="29">
        <f t="shared" si="55"/>
        <v>3.6501360777538849E-3</v>
      </c>
      <c r="N249" s="28">
        <v>6.7705143473778097E-3</v>
      </c>
      <c r="O249" s="29">
        <f t="shared" si="56"/>
        <v>6.0257577691662512E-3</v>
      </c>
      <c r="P249" s="29">
        <f t="shared" si="57"/>
        <v>7.447565782115591E-4</v>
      </c>
      <c r="Q249" s="29">
        <v>8.9856011072416402E-3</v>
      </c>
      <c r="R249" s="29">
        <f t="shared" si="58"/>
        <v>7.9971849854450598E-3</v>
      </c>
      <c r="S249" s="29">
        <f t="shared" si="59"/>
        <v>9.8841612179658041E-4</v>
      </c>
      <c r="T249" s="29">
        <v>6.2500333743028503E-3</v>
      </c>
      <c r="U249" s="29">
        <f t="shared" si="60"/>
        <v>5.5625297031295364E-3</v>
      </c>
      <c r="V249" s="29">
        <f t="shared" si="61"/>
        <v>6.8750367117331355E-4</v>
      </c>
      <c r="W249" s="29">
        <v>1.8750100122908502E-2</v>
      </c>
      <c r="X249" s="29">
        <f t="shared" si="62"/>
        <v>1.6687589109388567E-2</v>
      </c>
      <c r="Y249" s="29">
        <f t="shared" si="63"/>
        <v>2.0625110135199351E-3</v>
      </c>
    </row>
    <row r="250" spans="1:25" ht="15">
      <c r="A250" s="5" t="s">
        <v>404</v>
      </c>
      <c r="B250" s="38">
        <v>0</v>
      </c>
      <c r="C250" s="20">
        <f t="shared" si="48"/>
        <v>0</v>
      </c>
      <c r="D250" s="20">
        <f t="shared" si="49"/>
        <v>0</v>
      </c>
      <c r="E250" s="29">
        <v>0</v>
      </c>
      <c r="F250" s="29">
        <f t="shared" si="50"/>
        <v>0</v>
      </c>
      <c r="G250" s="26">
        <f t="shared" si="51"/>
        <v>0</v>
      </c>
      <c r="H250" s="29">
        <v>0</v>
      </c>
      <c r="I250" s="29">
        <f t="shared" si="52"/>
        <v>0</v>
      </c>
      <c r="J250" s="30">
        <f t="shared" si="53"/>
        <v>0</v>
      </c>
      <c r="K250" s="29">
        <v>0</v>
      </c>
      <c r="L250" s="30">
        <f t="shared" si="54"/>
        <v>0</v>
      </c>
      <c r="M250" s="29">
        <f t="shared" si="55"/>
        <v>0</v>
      </c>
      <c r="N250" s="28">
        <v>0</v>
      </c>
      <c r="O250" s="29">
        <f t="shared" si="56"/>
        <v>0</v>
      </c>
      <c r="P250" s="29">
        <f t="shared" si="57"/>
        <v>0</v>
      </c>
      <c r="Q250" s="29">
        <v>0</v>
      </c>
      <c r="R250" s="29">
        <f t="shared" si="58"/>
        <v>0</v>
      </c>
      <c r="S250" s="29">
        <f t="shared" si="59"/>
        <v>0</v>
      </c>
      <c r="T250" s="29">
        <v>0</v>
      </c>
      <c r="U250" s="29">
        <f t="shared" si="60"/>
        <v>0</v>
      </c>
      <c r="V250" s="29">
        <f t="shared" si="61"/>
        <v>0</v>
      </c>
      <c r="W250" s="29">
        <v>0</v>
      </c>
      <c r="X250" s="29">
        <f t="shared" si="62"/>
        <v>0</v>
      </c>
      <c r="Y250" s="29">
        <f t="shared" si="63"/>
        <v>0</v>
      </c>
    </row>
    <row r="251" spans="1:25" ht="15">
      <c r="A251" s="5" t="s">
        <v>405</v>
      </c>
      <c r="B251" s="38">
        <v>4.7145059175667404E-3</v>
      </c>
      <c r="C251" s="20">
        <f t="shared" si="48"/>
        <v>3.63016955652639E-3</v>
      </c>
      <c r="D251" s="20">
        <f t="shared" si="49"/>
        <v>1.0843363610403504E-3</v>
      </c>
      <c r="E251" s="29">
        <v>6.2569352074989398E-3</v>
      </c>
      <c r="F251" s="29">
        <f t="shared" si="50"/>
        <v>4.817840109774184E-3</v>
      </c>
      <c r="G251" s="26">
        <f t="shared" si="51"/>
        <v>1.4390950977247563E-3</v>
      </c>
      <c r="H251" s="29">
        <v>4.3520798888126398E-3</v>
      </c>
      <c r="I251" s="29">
        <f t="shared" si="52"/>
        <v>3.3511015143857328E-3</v>
      </c>
      <c r="J251" s="30">
        <f t="shared" si="53"/>
        <v>1.0009783744269073E-3</v>
      </c>
      <c r="K251" s="29">
        <v>1.30562396664379E-2</v>
      </c>
      <c r="L251" s="30">
        <f t="shared" si="54"/>
        <v>1.0053304543157183E-2</v>
      </c>
      <c r="M251" s="29">
        <f t="shared" si="55"/>
        <v>3.0029351232807172E-3</v>
      </c>
      <c r="N251" s="28">
        <v>5.5700431171124502E-3</v>
      </c>
      <c r="O251" s="29">
        <f t="shared" si="56"/>
        <v>4.9573383742300805E-3</v>
      </c>
      <c r="P251" s="29">
        <f t="shared" si="57"/>
        <v>6.1270474288236949E-4</v>
      </c>
      <c r="Q251" s="29">
        <v>7.3923756796842998E-3</v>
      </c>
      <c r="R251" s="29">
        <f t="shared" si="58"/>
        <v>6.5792143549190272E-3</v>
      </c>
      <c r="S251" s="29">
        <f t="shared" si="59"/>
        <v>8.1316132476527301E-4</v>
      </c>
      <c r="T251" s="29">
        <v>5.1418479589725096E-3</v>
      </c>
      <c r="U251" s="29">
        <f t="shared" si="60"/>
        <v>4.5762446834855339E-3</v>
      </c>
      <c r="V251" s="29">
        <f t="shared" si="61"/>
        <v>5.6560327548697603E-4</v>
      </c>
      <c r="W251" s="29">
        <v>1.54255438769175E-2</v>
      </c>
      <c r="X251" s="29">
        <f t="shared" si="62"/>
        <v>1.3728734050456576E-2</v>
      </c>
      <c r="Y251" s="29">
        <f t="shared" si="63"/>
        <v>1.6968098264609249E-3</v>
      </c>
    </row>
    <row r="252" spans="1:25" ht="15">
      <c r="A252" s="5" t="s">
        <v>406</v>
      </c>
      <c r="B252" s="38">
        <v>1.2647514186495901E-2</v>
      </c>
      <c r="C252" s="20">
        <f t="shared" si="48"/>
        <v>9.7385859236018436E-3</v>
      </c>
      <c r="D252" s="20">
        <f t="shared" si="49"/>
        <v>2.9089282628940571E-3</v>
      </c>
      <c r="E252" s="29">
        <v>1.6785359523245998E-2</v>
      </c>
      <c r="F252" s="29">
        <f t="shared" si="50"/>
        <v>1.2924726832899419E-2</v>
      </c>
      <c r="G252" s="26">
        <f t="shared" si="51"/>
        <v>3.8606326903465799E-3</v>
      </c>
      <c r="H252" s="29">
        <v>1.1675240862340499E-2</v>
      </c>
      <c r="I252" s="29">
        <f t="shared" si="52"/>
        <v>8.9899354640021849E-3</v>
      </c>
      <c r="J252" s="30">
        <f t="shared" si="53"/>
        <v>2.6853053983383148E-3</v>
      </c>
      <c r="K252" s="29">
        <v>3.5025722587021503E-2</v>
      </c>
      <c r="L252" s="30">
        <f t="shared" si="54"/>
        <v>2.6969806392006558E-2</v>
      </c>
      <c r="M252" s="29">
        <f t="shared" si="55"/>
        <v>8.0559161950149467E-3</v>
      </c>
      <c r="N252" s="28">
        <v>1.4942647347324299E-2</v>
      </c>
      <c r="O252" s="29">
        <f t="shared" si="56"/>
        <v>1.3298956139118627E-2</v>
      </c>
      <c r="P252" s="29">
        <f t="shared" si="57"/>
        <v>1.643691208205673E-3</v>
      </c>
      <c r="Q252" s="29">
        <v>1.98313838004406E-2</v>
      </c>
      <c r="R252" s="29">
        <f t="shared" si="58"/>
        <v>1.7649931582392135E-2</v>
      </c>
      <c r="S252" s="29">
        <f t="shared" si="59"/>
        <v>2.181452218048466E-3</v>
      </c>
      <c r="T252" s="29">
        <v>1.37939364469976E-2</v>
      </c>
      <c r="U252" s="29">
        <f t="shared" si="60"/>
        <v>1.2276603437827865E-2</v>
      </c>
      <c r="V252" s="29">
        <f t="shared" si="61"/>
        <v>1.517333009169736E-3</v>
      </c>
      <c r="W252" s="29">
        <v>4.1381809340992899E-2</v>
      </c>
      <c r="X252" s="29">
        <f t="shared" si="62"/>
        <v>3.6829810313483681E-2</v>
      </c>
      <c r="Y252" s="29">
        <f t="shared" si="63"/>
        <v>4.551999027509219E-3</v>
      </c>
    </row>
    <row r="253" spans="1:25" ht="15">
      <c r="A253" s="5" t="s">
        <v>407</v>
      </c>
      <c r="B253" s="38">
        <v>0.34724137705998698</v>
      </c>
      <c r="C253" s="20">
        <f t="shared" si="48"/>
        <v>0.26737586033618999</v>
      </c>
      <c r="D253" s="20">
        <f t="shared" si="49"/>
        <v>7.9865516723797006E-2</v>
      </c>
      <c r="E253" s="29">
        <v>0.46084718857419799</v>
      </c>
      <c r="F253" s="29">
        <f t="shared" si="50"/>
        <v>0.35485233520213244</v>
      </c>
      <c r="G253" s="26">
        <f t="shared" si="51"/>
        <v>0.10599485337206555</v>
      </c>
      <c r="H253" s="29">
        <v>0.32054731505064099</v>
      </c>
      <c r="I253" s="29">
        <f t="shared" si="52"/>
        <v>0.24682143258899356</v>
      </c>
      <c r="J253" s="30">
        <f t="shared" si="53"/>
        <v>7.3725882461647435E-2</v>
      </c>
      <c r="K253" s="29">
        <v>0.96164194515192303</v>
      </c>
      <c r="L253" s="30">
        <f t="shared" si="54"/>
        <v>0.74046429776698075</v>
      </c>
      <c r="M253" s="29">
        <f t="shared" si="55"/>
        <v>0.22117764738494231</v>
      </c>
      <c r="N253" s="28">
        <v>0.41025496119599503</v>
      </c>
      <c r="O253" s="29">
        <f t="shared" si="56"/>
        <v>0.3651269154644356</v>
      </c>
      <c r="P253" s="29">
        <f t="shared" si="57"/>
        <v>4.512804573155945E-2</v>
      </c>
      <c r="Q253" s="29">
        <v>0.54447671837544198</v>
      </c>
      <c r="R253" s="29">
        <f t="shared" si="58"/>
        <v>0.48458427935414339</v>
      </c>
      <c r="S253" s="29">
        <f t="shared" si="59"/>
        <v>5.9892439021298621E-2</v>
      </c>
      <c r="T253" s="29">
        <v>0.37871675147418599</v>
      </c>
      <c r="U253" s="29">
        <f t="shared" si="60"/>
        <v>0.33705790881202552</v>
      </c>
      <c r="V253" s="29">
        <f t="shared" si="61"/>
        <v>4.165884266216046E-2</v>
      </c>
      <c r="W253" s="29">
        <v>1.1361502544225599</v>
      </c>
      <c r="X253" s="29">
        <f t="shared" si="62"/>
        <v>1.0111737264360783</v>
      </c>
      <c r="Y253" s="29">
        <f t="shared" si="63"/>
        <v>0.12497652798648159</v>
      </c>
    </row>
    <row r="254" spans="1:25" ht="15">
      <c r="A254" s="5" t="s">
        <v>409</v>
      </c>
      <c r="B254" s="38">
        <v>4.5303245779977001E-4</v>
      </c>
      <c r="C254" s="20">
        <f t="shared" si="48"/>
        <v>3.4883499250582293E-4</v>
      </c>
      <c r="D254" s="20">
        <f t="shared" si="49"/>
        <v>1.0419746529394711E-4</v>
      </c>
      <c r="E254" s="29">
        <v>6.0124958689417799E-4</v>
      </c>
      <c r="F254" s="29">
        <f t="shared" si="50"/>
        <v>4.6296218190851709E-4</v>
      </c>
      <c r="G254" s="26">
        <f t="shared" si="51"/>
        <v>1.3828740498566093E-4</v>
      </c>
      <c r="H254" s="29">
        <v>4.1820574266822498E-4</v>
      </c>
      <c r="I254" s="29">
        <f t="shared" si="52"/>
        <v>3.2201842185453327E-4</v>
      </c>
      <c r="J254" s="30">
        <f t="shared" si="53"/>
        <v>9.6187320813691753E-5</v>
      </c>
      <c r="K254" s="29">
        <v>1.25461722800467E-3</v>
      </c>
      <c r="L254" s="30">
        <f t="shared" si="54"/>
        <v>9.6605526556359591E-4</v>
      </c>
      <c r="M254" s="29">
        <f t="shared" si="55"/>
        <v>2.8856196244107411E-4</v>
      </c>
      <c r="N254" s="28">
        <v>5.3524385535155599E-4</v>
      </c>
      <c r="O254" s="29">
        <f t="shared" si="56"/>
        <v>4.7636703126288486E-4</v>
      </c>
      <c r="P254" s="29">
        <f t="shared" si="57"/>
        <v>5.887682408867116E-5</v>
      </c>
      <c r="Q254" s="29">
        <v>7.1035781515682301E-4</v>
      </c>
      <c r="R254" s="29">
        <f t="shared" si="58"/>
        <v>6.3221845548957253E-4</v>
      </c>
      <c r="S254" s="29">
        <f t="shared" si="59"/>
        <v>7.8139359667250537E-5</v>
      </c>
      <c r="T254" s="29">
        <v>4.9409716717214698E-4</v>
      </c>
      <c r="U254" s="29">
        <f t="shared" si="60"/>
        <v>4.3974647878321081E-4</v>
      </c>
      <c r="V254" s="29">
        <f t="shared" si="61"/>
        <v>5.4350688388936166E-5</v>
      </c>
      <c r="W254" s="29">
        <v>1.4822915015164401E-3</v>
      </c>
      <c r="X254" s="29">
        <f t="shared" si="62"/>
        <v>1.3192394363496316E-3</v>
      </c>
      <c r="Y254" s="29">
        <f t="shared" si="63"/>
        <v>1.630520651668084E-4</v>
      </c>
    </row>
    <row r="255" spans="1:25" ht="15">
      <c r="A255" s="5" t="s">
        <v>411</v>
      </c>
      <c r="B255" s="38">
        <v>0</v>
      </c>
      <c r="C255" s="20">
        <f t="shared" si="48"/>
        <v>0</v>
      </c>
      <c r="D255" s="20">
        <f t="shared" si="49"/>
        <v>0</v>
      </c>
      <c r="E255" s="29">
        <v>0</v>
      </c>
      <c r="F255" s="29">
        <f t="shared" si="50"/>
        <v>0</v>
      </c>
      <c r="G255" s="26">
        <f t="shared" si="51"/>
        <v>0</v>
      </c>
      <c r="H255" s="29">
        <v>0</v>
      </c>
      <c r="I255" s="29">
        <f t="shared" si="52"/>
        <v>0</v>
      </c>
      <c r="J255" s="30">
        <f t="shared" si="53"/>
        <v>0</v>
      </c>
      <c r="K255" s="29">
        <v>0</v>
      </c>
      <c r="L255" s="30">
        <f t="shared" si="54"/>
        <v>0</v>
      </c>
      <c r="M255" s="29">
        <f t="shared" si="55"/>
        <v>0</v>
      </c>
      <c r="N255" s="28">
        <v>0</v>
      </c>
      <c r="O255" s="29">
        <f t="shared" si="56"/>
        <v>0</v>
      </c>
      <c r="P255" s="29">
        <f t="shared" si="57"/>
        <v>0</v>
      </c>
      <c r="Q255" s="29">
        <v>0</v>
      </c>
      <c r="R255" s="29">
        <f t="shared" si="58"/>
        <v>0</v>
      </c>
      <c r="S255" s="29">
        <f t="shared" si="59"/>
        <v>0</v>
      </c>
      <c r="T255" s="29">
        <v>0</v>
      </c>
      <c r="U255" s="29">
        <f t="shared" si="60"/>
        <v>0</v>
      </c>
      <c r="V255" s="29">
        <f t="shared" si="61"/>
        <v>0</v>
      </c>
      <c r="W255" s="29">
        <v>0</v>
      </c>
      <c r="X255" s="29">
        <f t="shared" si="62"/>
        <v>0</v>
      </c>
      <c r="Y255" s="29">
        <f t="shared" si="63"/>
        <v>0</v>
      </c>
    </row>
    <row r="256" spans="1:25" ht="15">
      <c r="A256" s="5" t="s">
        <v>413</v>
      </c>
      <c r="B256" s="38">
        <v>0.50482946781885596</v>
      </c>
      <c r="C256" s="20">
        <f t="shared" si="48"/>
        <v>0.38871869022051908</v>
      </c>
      <c r="D256" s="20">
        <f t="shared" si="49"/>
        <v>0.11611077759833688</v>
      </c>
      <c r="E256" s="29">
        <v>0.66999285316604795</v>
      </c>
      <c r="F256" s="29">
        <f t="shared" si="50"/>
        <v>0.51589449693785694</v>
      </c>
      <c r="G256" s="26">
        <f t="shared" si="51"/>
        <v>0.15409835622819104</v>
      </c>
      <c r="H256" s="29">
        <v>0.46602087527093</v>
      </c>
      <c r="I256" s="29">
        <f t="shared" si="52"/>
        <v>0.35883607395861611</v>
      </c>
      <c r="J256" s="30">
        <f t="shared" si="53"/>
        <v>0.10718480131231391</v>
      </c>
      <c r="K256" s="29">
        <v>1.3980626258127899</v>
      </c>
      <c r="L256" s="30">
        <f t="shared" si="54"/>
        <v>1.0765082218758484</v>
      </c>
      <c r="M256" s="29">
        <f t="shared" si="55"/>
        <v>0.32155440393694168</v>
      </c>
      <c r="N256" s="28">
        <v>0.59644042275192599</v>
      </c>
      <c r="O256" s="29">
        <f t="shared" si="56"/>
        <v>0.53083197624921419</v>
      </c>
      <c r="P256" s="29">
        <f t="shared" si="57"/>
        <v>6.5608446502711859E-2</v>
      </c>
      <c r="Q256" s="29">
        <v>0.79157586087370702</v>
      </c>
      <c r="R256" s="29">
        <f t="shared" si="58"/>
        <v>0.70450251617759929</v>
      </c>
      <c r="S256" s="29">
        <f t="shared" si="59"/>
        <v>8.7073344696107766E-2</v>
      </c>
      <c r="T256" s="29">
        <v>0.550589269399685</v>
      </c>
      <c r="U256" s="29">
        <f t="shared" si="60"/>
        <v>0.49002444976571968</v>
      </c>
      <c r="V256" s="29">
        <f t="shared" si="61"/>
        <v>6.0564819633965351E-2</v>
      </c>
      <c r="W256" s="29">
        <v>1.6517678081990601</v>
      </c>
      <c r="X256" s="29">
        <f t="shared" si="62"/>
        <v>1.4700733492971636</v>
      </c>
      <c r="Y256" s="29">
        <f t="shared" si="63"/>
        <v>0.18169445890189662</v>
      </c>
    </row>
    <row r="257" spans="1:25" ht="15">
      <c r="A257" s="5" t="s">
        <v>414</v>
      </c>
      <c r="B257" s="38">
        <v>3.2916564858529399E-3</v>
      </c>
      <c r="C257" s="20">
        <f t="shared" si="48"/>
        <v>2.5345754941067636E-3</v>
      </c>
      <c r="D257" s="20">
        <f t="shared" si="49"/>
        <v>7.5708099174617621E-4</v>
      </c>
      <c r="E257" s="29">
        <v>4.3685768386850198E-3</v>
      </c>
      <c r="F257" s="29">
        <f t="shared" si="50"/>
        <v>3.3638041657874651E-3</v>
      </c>
      <c r="G257" s="26">
        <f t="shared" si="51"/>
        <v>1.0047726728975546E-3</v>
      </c>
      <c r="H257" s="29">
        <v>3.03861152015565E-3</v>
      </c>
      <c r="I257" s="29">
        <f t="shared" si="52"/>
        <v>2.3397308705198506E-3</v>
      </c>
      <c r="J257" s="30">
        <f t="shared" si="53"/>
        <v>6.988806496357995E-4</v>
      </c>
      <c r="K257" s="29">
        <v>9.1158345604669504E-3</v>
      </c>
      <c r="L257" s="30">
        <f t="shared" si="54"/>
        <v>7.0191926115595518E-3</v>
      </c>
      <c r="M257" s="29">
        <f t="shared" si="55"/>
        <v>2.0966419489073986E-3</v>
      </c>
      <c r="N257" s="28">
        <v>3.8889904633711198E-3</v>
      </c>
      <c r="O257" s="29">
        <f t="shared" si="56"/>
        <v>3.4612015124002968E-3</v>
      </c>
      <c r="P257" s="29">
        <f t="shared" si="57"/>
        <v>4.2778895097082321E-4</v>
      </c>
      <c r="Q257" s="29">
        <v>5.1613385956790301E-3</v>
      </c>
      <c r="R257" s="29">
        <f t="shared" si="58"/>
        <v>4.5935913501543371E-3</v>
      </c>
      <c r="S257" s="29">
        <f t="shared" si="59"/>
        <v>5.6774724552469331E-4</v>
      </c>
      <c r="T257" s="29">
        <v>3.5900256526047699E-3</v>
      </c>
      <c r="U257" s="29">
        <f t="shared" si="60"/>
        <v>3.1951228308182453E-3</v>
      </c>
      <c r="V257" s="29">
        <f t="shared" si="61"/>
        <v>3.9490282178652466E-4</v>
      </c>
      <c r="W257" s="29">
        <v>1.07700769578143E-2</v>
      </c>
      <c r="X257" s="29">
        <f t="shared" si="62"/>
        <v>9.5853684924547267E-3</v>
      </c>
      <c r="Y257" s="29">
        <f t="shared" si="63"/>
        <v>1.184708465359573E-3</v>
      </c>
    </row>
    <row r="258" spans="1:25" ht="15">
      <c r="A258" s="5" t="s">
        <v>415</v>
      </c>
      <c r="B258" s="38">
        <v>5.0540149736906104</v>
      </c>
      <c r="C258" s="20">
        <f t="shared" si="48"/>
        <v>3.89159152974177</v>
      </c>
      <c r="D258" s="20">
        <f t="shared" si="49"/>
        <v>1.1624234439488403</v>
      </c>
      <c r="E258" s="29">
        <v>6.7075203173003501</v>
      </c>
      <c r="F258" s="29">
        <f t="shared" si="50"/>
        <v>5.1647906443212701</v>
      </c>
      <c r="G258" s="26">
        <f t="shared" si="51"/>
        <v>1.5427296729790807</v>
      </c>
      <c r="H258" s="29">
        <v>4.6654893024525403</v>
      </c>
      <c r="I258" s="29">
        <f t="shared" si="52"/>
        <v>3.5924267628884561</v>
      </c>
      <c r="J258" s="30">
        <f t="shared" si="53"/>
        <v>1.0730625395640843</v>
      </c>
      <c r="K258" s="29">
        <v>13.9964679073576</v>
      </c>
      <c r="L258" s="30">
        <f t="shared" si="54"/>
        <v>10.777280288665352</v>
      </c>
      <c r="M258" s="29">
        <f t="shared" si="55"/>
        <v>3.2191876186922479</v>
      </c>
      <c r="N258" s="28">
        <v>5.9711625799630097</v>
      </c>
      <c r="O258" s="29">
        <f t="shared" si="56"/>
        <v>5.3143346961670783</v>
      </c>
      <c r="P258" s="29">
        <f t="shared" si="57"/>
        <v>0.65682788379593104</v>
      </c>
      <c r="Q258" s="29">
        <v>7.9247280689709498</v>
      </c>
      <c r="R258" s="29">
        <f t="shared" si="58"/>
        <v>7.0530079813841455</v>
      </c>
      <c r="S258" s="29">
        <f t="shared" si="59"/>
        <v>0.87172008758680453</v>
      </c>
      <c r="T258" s="29">
        <v>5.5121315004097102</v>
      </c>
      <c r="U258" s="29">
        <f t="shared" si="60"/>
        <v>4.9057970353646425</v>
      </c>
      <c r="V258" s="29">
        <f t="shared" si="61"/>
        <v>0.60633446504506816</v>
      </c>
      <c r="W258" s="29">
        <v>16.5363945012291</v>
      </c>
      <c r="X258" s="29">
        <f t="shared" si="62"/>
        <v>14.717391106093899</v>
      </c>
      <c r="Y258" s="29">
        <f t="shared" si="63"/>
        <v>1.8190033951352012</v>
      </c>
    </row>
    <row r="259" spans="1:25" ht="15">
      <c r="A259" s="5" t="s">
        <v>417</v>
      </c>
      <c r="B259" s="38">
        <v>6.7439334883819899E-3</v>
      </c>
      <c r="C259" s="20">
        <f t="shared" si="48"/>
        <v>5.1928287860541324E-3</v>
      </c>
      <c r="D259" s="20">
        <f t="shared" si="49"/>
        <v>1.5511047023278577E-3</v>
      </c>
      <c r="E259" s="29">
        <v>8.9503238766252199E-3</v>
      </c>
      <c r="F259" s="29">
        <f t="shared" si="50"/>
        <v>6.8917493850014196E-3</v>
      </c>
      <c r="G259" s="26">
        <f t="shared" si="51"/>
        <v>2.0585744916238008E-3</v>
      </c>
      <c r="H259" s="29">
        <v>6.2254959097443599E-3</v>
      </c>
      <c r="I259" s="29">
        <f t="shared" si="52"/>
        <v>4.7936318505031571E-3</v>
      </c>
      <c r="J259" s="30">
        <f t="shared" si="53"/>
        <v>1.4318640592412028E-3</v>
      </c>
      <c r="K259" s="29">
        <v>1.86764877292331E-2</v>
      </c>
      <c r="L259" s="30">
        <f t="shared" si="54"/>
        <v>1.4380895551509487E-2</v>
      </c>
      <c r="M259" s="29">
        <f t="shared" si="55"/>
        <v>4.2955921777236127E-3</v>
      </c>
      <c r="N259" s="28">
        <v>7.9677491058519796E-3</v>
      </c>
      <c r="O259" s="29">
        <f t="shared" si="56"/>
        <v>7.0912967042082616E-3</v>
      </c>
      <c r="P259" s="29">
        <f t="shared" si="57"/>
        <v>8.7645240164371775E-4</v>
      </c>
      <c r="Q259" s="29">
        <v>1.05745311972488E-2</v>
      </c>
      <c r="R259" s="29">
        <f t="shared" si="58"/>
        <v>9.4113327655514327E-3</v>
      </c>
      <c r="S259" s="29">
        <f t="shared" si="59"/>
        <v>1.163198431697368E-3</v>
      </c>
      <c r="T259" s="29">
        <v>7.3552311205031902E-3</v>
      </c>
      <c r="U259" s="29">
        <f t="shared" si="60"/>
        <v>6.546155697247839E-3</v>
      </c>
      <c r="V259" s="29">
        <f t="shared" si="61"/>
        <v>8.0907542325535094E-4</v>
      </c>
      <c r="W259" s="29">
        <v>2.2065693361509601E-2</v>
      </c>
      <c r="X259" s="29">
        <f t="shared" si="62"/>
        <v>1.9638467091743547E-2</v>
      </c>
      <c r="Y259" s="29">
        <f t="shared" si="63"/>
        <v>2.4272262697660561E-3</v>
      </c>
    </row>
    <row r="260" spans="1:25" ht="15">
      <c r="A260" s="5" t="s">
        <v>418</v>
      </c>
      <c r="B260" s="38">
        <v>1.19484216524148E-3</v>
      </c>
      <c r="C260" s="20">
        <f t="shared" si="48"/>
        <v>9.2002846723593964E-4</v>
      </c>
      <c r="D260" s="20">
        <f t="shared" si="49"/>
        <v>2.7481369800554041E-4</v>
      </c>
      <c r="E260" s="29">
        <v>1.5857547199690999E-3</v>
      </c>
      <c r="F260" s="29">
        <f t="shared" si="50"/>
        <v>1.221031134376207E-3</v>
      </c>
      <c r="G260" s="26">
        <f t="shared" si="51"/>
        <v>3.6472358559289298E-4</v>
      </c>
      <c r="H260" s="29">
        <v>1.10298908275348E-3</v>
      </c>
      <c r="I260" s="29">
        <f t="shared" si="52"/>
        <v>8.4930159372017969E-4</v>
      </c>
      <c r="J260" s="30">
        <f t="shared" si="53"/>
        <v>2.536874890333004E-4</v>
      </c>
      <c r="K260" s="29">
        <v>3.3089672482604499E-3</v>
      </c>
      <c r="L260" s="30">
        <f t="shared" si="54"/>
        <v>2.5479047811605465E-3</v>
      </c>
      <c r="M260" s="29">
        <f t="shared" si="55"/>
        <v>7.6106246709990353E-4</v>
      </c>
      <c r="N260" s="28">
        <v>1.4116691112298001E-3</v>
      </c>
      <c r="O260" s="29">
        <f t="shared" si="56"/>
        <v>1.2563855089945221E-3</v>
      </c>
      <c r="P260" s="29">
        <f t="shared" si="57"/>
        <v>1.5528360223527801E-4</v>
      </c>
      <c r="Q260" s="29">
        <v>1.87352021989851E-3</v>
      </c>
      <c r="R260" s="29">
        <f t="shared" si="58"/>
        <v>1.6674329957096739E-3</v>
      </c>
      <c r="S260" s="29">
        <f t="shared" si="59"/>
        <v>2.060872241888361E-4</v>
      </c>
      <c r="T260" s="29">
        <v>1.3031475314834501E-3</v>
      </c>
      <c r="U260" s="29">
        <f t="shared" si="60"/>
        <v>1.1598013030202706E-3</v>
      </c>
      <c r="V260" s="29">
        <f t="shared" si="61"/>
        <v>1.4334622846317951E-4</v>
      </c>
      <c r="W260" s="29">
        <v>3.90944259445035E-3</v>
      </c>
      <c r="X260" s="29">
        <f t="shared" si="62"/>
        <v>3.4794039090608117E-3</v>
      </c>
      <c r="Y260" s="29">
        <f t="shared" si="63"/>
        <v>4.3003868538953852E-4</v>
      </c>
    </row>
    <row r="261" spans="1:25" ht="15">
      <c r="A261" s="5" t="s">
        <v>419</v>
      </c>
      <c r="B261" s="38">
        <v>1.08469373853539E-5</v>
      </c>
      <c r="C261" s="20">
        <f t="shared" ref="C261:C324" si="64">B261*0.77</f>
        <v>8.3521417867225036E-6</v>
      </c>
      <c r="D261" s="20">
        <f t="shared" ref="D261:D324" si="65">B261*0.23</f>
        <v>2.4947955986313971E-6</v>
      </c>
      <c r="E261" s="29">
        <v>1.43956939723147E-5</v>
      </c>
      <c r="F261" s="29">
        <f t="shared" ref="F261:F324" si="66">E261*0.77</f>
        <v>1.1084684358682319E-5</v>
      </c>
      <c r="G261" s="26">
        <f t="shared" ref="G261:G324" si="67">E261*0.23</f>
        <v>3.311009613632381E-6</v>
      </c>
      <c r="H261" s="29">
        <v>1.00130827864934E-5</v>
      </c>
      <c r="I261" s="29">
        <f t="shared" ref="I261:I324" si="68">H261*0.77</f>
        <v>7.7100737455999187E-6</v>
      </c>
      <c r="J261" s="30">
        <f t="shared" ref="J261:J324" si="69">H261*0.23</f>
        <v>2.3030090408934821E-6</v>
      </c>
      <c r="K261" s="29">
        <v>3.0039248359480098E-5</v>
      </c>
      <c r="L261" s="30">
        <f t="shared" ref="L261:L324" si="70">K261*0.77</f>
        <v>2.3130221236799677E-5</v>
      </c>
      <c r="M261" s="29">
        <f t="shared" ref="M261:M324" si="71">K261*0.23</f>
        <v>6.9090271226804226E-6</v>
      </c>
      <c r="N261" s="28">
        <v>1.28153214740736E-5</v>
      </c>
      <c r="O261" s="29">
        <f t="shared" ref="O261:O324" si="72">N261*0.89</f>
        <v>1.1405636111925504E-5</v>
      </c>
      <c r="P261" s="29">
        <f t="shared" ref="P261:P324" si="73">N261*0.11</f>
        <v>1.409685362148096E-6</v>
      </c>
      <c r="Q261" s="29">
        <v>1.7008067765441201E-5</v>
      </c>
      <c r="R261" s="29">
        <f t="shared" ref="R261:R324" si="74">Q261*0.89</f>
        <v>1.513718031124267E-5</v>
      </c>
      <c r="S261" s="29">
        <f t="shared" ref="S261:S324" si="75">Q261*0.11</f>
        <v>1.8708874541985322E-6</v>
      </c>
      <c r="T261" s="29">
        <v>1.1830148022122E-5</v>
      </c>
      <c r="U261" s="29">
        <f t="shared" ref="U261:U324" si="76">T261*0.89</f>
        <v>1.052883173968858E-5</v>
      </c>
      <c r="V261" s="29">
        <f t="shared" ref="V261:V324" si="77">T261*0.11</f>
        <v>1.3013162824334201E-6</v>
      </c>
      <c r="W261" s="29">
        <v>3.5490444066366002E-5</v>
      </c>
      <c r="X261" s="29">
        <f t="shared" ref="X261:X324" si="78">W261*0.89</f>
        <v>3.1586495219065745E-5</v>
      </c>
      <c r="Y261" s="29">
        <f t="shared" ref="Y261:Y324" si="79">W261*0.11</f>
        <v>3.9039488473002603E-6</v>
      </c>
    </row>
    <row r="262" spans="1:25" ht="15">
      <c r="A262" s="5" t="s">
        <v>420</v>
      </c>
      <c r="B262" s="38">
        <v>3.9505873693680797E-3</v>
      </c>
      <c r="C262" s="20">
        <f t="shared" si="64"/>
        <v>3.0419522744134214E-3</v>
      </c>
      <c r="D262" s="20">
        <f t="shared" si="65"/>
        <v>9.0863509495465837E-4</v>
      </c>
      <c r="E262" s="29">
        <v>5.2430879574455096E-3</v>
      </c>
      <c r="F262" s="29">
        <f t="shared" si="66"/>
        <v>4.0371777272330423E-3</v>
      </c>
      <c r="G262" s="26">
        <f t="shared" si="67"/>
        <v>1.2059102302124673E-3</v>
      </c>
      <c r="H262" s="29">
        <v>3.6468873175363099E-3</v>
      </c>
      <c r="I262" s="29">
        <f t="shared" si="68"/>
        <v>2.8081032345029589E-3</v>
      </c>
      <c r="J262" s="30">
        <f t="shared" si="69"/>
        <v>8.3878408303335132E-4</v>
      </c>
      <c r="K262" s="29">
        <v>1.0940661952608901E-2</v>
      </c>
      <c r="L262" s="30">
        <f t="shared" si="70"/>
        <v>8.4243097035088532E-3</v>
      </c>
      <c r="M262" s="29">
        <f t="shared" si="71"/>
        <v>2.5163522491000474E-3</v>
      </c>
      <c r="N262" s="28">
        <v>4.6674969487910398E-3</v>
      </c>
      <c r="O262" s="29">
        <f t="shared" si="72"/>
        <v>4.1540722844240251E-3</v>
      </c>
      <c r="P262" s="29">
        <f t="shared" si="73"/>
        <v>5.1342466436701437E-4</v>
      </c>
      <c r="Q262" s="29">
        <v>6.1945464700694499E-3</v>
      </c>
      <c r="R262" s="29">
        <f t="shared" si="74"/>
        <v>5.5131463583618107E-3</v>
      </c>
      <c r="S262" s="29">
        <f t="shared" si="75"/>
        <v>6.8140011170763953E-4</v>
      </c>
      <c r="T262" s="29">
        <v>4.3086847184215602E-3</v>
      </c>
      <c r="U262" s="29">
        <f t="shared" si="76"/>
        <v>3.8347293993951886E-3</v>
      </c>
      <c r="V262" s="29">
        <f t="shared" si="77"/>
        <v>4.7395531902637164E-4</v>
      </c>
      <c r="W262" s="29">
        <v>1.29260541552647E-2</v>
      </c>
      <c r="X262" s="29">
        <f t="shared" si="78"/>
        <v>1.1504188198185583E-2</v>
      </c>
      <c r="Y262" s="29">
        <f t="shared" si="79"/>
        <v>1.4218659570791169E-3</v>
      </c>
    </row>
    <row r="263" spans="1:25" ht="15">
      <c r="A263" s="5" t="s">
        <v>421</v>
      </c>
      <c r="B263" s="38">
        <v>6.7192412276051803E-3</v>
      </c>
      <c r="C263" s="20">
        <f t="shared" si="64"/>
        <v>5.1738157452559889E-3</v>
      </c>
      <c r="D263" s="20">
        <f t="shared" si="65"/>
        <v>1.5454254823491916E-3</v>
      </c>
      <c r="E263" s="29">
        <v>8.9175531306534099E-3</v>
      </c>
      <c r="F263" s="29">
        <f t="shared" si="66"/>
        <v>6.866515910603126E-3</v>
      </c>
      <c r="G263" s="26">
        <f t="shared" si="67"/>
        <v>2.0510372200502843E-3</v>
      </c>
      <c r="H263" s="29">
        <v>6.20270185806322E-3</v>
      </c>
      <c r="I263" s="29">
        <f t="shared" si="68"/>
        <v>4.7760804307086799E-3</v>
      </c>
      <c r="J263" s="30">
        <f t="shared" si="69"/>
        <v>1.4266214273545407E-3</v>
      </c>
      <c r="K263" s="29">
        <v>1.8608105574189699E-2</v>
      </c>
      <c r="L263" s="30">
        <f t="shared" si="70"/>
        <v>1.4328241292126068E-2</v>
      </c>
      <c r="M263" s="29">
        <f t="shared" si="71"/>
        <v>4.2798642820636307E-3</v>
      </c>
      <c r="N263" s="28">
        <v>7.9385759624535802E-3</v>
      </c>
      <c r="O263" s="29">
        <f t="shared" si="72"/>
        <v>7.0653326065836866E-3</v>
      </c>
      <c r="P263" s="29">
        <f t="shared" si="73"/>
        <v>8.7324335586989378E-4</v>
      </c>
      <c r="Q263" s="29">
        <v>1.0535813573125601E-2</v>
      </c>
      <c r="R263" s="29">
        <f t="shared" si="74"/>
        <v>9.3768740800817853E-3</v>
      </c>
      <c r="S263" s="29">
        <f t="shared" si="75"/>
        <v>1.1589394930438162E-3</v>
      </c>
      <c r="T263" s="29">
        <v>7.3283006525182801E-3</v>
      </c>
      <c r="U263" s="29">
        <f t="shared" si="76"/>
        <v>6.5221875807412698E-3</v>
      </c>
      <c r="V263" s="29">
        <f t="shared" si="77"/>
        <v>8.0611307177701078E-4</v>
      </c>
      <c r="W263" s="29">
        <v>2.1984901957554901E-2</v>
      </c>
      <c r="X263" s="29">
        <f t="shared" si="78"/>
        <v>1.9566562742223861E-2</v>
      </c>
      <c r="Y263" s="29">
        <f t="shared" si="79"/>
        <v>2.4183392153310393E-3</v>
      </c>
    </row>
    <row r="264" spans="1:25" ht="15">
      <c r="A264" s="5" t="s">
        <v>422</v>
      </c>
      <c r="B264" s="38">
        <v>1.3715925362639299E-2</v>
      </c>
      <c r="C264" s="20">
        <f t="shared" si="64"/>
        <v>1.0561262529232261E-2</v>
      </c>
      <c r="D264" s="20">
        <f t="shared" si="65"/>
        <v>3.154662833407039E-3</v>
      </c>
      <c r="E264" s="29">
        <v>1.8203319246064099E-2</v>
      </c>
      <c r="F264" s="29">
        <f t="shared" si="66"/>
        <v>1.4016555819469357E-2</v>
      </c>
      <c r="G264" s="26">
        <f t="shared" si="67"/>
        <v>4.1867634265947426E-3</v>
      </c>
      <c r="H264" s="29">
        <v>1.2661518295008599E-2</v>
      </c>
      <c r="I264" s="29">
        <f t="shared" si="68"/>
        <v>9.7493690871566212E-3</v>
      </c>
      <c r="J264" s="30">
        <f t="shared" si="69"/>
        <v>2.912149207851978E-3</v>
      </c>
      <c r="K264" s="29">
        <v>3.7984554885025897E-2</v>
      </c>
      <c r="L264" s="30">
        <f t="shared" si="70"/>
        <v>2.9248107261469942E-2</v>
      </c>
      <c r="M264" s="29">
        <f t="shared" si="71"/>
        <v>8.7364476235559565E-3</v>
      </c>
      <c r="N264" s="28">
        <v>1.6204942150211201E-2</v>
      </c>
      <c r="O264" s="29">
        <f t="shared" si="72"/>
        <v>1.4422398513687968E-2</v>
      </c>
      <c r="P264" s="29">
        <f t="shared" si="73"/>
        <v>1.7825436365232321E-3</v>
      </c>
      <c r="Q264" s="29">
        <v>2.15066594141579E-2</v>
      </c>
      <c r="R264" s="29">
        <f t="shared" si="74"/>
        <v>1.9140926878600532E-2</v>
      </c>
      <c r="S264" s="29">
        <f t="shared" si="75"/>
        <v>2.365732535557369E-3</v>
      </c>
      <c r="T264" s="29">
        <v>1.4959192768964799E-2</v>
      </c>
      <c r="U264" s="29">
        <f t="shared" si="76"/>
        <v>1.3313681564378671E-2</v>
      </c>
      <c r="V264" s="29">
        <f t="shared" si="77"/>
        <v>1.6455112045861279E-3</v>
      </c>
      <c r="W264" s="29">
        <v>4.4877578306894497E-2</v>
      </c>
      <c r="X264" s="29">
        <f t="shared" si="78"/>
        <v>3.9941044693136106E-2</v>
      </c>
      <c r="Y264" s="29">
        <f t="shared" si="79"/>
        <v>4.9365336137583947E-3</v>
      </c>
    </row>
    <row r="265" spans="1:25" ht="15">
      <c r="A265" s="5" t="s">
        <v>423</v>
      </c>
      <c r="B265" s="38">
        <v>0.14350317707385901</v>
      </c>
      <c r="C265" s="20">
        <f t="shared" si="64"/>
        <v>0.11049744634687145</v>
      </c>
      <c r="D265" s="20">
        <f t="shared" si="65"/>
        <v>3.3005730726987571E-2</v>
      </c>
      <c r="E265" s="29">
        <v>0.190452636335815</v>
      </c>
      <c r="F265" s="29">
        <f t="shared" si="66"/>
        <v>0.14664852997857755</v>
      </c>
      <c r="G265" s="26">
        <f t="shared" si="67"/>
        <v>4.380410635723745E-2</v>
      </c>
      <c r="H265" s="29">
        <v>0.13247141945389701</v>
      </c>
      <c r="I265" s="29">
        <f t="shared" si="68"/>
        <v>0.1020029929795007</v>
      </c>
      <c r="J265" s="30">
        <f t="shared" si="69"/>
        <v>3.0468426474396314E-2</v>
      </c>
      <c r="K265" s="29">
        <v>0.39741425836168998</v>
      </c>
      <c r="L265" s="30">
        <f t="shared" si="70"/>
        <v>0.30600897893850126</v>
      </c>
      <c r="M265" s="29">
        <f t="shared" si="71"/>
        <v>9.1405279423188698E-2</v>
      </c>
      <c r="N265" s="28">
        <v>0.16954457110037199</v>
      </c>
      <c r="O265" s="29">
        <f t="shared" si="72"/>
        <v>0.15089466827933107</v>
      </c>
      <c r="P265" s="29">
        <f t="shared" si="73"/>
        <v>1.8649902821040919E-2</v>
      </c>
      <c r="Q265" s="29">
        <v>0.22501390701525401</v>
      </c>
      <c r="R265" s="29">
        <f t="shared" si="74"/>
        <v>0.20026237724357607</v>
      </c>
      <c r="S265" s="29">
        <f t="shared" si="75"/>
        <v>2.4751529771677942E-2</v>
      </c>
      <c r="T265" s="29">
        <v>0.15651089022794701</v>
      </c>
      <c r="U265" s="29">
        <f t="shared" si="76"/>
        <v>0.13929469230287284</v>
      </c>
      <c r="V265" s="29">
        <f t="shared" si="77"/>
        <v>1.7216197925074173E-2</v>
      </c>
      <c r="W265" s="29">
        <v>0.46953267068384102</v>
      </c>
      <c r="X265" s="29">
        <f t="shared" si="78"/>
        <v>0.41788407690861851</v>
      </c>
      <c r="Y265" s="29">
        <f t="shared" si="79"/>
        <v>5.1648593775222511E-2</v>
      </c>
    </row>
    <row r="266" spans="1:25" ht="15">
      <c r="A266" s="5" t="s">
        <v>424</v>
      </c>
      <c r="B266" s="38">
        <v>3.3439657181876903E-4</v>
      </c>
      <c r="C266" s="20">
        <f t="shared" si="64"/>
        <v>2.5748536030045213E-4</v>
      </c>
      <c r="D266" s="20">
        <f t="shared" si="65"/>
        <v>7.6911211518316882E-5</v>
      </c>
      <c r="E266" s="29">
        <v>4.4379999093514398E-4</v>
      </c>
      <c r="F266" s="29">
        <f t="shared" si="66"/>
        <v>3.417259930200609E-4</v>
      </c>
      <c r="G266" s="26">
        <f t="shared" si="67"/>
        <v>1.0207399791508312E-4</v>
      </c>
      <c r="H266" s="29">
        <v>3.0868994981588199E-4</v>
      </c>
      <c r="I266" s="29">
        <f t="shared" si="68"/>
        <v>2.3769126135822914E-4</v>
      </c>
      <c r="J266" s="30">
        <f t="shared" si="69"/>
        <v>7.0998688457652866E-5</v>
      </c>
      <c r="K266" s="29">
        <v>9.26069849447645E-4</v>
      </c>
      <c r="L266" s="30">
        <f t="shared" si="70"/>
        <v>7.1307378407468663E-4</v>
      </c>
      <c r="M266" s="29">
        <f t="shared" si="71"/>
        <v>2.1299606537295837E-4</v>
      </c>
      <c r="N266" s="28">
        <v>3.9507922056156099E-4</v>
      </c>
      <c r="O266" s="29">
        <f t="shared" si="72"/>
        <v>3.5162050629978928E-4</v>
      </c>
      <c r="P266" s="29">
        <f t="shared" si="73"/>
        <v>4.3458714261771707E-5</v>
      </c>
      <c r="Q266" s="29">
        <v>5.2433598092898703E-4</v>
      </c>
      <c r="R266" s="29">
        <f t="shared" si="74"/>
        <v>4.6665902302679848E-4</v>
      </c>
      <c r="S266" s="29">
        <f t="shared" si="75"/>
        <v>5.7676957902188574E-5</v>
      </c>
      <c r="T266" s="29">
        <v>3.6470764070674198E-4</v>
      </c>
      <c r="U266" s="29">
        <f t="shared" si="76"/>
        <v>3.2458980022900038E-4</v>
      </c>
      <c r="V266" s="29">
        <f t="shared" si="77"/>
        <v>4.0117840477741619E-5</v>
      </c>
      <c r="W266" s="29">
        <v>1.0941229221202301E-3</v>
      </c>
      <c r="X266" s="29">
        <f t="shared" si="78"/>
        <v>9.7376940068700482E-4</v>
      </c>
      <c r="Y266" s="29">
        <f t="shared" si="79"/>
        <v>1.2035352143322531E-4</v>
      </c>
    </row>
    <row r="267" spans="1:25" ht="15">
      <c r="A267" s="5" t="s">
        <v>425</v>
      </c>
      <c r="B267" s="38">
        <v>2.0289139140073501E-3</v>
      </c>
      <c r="C267" s="20">
        <f t="shared" si="64"/>
        <v>1.5622637137856596E-3</v>
      </c>
      <c r="D267" s="20">
        <f t="shared" si="65"/>
        <v>4.6665020022169056E-4</v>
      </c>
      <c r="E267" s="29">
        <v>2.6927069609213902E-3</v>
      </c>
      <c r="F267" s="29">
        <f t="shared" si="66"/>
        <v>2.0733843599094704E-3</v>
      </c>
      <c r="G267" s="26">
        <f t="shared" si="67"/>
        <v>6.1932260101191976E-4</v>
      </c>
      <c r="H267" s="29">
        <v>1.8729418513151099E-3</v>
      </c>
      <c r="I267" s="29">
        <f t="shared" si="68"/>
        <v>1.4421652255126346E-3</v>
      </c>
      <c r="J267" s="30">
        <f t="shared" si="69"/>
        <v>4.3077662580247528E-4</v>
      </c>
      <c r="K267" s="29">
        <v>5.6188255539453402E-3</v>
      </c>
      <c r="L267" s="30">
        <f t="shared" si="70"/>
        <v>4.3264956765379121E-3</v>
      </c>
      <c r="M267" s="29">
        <f t="shared" si="71"/>
        <v>1.2923298774074282E-3</v>
      </c>
      <c r="N267" s="28">
        <v>2.3970991190871301E-3</v>
      </c>
      <c r="O267" s="29">
        <f t="shared" si="72"/>
        <v>2.1334182159875458E-3</v>
      </c>
      <c r="P267" s="29">
        <f t="shared" si="73"/>
        <v>2.6368090309958429E-4</v>
      </c>
      <c r="Q267" s="29">
        <v>3.1813501003774402E-3</v>
      </c>
      <c r="R267" s="29">
        <f t="shared" si="74"/>
        <v>2.831401589335922E-3</v>
      </c>
      <c r="S267" s="29">
        <f t="shared" si="75"/>
        <v>3.4994851104151845E-4</v>
      </c>
      <c r="T267" s="29">
        <v>2.2128229447750899E-3</v>
      </c>
      <c r="U267" s="29">
        <f t="shared" si="76"/>
        <v>1.9694124208498301E-3</v>
      </c>
      <c r="V267" s="29">
        <f t="shared" si="77"/>
        <v>2.434105239252599E-4</v>
      </c>
      <c r="W267" s="29">
        <v>6.6384688343252597E-3</v>
      </c>
      <c r="X267" s="29">
        <f t="shared" si="78"/>
        <v>5.9082372625494815E-3</v>
      </c>
      <c r="Y267" s="29">
        <f t="shared" si="79"/>
        <v>7.3023157177577855E-4</v>
      </c>
    </row>
    <row r="268" spans="1:25" ht="15">
      <c r="A268" s="5" t="s">
        <v>426</v>
      </c>
      <c r="B268" s="38">
        <v>2.2630604460628298E-3</v>
      </c>
      <c r="C268" s="20">
        <f t="shared" si="64"/>
        <v>1.7425565434683789E-3</v>
      </c>
      <c r="D268" s="20">
        <f t="shared" si="65"/>
        <v>5.2050390259445085E-4</v>
      </c>
      <c r="E268" s="29">
        <v>3.0034584385413201E-3</v>
      </c>
      <c r="F268" s="29">
        <f t="shared" si="66"/>
        <v>2.3126629976768166E-3</v>
      </c>
      <c r="G268" s="26">
        <f t="shared" si="67"/>
        <v>6.9079544086450367E-4</v>
      </c>
      <c r="H268" s="29">
        <v>2.0890884488614101E-3</v>
      </c>
      <c r="I268" s="29">
        <f t="shared" si="68"/>
        <v>1.6085981056232859E-3</v>
      </c>
      <c r="J268" s="30">
        <f t="shared" si="69"/>
        <v>4.8049034323812431E-4</v>
      </c>
      <c r="K268" s="29">
        <v>6.2672653465842198E-3</v>
      </c>
      <c r="L268" s="30">
        <f t="shared" si="70"/>
        <v>4.8257943168698494E-3</v>
      </c>
      <c r="M268" s="29">
        <f t="shared" si="71"/>
        <v>1.4414710297143707E-3</v>
      </c>
      <c r="N268" s="28">
        <v>2.67373601425187E-3</v>
      </c>
      <c r="O268" s="29">
        <f t="shared" si="72"/>
        <v>2.3796250526841641E-3</v>
      </c>
      <c r="P268" s="29">
        <f t="shared" si="73"/>
        <v>2.9411096156770571E-4</v>
      </c>
      <c r="Q268" s="29">
        <v>3.54849337250696E-3</v>
      </c>
      <c r="R268" s="29">
        <f t="shared" si="74"/>
        <v>3.1581591015311943E-3</v>
      </c>
      <c r="S268" s="29">
        <f t="shared" si="75"/>
        <v>3.9033427097576558E-4</v>
      </c>
      <c r="T268" s="29">
        <v>2.4681934733100002E-3</v>
      </c>
      <c r="U268" s="29">
        <f t="shared" si="76"/>
        <v>2.1966921912459003E-3</v>
      </c>
      <c r="V268" s="29">
        <f t="shared" si="77"/>
        <v>2.715012820641E-4</v>
      </c>
      <c r="W268" s="29">
        <v>7.4045804199299996E-3</v>
      </c>
      <c r="X268" s="29">
        <f t="shared" si="78"/>
        <v>6.5900765737377E-3</v>
      </c>
      <c r="Y268" s="29">
        <f t="shared" si="79"/>
        <v>8.1450384619229999E-4</v>
      </c>
    </row>
    <row r="269" spans="1:25" ht="15">
      <c r="A269" s="5" t="s">
        <v>427</v>
      </c>
      <c r="B269" s="38">
        <v>1.0160055837152E-2</v>
      </c>
      <c r="C269" s="20">
        <f t="shared" si="64"/>
        <v>7.8232429946070402E-3</v>
      </c>
      <c r="D269" s="20">
        <f t="shared" si="65"/>
        <v>2.3368128425449602E-3</v>
      </c>
      <c r="E269" s="29">
        <v>1.3484087662454699E-2</v>
      </c>
      <c r="F269" s="29">
        <f t="shared" si="66"/>
        <v>1.0382747500090118E-2</v>
      </c>
      <c r="G269" s="26">
        <f t="shared" si="67"/>
        <v>3.1013401623645812E-3</v>
      </c>
      <c r="H269" s="29">
        <v>9.3790050222068797E-3</v>
      </c>
      <c r="I269" s="29">
        <f t="shared" si="68"/>
        <v>7.2218338670992973E-3</v>
      </c>
      <c r="J269" s="30">
        <f t="shared" si="69"/>
        <v>2.1571711551075824E-3</v>
      </c>
      <c r="K269" s="29">
        <v>2.8137015066620599E-2</v>
      </c>
      <c r="L269" s="30">
        <f t="shared" si="70"/>
        <v>2.1665501601297862E-2</v>
      </c>
      <c r="M269" s="29">
        <f t="shared" si="71"/>
        <v>6.4715134653227377E-3</v>
      </c>
      <c r="N269" s="28">
        <v>1.2003792141683199E-2</v>
      </c>
      <c r="O269" s="29">
        <f t="shared" si="72"/>
        <v>1.0683375006098048E-2</v>
      </c>
      <c r="P269" s="29">
        <f t="shared" si="73"/>
        <v>1.320417135585152E-3</v>
      </c>
      <c r="Q269" s="29">
        <v>1.5931033068585301E-2</v>
      </c>
      <c r="R269" s="29">
        <f t="shared" si="74"/>
        <v>1.4178619431040918E-2</v>
      </c>
      <c r="S269" s="29">
        <f t="shared" si="75"/>
        <v>1.7524136375443831E-3</v>
      </c>
      <c r="T269" s="29">
        <v>1.10810047293926E-2</v>
      </c>
      <c r="U269" s="29">
        <f t="shared" si="76"/>
        <v>9.8620942091594138E-3</v>
      </c>
      <c r="V269" s="29">
        <f t="shared" si="77"/>
        <v>1.2189105202331861E-3</v>
      </c>
      <c r="W269" s="29">
        <v>3.3243014188177898E-2</v>
      </c>
      <c r="X269" s="29">
        <f t="shared" si="78"/>
        <v>2.9586282627478328E-2</v>
      </c>
      <c r="Y269" s="29">
        <f t="shared" si="79"/>
        <v>3.6567315606995687E-3</v>
      </c>
    </row>
    <row r="270" spans="1:25" ht="15">
      <c r="A270" s="5" t="s">
        <v>428</v>
      </c>
      <c r="B270" s="38">
        <v>8.2690283845611307E-3</v>
      </c>
      <c r="C270" s="20">
        <f t="shared" si="64"/>
        <v>6.3671518561120707E-3</v>
      </c>
      <c r="D270" s="20">
        <f t="shared" si="65"/>
        <v>1.9018765284490602E-3</v>
      </c>
      <c r="E270" s="29">
        <v>1.0974379019948801E-2</v>
      </c>
      <c r="F270" s="29">
        <f t="shared" si="66"/>
        <v>8.4502718453605772E-3</v>
      </c>
      <c r="G270" s="26">
        <f t="shared" si="67"/>
        <v>2.5241071745882243E-3</v>
      </c>
      <c r="H270" s="29">
        <v>7.6333496577820096E-3</v>
      </c>
      <c r="I270" s="29">
        <f t="shared" si="68"/>
        <v>5.8776792364921473E-3</v>
      </c>
      <c r="J270" s="30">
        <f t="shared" si="69"/>
        <v>1.7556704212898623E-3</v>
      </c>
      <c r="K270" s="29">
        <v>2.2900048973346101E-2</v>
      </c>
      <c r="L270" s="30">
        <f t="shared" si="70"/>
        <v>1.7633037709476499E-2</v>
      </c>
      <c r="M270" s="29">
        <f t="shared" si="71"/>
        <v>5.2670112638696035E-3</v>
      </c>
      <c r="N270" s="28">
        <v>9.7696016176397598E-3</v>
      </c>
      <c r="O270" s="29">
        <f t="shared" si="72"/>
        <v>8.6949454396993871E-3</v>
      </c>
      <c r="P270" s="29">
        <f t="shared" si="73"/>
        <v>1.0746561779403736E-3</v>
      </c>
      <c r="Q270" s="29">
        <v>1.29658898288536E-2</v>
      </c>
      <c r="R270" s="29">
        <f t="shared" si="74"/>
        <v>1.1539641947679704E-2</v>
      </c>
      <c r="S270" s="29">
        <f t="shared" si="75"/>
        <v>1.4262478811738961E-3</v>
      </c>
      <c r="T270" s="29">
        <v>9.0185668371768508E-3</v>
      </c>
      <c r="U270" s="29">
        <f t="shared" si="76"/>
        <v>8.0265244850873975E-3</v>
      </c>
      <c r="V270" s="29">
        <f t="shared" si="77"/>
        <v>9.9204235208945357E-4</v>
      </c>
      <c r="W270" s="29">
        <v>2.7055700511530601E-2</v>
      </c>
      <c r="X270" s="29">
        <f t="shared" si="78"/>
        <v>2.4079573455262234E-2</v>
      </c>
      <c r="Y270" s="29">
        <f t="shared" si="79"/>
        <v>2.9761270562683661E-3</v>
      </c>
    </row>
    <row r="271" spans="1:25" ht="15">
      <c r="A271" s="5" t="s">
        <v>429</v>
      </c>
      <c r="B271" s="38">
        <v>2.3049117346436898E-3</v>
      </c>
      <c r="C271" s="20">
        <f t="shared" si="64"/>
        <v>1.7747820356756412E-3</v>
      </c>
      <c r="D271" s="20">
        <f t="shared" si="65"/>
        <v>5.3012969896804865E-4</v>
      </c>
      <c r="E271" s="29">
        <v>3.0590020746252299E-3</v>
      </c>
      <c r="F271" s="29">
        <f t="shared" si="66"/>
        <v>2.355431597461427E-3</v>
      </c>
      <c r="G271" s="26">
        <f t="shared" si="67"/>
        <v>7.0357047716380287E-4</v>
      </c>
      <c r="H271" s="29">
        <v>2.1277224339572702E-3</v>
      </c>
      <c r="I271" s="29">
        <f t="shared" si="68"/>
        <v>1.638346274147098E-3</v>
      </c>
      <c r="J271" s="30">
        <f t="shared" si="69"/>
        <v>4.8937615981017217E-4</v>
      </c>
      <c r="K271" s="29">
        <v>6.38316730187181E-3</v>
      </c>
      <c r="L271" s="30">
        <f t="shared" si="70"/>
        <v>4.9150388224412939E-3</v>
      </c>
      <c r="M271" s="29">
        <f t="shared" si="71"/>
        <v>1.4681284794305163E-3</v>
      </c>
      <c r="N271" s="28">
        <v>2.7231820189823901E-3</v>
      </c>
      <c r="O271" s="29">
        <f t="shared" si="72"/>
        <v>2.4236319968943274E-3</v>
      </c>
      <c r="P271" s="29">
        <f t="shared" si="73"/>
        <v>2.9955002208806292E-4</v>
      </c>
      <c r="Q271" s="29">
        <v>3.6141164628748701E-3</v>
      </c>
      <c r="R271" s="29">
        <f t="shared" si="74"/>
        <v>3.2165636519586342E-3</v>
      </c>
      <c r="S271" s="29">
        <f t="shared" si="75"/>
        <v>3.9755281091623571E-4</v>
      </c>
      <c r="T271" s="29">
        <v>2.51383833335101E-3</v>
      </c>
      <c r="U271" s="29">
        <f t="shared" si="76"/>
        <v>2.237316116682399E-3</v>
      </c>
      <c r="V271" s="29">
        <f t="shared" si="77"/>
        <v>2.7652221666861108E-4</v>
      </c>
      <c r="W271" s="29">
        <v>7.54151500005303E-3</v>
      </c>
      <c r="X271" s="29">
        <f t="shared" si="78"/>
        <v>6.7119483500471967E-3</v>
      </c>
      <c r="Y271" s="29">
        <f t="shared" si="79"/>
        <v>8.2956665000583334E-4</v>
      </c>
    </row>
    <row r="272" spans="1:25" ht="15">
      <c r="A272" s="5" t="s">
        <v>430</v>
      </c>
      <c r="B272" s="38">
        <v>3.7525371494856498E-3</v>
      </c>
      <c r="C272" s="20">
        <f t="shared" si="64"/>
        <v>2.8894536051039506E-3</v>
      </c>
      <c r="D272" s="20">
        <f t="shared" si="65"/>
        <v>8.630835443816995E-4</v>
      </c>
      <c r="E272" s="29">
        <v>4.9802423029267802E-3</v>
      </c>
      <c r="F272" s="29">
        <f t="shared" si="66"/>
        <v>3.834786573253621E-3</v>
      </c>
      <c r="G272" s="26">
        <f t="shared" si="67"/>
        <v>1.1454557296731594E-3</v>
      </c>
      <c r="H272" s="29">
        <v>3.4640621405196501E-3</v>
      </c>
      <c r="I272" s="29">
        <f t="shared" si="68"/>
        <v>2.6673278482001305E-3</v>
      </c>
      <c r="J272" s="30">
        <f t="shared" si="69"/>
        <v>7.9673429231951962E-4</v>
      </c>
      <c r="K272" s="29">
        <v>1.0392186421559001E-2</v>
      </c>
      <c r="L272" s="30">
        <f t="shared" si="70"/>
        <v>8.0019835446004314E-3</v>
      </c>
      <c r="M272" s="29">
        <f t="shared" si="71"/>
        <v>2.3902028769585701E-3</v>
      </c>
      <c r="N272" s="28">
        <v>4.4335067314941997E-3</v>
      </c>
      <c r="O272" s="29">
        <f t="shared" si="72"/>
        <v>3.9458209910298381E-3</v>
      </c>
      <c r="P272" s="29">
        <f t="shared" si="73"/>
        <v>4.8768574046436199E-4</v>
      </c>
      <c r="Q272" s="29">
        <v>5.8840024481901397E-3</v>
      </c>
      <c r="R272" s="29">
        <f t="shared" si="74"/>
        <v>5.2367621788892245E-3</v>
      </c>
      <c r="S272" s="29">
        <f t="shared" si="75"/>
        <v>6.4724026930091532E-4</v>
      </c>
      <c r="T272" s="29">
        <v>4.0926824189903401E-3</v>
      </c>
      <c r="U272" s="29">
        <f t="shared" si="76"/>
        <v>3.6424873529014028E-3</v>
      </c>
      <c r="V272" s="29">
        <f t="shared" si="77"/>
        <v>4.501950660889374E-4</v>
      </c>
      <c r="W272" s="29">
        <v>1.2278047256971E-2</v>
      </c>
      <c r="X272" s="29">
        <f t="shared" si="78"/>
        <v>1.092746205870419E-2</v>
      </c>
      <c r="Y272" s="29">
        <f t="shared" si="79"/>
        <v>1.3505851982668099E-3</v>
      </c>
    </row>
    <row r="273" spans="1:25" ht="15">
      <c r="A273" s="5" t="s">
        <v>431</v>
      </c>
      <c r="B273" s="38">
        <v>3.4843875809477901E-3</v>
      </c>
      <c r="C273" s="20">
        <f t="shared" si="64"/>
        <v>2.6829784373297986E-3</v>
      </c>
      <c r="D273" s="20">
        <f t="shared" si="65"/>
        <v>8.0140914361799174E-4</v>
      </c>
      <c r="E273" s="29">
        <v>4.6243631279726102E-3</v>
      </c>
      <c r="F273" s="29">
        <f t="shared" si="66"/>
        <v>3.5607596085389099E-3</v>
      </c>
      <c r="G273" s="26">
        <f t="shared" si="67"/>
        <v>1.0636035194337005E-3</v>
      </c>
      <c r="H273" s="29">
        <v>3.2165264782821699E-3</v>
      </c>
      <c r="I273" s="29">
        <f t="shared" si="68"/>
        <v>2.4767253882772709E-3</v>
      </c>
      <c r="J273" s="30">
        <f t="shared" si="69"/>
        <v>7.3980109000489915E-4</v>
      </c>
      <c r="K273" s="29">
        <v>9.6495794348464992E-3</v>
      </c>
      <c r="L273" s="30">
        <f t="shared" si="70"/>
        <v>7.4301761648318046E-3</v>
      </c>
      <c r="M273" s="29">
        <f t="shared" si="71"/>
        <v>2.2194032700146951E-3</v>
      </c>
      <c r="N273" s="28">
        <v>4.1166962990317598E-3</v>
      </c>
      <c r="O273" s="29">
        <f t="shared" si="72"/>
        <v>3.6638597061382661E-3</v>
      </c>
      <c r="P273" s="29">
        <f t="shared" si="73"/>
        <v>4.528365928934936E-4</v>
      </c>
      <c r="Q273" s="29">
        <v>5.4635421955916497E-3</v>
      </c>
      <c r="R273" s="29">
        <f t="shared" si="74"/>
        <v>4.8625525540765685E-3</v>
      </c>
      <c r="S273" s="29">
        <f t="shared" si="75"/>
        <v>6.0098964151508152E-4</v>
      </c>
      <c r="T273" s="29">
        <v>3.8002266800870798E-3</v>
      </c>
      <c r="U273" s="29">
        <f t="shared" si="76"/>
        <v>3.3822017452775012E-3</v>
      </c>
      <c r="V273" s="29">
        <f t="shared" si="77"/>
        <v>4.1802493480957878E-4</v>
      </c>
      <c r="W273" s="29">
        <v>1.14006800402612E-2</v>
      </c>
      <c r="X273" s="29">
        <f t="shared" si="78"/>
        <v>1.0146605235832469E-2</v>
      </c>
      <c r="Y273" s="29">
        <f t="shared" si="79"/>
        <v>1.2540748044287322E-3</v>
      </c>
    </row>
    <row r="274" spans="1:25" ht="15">
      <c r="A274" s="5" t="s">
        <v>432</v>
      </c>
      <c r="B274" s="38">
        <v>1.8091203440211201E-2</v>
      </c>
      <c r="C274" s="20">
        <f t="shared" si="64"/>
        <v>1.3930226648962625E-2</v>
      </c>
      <c r="D274" s="20">
        <f t="shared" si="65"/>
        <v>4.1609767912485765E-3</v>
      </c>
      <c r="E274" s="29">
        <v>2.4010042564440399E-2</v>
      </c>
      <c r="F274" s="29">
        <f t="shared" si="66"/>
        <v>1.8487732774619108E-2</v>
      </c>
      <c r="G274" s="26">
        <f t="shared" si="67"/>
        <v>5.5223097898212921E-3</v>
      </c>
      <c r="H274" s="29">
        <v>1.67004483679167E-2</v>
      </c>
      <c r="I274" s="29">
        <f t="shared" si="68"/>
        <v>1.285934524329586E-2</v>
      </c>
      <c r="J274" s="30">
        <f t="shared" si="69"/>
        <v>3.8411031246208412E-3</v>
      </c>
      <c r="K274" s="29">
        <v>5.0101345103750201E-2</v>
      </c>
      <c r="L274" s="30">
        <f t="shared" si="70"/>
        <v>3.8578035729887654E-2</v>
      </c>
      <c r="M274" s="29">
        <f t="shared" si="71"/>
        <v>1.1523309373862547E-2</v>
      </c>
      <c r="N274" s="28">
        <v>2.1374198052643099E-2</v>
      </c>
      <c r="O274" s="29">
        <f t="shared" si="72"/>
        <v>1.902303626685236E-2</v>
      </c>
      <c r="P274" s="29">
        <f t="shared" si="73"/>
        <v>2.3511617857907407E-3</v>
      </c>
      <c r="Q274" s="29">
        <v>2.8367123653259298E-2</v>
      </c>
      <c r="R274" s="29">
        <f t="shared" si="74"/>
        <v>2.5246740051400776E-2</v>
      </c>
      <c r="S274" s="29">
        <f t="shared" si="75"/>
        <v>3.1203836018585227E-3</v>
      </c>
      <c r="T274" s="29">
        <v>1.9731063893205902E-2</v>
      </c>
      <c r="U274" s="29">
        <f t="shared" si="76"/>
        <v>1.7560646864953254E-2</v>
      </c>
      <c r="V274" s="29">
        <f t="shared" si="77"/>
        <v>2.1704170282526494E-3</v>
      </c>
      <c r="W274" s="29">
        <v>5.9193191679617597E-2</v>
      </c>
      <c r="X274" s="29">
        <f t="shared" si="78"/>
        <v>5.2681940594859665E-2</v>
      </c>
      <c r="Y274" s="29">
        <f t="shared" si="79"/>
        <v>6.5112510847579359E-3</v>
      </c>
    </row>
    <row r="275" spans="1:25" ht="15">
      <c r="A275" s="5" t="s">
        <v>433</v>
      </c>
      <c r="B275" s="38">
        <v>1.3903362145059001E-3</v>
      </c>
      <c r="C275" s="20">
        <f t="shared" si="64"/>
        <v>1.070558885169543E-3</v>
      </c>
      <c r="D275" s="20">
        <f t="shared" si="65"/>
        <v>3.1977732933635705E-4</v>
      </c>
      <c r="E275" s="29">
        <v>1.8452079099929601E-3</v>
      </c>
      <c r="F275" s="29">
        <f t="shared" si="66"/>
        <v>1.4208100906945792E-3</v>
      </c>
      <c r="G275" s="26">
        <f t="shared" si="67"/>
        <v>4.2439781929838084E-4</v>
      </c>
      <c r="H275" s="29">
        <v>1.28345459389348E-3</v>
      </c>
      <c r="I275" s="29">
        <f t="shared" si="68"/>
        <v>9.8826003729797973E-4</v>
      </c>
      <c r="J275" s="30">
        <f t="shared" si="69"/>
        <v>2.9519455659550041E-4</v>
      </c>
      <c r="K275" s="29">
        <v>3.8503637816804399E-3</v>
      </c>
      <c r="L275" s="30">
        <f t="shared" si="70"/>
        <v>2.9647801118939388E-3</v>
      </c>
      <c r="M275" s="29">
        <f t="shared" si="71"/>
        <v>8.8558366978650123E-4</v>
      </c>
      <c r="N275" s="28">
        <v>1.6426392918979999E-3</v>
      </c>
      <c r="O275" s="29">
        <f t="shared" si="72"/>
        <v>1.4619489697892199E-3</v>
      </c>
      <c r="P275" s="29">
        <f t="shared" si="73"/>
        <v>1.8069032210878E-4</v>
      </c>
      <c r="Q275" s="29">
        <v>2.1800561497656201E-3</v>
      </c>
      <c r="R275" s="29">
        <f t="shared" si="74"/>
        <v>1.9402499732914019E-3</v>
      </c>
      <c r="S275" s="29">
        <f t="shared" si="75"/>
        <v>2.3980617647421823E-4</v>
      </c>
      <c r="T275" s="29">
        <v>1.5163619585681701E-3</v>
      </c>
      <c r="U275" s="29">
        <f t="shared" si="76"/>
        <v>1.3495621431256714E-3</v>
      </c>
      <c r="V275" s="29">
        <f t="shared" si="77"/>
        <v>1.6679981544249871E-4</v>
      </c>
      <c r="W275" s="29">
        <v>4.5490858757045102E-3</v>
      </c>
      <c r="X275" s="29">
        <f t="shared" si="78"/>
        <v>4.0486864293770141E-3</v>
      </c>
      <c r="Y275" s="29">
        <f t="shared" si="79"/>
        <v>5.0039944632749613E-4</v>
      </c>
    </row>
    <row r="276" spans="1:25" ht="15">
      <c r="A276" s="5" t="s">
        <v>434</v>
      </c>
      <c r="B276" s="38">
        <v>2.02226229321927E-3</v>
      </c>
      <c r="C276" s="20">
        <f t="shared" si="64"/>
        <v>1.5571419657788379E-3</v>
      </c>
      <c r="D276" s="20">
        <f t="shared" si="65"/>
        <v>4.651203274404321E-4</v>
      </c>
      <c r="E276" s="29">
        <v>2.68387915138556E-3</v>
      </c>
      <c r="F276" s="29">
        <f t="shared" si="66"/>
        <v>2.0665869465668813E-3</v>
      </c>
      <c r="G276" s="26">
        <f t="shared" si="67"/>
        <v>6.1729220481867881E-4</v>
      </c>
      <c r="H276" s="29">
        <v>1.86680157159844E-3</v>
      </c>
      <c r="I276" s="29">
        <f t="shared" si="68"/>
        <v>1.4374372101307988E-3</v>
      </c>
      <c r="J276" s="30">
        <f t="shared" si="69"/>
        <v>4.293643614676412E-4</v>
      </c>
      <c r="K276" s="29">
        <v>5.6004047147953104E-3</v>
      </c>
      <c r="L276" s="30">
        <f t="shared" si="70"/>
        <v>4.3123116303923894E-3</v>
      </c>
      <c r="M276" s="29">
        <f t="shared" si="71"/>
        <v>1.2880930844029214E-3</v>
      </c>
      <c r="N276" s="28">
        <v>2.38924043458528E-3</v>
      </c>
      <c r="O276" s="29">
        <f t="shared" si="72"/>
        <v>2.1264239867808993E-3</v>
      </c>
      <c r="P276" s="29">
        <f t="shared" si="73"/>
        <v>2.6281644780438079E-4</v>
      </c>
      <c r="Q276" s="29">
        <v>3.1709203160895402E-3</v>
      </c>
      <c r="R276" s="29">
        <f t="shared" si="74"/>
        <v>2.8221190813196907E-3</v>
      </c>
      <c r="S276" s="29">
        <f t="shared" si="75"/>
        <v>3.4880123476984943E-4</v>
      </c>
      <c r="T276" s="29">
        <v>2.2055683939544799E-3</v>
      </c>
      <c r="U276" s="29">
        <f t="shared" si="76"/>
        <v>1.9629558706194873E-3</v>
      </c>
      <c r="V276" s="29">
        <f t="shared" si="77"/>
        <v>2.4261252333499279E-4</v>
      </c>
      <c r="W276" s="29">
        <v>6.6167051818634501E-3</v>
      </c>
      <c r="X276" s="29">
        <f t="shared" si="78"/>
        <v>5.8888676118584709E-3</v>
      </c>
      <c r="Y276" s="29">
        <f t="shared" si="79"/>
        <v>7.2783757000497947E-4</v>
      </c>
    </row>
    <row r="277" spans="1:25" ht="15">
      <c r="A277" s="5" t="s">
        <v>435</v>
      </c>
      <c r="B277" s="38">
        <v>4.2325553272569002E-3</v>
      </c>
      <c r="C277" s="20">
        <f t="shared" si="64"/>
        <v>3.2590676019878134E-3</v>
      </c>
      <c r="D277" s="20">
        <f t="shared" si="65"/>
        <v>9.7348772526908707E-4</v>
      </c>
      <c r="E277" s="29">
        <v>5.6173064384378397E-3</v>
      </c>
      <c r="F277" s="29">
        <f t="shared" si="66"/>
        <v>4.3253259575971367E-3</v>
      </c>
      <c r="G277" s="26">
        <f t="shared" si="67"/>
        <v>1.2919804808407033E-3</v>
      </c>
      <c r="H277" s="29">
        <v>3.9071790851730901E-3</v>
      </c>
      <c r="I277" s="29">
        <f t="shared" si="68"/>
        <v>3.0085278955832794E-3</v>
      </c>
      <c r="J277" s="30">
        <f t="shared" si="69"/>
        <v>8.9865118958981074E-4</v>
      </c>
      <c r="K277" s="29">
        <v>1.1721537255519301E-2</v>
      </c>
      <c r="L277" s="30">
        <f t="shared" si="70"/>
        <v>9.0255836867498621E-3</v>
      </c>
      <c r="M277" s="29">
        <f t="shared" si="71"/>
        <v>2.6959535687694392E-3</v>
      </c>
      <c r="N277" s="28">
        <v>5.0006333814409101E-3</v>
      </c>
      <c r="O277" s="29">
        <f t="shared" si="72"/>
        <v>4.4505637094824097E-3</v>
      </c>
      <c r="P277" s="29">
        <f t="shared" si="73"/>
        <v>5.5006967195850016E-4</v>
      </c>
      <c r="Q277" s="29">
        <v>6.6366740462765004E-3</v>
      </c>
      <c r="R277" s="29">
        <f t="shared" si="74"/>
        <v>5.9066399011860858E-3</v>
      </c>
      <c r="S277" s="29">
        <f t="shared" si="75"/>
        <v>7.3003414509041501E-4</v>
      </c>
      <c r="T277" s="29">
        <v>4.61621140183584E-3</v>
      </c>
      <c r="U277" s="29">
        <f t="shared" si="76"/>
        <v>4.1084281476338981E-3</v>
      </c>
      <c r="V277" s="29">
        <f t="shared" si="77"/>
        <v>5.0778325420194241E-4</v>
      </c>
      <c r="W277" s="29">
        <v>1.38486342055075E-2</v>
      </c>
      <c r="X277" s="29">
        <f t="shared" si="78"/>
        <v>1.2325284442901676E-2</v>
      </c>
      <c r="Y277" s="29">
        <f t="shared" si="79"/>
        <v>1.5233497626058251E-3</v>
      </c>
    </row>
    <row r="278" spans="1:25" ht="15">
      <c r="A278" s="5" t="s">
        <v>436</v>
      </c>
      <c r="B278" s="38">
        <v>6.3444462988419001E-4</v>
      </c>
      <c r="C278" s="20">
        <f t="shared" si="64"/>
        <v>4.8852236501082627E-4</v>
      </c>
      <c r="D278" s="20">
        <f t="shared" si="65"/>
        <v>1.4592226487336371E-4</v>
      </c>
      <c r="E278" s="29">
        <v>8.4201377861030803E-4</v>
      </c>
      <c r="F278" s="29">
        <f t="shared" si="66"/>
        <v>6.4835060952993717E-4</v>
      </c>
      <c r="G278" s="26">
        <f t="shared" si="67"/>
        <v>1.9366316908037086E-4</v>
      </c>
      <c r="H278" s="29">
        <v>5.8567191611655703E-4</v>
      </c>
      <c r="I278" s="29">
        <f t="shared" si="68"/>
        <v>4.5096737540974895E-4</v>
      </c>
      <c r="J278" s="30">
        <f t="shared" si="69"/>
        <v>1.3470454070680813E-4</v>
      </c>
      <c r="K278" s="29">
        <v>1.75701574834967E-3</v>
      </c>
      <c r="L278" s="30">
        <f t="shared" si="70"/>
        <v>1.352902126229246E-3</v>
      </c>
      <c r="M278" s="29">
        <f t="shared" si="71"/>
        <v>4.0411362212042413E-4</v>
      </c>
      <c r="N278" s="28">
        <v>7.4957673310108099E-4</v>
      </c>
      <c r="O278" s="29">
        <f t="shared" si="72"/>
        <v>6.6712329245996211E-4</v>
      </c>
      <c r="P278" s="29">
        <f t="shared" si="73"/>
        <v>8.2453440641118908E-5</v>
      </c>
      <c r="Q278" s="29">
        <v>9.9481327080035392E-4</v>
      </c>
      <c r="R278" s="29">
        <f t="shared" si="74"/>
        <v>8.8538381101231503E-4</v>
      </c>
      <c r="S278" s="29">
        <f t="shared" si="75"/>
        <v>1.0942945978803893E-4</v>
      </c>
      <c r="T278" s="29">
        <v>6.91953278305522E-4</v>
      </c>
      <c r="U278" s="29">
        <f t="shared" si="76"/>
        <v>6.1583841769191454E-4</v>
      </c>
      <c r="V278" s="29">
        <f t="shared" si="77"/>
        <v>7.6114860613607421E-5</v>
      </c>
      <c r="W278" s="29">
        <v>2.0758598349165701E-3</v>
      </c>
      <c r="X278" s="29">
        <f t="shared" si="78"/>
        <v>1.8475152530757475E-3</v>
      </c>
      <c r="Y278" s="29">
        <f t="shared" si="79"/>
        <v>2.2834458184082271E-4</v>
      </c>
    </row>
    <row r="279" spans="1:25" ht="15">
      <c r="A279" s="5" t="s">
        <v>437</v>
      </c>
      <c r="B279" s="38">
        <v>1.1290066765804201E-3</v>
      </c>
      <c r="C279" s="20">
        <f t="shared" si="64"/>
        <v>8.6933514096692341E-4</v>
      </c>
      <c r="D279" s="20">
        <f t="shared" si="65"/>
        <v>2.5967153561349664E-4</v>
      </c>
      <c r="E279" s="29">
        <v>1.4983800524834901E-3</v>
      </c>
      <c r="F279" s="29">
        <f t="shared" si="66"/>
        <v>1.1537526404122875E-3</v>
      </c>
      <c r="G279" s="26">
        <f t="shared" si="67"/>
        <v>3.4462741207120275E-4</v>
      </c>
      <c r="H279" s="29">
        <v>1.0422146747493799E-3</v>
      </c>
      <c r="I279" s="29">
        <f t="shared" si="68"/>
        <v>8.0250529955702254E-4</v>
      </c>
      <c r="J279" s="30">
        <f t="shared" si="69"/>
        <v>2.3970937519235738E-4</v>
      </c>
      <c r="K279" s="29">
        <v>3.12664402424813E-3</v>
      </c>
      <c r="L279" s="30">
        <f t="shared" si="70"/>
        <v>2.4075158986710601E-3</v>
      </c>
      <c r="M279" s="29">
        <f t="shared" si="71"/>
        <v>7.1912812557706999E-4</v>
      </c>
      <c r="N279" s="28">
        <v>1.3338865149429E-3</v>
      </c>
      <c r="O279" s="29">
        <f t="shared" si="72"/>
        <v>1.187158998299181E-3</v>
      </c>
      <c r="P279" s="29">
        <f t="shared" si="73"/>
        <v>1.46727516643719E-4</v>
      </c>
      <c r="Q279" s="29">
        <v>1.7702897491455199E-3</v>
      </c>
      <c r="R279" s="29">
        <f t="shared" si="74"/>
        <v>1.5755578767395128E-3</v>
      </c>
      <c r="S279" s="29">
        <f t="shared" si="75"/>
        <v>1.9473187240600718E-4</v>
      </c>
      <c r="T279" s="29">
        <v>1.23134444566304E-3</v>
      </c>
      <c r="U279" s="29">
        <f t="shared" si="76"/>
        <v>1.0958965566401056E-3</v>
      </c>
      <c r="V279" s="29">
        <f t="shared" si="77"/>
        <v>1.3544788902293439E-4</v>
      </c>
      <c r="W279" s="29">
        <v>3.69403333698913E-3</v>
      </c>
      <c r="X279" s="29">
        <f t="shared" si="78"/>
        <v>3.2876896699203257E-3</v>
      </c>
      <c r="Y279" s="29">
        <f t="shared" si="79"/>
        <v>4.0634366706880431E-4</v>
      </c>
    </row>
    <row r="280" spans="1:25" ht="15">
      <c r="A280" s="5" t="s">
        <v>438</v>
      </c>
      <c r="B280" s="38">
        <v>1.77748412950996E-4</v>
      </c>
      <c r="C280" s="20">
        <f t="shared" si="64"/>
        <v>1.3686627797226692E-4</v>
      </c>
      <c r="D280" s="20">
        <f t="shared" si="65"/>
        <v>4.088213497872908E-5</v>
      </c>
      <c r="E280" s="29">
        <v>2.35901772638809E-4</v>
      </c>
      <c r="F280" s="29">
        <f t="shared" si="66"/>
        <v>1.8164436493188293E-4</v>
      </c>
      <c r="G280" s="26">
        <f t="shared" si="67"/>
        <v>5.4257407706926074E-5</v>
      </c>
      <c r="H280" s="29">
        <v>1.6408406454427701E-4</v>
      </c>
      <c r="I280" s="29">
        <f t="shared" si="68"/>
        <v>1.263447296990933E-4</v>
      </c>
      <c r="J280" s="30">
        <f t="shared" si="69"/>
        <v>3.7739334845183711E-5</v>
      </c>
      <c r="K280" s="29">
        <v>4.9225219363283003E-4</v>
      </c>
      <c r="L280" s="30">
        <f t="shared" si="70"/>
        <v>3.7903418909727911E-4</v>
      </c>
      <c r="M280" s="29">
        <f t="shared" si="71"/>
        <v>1.1321800453555092E-4</v>
      </c>
      <c r="N280" s="28">
        <v>2.10004259501779E-4</v>
      </c>
      <c r="O280" s="29">
        <f t="shared" si="72"/>
        <v>1.8690379095658331E-4</v>
      </c>
      <c r="P280" s="29">
        <f t="shared" si="73"/>
        <v>2.310046854519569E-5</v>
      </c>
      <c r="Q280" s="29">
        <v>2.7871065769700102E-4</v>
      </c>
      <c r="R280" s="29">
        <f t="shared" si="74"/>
        <v>2.4805248535033091E-4</v>
      </c>
      <c r="S280" s="29">
        <f t="shared" si="75"/>
        <v>3.0658172346670115E-5</v>
      </c>
      <c r="T280" s="29">
        <v>1.93860253931847E-4</v>
      </c>
      <c r="U280" s="29">
        <f t="shared" si="76"/>
        <v>1.7253562599934383E-4</v>
      </c>
      <c r="V280" s="29">
        <f t="shared" si="77"/>
        <v>2.1324627932503169E-5</v>
      </c>
      <c r="W280" s="29">
        <v>5.8158076179554098E-4</v>
      </c>
      <c r="X280" s="29">
        <f t="shared" si="78"/>
        <v>5.1760687799803147E-4</v>
      </c>
      <c r="Y280" s="29">
        <f t="shared" si="79"/>
        <v>6.3973883797509507E-5</v>
      </c>
    </row>
    <row r="281" spans="1:25" ht="15">
      <c r="A281" s="5" t="s">
        <v>439</v>
      </c>
      <c r="B281" s="38">
        <v>0</v>
      </c>
      <c r="C281" s="20">
        <f t="shared" si="64"/>
        <v>0</v>
      </c>
      <c r="D281" s="20">
        <f t="shared" si="65"/>
        <v>0</v>
      </c>
      <c r="E281" s="29">
        <v>0</v>
      </c>
      <c r="F281" s="29">
        <f t="shared" si="66"/>
        <v>0</v>
      </c>
      <c r="G281" s="26">
        <f t="shared" si="67"/>
        <v>0</v>
      </c>
      <c r="H281" s="29">
        <v>0</v>
      </c>
      <c r="I281" s="29">
        <f t="shared" si="68"/>
        <v>0</v>
      </c>
      <c r="J281" s="30">
        <f t="shared" si="69"/>
        <v>0</v>
      </c>
      <c r="K281" s="29">
        <v>0</v>
      </c>
      <c r="L281" s="30">
        <f t="shared" si="70"/>
        <v>0</v>
      </c>
      <c r="M281" s="29">
        <f t="shared" si="71"/>
        <v>0</v>
      </c>
      <c r="N281" s="28">
        <v>0</v>
      </c>
      <c r="O281" s="29">
        <f t="shared" si="72"/>
        <v>0</v>
      </c>
      <c r="P281" s="29">
        <f t="shared" si="73"/>
        <v>0</v>
      </c>
      <c r="Q281" s="29">
        <v>0</v>
      </c>
      <c r="R281" s="29">
        <f t="shared" si="74"/>
        <v>0</v>
      </c>
      <c r="S281" s="29">
        <f t="shared" si="75"/>
        <v>0</v>
      </c>
      <c r="T281" s="29">
        <v>0</v>
      </c>
      <c r="U281" s="29">
        <f t="shared" si="76"/>
        <v>0</v>
      </c>
      <c r="V281" s="29">
        <f t="shared" si="77"/>
        <v>0</v>
      </c>
      <c r="W281" s="29">
        <v>0</v>
      </c>
      <c r="X281" s="29">
        <f t="shared" si="78"/>
        <v>0</v>
      </c>
      <c r="Y281" s="29">
        <f t="shared" si="79"/>
        <v>0</v>
      </c>
    </row>
    <row r="282" spans="1:25" ht="15">
      <c r="A282" s="5" t="s">
        <v>440</v>
      </c>
      <c r="B282" s="38">
        <v>1.9084854338198901E-2</v>
      </c>
      <c r="C282" s="20">
        <f t="shared" si="64"/>
        <v>1.4695337840413155E-2</v>
      </c>
      <c r="D282" s="20">
        <f t="shared" si="65"/>
        <v>4.3895164977857471E-3</v>
      </c>
      <c r="E282" s="29">
        <v>2.53287829364519E-2</v>
      </c>
      <c r="F282" s="29">
        <f t="shared" si="66"/>
        <v>1.9503162861067964E-2</v>
      </c>
      <c r="G282" s="26">
        <f t="shared" si="67"/>
        <v>5.825620075383937E-3</v>
      </c>
      <c r="H282" s="29">
        <v>1.7617712693223798E-2</v>
      </c>
      <c r="I282" s="29">
        <f t="shared" si="68"/>
        <v>1.3565638773782324E-2</v>
      </c>
      <c r="J282" s="30">
        <f t="shared" si="69"/>
        <v>4.0520739194414741E-3</v>
      </c>
      <c r="K282" s="29">
        <v>5.2853138079671298E-2</v>
      </c>
      <c r="L282" s="30">
        <f t="shared" si="70"/>
        <v>4.06969163213469E-2</v>
      </c>
      <c r="M282" s="29">
        <f t="shared" si="71"/>
        <v>1.21562217583244E-2</v>
      </c>
      <c r="N282" s="28">
        <v>2.2548165896129398E-2</v>
      </c>
      <c r="O282" s="29">
        <f t="shared" si="72"/>
        <v>2.0067867647555165E-2</v>
      </c>
      <c r="P282" s="29">
        <f t="shared" si="73"/>
        <v>2.4802982485742338E-3</v>
      </c>
      <c r="Q282" s="29">
        <v>2.9925174668745499E-2</v>
      </c>
      <c r="R282" s="29">
        <f t="shared" si="74"/>
        <v>2.6633405455183494E-2</v>
      </c>
      <c r="S282" s="29">
        <f t="shared" si="75"/>
        <v>3.2917692135620048E-3</v>
      </c>
      <c r="T282" s="29">
        <v>2.0814783360544299E-2</v>
      </c>
      <c r="U282" s="29">
        <f t="shared" si="76"/>
        <v>1.8525157190884427E-2</v>
      </c>
      <c r="V282" s="29">
        <f t="shared" si="77"/>
        <v>2.2896261696598729E-3</v>
      </c>
      <c r="W282" s="29">
        <v>6.2444350081632898E-2</v>
      </c>
      <c r="X282" s="29">
        <f t="shared" si="78"/>
        <v>5.557547157265328E-2</v>
      </c>
      <c r="Y282" s="29">
        <f t="shared" si="79"/>
        <v>6.868878508979619E-3</v>
      </c>
    </row>
    <row r="283" spans="1:25" ht="15">
      <c r="A283" s="5" t="s">
        <v>443</v>
      </c>
      <c r="B283" s="38">
        <v>0</v>
      </c>
      <c r="C283" s="20">
        <f t="shared" si="64"/>
        <v>0</v>
      </c>
      <c r="D283" s="20">
        <f t="shared" si="65"/>
        <v>0</v>
      </c>
      <c r="E283" s="29">
        <v>0</v>
      </c>
      <c r="F283" s="29">
        <f t="shared" si="66"/>
        <v>0</v>
      </c>
      <c r="G283" s="26">
        <f t="shared" si="67"/>
        <v>0</v>
      </c>
      <c r="H283" s="29">
        <v>0</v>
      </c>
      <c r="I283" s="29">
        <f t="shared" si="68"/>
        <v>0</v>
      </c>
      <c r="J283" s="30">
        <f t="shared" si="69"/>
        <v>0</v>
      </c>
      <c r="K283" s="29">
        <v>0</v>
      </c>
      <c r="L283" s="30">
        <f t="shared" si="70"/>
        <v>0</v>
      </c>
      <c r="M283" s="29">
        <f t="shared" si="71"/>
        <v>0</v>
      </c>
      <c r="N283" s="28">
        <v>0</v>
      </c>
      <c r="O283" s="29">
        <f t="shared" si="72"/>
        <v>0</v>
      </c>
      <c r="P283" s="29">
        <f t="shared" si="73"/>
        <v>0</v>
      </c>
      <c r="Q283" s="29">
        <v>0</v>
      </c>
      <c r="R283" s="29">
        <f t="shared" si="74"/>
        <v>0</v>
      </c>
      <c r="S283" s="29">
        <f t="shared" si="75"/>
        <v>0</v>
      </c>
      <c r="T283" s="29">
        <v>0</v>
      </c>
      <c r="U283" s="29">
        <f t="shared" si="76"/>
        <v>0</v>
      </c>
      <c r="V283" s="29">
        <f t="shared" si="77"/>
        <v>0</v>
      </c>
      <c r="W283" s="29">
        <v>0</v>
      </c>
      <c r="X283" s="29">
        <f t="shared" si="78"/>
        <v>0</v>
      </c>
      <c r="Y283" s="29">
        <f t="shared" si="79"/>
        <v>0</v>
      </c>
    </row>
    <row r="284" spans="1:25" ht="15">
      <c r="A284" s="5" t="s">
        <v>444</v>
      </c>
      <c r="B284" s="38">
        <v>5.6895306770418901E-9</v>
      </c>
      <c r="C284" s="20">
        <f t="shared" si="64"/>
        <v>4.3809386213222553E-9</v>
      </c>
      <c r="D284" s="20">
        <f t="shared" si="65"/>
        <v>1.3085920557196348E-9</v>
      </c>
      <c r="E284" s="29">
        <v>7.5509555889373295E-9</v>
      </c>
      <c r="F284" s="29">
        <f t="shared" si="66"/>
        <v>5.8142358034817437E-9</v>
      </c>
      <c r="G284" s="26">
        <f t="shared" si="67"/>
        <v>1.7367197854555858E-9</v>
      </c>
      <c r="H284" s="29">
        <v>5.2521499536300096E-9</v>
      </c>
      <c r="I284" s="29">
        <f t="shared" si="68"/>
        <v>4.0441554642951075E-9</v>
      </c>
      <c r="J284" s="30">
        <f t="shared" si="69"/>
        <v>1.2079944893349024E-9</v>
      </c>
      <c r="K284" s="29">
        <v>1.5756449860889999E-8</v>
      </c>
      <c r="L284" s="30">
        <f t="shared" si="70"/>
        <v>1.2132466392885299E-8</v>
      </c>
      <c r="M284" s="29">
        <f t="shared" si="71"/>
        <v>3.6239834680046998E-9</v>
      </c>
      <c r="N284" s="28">
        <v>6.7220047532814896E-9</v>
      </c>
      <c r="O284" s="29">
        <f t="shared" si="72"/>
        <v>5.9825842304205261E-9</v>
      </c>
      <c r="P284" s="29">
        <f t="shared" si="73"/>
        <v>7.3942052286096385E-10</v>
      </c>
      <c r="Q284" s="29">
        <v>8.9212207898743897E-9</v>
      </c>
      <c r="R284" s="29">
        <f t="shared" si="74"/>
        <v>7.939886502988207E-9</v>
      </c>
      <c r="S284" s="29">
        <f t="shared" si="75"/>
        <v>9.8133428688618285E-10</v>
      </c>
      <c r="T284" s="29">
        <v>6.20525293864905E-9</v>
      </c>
      <c r="U284" s="29">
        <f t="shared" si="76"/>
        <v>5.5226751153976543E-9</v>
      </c>
      <c r="V284" s="29">
        <f t="shared" si="77"/>
        <v>6.8257782325139547E-10</v>
      </c>
      <c r="W284" s="29">
        <v>1.8615758815947101E-8</v>
      </c>
      <c r="X284" s="29">
        <f t="shared" si="78"/>
        <v>1.6568025346192922E-8</v>
      </c>
      <c r="Y284" s="29">
        <f t="shared" si="79"/>
        <v>2.0477334697541812E-9</v>
      </c>
    </row>
    <row r="285" spans="1:25" ht="15">
      <c r="A285" s="5" t="s">
        <v>445</v>
      </c>
      <c r="B285" s="38">
        <v>0</v>
      </c>
      <c r="C285" s="20">
        <f t="shared" si="64"/>
        <v>0</v>
      </c>
      <c r="D285" s="20">
        <f t="shared" si="65"/>
        <v>0</v>
      </c>
      <c r="E285" s="29">
        <v>0</v>
      </c>
      <c r="F285" s="29">
        <f t="shared" si="66"/>
        <v>0</v>
      </c>
      <c r="G285" s="26">
        <f t="shared" si="67"/>
        <v>0</v>
      </c>
      <c r="H285" s="29">
        <v>0</v>
      </c>
      <c r="I285" s="29">
        <f t="shared" si="68"/>
        <v>0</v>
      </c>
      <c r="J285" s="30">
        <f t="shared" si="69"/>
        <v>0</v>
      </c>
      <c r="K285" s="29">
        <v>0</v>
      </c>
      <c r="L285" s="30">
        <f t="shared" si="70"/>
        <v>0</v>
      </c>
      <c r="M285" s="29">
        <f t="shared" si="71"/>
        <v>0</v>
      </c>
      <c r="N285" s="28">
        <v>0</v>
      </c>
      <c r="O285" s="29">
        <f t="shared" si="72"/>
        <v>0</v>
      </c>
      <c r="P285" s="29">
        <f t="shared" si="73"/>
        <v>0</v>
      </c>
      <c r="Q285" s="29">
        <v>0</v>
      </c>
      <c r="R285" s="29">
        <f t="shared" si="74"/>
        <v>0</v>
      </c>
      <c r="S285" s="29">
        <f t="shared" si="75"/>
        <v>0</v>
      </c>
      <c r="T285" s="29">
        <v>0</v>
      </c>
      <c r="U285" s="29">
        <f t="shared" si="76"/>
        <v>0</v>
      </c>
      <c r="V285" s="29">
        <f t="shared" si="77"/>
        <v>0</v>
      </c>
      <c r="W285" s="29">
        <v>0</v>
      </c>
      <c r="X285" s="29">
        <f t="shared" si="78"/>
        <v>0</v>
      </c>
      <c r="Y285" s="29">
        <f t="shared" si="79"/>
        <v>0</v>
      </c>
    </row>
    <row r="286" spans="1:25" ht="15">
      <c r="A286" s="5" t="s">
        <v>446</v>
      </c>
      <c r="B286" s="38">
        <v>2.0986564587967202E-3</v>
      </c>
      <c r="C286" s="20">
        <f t="shared" si="64"/>
        <v>1.6159654732734747E-3</v>
      </c>
      <c r="D286" s="20">
        <f t="shared" si="65"/>
        <v>4.8269098552324567E-4</v>
      </c>
      <c r="E286" s="29">
        <v>2.7852669431514001E-3</v>
      </c>
      <c r="F286" s="29">
        <f t="shared" si="66"/>
        <v>2.1446555462265779E-3</v>
      </c>
      <c r="G286" s="26">
        <f t="shared" si="67"/>
        <v>6.4061139692482203E-4</v>
      </c>
      <c r="H286" s="29">
        <v>1.93732296184496E-3</v>
      </c>
      <c r="I286" s="29">
        <f t="shared" si="68"/>
        <v>1.4917386806206192E-3</v>
      </c>
      <c r="J286" s="30">
        <f t="shared" si="69"/>
        <v>4.4558428122434081E-4</v>
      </c>
      <c r="K286" s="29">
        <v>5.8119688855348701E-3</v>
      </c>
      <c r="L286" s="30">
        <f t="shared" si="70"/>
        <v>4.4752160418618497E-3</v>
      </c>
      <c r="M286" s="29">
        <f t="shared" si="71"/>
        <v>1.3367528436730202E-3</v>
      </c>
      <c r="N286" s="28">
        <v>2.47949778150614E-3</v>
      </c>
      <c r="O286" s="29">
        <f t="shared" si="72"/>
        <v>2.2067530255404648E-3</v>
      </c>
      <c r="P286" s="29">
        <f t="shared" si="73"/>
        <v>2.7274475596567542E-4</v>
      </c>
      <c r="Q286" s="29">
        <v>3.2907068603338198E-3</v>
      </c>
      <c r="R286" s="29">
        <f t="shared" si="74"/>
        <v>2.9287291056970997E-3</v>
      </c>
      <c r="S286" s="29">
        <f t="shared" si="75"/>
        <v>3.6197775463672017E-4</v>
      </c>
      <c r="T286" s="29">
        <v>2.2888872382236598E-3</v>
      </c>
      <c r="U286" s="29">
        <f t="shared" si="76"/>
        <v>2.0371096420190573E-3</v>
      </c>
      <c r="V286" s="29">
        <f t="shared" si="77"/>
        <v>2.5177759620460257E-4</v>
      </c>
      <c r="W286" s="29">
        <v>6.8666617146709696E-3</v>
      </c>
      <c r="X286" s="29">
        <f t="shared" si="78"/>
        <v>6.1113289260571633E-3</v>
      </c>
      <c r="Y286" s="29">
        <f t="shared" si="79"/>
        <v>7.5533278861380669E-4</v>
      </c>
    </row>
    <row r="287" spans="1:25" ht="15">
      <c r="A287" s="5" t="s">
        <v>447</v>
      </c>
      <c r="B287" s="38">
        <v>1.4272149234053001E-2</v>
      </c>
      <c r="C287" s="20">
        <f t="shared" si="64"/>
        <v>1.0989554910220811E-2</v>
      </c>
      <c r="D287" s="20">
        <f t="shared" si="65"/>
        <v>3.2825943238321905E-3</v>
      </c>
      <c r="E287" s="29">
        <v>1.8941521039667099E-2</v>
      </c>
      <c r="F287" s="29">
        <f t="shared" si="66"/>
        <v>1.4584971200543667E-2</v>
      </c>
      <c r="G287" s="26">
        <f t="shared" si="67"/>
        <v>4.3565498391234326E-3</v>
      </c>
      <c r="H287" s="29">
        <v>1.31749826466891E-2</v>
      </c>
      <c r="I287" s="29">
        <f t="shared" si="68"/>
        <v>1.0144736637950607E-2</v>
      </c>
      <c r="J287" s="30">
        <f t="shared" si="69"/>
        <v>3.0302460087384929E-3</v>
      </c>
      <c r="K287" s="29">
        <v>3.95249479400673E-2</v>
      </c>
      <c r="L287" s="30">
        <f t="shared" si="70"/>
        <v>3.0434209913851821E-2</v>
      </c>
      <c r="M287" s="29">
        <f t="shared" si="71"/>
        <v>9.0907380262154787E-3</v>
      </c>
      <c r="N287" s="28">
        <v>1.6862103473309201E-2</v>
      </c>
      <c r="O287" s="29">
        <f t="shared" si="72"/>
        <v>1.5007272091245189E-2</v>
      </c>
      <c r="P287" s="29">
        <f t="shared" si="73"/>
        <v>1.8548313820640121E-3</v>
      </c>
      <c r="Q287" s="29">
        <v>2.2378822031279201E-2</v>
      </c>
      <c r="R287" s="29">
        <f t="shared" si="74"/>
        <v>1.9917151607838489E-2</v>
      </c>
      <c r="S287" s="29">
        <f t="shared" si="75"/>
        <v>2.4616704234407122E-3</v>
      </c>
      <c r="T287" s="29">
        <v>1.55658350402798E-2</v>
      </c>
      <c r="U287" s="29">
        <f t="shared" si="76"/>
        <v>1.3853593185849023E-2</v>
      </c>
      <c r="V287" s="29">
        <f t="shared" si="77"/>
        <v>1.7122418544307781E-3</v>
      </c>
      <c r="W287" s="29">
        <v>4.6697505120839297E-2</v>
      </c>
      <c r="X287" s="29">
        <f t="shared" si="78"/>
        <v>4.1560779557546973E-2</v>
      </c>
      <c r="Y287" s="29">
        <f t="shared" si="79"/>
        <v>5.1367255632923225E-3</v>
      </c>
    </row>
    <row r="288" spans="1:25" ht="15">
      <c r="A288" s="5" t="s">
        <v>449</v>
      </c>
      <c r="B288" s="38">
        <v>5.2239908261115397E-6</v>
      </c>
      <c r="C288" s="20">
        <f t="shared" si="64"/>
        <v>4.022472936105886E-6</v>
      </c>
      <c r="D288" s="20">
        <f t="shared" si="65"/>
        <v>1.2015178900056541E-6</v>
      </c>
      <c r="E288" s="29">
        <v>6.9331066065177203E-6</v>
      </c>
      <c r="F288" s="29">
        <f t="shared" si="66"/>
        <v>5.3384920870186445E-6</v>
      </c>
      <c r="G288" s="26">
        <f t="shared" si="67"/>
        <v>1.5946145194990758E-6</v>
      </c>
      <c r="H288" s="29">
        <v>4.8223983193971502E-6</v>
      </c>
      <c r="I288" s="29">
        <f t="shared" si="68"/>
        <v>3.7132467059358056E-6</v>
      </c>
      <c r="J288" s="30">
        <f t="shared" si="69"/>
        <v>1.1091516134613446E-6</v>
      </c>
      <c r="K288" s="29">
        <v>1.44671949581915E-5</v>
      </c>
      <c r="L288" s="30">
        <f t="shared" si="70"/>
        <v>1.1139740117807455E-5</v>
      </c>
      <c r="M288" s="29">
        <f t="shared" si="71"/>
        <v>3.3274548403840452E-6</v>
      </c>
      <c r="N288" s="28">
        <v>6.1719837992820397E-6</v>
      </c>
      <c r="O288" s="29">
        <f t="shared" si="72"/>
        <v>5.4930655813610151E-6</v>
      </c>
      <c r="P288" s="29">
        <f t="shared" si="73"/>
        <v>6.7891821792102433E-7</v>
      </c>
      <c r="Q288" s="29">
        <v>8.1912513016363607E-6</v>
      </c>
      <c r="R288" s="29">
        <f t="shared" si="74"/>
        <v>7.2902136584563613E-6</v>
      </c>
      <c r="S288" s="29">
        <f t="shared" si="75"/>
        <v>9.0103764317999969E-7</v>
      </c>
      <c r="T288" s="29">
        <v>5.6975146572297299E-6</v>
      </c>
      <c r="U288" s="29">
        <f t="shared" si="76"/>
        <v>5.0707880449344595E-6</v>
      </c>
      <c r="V288" s="29">
        <f t="shared" si="77"/>
        <v>6.2672661229527033E-7</v>
      </c>
      <c r="W288" s="29">
        <v>1.7092543971689201E-5</v>
      </c>
      <c r="X288" s="29">
        <f t="shared" si="78"/>
        <v>1.521236413480339E-5</v>
      </c>
      <c r="Y288" s="29">
        <f t="shared" si="79"/>
        <v>1.8801798368858122E-6</v>
      </c>
    </row>
    <row r="289" spans="1:25" ht="15">
      <c r="A289" s="5" t="s">
        <v>450</v>
      </c>
      <c r="B289" s="38">
        <v>1.9673682339605001</v>
      </c>
      <c r="C289" s="20">
        <f t="shared" si="64"/>
        <v>1.5148735401495852</v>
      </c>
      <c r="D289" s="20">
        <f t="shared" si="65"/>
        <v>0.45249469381091506</v>
      </c>
      <c r="E289" s="29">
        <v>2.6110255845294899</v>
      </c>
      <c r="F289" s="29">
        <f t="shared" si="66"/>
        <v>2.0104897000877071</v>
      </c>
      <c r="G289" s="26">
        <f t="shared" si="67"/>
        <v>0.60053588444178274</v>
      </c>
      <c r="H289" s="29">
        <v>1.8161274743563001</v>
      </c>
      <c r="I289" s="29">
        <f t="shared" si="68"/>
        <v>1.3984181552543511</v>
      </c>
      <c r="J289" s="30">
        <f t="shared" si="69"/>
        <v>0.41770931910194903</v>
      </c>
      <c r="K289" s="29">
        <v>5.4483824230689004</v>
      </c>
      <c r="L289" s="30">
        <f t="shared" si="70"/>
        <v>4.1952544657630533</v>
      </c>
      <c r="M289" s="29">
        <f t="shared" si="71"/>
        <v>1.2531279573058471</v>
      </c>
      <c r="N289" s="28">
        <v>2.3243847991717401</v>
      </c>
      <c r="O289" s="29">
        <f t="shared" si="72"/>
        <v>2.0687024712628488</v>
      </c>
      <c r="P289" s="29">
        <f t="shared" si="73"/>
        <v>0.25568232790889139</v>
      </c>
      <c r="Q289" s="29">
        <v>3.0848460771938702</v>
      </c>
      <c r="R289" s="29">
        <f t="shared" si="74"/>
        <v>2.7455130087025443</v>
      </c>
      <c r="S289" s="29">
        <f t="shared" si="75"/>
        <v>0.33933306849132572</v>
      </c>
      <c r="T289" s="29">
        <v>2.1456985133148798</v>
      </c>
      <c r="U289" s="29">
        <f t="shared" si="76"/>
        <v>1.9096716768502431</v>
      </c>
      <c r="V289" s="29">
        <f t="shared" si="77"/>
        <v>0.23602683646463679</v>
      </c>
      <c r="W289" s="29">
        <v>6.4370955399446297</v>
      </c>
      <c r="X289" s="29">
        <f t="shared" si="78"/>
        <v>5.7290150305507206</v>
      </c>
      <c r="Y289" s="29">
        <f t="shared" si="79"/>
        <v>0.70808050939390932</v>
      </c>
    </row>
    <row r="290" spans="1:25" ht="15">
      <c r="A290" s="5" t="s">
        <v>452</v>
      </c>
      <c r="B290" s="38">
        <v>8.7408132556714399E-5</v>
      </c>
      <c r="C290" s="20">
        <f t="shared" si="64"/>
        <v>6.7304262068670087E-5</v>
      </c>
      <c r="D290" s="20">
        <f t="shared" si="65"/>
        <v>2.0103870488044311E-5</v>
      </c>
      <c r="E290" s="29">
        <v>1.16005161851215E-4</v>
      </c>
      <c r="F290" s="29">
        <f t="shared" si="66"/>
        <v>8.9323974625435558E-5</v>
      </c>
      <c r="G290" s="26">
        <f t="shared" si="67"/>
        <v>2.6681187225779453E-5</v>
      </c>
      <c r="H290" s="29">
        <v>8.0688662284060205E-5</v>
      </c>
      <c r="I290" s="29">
        <f t="shared" si="68"/>
        <v>6.2130269958726356E-5</v>
      </c>
      <c r="J290" s="30">
        <f t="shared" si="69"/>
        <v>1.8558392325333849E-5</v>
      </c>
      <c r="K290" s="29">
        <v>2.4206598685218099E-4</v>
      </c>
      <c r="L290" s="30">
        <f t="shared" si="70"/>
        <v>1.8639080987617937E-4</v>
      </c>
      <c r="M290" s="29">
        <f t="shared" si="71"/>
        <v>5.5675176976001634E-5</v>
      </c>
      <c r="N290" s="28">
        <v>1.03270008700819E-4</v>
      </c>
      <c r="O290" s="29">
        <f t="shared" si="72"/>
        <v>9.1910307743728916E-5</v>
      </c>
      <c r="P290" s="29">
        <f t="shared" si="73"/>
        <v>1.135970095709009E-5</v>
      </c>
      <c r="Q290" s="29">
        <v>1.3705651549004099E-4</v>
      </c>
      <c r="R290" s="29">
        <f t="shared" si="74"/>
        <v>1.2198029878613648E-4</v>
      </c>
      <c r="S290" s="29">
        <f t="shared" si="75"/>
        <v>1.5076216703904508E-5</v>
      </c>
      <c r="T290" s="29">
        <v>9.5331162128714994E-5</v>
      </c>
      <c r="U290" s="29">
        <f t="shared" si="76"/>
        <v>8.4844734294556342E-5</v>
      </c>
      <c r="V290" s="29">
        <f t="shared" si="77"/>
        <v>1.048642783415865E-5</v>
      </c>
      <c r="W290" s="29">
        <v>2.8599348638614502E-4</v>
      </c>
      <c r="X290" s="29">
        <f t="shared" si="78"/>
        <v>2.5453420288366907E-4</v>
      </c>
      <c r="Y290" s="29">
        <f t="shared" si="79"/>
        <v>3.1459283502475956E-5</v>
      </c>
    </row>
    <row r="291" spans="1:25" ht="15">
      <c r="A291" s="5" t="s">
        <v>453</v>
      </c>
      <c r="B291" s="38">
        <v>0.123335684263588</v>
      </c>
      <c r="C291" s="20">
        <f t="shared" si="64"/>
        <v>9.4968476882962768E-2</v>
      </c>
      <c r="D291" s="20">
        <f t="shared" si="65"/>
        <v>2.8367207380625242E-2</v>
      </c>
      <c r="E291" s="29">
        <v>0.16368701168331701</v>
      </c>
      <c r="F291" s="29">
        <f t="shared" si="66"/>
        <v>0.12603899899615409</v>
      </c>
      <c r="G291" s="26">
        <f t="shared" si="67"/>
        <v>3.7648012687162911E-2</v>
      </c>
      <c r="H291" s="29">
        <v>0.11385429575058</v>
      </c>
      <c r="I291" s="29">
        <f t="shared" si="68"/>
        <v>8.7667807727946592E-2</v>
      </c>
      <c r="J291" s="30">
        <f t="shared" si="69"/>
        <v>2.6186488022633399E-2</v>
      </c>
      <c r="K291" s="29">
        <v>0.341562887251741</v>
      </c>
      <c r="L291" s="30">
        <f t="shared" si="70"/>
        <v>0.26300342318384057</v>
      </c>
      <c r="M291" s="29">
        <f t="shared" si="71"/>
        <v>7.8559464067900431E-2</v>
      </c>
      <c r="N291" s="28">
        <v>0.145717301290677</v>
      </c>
      <c r="O291" s="29">
        <f t="shared" si="72"/>
        <v>0.12968839814870253</v>
      </c>
      <c r="P291" s="29">
        <f t="shared" si="73"/>
        <v>1.6028903141974471E-2</v>
      </c>
      <c r="Q291" s="29">
        <v>0.19339114824103101</v>
      </c>
      <c r="R291" s="29">
        <f t="shared" si="74"/>
        <v>0.17211812193451761</v>
      </c>
      <c r="S291" s="29">
        <f t="shared" si="75"/>
        <v>2.1273026306513412E-2</v>
      </c>
      <c r="T291" s="29">
        <v>0.134515333629386</v>
      </c>
      <c r="U291" s="29">
        <f t="shared" si="76"/>
        <v>0.11971864693015355</v>
      </c>
      <c r="V291" s="29">
        <f t="shared" si="77"/>
        <v>1.479668669923246E-2</v>
      </c>
      <c r="W291" s="29">
        <v>0.40354600088815901</v>
      </c>
      <c r="X291" s="29">
        <f t="shared" si="78"/>
        <v>0.35915594079046154</v>
      </c>
      <c r="Y291" s="29">
        <f t="shared" si="79"/>
        <v>4.4390060097697491E-2</v>
      </c>
    </row>
    <row r="292" spans="1:25" ht="15">
      <c r="A292" s="5" t="s">
        <v>455</v>
      </c>
      <c r="B292" s="38">
        <v>1.4196761193082801E-4</v>
      </c>
      <c r="C292" s="20">
        <f t="shared" si="64"/>
        <v>1.0931506118673757E-4</v>
      </c>
      <c r="D292" s="20">
        <f t="shared" si="65"/>
        <v>3.2652550744090441E-5</v>
      </c>
      <c r="E292" s="29">
        <v>1.8841468542964699E-4</v>
      </c>
      <c r="F292" s="29">
        <f t="shared" si="66"/>
        <v>1.4507930778082819E-4</v>
      </c>
      <c r="G292" s="26">
        <f t="shared" si="67"/>
        <v>4.333537764881881E-5</v>
      </c>
      <c r="H292" s="29">
        <v>1.3105390035564999E-4</v>
      </c>
      <c r="I292" s="29">
        <f t="shared" si="68"/>
        <v>1.0091150327385049E-4</v>
      </c>
      <c r="J292" s="30">
        <f t="shared" si="69"/>
        <v>3.0142397081799499E-5</v>
      </c>
      <c r="K292" s="29">
        <v>3.9316170106695102E-4</v>
      </c>
      <c r="L292" s="30">
        <f t="shared" si="70"/>
        <v>3.027345098215523E-4</v>
      </c>
      <c r="M292" s="29">
        <f t="shared" si="71"/>
        <v>9.0427191245398742E-5</v>
      </c>
      <c r="N292" s="28">
        <v>1.6773034831534E-4</v>
      </c>
      <c r="O292" s="29">
        <f t="shared" si="72"/>
        <v>1.492800100006526E-4</v>
      </c>
      <c r="P292" s="29">
        <f t="shared" si="73"/>
        <v>1.8450338314687399E-5</v>
      </c>
      <c r="Q292" s="29">
        <v>2.2260613096906901E-4</v>
      </c>
      <c r="R292" s="29">
        <f t="shared" si="74"/>
        <v>1.9811945656247141E-4</v>
      </c>
      <c r="S292" s="29">
        <f t="shared" si="75"/>
        <v>2.448667440659759E-5</v>
      </c>
      <c r="T292" s="29">
        <v>1.54836135198551E-4</v>
      </c>
      <c r="U292" s="29">
        <f t="shared" si="76"/>
        <v>1.378041603267104E-4</v>
      </c>
      <c r="V292" s="29">
        <f t="shared" si="77"/>
        <v>1.7031974871840609E-5</v>
      </c>
      <c r="W292" s="29">
        <v>4.6450840559565199E-4</v>
      </c>
      <c r="X292" s="29">
        <f t="shared" si="78"/>
        <v>4.1341248098013028E-4</v>
      </c>
      <c r="Y292" s="29">
        <f t="shared" si="79"/>
        <v>5.1095924615521718E-5</v>
      </c>
    </row>
    <row r="293" spans="1:25" ht="15">
      <c r="A293" s="5" t="s">
        <v>458</v>
      </c>
      <c r="B293" s="38">
        <v>2.9762692647387299</v>
      </c>
      <c r="C293" s="20">
        <f t="shared" si="64"/>
        <v>2.2917273338488222</v>
      </c>
      <c r="D293" s="20">
        <f t="shared" si="65"/>
        <v>0.68454193088990789</v>
      </c>
      <c r="E293" s="29">
        <v>3.9500054247788801</v>
      </c>
      <c r="F293" s="29">
        <f t="shared" si="66"/>
        <v>3.0415041770797377</v>
      </c>
      <c r="G293" s="26">
        <f t="shared" si="67"/>
        <v>0.90850124769914242</v>
      </c>
      <c r="H293" s="29">
        <v>2.7474695837153398</v>
      </c>
      <c r="I293" s="29">
        <f t="shared" si="68"/>
        <v>2.1155515794608117</v>
      </c>
      <c r="J293" s="30">
        <f t="shared" si="69"/>
        <v>0.63191800425452815</v>
      </c>
      <c r="K293" s="29">
        <v>8.2424087511460193</v>
      </c>
      <c r="L293" s="30">
        <f t="shared" si="70"/>
        <v>6.3466547383824352</v>
      </c>
      <c r="M293" s="29">
        <f t="shared" si="71"/>
        <v>1.8957540127635846</v>
      </c>
      <c r="N293" s="28">
        <v>3.5163702034947399</v>
      </c>
      <c r="O293" s="29">
        <f t="shared" si="72"/>
        <v>3.1295694811103187</v>
      </c>
      <c r="P293" s="29">
        <f t="shared" si="73"/>
        <v>0.38680072238442137</v>
      </c>
      <c r="Q293" s="29">
        <v>4.66680939923436</v>
      </c>
      <c r="R293" s="29">
        <f t="shared" si="74"/>
        <v>4.1534603653185806</v>
      </c>
      <c r="S293" s="29">
        <f t="shared" si="75"/>
        <v>0.51334903391577957</v>
      </c>
      <c r="T293" s="29">
        <v>3.2460504476676801</v>
      </c>
      <c r="U293" s="29">
        <f t="shared" si="76"/>
        <v>2.8889848984242352</v>
      </c>
      <c r="V293" s="29">
        <f t="shared" si="77"/>
        <v>0.3570655492434448</v>
      </c>
      <c r="W293" s="29">
        <v>9.7381513430030502</v>
      </c>
      <c r="X293" s="29">
        <f t="shared" si="78"/>
        <v>8.6669546952727146</v>
      </c>
      <c r="Y293" s="29">
        <f t="shared" si="79"/>
        <v>1.0711966477303356</v>
      </c>
    </row>
    <row r="294" spans="1:25" ht="15">
      <c r="A294" s="5" t="s">
        <v>460</v>
      </c>
      <c r="B294" s="38">
        <v>1.12311861820561E-2</v>
      </c>
      <c r="C294" s="20">
        <f t="shared" si="64"/>
        <v>8.648013360183197E-3</v>
      </c>
      <c r="D294" s="20">
        <f t="shared" si="65"/>
        <v>2.583172821872903E-3</v>
      </c>
      <c r="E294" s="29">
        <v>1.49056561754729E-2</v>
      </c>
      <c r="F294" s="29">
        <f t="shared" si="66"/>
        <v>1.1477355255114133E-2</v>
      </c>
      <c r="G294" s="26">
        <f t="shared" si="67"/>
        <v>3.4283009203587671E-3</v>
      </c>
      <c r="H294" s="29">
        <v>1.03677925884679E-2</v>
      </c>
      <c r="I294" s="29">
        <f t="shared" si="68"/>
        <v>7.9832002931202826E-3</v>
      </c>
      <c r="J294" s="30">
        <f t="shared" si="69"/>
        <v>2.3845922953476171E-3</v>
      </c>
      <c r="K294" s="29">
        <v>3.1103377765403801E-2</v>
      </c>
      <c r="L294" s="30">
        <f t="shared" si="70"/>
        <v>2.3949600879360926E-2</v>
      </c>
      <c r="M294" s="29">
        <f t="shared" si="71"/>
        <v>7.1537768860428742E-3</v>
      </c>
      <c r="N294" s="28">
        <v>1.32692995584695E-2</v>
      </c>
      <c r="O294" s="29">
        <f t="shared" si="72"/>
        <v>1.1809676607037856E-2</v>
      </c>
      <c r="P294" s="29">
        <f t="shared" si="73"/>
        <v>1.4596229514316449E-3</v>
      </c>
      <c r="Q294" s="29">
        <v>1.7610572356453601E-2</v>
      </c>
      <c r="R294" s="29">
        <f t="shared" si="74"/>
        <v>1.5673409397243706E-2</v>
      </c>
      <c r="S294" s="29">
        <f t="shared" si="75"/>
        <v>1.9371629592098961E-3</v>
      </c>
      <c r="T294" s="29">
        <v>1.2249226696665399E-2</v>
      </c>
      <c r="U294" s="29">
        <f t="shared" si="76"/>
        <v>1.0901811760032205E-2</v>
      </c>
      <c r="V294" s="29">
        <f t="shared" si="77"/>
        <v>1.3474149366331939E-3</v>
      </c>
      <c r="W294" s="29">
        <v>3.6747680089996099E-2</v>
      </c>
      <c r="X294" s="29">
        <f t="shared" si="78"/>
        <v>3.2705435280096527E-2</v>
      </c>
      <c r="Y294" s="29">
        <f t="shared" si="79"/>
        <v>4.0422448098995705E-3</v>
      </c>
    </row>
    <row r="295" spans="1:25" ht="15">
      <c r="A295" s="5" t="s">
        <v>461</v>
      </c>
      <c r="B295" s="38">
        <v>3.2743184045314201E-3</v>
      </c>
      <c r="C295" s="20">
        <f t="shared" si="64"/>
        <v>2.5212251714891937E-3</v>
      </c>
      <c r="D295" s="20">
        <f t="shared" si="65"/>
        <v>7.5309323304222661E-4</v>
      </c>
      <c r="E295" s="29">
        <v>4.34556631470903E-3</v>
      </c>
      <c r="F295" s="29">
        <f t="shared" si="66"/>
        <v>3.3460860623259533E-3</v>
      </c>
      <c r="G295" s="26">
        <f t="shared" si="67"/>
        <v>9.9948025238307697E-4</v>
      </c>
      <c r="H295" s="29">
        <v>3.0226062979013201E-3</v>
      </c>
      <c r="I295" s="29">
        <f t="shared" si="68"/>
        <v>2.3274068493840164E-3</v>
      </c>
      <c r="J295" s="30">
        <f t="shared" si="69"/>
        <v>6.9519944851730367E-4</v>
      </c>
      <c r="K295" s="29">
        <v>9.0678188937039599E-3</v>
      </c>
      <c r="L295" s="30">
        <f t="shared" si="70"/>
        <v>6.9822205481520488E-3</v>
      </c>
      <c r="M295" s="29">
        <f t="shared" si="71"/>
        <v>2.085598345551911E-3</v>
      </c>
      <c r="N295" s="28">
        <v>3.86850605583881E-3</v>
      </c>
      <c r="O295" s="29">
        <f t="shared" si="72"/>
        <v>3.4429703896965412E-3</v>
      </c>
      <c r="P295" s="29">
        <f t="shared" si="73"/>
        <v>4.2553566614226911E-4</v>
      </c>
      <c r="Q295" s="29">
        <v>5.1341523723642899E-3</v>
      </c>
      <c r="R295" s="29">
        <f t="shared" si="74"/>
        <v>4.5693956114042185E-3</v>
      </c>
      <c r="S295" s="29">
        <f t="shared" si="75"/>
        <v>5.6475676096007189E-4</v>
      </c>
      <c r="T295" s="29">
        <v>3.5711159768902099E-3</v>
      </c>
      <c r="U295" s="29">
        <f t="shared" si="76"/>
        <v>3.178293219432287E-3</v>
      </c>
      <c r="V295" s="29">
        <f t="shared" si="77"/>
        <v>3.9282275745792307E-4</v>
      </c>
      <c r="W295" s="29">
        <v>1.0713347930670599E-2</v>
      </c>
      <c r="X295" s="29">
        <f t="shared" si="78"/>
        <v>9.5348796582968333E-3</v>
      </c>
      <c r="Y295" s="29">
        <f t="shared" si="79"/>
        <v>1.1784682723737659E-3</v>
      </c>
    </row>
    <row r="296" spans="1:25" ht="15">
      <c r="A296" s="5" t="s">
        <v>463</v>
      </c>
      <c r="B296" s="38">
        <v>1.78821993457947E-2</v>
      </c>
      <c r="C296" s="20">
        <f t="shared" si="64"/>
        <v>1.3769293496261919E-2</v>
      </c>
      <c r="D296" s="20">
        <f t="shared" si="65"/>
        <v>4.112905849532781E-3</v>
      </c>
      <c r="E296" s="29">
        <v>2.37326592925278E-2</v>
      </c>
      <c r="F296" s="29">
        <f t="shared" si="66"/>
        <v>1.8274147655246407E-2</v>
      </c>
      <c r="G296" s="26">
        <f t="shared" si="67"/>
        <v>5.4585116372813944E-3</v>
      </c>
      <c r="H296" s="29">
        <v>1.6507511391721599E-2</v>
      </c>
      <c r="I296" s="29">
        <f t="shared" si="68"/>
        <v>1.2710783771625631E-2</v>
      </c>
      <c r="J296" s="30">
        <f t="shared" si="69"/>
        <v>3.7967276200959678E-3</v>
      </c>
      <c r="K296" s="29">
        <v>4.9522534175164702E-2</v>
      </c>
      <c r="L296" s="30">
        <f t="shared" si="70"/>
        <v>3.8132351314876821E-2</v>
      </c>
      <c r="M296" s="29">
        <f t="shared" si="71"/>
        <v>1.1390182860287881E-2</v>
      </c>
      <c r="N296" s="28">
        <v>2.11272661709342E-2</v>
      </c>
      <c r="O296" s="29">
        <f t="shared" si="72"/>
        <v>1.8803266892131437E-2</v>
      </c>
      <c r="P296" s="29">
        <f t="shared" si="73"/>
        <v>2.3239992788027619E-3</v>
      </c>
      <c r="Q296" s="29">
        <v>2.8039403885475801E-2</v>
      </c>
      <c r="R296" s="29">
        <f t="shared" si="74"/>
        <v>2.4955069458073464E-2</v>
      </c>
      <c r="S296" s="29">
        <f t="shared" si="75"/>
        <v>3.0843344274023381E-3</v>
      </c>
      <c r="T296" s="29">
        <v>1.9503114815384599E-2</v>
      </c>
      <c r="U296" s="29">
        <f t="shared" si="76"/>
        <v>1.7357772185692292E-2</v>
      </c>
      <c r="V296" s="29">
        <f t="shared" si="77"/>
        <v>2.1453426296923058E-3</v>
      </c>
      <c r="W296" s="29">
        <v>5.8509344446153702E-2</v>
      </c>
      <c r="X296" s="29">
        <f t="shared" si="78"/>
        <v>5.2073316557076796E-2</v>
      </c>
      <c r="Y296" s="29">
        <f t="shared" si="79"/>
        <v>6.4360278890769071E-3</v>
      </c>
    </row>
    <row r="297" spans="1:25" ht="15">
      <c r="A297" s="5" t="s">
        <v>464</v>
      </c>
      <c r="B297" s="38">
        <v>0.74603049467194604</v>
      </c>
      <c r="C297" s="20">
        <f t="shared" si="64"/>
        <v>0.5744434808973985</v>
      </c>
      <c r="D297" s="20">
        <f t="shared" si="65"/>
        <v>0.1715870137745476</v>
      </c>
      <c r="E297" s="29">
        <v>0.99010682128700001</v>
      </c>
      <c r="F297" s="29">
        <f t="shared" si="66"/>
        <v>0.76238225239099</v>
      </c>
      <c r="G297" s="26">
        <f t="shared" si="67"/>
        <v>0.22772456889601</v>
      </c>
      <c r="H297" s="29">
        <v>0.68867965574183798</v>
      </c>
      <c r="I297" s="29">
        <f t="shared" si="68"/>
        <v>0.53028333492121527</v>
      </c>
      <c r="J297" s="30">
        <f t="shared" si="69"/>
        <v>0.15839632082062274</v>
      </c>
      <c r="K297" s="29">
        <v>2.0660389672255199</v>
      </c>
      <c r="L297" s="30">
        <f t="shared" si="70"/>
        <v>1.5908500047636505</v>
      </c>
      <c r="M297" s="29">
        <f t="shared" si="71"/>
        <v>0.47518896246186959</v>
      </c>
      <c r="N297" s="28">
        <v>0.88141198561654999</v>
      </c>
      <c r="O297" s="29">
        <f t="shared" si="72"/>
        <v>0.78445666719872953</v>
      </c>
      <c r="P297" s="29">
        <f t="shared" si="73"/>
        <v>9.6955318417820499E-2</v>
      </c>
      <c r="Q297" s="29">
        <v>1.16978062633595</v>
      </c>
      <c r="R297" s="29">
        <f t="shared" si="74"/>
        <v>1.0411047574389956</v>
      </c>
      <c r="S297" s="29">
        <f t="shared" si="75"/>
        <v>0.12867586889695451</v>
      </c>
      <c r="T297" s="29">
        <v>0.81365374090781395</v>
      </c>
      <c r="U297" s="29">
        <f t="shared" si="76"/>
        <v>0.72415182940795442</v>
      </c>
      <c r="V297" s="29">
        <f t="shared" si="77"/>
        <v>8.9501911499859532E-2</v>
      </c>
      <c r="W297" s="29">
        <v>2.4409612227234398</v>
      </c>
      <c r="X297" s="29">
        <f t="shared" si="78"/>
        <v>2.1724554882238616</v>
      </c>
      <c r="Y297" s="29">
        <f t="shared" si="79"/>
        <v>0.26850573449957837</v>
      </c>
    </row>
    <row r="298" spans="1:25" ht="15">
      <c r="A298" s="5" t="s">
        <v>465</v>
      </c>
      <c r="B298" s="38">
        <v>2.90562712792161E-2</v>
      </c>
      <c r="C298" s="20">
        <f t="shared" si="64"/>
        <v>2.2373328884996397E-2</v>
      </c>
      <c r="D298" s="20">
        <f t="shared" si="65"/>
        <v>6.6829423942197036E-3</v>
      </c>
      <c r="E298" s="29">
        <v>3.85625153397623E-2</v>
      </c>
      <c r="F298" s="29">
        <f t="shared" si="66"/>
        <v>2.9693136811616973E-2</v>
      </c>
      <c r="G298" s="26">
        <f t="shared" si="67"/>
        <v>8.8693785281453302E-3</v>
      </c>
      <c r="H298" s="29">
        <v>2.68225803698698E-2</v>
      </c>
      <c r="I298" s="29">
        <f t="shared" si="68"/>
        <v>2.0653386884799747E-2</v>
      </c>
      <c r="J298" s="30">
        <f t="shared" si="69"/>
        <v>6.1691934850700543E-3</v>
      </c>
      <c r="K298" s="29">
        <v>8.0467741109609497E-2</v>
      </c>
      <c r="L298" s="30">
        <f t="shared" si="70"/>
        <v>6.1960160654399313E-2</v>
      </c>
      <c r="M298" s="29">
        <f t="shared" si="71"/>
        <v>1.8507580455210185E-2</v>
      </c>
      <c r="N298" s="28">
        <v>3.4329087008821001E-2</v>
      </c>
      <c r="O298" s="29">
        <f t="shared" si="72"/>
        <v>3.0552887437850691E-2</v>
      </c>
      <c r="P298" s="29">
        <f t="shared" si="73"/>
        <v>3.7761995709703101E-3</v>
      </c>
      <c r="Q298" s="29">
        <v>4.55604207317757E-2</v>
      </c>
      <c r="R298" s="29">
        <f t="shared" si="74"/>
        <v>4.0548774451280377E-2</v>
      </c>
      <c r="S298" s="29">
        <f t="shared" si="75"/>
        <v>5.0116462804953273E-3</v>
      </c>
      <c r="T298" s="29">
        <v>3.16900501950158E-2</v>
      </c>
      <c r="U298" s="29">
        <f t="shared" si="76"/>
        <v>2.8204144673564063E-2</v>
      </c>
      <c r="V298" s="29">
        <f t="shared" si="77"/>
        <v>3.4859055214517378E-3</v>
      </c>
      <c r="W298" s="29">
        <v>9.5070150585047405E-2</v>
      </c>
      <c r="X298" s="29">
        <f t="shared" si="78"/>
        <v>8.4612434020692198E-2</v>
      </c>
      <c r="Y298" s="29">
        <f t="shared" si="79"/>
        <v>1.0457716564355214E-2</v>
      </c>
    </row>
    <row r="299" spans="1:25" ht="15">
      <c r="A299" s="5" t="s">
        <v>466</v>
      </c>
      <c r="B299" s="38">
        <v>1.56429800173979E-7</v>
      </c>
      <c r="C299" s="20">
        <f t="shared" si="64"/>
        <v>1.2045094613396383E-7</v>
      </c>
      <c r="D299" s="20">
        <f t="shared" si="65"/>
        <v>3.5978854040015174E-8</v>
      </c>
      <c r="E299" s="29">
        <v>2.0760841991174399E-7</v>
      </c>
      <c r="F299" s="29">
        <f t="shared" si="66"/>
        <v>1.5985848333204288E-7</v>
      </c>
      <c r="G299" s="26">
        <f t="shared" si="67"/>
        <v>4.7749936579701117E-8</v>
      </c>
      <c r="H299" s="29">
        <v>1.4440431282765899E-7</v>
      </c>
      <c r="I299" s="29">
        <f t="shared" si="68"/>
        <v>1.1119132087729742E-7</v>
      </c>
      <c r="J299" s="30">
        <f t="shared" si="69"/>
        <v>3.3212991950361571E-8</v>
      </c>
      <c r="K299" s="29">
        <v>4.3321293848297598E-7</v>
      </c>
      <c r="L299" s="30">
        <f t="shared" si="70"/>
        <v>3.3357396263189152E-7</v>
      </c>
      <c r="M299" s="29">
        <f t="shared" si="71"/>
        <v>9.9638975851084476E-8</v>
      </c>
      <c r="N299" s="28">
        <v>1.8481697700785999E-7</v>
      </c>
      <c r="O299" s="29">
        <f t="shared" si="72"/>
        <v>1.6448710953699539E-7</v>
      </c>
      <c r="P299" s="29">
        <f t="shared" si="73"/>
        <v>2.0329867470864598E-8</v>
      </c>
      <c r="Q299" s="29">
        <v>2.4528293539205898E-7</v>
      </c>
      <c r="R299" s="29">
        <f t="shared" si="74"/>
        <v>2.183018124989325E-7</v>
      </c>
      <c r="S299" s="29">
        <f t="shared" si="75"/>
        <v>2.6981122893126489E-8</v>
      </c>
      <c r="T299" s="29">
        <v>1.70609235158663E-7</v>
      </c>
      <c r="U299" s="29">
        <f t="shared" si="76"/>
        <v>1.5184221929121008E-7</v>
      </c>
      <c r="V299" s="29">
        <f t="shared" si="77"/>
        <v>1.876701586745293E-8</v>
      </c>
      <c r="W299" s="29">
        <v>5.1182770547598999E-7</v>
      </c>
      <c r="X299" s="29">
        <f t="shared" si="78"/>
        <v>4.5552665787363111E-7</v>
      </c>
      <c r="Y299" s="29">
        <f t="shared" si="79"/>
        <v>5.6301047602358898E-8</v>
      </c>
    </row>
    <row r="300" spans="1:25" ht="15">
      <c r="A300" s="5" t="s">
        <v>467</v>
      </c>
      <c r="B300" s="38">
        <v>6.8124682234580701E-3</v>
      </c>
      <c r="C300" s="20">
        <f t="shared" si="64"/>
        <v>5.2456005320627138E-3</v>
      </c>
      <c r="D300" s="20">
        <f t="shared" si="65"/>
        <v>1.5668676913953561E-3</v>
      </c>
      <c r="E300" s="29">
        <v>9.0412808940374401E-3</v>
      </c>
      <c r="F300" s="29">
        <f t="shared" si="66"/>
        <v>6.9617862884088291E-3</v>
      </c>
      <c r="G300" s="26">
        <f t="shared" si="67"/>
        <v>2.0794946056286114E-3</v>
      </c>
      <c r="H300" s="29">
        <v>6.2887620605192101E-3</v>
      </c>
      <c r="I300" s="29">
        <f t="shared" si="68"/>
        <v>4.8423467865997922E-3</v>
      </c>
      <c r="J300" s="30">
        <f t="shared" si="69"/>
        <v>1.4464152739194183E-3</v>
      </c>
      <c r="K300" s="29">
        <v>1.8866286181557598E-2</v>
      </c>
      <c r="L300" s="30">
        <f t="shared" si="70"/>
        <v>1.4527040359799352E-2</v>
      </c>
      <c r="M300" s="29">
        <f t="shared" si="71"/>
        <v>4.3392458217582476E-3</v>
      </c>
      <c r="N300" s="28">
        <v>8.0487207784022807E-3</v>
      </c>
      <c r="O300" s="29">
        <f t="shared" si="72"/>
        <v>7.1633614927780302E-3</v>
      </c>
      <c r="P300" s="29">
        <f t="shared" si="73"/>
        <v>8.8535928562425087E-4</v>
      </c>
      <c r="Q300" s="29">
        <v>1.0681994103786299E-2</v>
      </c>
      <c r="R300" s="29">
        <f t="shared" si="74"/>
        <v>9.5069747523698067E-3</v>
      </c>
      <c r="S300" s="29">
        <f t="shared" si="75"/>
        <v>1.1750193514164929E-3</v>
      </c>
      <c r="T300" s="29">
        <v>7.4299781234407796E-3</v>
      </c>
      <c r="U300" s="29">
        <f t="shared" si="76"/>
        <v>6.6126805298622939E-3</v>
      </c>
      <c r="V300" s="29">
        <f t="shared" si="77"/>
        <v>8.1729759357848577E-4</v>
      </c>
      <c r="W300" s="29">
        <v>2.2289934370322301E-2</v>
      </c>
      <c r="X300" s="29">
        <f t="shared" si="78"/>
        <v>1.9838041589586849E-2</v>
      </c>
      <c r="Y300" s="29">
        <f t="shared" si="79"/>
        <v>2.4518927807354531E-3</v>
      </c>
    </row>
    <row r="301" spans="1:25" ht="15">
      <c r="A301" s="5" t="s">
        <v>468</v>
      </c>
      <c r="B301" s="38">
        <v>2.2804066630567399</v>
      </c>
      <c r="C301" s="20">
        <f t="shared" si="64"/>
        <v>1.7559131305536897</v>
      </c>
      <c r="D301" s="20">
        <f t="shared" si="65"/>
        <v>0.5244935325030502</v>
      </c>
      <c r="E301" s="29">
        <v>3.0264797599106901</v>
      </c>
      <c r="F301" s="29">
        <f t="shared" si="66"/>
        <v>2.3303894151312314</v>
      </c>
      <c r="G301" s="26">
        <f t="shared" si="67"/>
        <v>0.69609034477945875</v>
      </c>
      <c r="H301" s="29">
        <v>2.10510118136109</v>
      </c>
      <c r="I301" s="29">
        <f t="shared" si="68"/>
        <v>1.6209279096480393</v>
      </c>
      <c r="J301" s="30">
        <f t="shared" si="69"/>
        <v>0.48417327171305075</v>
      </c>
      <c r="K301" s="29">
        <v>6.3153035440832603</v>
      </c>
      <c r="L301" s="30">
        <f t="shared" si="70"/>
        <v>4.8627837289441107</v>
      </c>
      <c r="M301" s="29">
        <f t="shared" si="71"/>
        <v>1.4525198151391499</v>
      </c>
      <c r="N301" s="28">
        <v>2.6942300338297902</v>
      </c>
      <c r="O301" s="29">
        <f t="shared" si="72"/>
        <v>2.3978647301085134</v>
      </c>
      <c r="P301" s="29">
        <f t="shared" si="73"/>
        <v>0.29636530372127695</v>
      </c>
      <c r="Q301" s="29">
        <v>3.5756923526084501</v>
      </c>
      <c r="R301" s="29">
        <f t="shared" si="74"/>
        <v>3.1823661938215206</v>
      </c>
      <c r="S301" s="29">
        <f t="shared" si="75"/>
        <v>0.3933261587869295</v>
      </c>
      <c r="T301" s="29">
        <v>2.4871120221474698</v>
      </c>
      <c r="U301" s="29">
        <f t="shared" si="76"/>
        <v>2.2135296997112484</v>
      </c>
      <c r="V301" s="29">
        <f t="shared" si="77"/>
        <v>0.27358232243622166</v>
      </c>
      <c r="W301" s="29">
        <v>7.4613360664424002</v>
      </c>
      <c r="X301" s="29">
        <f t="shared" si="78"/>
        <v>6.6405890991337362</v>
      </c>
      <c r="Y301" s="29">
        <f t="shared" si="79"/>
        <v>0.82074696730866403</v>
      </c>
    </row>
    <row r="302" spans="1:25" ht="15">
      <c r="A302" s="5" t="s">
        <v>470</v>
      </c>
      <c r="B302" s="38">
        <v>0.12864354268545999</v>
      </c>
      <c r="C302" s="20">
        <f t="shared" si="64"/>
        <v>9.9055527867804194E-2</v>
      </c>
      <c r="D302" s="20">
        <f t="shared" si="65"/>
        <v>2.95880148176558E-2</v>
      </c>
      <c r="E302" s="29">
        <v>0.17073142456919099</v>
      </c>
      <c r="F302" s="29">
        <f t="shared" si="66"/>
        <v>0.13146319691827707</v>
      </c>
      <c r="G302" s="26">
        <f t="shared" si="67"/>
        <v>3.926822765091393E-2</v>
      </c>
      <c r="H302" s="29">
        <v>0.11875411437302</v>
      </c>
      <c r="I302" s="29">
        <f t="shared" si="68"/>
        <v>9.1440668067225395E-2</v>
      </c>
      <c r="J302" s="30">
        <f t="shared" si="69"/>
        <v>2.73134463057946E-2</v>
      </c>
      <c r="K302" s="29">
        <v>0.35626234311906102</v>
      </c>
      <c r="L302" s="30">
        <f t="shared" si="70"/>
        <v>0.27432200420167702</v>
      </c>
      <c r="M302" s="29">
        <f t="shared" si="71"/>
        <v>8.1940338917384031E-2</v>
      </c>
      <c r="N302" s="28">
        <v>0.15198837206379801</v>
      </c>
      <c r="O302" s="29">
        <f t="shared" si="72"/>
        <v>0.13526965113678022</v>
      </c>
      <c r="P302" s="29">
        <f t="shared" si="73"/>
        <v>1.6718720927017781E-2</v>
      </c>
      <c r="Q302" s="29">
        <v>0.20171390447363099</v>
      </c>
      <c r="R302" s="29">
        <f t="shared" si="74"/>
        <v>0.17952537498153159</v>
      </c>
      <c r="S302" s="29">
        <f t="shared" si="75"/>
        <v>2.2188529492099408E-2</v>
      </c>
      <c r="T302" s="29">
        <v>0.14030431798325599</v>
      </c>
      <c r="U302" s="29">
        <f t="shared" si="76"/>
        <v>0.12487084300509783</v>
      </c>
      <c r="V302" s="29">
        <f t="shared" si="77"/>
        <v>1.5433474978158159E-2</v>
      </c>
      <c r="W302" s="29">
        <v>0.42091295394976902</v>
      </c>
      <c r="X302" s="29">
        <f t="shared" si="78"/>
        <v>0.37461252901529446</v>
      </c>
      <c r="Y302" s="29">
        <f t="shared" si="79"/>
        <v>4.6300424934474595E-2</v>
      </c>
    </row>
    <row r="303" spans="1:25" ht="15">
      <c r="A303" s="5" t="s">
        <v>471</v>
      </c>
      <c r="B303" s="38">
        <v>5.5091441099754203E-2</v>
      </c>
      <c r="C303" s="20">
        <f t="shared" si="64"/>
        <v>4.2420409646810736E-2</v>
      </c>
      <c r="D303" s="20">
        <f t="shared" si="65"/>
        <v>1.2671031452943467E-2</v>
      </c>
      <c r="E303" s="29">
        <v>7.3115525460367994E-2</v>
      </c>
      <c r="F303" s="29">
        <f t="shared" si="66"/>
        <v>5.6298954604483357E-2</v>
      </c>
      <c r="G303" s="26">
        <f t="shared" si="67"/>
        <v>1.681657085588464E-2</v>
      </c>
      <c r="H303" s="29">
        <v>5.0856305421649102E-2</v>
      </c>
      <c r="I303" s="29">
        <f t="shared" si="68"/>
        <v>3.9159355174669806E-2</v>
      </c>
      <c r="J303" s="30">
        <f t="shared" si="69"/>
        <v>1.1696950246979294E-2</v>
      </c>
      <c r="K303" s="29">
        <v>0.15256891626494701</v>
      </c>
      <c r="L303" s="30">
        <f t="shared" si="70"/>
        <v>0.1174780655240092</v>
      </c>
      <c r="M303" s="29">
        <f t="shared" si="71"/>
        <v>3.5090850740937811E-2</v>
      </c>
      <c r="N303" s="28">
        <v>6.5088835961811697E-2</v>
      </c>
      <c r="O303" s="29">
        <f t="shared" si="72"/>
        <v>5.7929064006012408E-2</v>
      </c>
      <c r="P303" s="29">
        <f t="shared" si="73"/>
        <v>7.1597719557992866E-3</v>
      </c>
      <c r="Q303" s="29">
        <v>8.6383734895124895E-2</v>
      </c>
      <c r="R303" s="29">
        <f t="shared" si="74"/>
        <v>7.6881524056661155E-2</v>
      </c>
      <c r="S303" s="29">
        <f t="shared" si="75"/>
        <v>9.5022108384637382E-3</v>
      </c>
      <c r="T303" s="29">
        <v>6.0085153975547097E-2</v>
      </c>
      <c r="U303" s="29">
        <f t="shared" si="76"/>
        <v>5.3475787038236917E-2</v>
      </c>
      <c r="V303" s="29">
        <f t="shared" si="77"/>
        <v>6.6093669373101811E-3</v>
      </c>
      <c r="W303" s="29">
        <v>0.18025546192664099</v>
      </c>
      <c r="X303" s="29">
        <f t="shared" si="78"/>
        <v>0.16042736111471048</v>
      </c>
      <c r="Y303" s="29">
        <f t="shared" si="79"/>
        <v>1.982810081193051E-2</v>
      </c>
    </row>
    <row r="304" spans="1:25" ht="15">
      <c r="A304" s="5" t="s">
        <v>473</v>
      </c>
      <c r="B304" s="38">
        <v>1.43925761797635E-3</v>
      </c>
      <c r="C304" s="20">
        <f t="shared" si="64"/>
        <v>1.1082283658417895E-3</v>
      </c>
      <c r="D304" s="20">
        <f t="shared" si="65"/>
        <v>3.3102925213456051E-4</v>
      </c>
      <c r="E304" s="29">
        <v>1.9101347670436601E-3</v>
      </c>
      <c r="F304" s="29">
        <f t="shared" si="66"/>
        <v>1.4708037706236182E-3</v>
      </c>
      <c r="G304" s="26">
        <f t="shared" si="67"/>
        <v>4.3933099642004184E-4</v>
      </c>
      <c r="H304" s="29">
        <v>1.32861518121673E-3</v>
      </c>
      <c r="I304" s="29">
        <f t="shared" si="68"/>
        <v>1.023033689536882E-3</v>
      </c>
      <c r="J304" s="30">
        <f t="shared" si="69"/>
        <v>3.0558149167984791E-4</v>
      </c>
      <c r="K304" s="29">
        <v>3.9858455436501796E-3</v>
      </c>
      <c r="L304" s="30">
        <f t="shared" si="70"/>
        <v>3.0691010686106383E-3</v>
      </c>
      <c r="M304" s="29">
        <f t="shared" si="71"/>
        <v>9.1674447503954138E-4</v>
      </c>
      <c r="N304" s="28">
        <v>1.7004384189846301E-3</v>
      </c>
      <c r="O304" s="29">
        <f t="shared" si="72"/>
        <v>1.5133901928963208E-3</v>
      </c>
      <c r="P304" s="29">
        <f t="shared" si="73"/>
        <v>1.870482260883093E-4</v>
      </c>
      <c r="Q304" s="29">
        <v>2.2567652258712301E-3</v>
      </c>
      <c r="R304" s="29">
        <f t="shared" si="74"/>
        <v>2.0085210510253949E-3</v>
      </c>
      <c r="S304" s="29">
        <f t="shared" si="75"/>
        <v>2.482441748458353E-4</v>
      </c>
      <c r="T304" s="29">
        <v>1.56971779754322E-3</v>
      </c>
      <c r="U304" s="29">
        <f t="shared" si="76"/>
        <v>1.3970488398134659E-3</v>
      </c>
      <c r="V304" s="29">
        <f t="shared" si="77"/>
        <v>1.7266895772975421E-4</v>
      </c>
      <c r="W304" s="29">
        <v>4.7091533926296699E-3</v>
      </c>
      <c r="X304" s="29">
        <f t="shared" si="78"/>
        <v>4.1911465194404062E-3</v>
      </c>
      <c r="Y304" s="29">
        <f t="shared" si="79"/>
        <v>5.1800687318926373E-4</v>
      </c>
    </row>
    <row r="305" spans="1:25" ht="15">
      <c r="A305" s="5" t="s">
        <v>474</v>
      </c>
      <c r="B305" s="38">
        <v>0.28649068736111799</v>
      </c>
      <c r="C305" s="20">
        <f t="shared" si="64"/>
        <v>0.22059782926806085</v>
      </c>
      <c r="D305" s="20">
        <f t="shared" si="65"/>
        <v>6.5892858093057144E-2</v>
      </c>
      <c r="E305" s="29">
        <v>0.38022089688998101</v>
      </c>
      <c r="F305" s="29">
        <f t="shared" si="66"/>
        <v>0.29277009060528536</v>
      </c>
      <c r="G305" s="26">
        <f t="shared" si="67"/>
        <v>8.7450806284695634E-2</v>
      </c>
      <c r="H305" s="29">
        <v>0.26446681382891202</v>
      </c>
      <c r="I305" s="29">
        <f t="shared" si="68"/>
        <v>0.20363944664826225</v>
      </c>
      <c r="J305" s="30">
        <f t="shared" si="69"/>
        <v>6.0827367180649766E-2</v>
      </c>
      <c r="K305" s="29">
        <v>0.79340044148673805</v>
      </c>
      <c r="L305" s="30">
        <f t="shared" si="70"/>
        <v>0.61091833994478828</v>
      </c>
      <c r="M305" s="29">
        <f t="shared" si="71"/>
        <v>0.18248210154194977</v>
      </c>
      <c r="N305" s="28">
        <v>0.33847989782060101</v>
      </c>
      <c r="O305" s="29">
        <f t="shared" si="72"/>
        <v>0.30124710906033492</v>
      </c>
      <c r="P305" s="29">
        <f t="shared" si="73"/>
        <v>3.723278876026611E-2</v>
      </c>
      <c r="Q305" s="29">
        <v>0.44921924518390099</v>
      </c>
      <c r="R305" s="29">
        <f t="shared" si="74"/>
        <v>0.39980512821367187</v>
      </c>
      <c r="S305" s="29">
        <f t="shared" si="75"/>
        <v>4.9414116970229106E-2</v>
      </c>
      <c r="T305" s="29">
        <v>0.31245937152894498</v>
      </c>
      <c r="U305" s="29">
        <f t="shared" si="76"/>
        <v>0.27808884066076106</v>
      </c>
      <c r="V305" s="29">
        <f t="shared" si="77"/>
        <v>3.4370530868183952E-2</v>
      </c>
      <c r="W305" s="29">
        <v>0.93737811458683495</v>
      </c>
      <c r="X305" s="29">
        <f t="shared" si="78"/>
        <v>0.83426652198228313</v>
      </c>
      <c r="Y305" s="29">
        <f t="shared" si="79"/>
        <v>0.10311159260455184</v>
      </c>
    </row>
    <row r="306" spans="1:25" ht="15">
      <c r="A306" s="5" t="s">
        <v>475</v>
      </c>
      <c r="B306" s="38">
        <v>7.10624214972354E-10</v>
      </c>
      <c r="C306" s="20">
        <f t="shared" si="64"/>
        <v>5.4718064552871259E-10</v>
      </c>
      <c r="D306" s="20">
        <f t="shared" si="65"/>
        <v>1.6344356944364143E-10</v>
      </c>
      <c r="E306" s="29">
        <v>9.4311678629871595E-10</v>
      </c>
      <c r="F306" s="29">
        <f t="shared" si="66"/>
        <v>7.2619992545001129E-10</v>
      </c>
      <c r="G306" s="26">
        <f t="shared" si="67"/>
        <v>2.1691686084870469E-10</v>
      </c>
      <c r="H306" s="29">
        <v>6.5599522167545797E-10</v>
      </c>
      <c r="I306" s="29">
        <f t="shared" si="68"/>
        <v>5.0511632069010268E-10</v>
      </c>
      <c r="J306" s="30">
        <f t="shared" si="69"/>
        <v>1.5087890098535534E-10</v>
      </c>
      <c r="K306" s="29">
        <v>1.9679856650263701E-9</v>
      </c>
      <c r="L306" s="30">
        <f t="shared" si="70"/>
        <v>1.5153489620703049E-9</v>
      </c>
      <c r="M306" s="29">
        <f t="shared" si="71"/>
        <v>4.5263670295606515E-10</v>
      </c>
      <c r="N306" s="28">
        <v>8.3958055980193204E-10</v>
      </c>
      <c r="O306" s="29">
        <f t="shared" si="72"/>
        <v>7.4722669822371948E-10</v>
      </c>
      <c r="P306" s="29">
        <f t="shared" si="73"/>
        <v>9.2353861578212531E-11</v>
      </c>
      <c r="Q306" s="29">
        <v>1.11426335145374E-9</v>
      </c>
      <c r="R306" s="29">
        <f t="shared" si="74"/>
        <v>9.9169438279382856E-10</v>
      </c>
      <c r="S306" s="29">
        <f t="shared" si="75"/>
        <v>1.225689686599114E-10</v>
      </c>
      <c r="T306" s="29">
        <v>7.7503809163483099E-10</v>
      </c>
      <c r="U306" s="29">
        <f t="shared" si="76"/>
        <v>6.8978390155499964E-10</v>
      </c>
      <c r="V306" s="29">
        <f t="shared" si="77"/>
        <v>8.5254190079831412E-11</v>
      </c>
      <c r="W306" s="29">
        <v>2.3251142749044902E-9</v>
      </c>
      <c r="X306" s="29">
        <f t="shared" si="78"/>
        <v>2.0693517046649961E-9</v>
      </c>
      <c r="Y306" s="29">
        <f t="shared" si="79"/>
        <v>2.5576257023949394E-10</v>
      </c>
    </row>
    <row r="307" spans="1:25" ht="15">
      <c r="A307" s="5" t="s">
        <v>477</v>
      </c>
      <c r="B307" s="38">
        <v>3.2196038307546599</v>
      </c>
      <c r="C307" s="20">
        <f t="shared" si="64"/>
        <v>2.4790949496810883</v>
      </c>
      <c r="D307" s="20">
        <f t="shared" si="65"/>
        <v>0.74050888107357182</v>
      </c>
      <c r="E307" s="29">
        <v>4.2729509550057996</v>
      </c>
      <c r="F307" s="29">
        <f t="shared" si="66"/>
        <v>3.2901722353544658</v>
      </c>
      <c r="G307" s="26">
        <f t="shared" si="67"/>
        <v>0.9827787196513339</v>
      </c>
      <c r="H307" s="29">
        <v>2.9720978882561999</v>
      </c>
      <c r="I307" s="29">
        <f t="shared" si="68"/>
        <v>2.2885153739572739</v>
      </c>
      <c r="J307" s="30">
        <f t="shared" si="69"/>
        <v>0.68358251429892603</v>
      </c>
      <c r="K307" s="29">
        <v>8.9162936647686006</v>
      </c>
      <c r="L307" s="30">
        <f t="shared" si="70"/>
        <v>6.865546121871823</v>
      </c>
      <c r="M307" s="29">
        <f t="shared" si="71"/>
        <v>2.0507475428967781</v>
      </c>
      <c r="N307" s="28">
        <v>3.8038624769782099</v>
      </c>
      <c r="O307" s="29">
        <f t="shared" si="72"/>
        <v>3.3854376045106069</v>
      </c>
      <c r="P307" s="29">
        <f t="shared" si="73"/>
        <v>0.41842487246760307</v>
      </c>
      <c r="Q307" s="29">
        <v>5.0483595678617998</v>
      </c>
      <c r="R307" s="29">
        <f t="shared" si="74"/>
        <v>4.4930400153970016</v>
      </c>
      <c r="S307" s="29">
        <f t="shared" si="75"/>
        <v>0.55531955246479803</v>
      </c>
      <c r="T307" s="29">
        <v>3.5114418510286098</v>
      </c>
      <c r="U307" s="29">
        <f t="shared" si="76"/>
        <v>3.1251832474154626</v>
      </c>
      <c r="V307" s="29">
        <f t="shared" si="77"/>
        <v>0.38625860361314707</v>
      </c>
      <c r="W307" s="29">
        <v>10.5343255530858</v>
      </c>
      <c r="X307" s="29">
        <f t="shared" si="78"/>
        <v>9.3755497422463616</v>
      </c>
      <c r="Y307" s="29">
        <f t="shared" si="79"/>
        <v>1.1587758108394379</v>
      </c>
    </row>
    <row r="308" spans="1:25" ht="15">
      <c r="A308" s="5" t="s">
        <v>478</v>
      </c>
      <c r="B308" s="38">
        <v>6.6168816900430798E-3</v>
      </c>
      <c r="C308" s="20">
        <f t="shared" si="64"/>
        <v>5.0949989013331712E-3</v>
      </c>
      <c r="D308" s="20">
        <f t="shared" si="65"/>
        <v>1.5218827887099084E-3</v>
      </c>
      <c r="E308" s="29">
        <v>8.7817049621297001E-3</v>
      </c>
      <c r="F308" s="29">
        <f t="shared" si="66"/>
        <v>6.7619128208398693E-3</v>
      </c>
      <c r="G308" s="26">
        <f t="shared" si="67"/>
        <v>2.0197921412898313E-3</v>
      </c>
      <c r="H308" s="29">
        <v>6.10821117491607E-3</v>
      </c>
      <c r="I308" s="29">
        <f t="shared" si="68"/>
        <v>4.7033226046853741E-3</v>
      </c>
      <c r="J308" s="30">
        <f t="shared" si="69"/>
        <v>1.4048885702306962E-3</v>
      </c>
      <c r="K308" s="29">
        <v>1.83246335247482E-2</v>
      </c>
      <c r="L308" s="30">
        <f t="shared" si="70"/>
        <v>1.4109967814056113E-2</v>
      </c>
      <c r="M308" s="29">
        <f t="shared" si="71"/>
        <v>4.2146657106920862E-3</v>
      </c>
      <c r="N308" s="28">
        <v>7.8176413305668796E-3</v>
      </c>
      <c r="O308" s="29">
        <f t="shared" si="72"/>
        <v>6.9577007842045232E-3</v>
      </c>
      <c r="P308" s="29">
        <f t="shared" si="73"/>
        <v>8.5994054636235673E-4</v>
      </c>
      <c r="Q308" s="29">
        <v>1.03753131581747E-2</v>
      </c>
      <c r="R308" s="29">
        <f t="shared" si="74"/>
        <v>9.2340287107754836E-3</v>
      </c>
      <c r="S308" s="29">
        <f t="shared" si="75"/>
        <v>1.1412844473992171E-3</v>
      </c>
      <c r="T308" s="29">
        <v>7.2166628290649404E-3</v>
      </c>
      <c r="U308" s="29">
        <f t="shared" si="76"/>
        <v>6.4228299178677971E-3</v>
      </c>
      <c r="V308" s="29">
        <f t="shared" si="77"/>
        <v>7.9383291119714341E-4</v>
      </c>
      <c r="W308" s="29">
        <v>2.16499884871948E-2</v>
      </c>
      <c r="X308" s="29">
        <f t="shared" si="78"/>
        <v>1.9268489753603374E-2</v>
      </c>
      <c r="Y308" s="29">
        <f t="shared" si="79"/>
        <v>2.3814987335914282E-3</v>
      </c>
    </row>
    <row r="309" spans="1:25" ht="15">
      <c r="A309" s="5" t="s">
        <v>479</v>
      </c>
      <c r="B309" s="38">
        <v>3.5941618709224403E-2</v>
      </c>
      <c r="C309" s="20">
        <f t="shared" si="64"/>
        <v>2.7675046406102792E-2</v>
      </c>
      <c r="D309" s="20">
        <f t="shared" si="65"/>
        <v>8.2665723031216127E-3</v>
      </c>
      <c r="E309" s="29">
        <v>4.7700519089032403E-2</v>
      </c>
      <c r="F309" s="29">
        <f t="shared" si="66"/>
        <v>3.6729399698554953E-2</v>
      </c>
      <c r="G309" s="26">
        <f t="shared" si="67"/>
        <v>1.0971119390477454E-2</v>
      </c>
      <c r="H309" s="29">
        <v>3.3178619072880403E-2</v>
      </c>
      <c r="I309" s="29">
        <f t="shared" si="68"/>
        <v>2.5547536686117912E-2</v>
      </c>
      <c r="J309" s="30">
        <f t="shared" si="69"/>
        <v>7.6310823867624927E-3</v>
      </c>
      <c r="K309" s="29">
        <v>9.9535857218641194E-2</v>
      </c>
      <c r="L309" s="30">
        <f t="shared" si="70"/>
        <v>7.6642610058353725E-2</v>
      </c>
      <c r="M309" s="29">
        <f t="shared" si="71"/>
        <v>2.2893247160287476E-2</v>
      </c>
      <c r="N309" s="28">
        <v>4.24639123186255E-2</v>
      </c>
      <c r="O309" s="29">
        <f t="shared" si="72"/>
        <v>3.7792881963576698E-2</v>
      </c>
      <c r="P309" s="29">
        <f t="shared" si="73"/>
        <v>4.6710303550488051E-3</v>
      </c>
      <c r="Q309" s="29">
        <v>5.6356689901385697E-2</v>
      </c>
      <c r="R309" s="29">
        <f t="shared" si="74"/>
        <v>5.0157454012233274E-2</v>
      </c>
      <c r="S309" s="29">
        <f t="shared" si="75"/>
        <v>6.199235889152427E-3</v>
      </c>
      <c r="T309" s="29">
        <v>3.9199513593478799E-2</v>
      </c>
      <c r="U309" s="29">
        <f t="shared" si="76"/>
        <v>3.4887567098196133E-2</v>
      </c>
      <c r="V309" s="29">
        <f t="shared" si="77"/>
        <v>4.3119464952826678E-3</v>
      </c>
      <c r="W309" s="29">
        <v>0.117598540780436</v>
      </c>
      <c r="X309" s="29">
        <f t="shared" si="78"/>
        <v>0.10466270129458803</v>
      </c>
      <c r="Y309" s="29">
        <f t="shared" si="79"/>
        <v>1.293583948584796E-2</v>
      </c>
    </row>
    <row r="310" spans="1:25" ht="15">
      <c r="A310" s="5" t="s">
        <v>482</v>
      </c>
      <c r="B310" s="38">
        <v>0.20958109846260201</v>
      </c>
      <c r="C310" s="20">
        <f t="shared" si="64"/>
        <v>0.16137744581620356</v>
      </c>
      <c r="D310" s="20">
        <f t="shared" si="65"/>
        <v>4.8203652646398462E-2</v>
      </c>
      <c r="E310" s="29">
        <v>0.27814905246184701</v>
      </c>
      <c r="F310" s="29">
        <f t="shared" si="66"/>
        <v>0.21417477039562222</v>
      </c>
      <c r="G310" s="26">
        <f t="shared" si="67"/>
        <v>6.3974282066224811E-2</v>
      </c>
      <c r="H310" s="29">
        <v>0.19346962325271899</v>
      </c>
      <c r="I310" s="29">
        <f t="shared" si="68"/>
        <v>0.14897160990459363</v>
      </c>
      <c r="J310" s="30">
        <f t="shared" si="69"/>
        <v>4.4498013348125372E-2</v>
      </c>
      <c r="K310" s="29">
        <v>0.58040886975815797</v>
      </c>
      <c r="L310" s="30">
        <f t="shared" si="70"/>
        <v>0.44691482971378166</v>
      </c>
      <c r="M310" s="29">
        <f t="shared" si="71"/>
        <v>0.13349404004437634</v>
      </c>
      <c r="N310" s="28">
        <v>0.24761359416661699</v>
      </c>
      <c r="O310" s="29">
        <f t="shared" si="72"/>
        <v>0.22037609880828912</v>
      </c>
      <c r="P310" s="29">
        <f t="shared" si="73"/>
        <v>2.7237495358327868E-2</v>
      </c>
      <c r="Q310" s="29">
        <v>0.32862451384854602</v>
      </c>
      <c r="R310" s="29">
        <f t="shared" si="74"/>
        <v>0.29247581732520594</v>
      </c>
      <c r="S310" s="29">
        <f t="shared" si="75"/>
        <v>3.614869652334006E-2</v>
      </c>
      <c r="T310" s="29">
        <v>0.22857838386707099</v>
      </c>
      <c r="U310" s="29">
        <f t="shared" si="76"/>
        <v>0.20343476164169319</v>
      </c>
      <c r="V310" s="29">
        <f t="shared" si="77"/>
        <v>2.5143622225377811E-2</v>
      </c>
      <c r="W310" s="29">
        <v>0.68573515160121301</v>
      </c>
      <c r="X310" s="29">
        <f t="shared" si="78"/>
        <v>0.6103042849250796</v>
      </c>
      <c r="Y310" s="29">
        <f t="shared" si="79"/>
        <v>7.5430866676133426E-2</v>
      </c>
    </row>
    <row r="311" spans="1:25" ht="15">
      <c r="A311" s="5" t="s">
        <v>483</v>
      </c>
      <c r="B311" s="38">
        <v>2.1941757031424598</v>
      </c>
      <c r="C311" s="20">
        <f t="shared" si="64"/>
        <v>1.689515291419694</v>
      </c>
      <c r="D311" s="20">
        <f t="shared" si="65"/>
        <v>0.50466041172276577</v>
      </c>
      <c r="E311" s="29">
        <v>2.9120369023773698</v>
      </c>
      <c r="F311" s="29">
        <f t="shared" si="66"/>
        <v>2.2422684148305749</v>
      </c>
      <c r="G311" s="26">
        <f t="shared" si="67"/>
        <v>0.66976848754679508</v>
      </c>
      <c r="H311" s="29">
        <v>2.0254991969754901</v>
      </c>
      <c r="I311" s="29">
        <f t="shared" si="68"/>
        <v>1.5596343816711273</v>
      </c>
      <c r="J311" s="30">
        <f t="shared" si="69"/>
        <v>0.46586481530436274</v>
      </c>
      <c r="K311" s="29">
        <v>6.07649759092648</v>
      </c>
      <c r="L311" s="30">
        <f t="shared" si="70"/>
        <v>4.6789031450133898</v>
      </c>
      <c r="M311" s="29">
        <f t="shared" si="71"/>
        <v>1.3975944459130905</v>
      </c>
      <c r="N311" s="28">
        <v>2.5923508182447899</v>
      </c>
      <c r="O311" s="29">
        <f t="shared" si="72"/>
        <v>2.307192228237863</v>
      </c>
      <c r="P311" s="29">
        <f t="shared" si="73"/>
        <v>0.28515859000692689</v>
      </c>
      <c r="Q311" s="29">
        <v>3.4404816514126102</v>
      </c>
      <c r="R311" s="29">
        <f t="shared" si="74"/>
        <v>3.0620286697572232</v>
      </c>
      <c r="S311" s="29">
        <f t="shared" si="75"/>
        <v>0.3784529816553871</v>
      </c>
      <c r="T311" s="29">
        <v>2.3930647363898299</v>
      </c>
      <c r="U311" s="29">
        <f t="shared" si="76"/>
        <v>2.1298276153869486</v>
      </c>
      <c r="V311" s="29">
        <f t="shared" si="77"/>
        <v>0.26323712100288127</v>
      </c>
      <c r="W311" s="29">
        <v>7.1791942091695002</v>
      </c>
      <c r="X311" s="29">
        <f t="shared" si="78"/>
        <v>6.3894828461608553</v>
      </c>
      <c r="Y311" s="29">
        <f t="shared" si="79"/>
        <v>0.78971136300864508</v>
      </c>
    </row>
    <row r="312" spans="1:25" ht="15">
      <c r="A312" s="5" t="s">
        <v>484</v>
      </c>
      <c r="B312" s="38">
        <v>1.5323358304510299E-8</v>
      </c>
      <c r="C312" s="20">
        <f t="shared" si="64"/>
        <v>1.179898589447293E-8</v>
      </c>
      <c r="D312" s="20">
        <f t="shared" si="65"/>
        <v>3.5243724100373688E-9</v>
      </c>
      <c r="E312" s="29">
        <v>2.0336650700842899E-8</v>
      </c>
      <c r="F312" s="29">
        <f t="shared" si="66"/>
        <v>1.5659221039649032E-8</v>
      </c>
      <c r="G312" s="26">
        <f t="shared" si="67"/>
        <v>4.6774296611938671E-9</v>
      </c>
      <c r="H312" s="29">
        <v>1.41453803796578E-8</v>
      </c>
      <c r="I312" s="29">
        <f t="shared" si="68"/>
        <v>1.0891942892336507E-8</v>
      </c>
      <c r="J312" s="30">
        <f t="shared" si="69"/>
        <v>3.2534374873212939E-9</v>
      </c>
      <c r="K312" s="29">
        <v>4.2436141138973502E-8</v>
      </c>
      <c r="L312" s="30">
        <f t="shared" si="70"/>
        <v>3.2675828677009598E-8</v>
      </c>
      <c r="M312" s="29">
        <f t="shared" si="71"/>
        <v>9.7603124619639058E-9</v>
      </c>
      <c r="N312" s="28">
        <v>1.81040745196768E-8</v>
      </c>
      <c r="O312" s="29">
        <f t="shared" si="72"/>
        <v>1.6112626322512354E-8</v>
      </c>
      <c r="P312" s="29">
        <f t="shared" si="73"/>
        <v>1.9914481971644481E-9</v>
      </c>
      <c r="Q312" s="29">
        <v>2.40271246323548E-8</v>
      </c>
      <c r="R312" s="29">
        <f t="shared" si="74"/>
        <v>2.1384140922795773E-8</v>
      </c>
      <c r="S312" s="29">
        <f t="shared" si="75"/>
        <v>2.642983709559028E-9</v>
      </c>
      <c r="T312" s="29">
        <v>1.67123299875539E-8</v>
      </c>
      <c r="U312" s="29">
        <f t="shared" si="76"/>
        <v>1.4873973688922971E-8</v>
      </c>
      <c r="V312" s="29">
        <f t="shared" si="77"/>
        <v>1.8383562986309289E-9</v>
      </c>
      <c r="W312" s="29">
        <v>5.0136989962661601E-8</v>
      </c>
      <c r="X312" s="29">
        <f t="shared" si="78"/>
        <v>4.4621921066768827E-8</v>
      </c>
      <c r="Y312" s="29">
        <f t="shared" si="79"/>
        <v>5.5150688958927758E-9</v>
      </c>
    </row>
    <row r="313" spans="1:25" ht="15">
      <c r="A313" s="5" t="s">
        <v>485</v>
      </c>
      <c r="B313" s="38">
        <v>0.43489978319803302</v>
      </c>
      <c r="C313" s="20">
        <f t="shared" si="64"/>
        <v>0.33487283306248544</v>
      </c>
      <c r="D313" s="20">
        <f t="shared" si="65"/>
        <v>0.1000269501355476</v>
      </c>
      <c r="E313" s="29">
        <v>0.57718450518561903</v>
      </c>
      <c r="F313" s="29">
        <f t="shared" si="66"/>
        <v>0.44443206899292664</v>
      </c>
      <c r="G313" s="26">
        <f t="shared" si="67"/>
        <v>0.13275243619269239</v>
      </c>
      <c r="H313" s="29">
        <v>0.40146701122013101</v>
      </c>
      <c r="I313" s="29">
        <f t="shared" si="68"/>
        <v>0.3091295986395009</v>
      </c>
      <c r="J313" s="30">
        <f t="shared" si="69"/>
        <v>9.2337412580630135E-2</v>
      </c>
      <c r="K313" s="29">
        <v>1.2044010336603901</v>
      </c>
      <c r="L313" s="30">
        <f t="shared" si="70"/>
        <v>0.92738879591850043</v>
      </c>
      <c r="M313" s="29">
        <f t="shared" si="71"/>
        <v>0.27701223774188971</v>
      </c>
      <c r="N313" s="28">
        <v>0.51382066040255703</v>
      </c>
      <c r="O313" s="29">
        <f t="shared" si="72"/>
        <v>0.45730038775827575</v>
      </c>
      <c r="P313" s="29">
        <f t="shared" si="73"/>
        <v>5.6520272644281271E-2</v>
      </c>
      <c r="Q313" s="29">
        <v>0.68192566445487102</v>
      </c>
      <c r="R313" s="29">
        <f t="shared" si="74"/>
        <v>0.60691384136483517</v>
      </c>
      <c r="S313" s="29">
        <f t="shared" si="75"/>
        <v>7.5011823090035817E-2</v>
      </c>
      <c r="T313" s="29">
        <v>0.47432087300222198</v>
      </c>
      <c r="U313" s="29">
        <f t="shared" si="76"/>
        <v>0.42214557697197758</v>
      </c>
      <c r="V313" s="29">
        <f t="shared" si="77"/>
        <v>5.2175296030244421E-2</v>
      </c>
      <c r="W313" s="29">
        <v>1.42296261900667</v>
      </c>
      <c r="X313" s="29">
        <f t="shared" si="78"/>
        <v>1.2664367309159363</v>
      </c>
      <c r="Y313" s="29">
        <f t="shared" si="79"/>
        <v>0.1565258880907337</v>
      </c>
    </row>
    <row r="314" spans="1:25" ht="15">
      <c r="A314" s="15" t="s">
        <v>486</v>
      </c>
      <c r="B314" s="38">
        <v>79.850143225915303</v>
      </c>
      <c r="C314" s="20">
        <f t="shared" si="64"/>
        <v>61.484610283954787</v>
      </c>
      <c r="D314" s="20">
        <f t="shared" si="65"/>
        <v>18.36553294196052</v>
      </c>
      <c r="E314" s="29">
        <v>105.974450177788</v>
      </c>
      <c r="F314" s="29">
        <f t="shared" si="66"/>
        <v>81.600326636896767</v>
      </c>
      <c r="G314" s="26">
        <f t="shared" si="67"/>
        <v>24.37412354089124</v>
      </c>
      <c r="H314" s="29">
        <v>73.711690796153306</v>
      </c>
      <c r="I314" s="29">
        <f t="shared" si="68"/>
        <v>56.758001913038044</v>
      </c>
      <c r="J314" s="30">
        <f t="shared" si="69"/>
        <v>16.953688883115262</v>
      </c>
      <c r="K314" s="29">
        <v>221.13507238846</v>
      </c>
      <c r="L314" s="30">
        <f t="shared" si="70"/>
        <v>170.27400573911422</v>
      </c>
      <c r="M314" s="29">
        <f t="shared" si="71"/>
        <v>50.861066649345801</v>
      </c>
      <c r="N314" s="28">
        <v>94.340477762197395</v>
      </c>
      <c r="O314" s="29">
        <f t="shared" si="72"/>
        <v>83.963025208355688</v>
      </c>
      <c r="P314" s="29">
        <f t="shared" si="73"/>
        <v>10.377452553841714</v>
      </c>
      <c r="Q314" s="29">
        <v>125.205539482539</v>
      </c>
      <c r="R314" s="29">
        <f t="shared" si="74"/>
        <v>111.43293013945971</v>
      </c>
      <c r="S314" s="29">
        <f t="shared" si="75"/>
        <v>13.77260934307929</v>
      </c>
      <c r="T314" s="29">
        <v>87.088085824642107</v>
      </c>
      <c r="U314" s="29">
        <f t="shared" si="76"/>
        <v>77.508396383931483</v>
      </c>
      <c r="V314" s="29">
        <f t="shared" si="77"/>
        <v>9.5796894407106326</v>
      </c>
      <c r="W314" s="29">
        <v>261.26425747392602</v>
      </c>
      <c r="X314" s="29">
        <f t="shared" si="78"/>
        <v>232.52518915179417</v>
      </c>
      <c r="Y314" s="29">
        <f t="shared" si="79"/>
        <v>28.739068322131864</v>
      </c>
    </row>
    <row r="315" spans="1:25" ht="15">
      <c r="A315" s="5" t="s">
        <v>489</v>
      </c>
      <c r="B315" s="38">
        <v>0.229697877948529</v>
      </c>
      <c r="C315" s="20">
        <f t="shared" si="64"/>
        <v>0.17686736602036734</v>
      </c>
      <c r="D315" s="20">
        <f t="shared" si="65"/>
        <v>5.2830511928161669E-2</v>
      </c>
      <c r="E315" s="29">
        <v>0.3048473720796</v>
      </c>
      <c r="F315" s="29">
        <f t="shared" si="66"/>
        <v>0.234732476501292</v>
      </c>
      <c r="G315" s="26">
        <f t="shared" si="67"/>
        <v>7.0114895578308009E-2</v>
      </c>
      <c r="H315" s="29">
        <v>0.21203993220114101</v>
      </c>
      <c r="I315" s="29">
        <f t="shared" si="68"/>
        <v>0.16327074779487857</v>
      </c>
      <c r="J315" s="30">
        <f t="shared" si="69"/>
        <v>4.8769184406262434E-2</v>
      </c>
      <c r="K315" s="29">
        <v>0.63611979660342499</v>
      </c>
      <c r="L315" s="30">
        <f t="shared" si="70"/>
        <v>0.48981224338463725</v>
      </c>
      <c r="M315" s="29">
        <f t="shared" si="71"/>
        <v>0.14630755321878774</v>
      </c>
      <c r="N315" s="28">
        <v>0.271380947750062</v>
      </c>
      <c r="O315" s="29">
        <f t="shared" si="72"/>
        <v>0.24152904349755519</v>
      </c>
      <c r="P315" s="29">
        <f t="shared" si="73"/>
        <v>2.985190425250682E-2</v>
      </c>
      <c r="Q315" s="29">
        <v>0.360167753803177</v>
      </c>
      <c r="R315" s="29">
        <f t="shared" si="74"/>
        <v>0.32054930088482753</v>
      </c>
      <c r="S315" s="29">
        <f t="shared" si="75"/>
        <v>3.9618452918349471E-2</v>
      </c>
      <c r="T315" s="29">
        <v>0.25051863027876697</v>
      </c>
      <c r="U315" s="29">
        <f t="shared" si="76"/>
        <v>0.22296158094810262</v>
      </c>
      <c r="V315" s="29">
        <f t="shared" si="77"/>
        <v>2.7557049330664368E-2</v>
      </c>
      <c r="W315" s="29">
        <v>0.75155589083630003</v>
      </c>
      <c r="X315" s="29">
        <f t="shared" si="78"/>
        <v>0.66888474284430699</v>
      </c>
      <c r="Y315" s="29">
        <f t="shared" si="79"/>
        <v>8.2671147991993002E-2</v>
      </c>
    </row>
    <row r="316" spans="1:25" ht="15">
      <c r="A316" s="5" t="s">
        <v>638</v>
      </c>
      <c r="B316" s="38">
        <v>8.4292890903278697E-2</v>
      </c>
      <c r="C316" s="20">
        <f t="shared" si="64"/>
        <v>6.4905525995524599E-2</v>
      </c>
      <c r="D316" s="20">
        <f t="shared" si="65"/>
        <v>1.9387364907754102E-2</v>
      </c>
      <c r="E316" s="29">
        <v>0.111870716901508</v>
      </c>
      <c r="F316" s="29">
        <f t="shared" si="66"/>
        <v>8.6140452014161165E-2</v>
      </c>
      <c r="G316" s="26">
        <f t="shared" si="67"/>
        <v>2.5730264887346841E-2</v>
      </c>
      <c r="H316" s="29">
        <v>7.7812903766462202E-2</v>
      </c>
      <c r="I316" s="29">
        <f t="shared" si="68"/>
        <v>5.9915935900175896E-2</v>
      </c>
      <c r="J316" s="30">
        <f t="shared" si="69"/>
        <v>1.7896967866286306E-2</v>
      </c>
      <c r="K316" s="29">
        <v>0.23343871129938701</v>
      </c>
      <c r="L316" s="30">
        <f t="shared" si="70"/>
        <v>0.17974780770052801</v>
      </c>
      <c r="M316" s="29">
        <f t="shared" si="71"/>
        <v>5.3690903598859016E-2</v>
      </c>
      <c r="N316" s="28">
        <v>9.9589446912741603E-2</v>
      </c>
      <c r="O316" s="29">
        <f t="shared" si="72"/>
        <v>8.8634607752340028E-2</v>
      </c>
      <c r="P316" s="29">
        <f t="shared" si="73"/>
        <v>1.0954839160401577E-2</v>
      </c>
      <c r="Q316" s="29">
        <v>0.13217179648918301</v>
      </c>
      <c r="R316" s="29">
        <f t="shared" si="74"/>
        <v>0.11763289887537288</v>
      </c>
      <c r="S316" s="29">
        <f t="shared" si="75"/>
        <v>1.4538897613810131E-2</v>
      </c>
      <c r="T316" s="29">
        <v>9.1933542268330601E-2</v>
      </c>
      <c r="U316" s="29">
        <f t="shared" si="76"/>
        <v>8.1820852618814235E-2</v>
      </c>
      <c r="V316" s="29">
        <f t="shared" si="77"/>
        <v>1.0112689649516365E-2</v>
      </c>
      <c r="W316" s="29">
        <v>0.27580062680499201</v>
      </c>
      <c r="X316" s="29">
        <f t="shared" si="78"/>
        <v>0.24546255785644289</v>
      </c>
      <c r="Y316" s="29">
        <f t="shared" si="79"/>
        <v>3.033806894854912E-2</v>
      </c>
    </row>
    <row r="317" spans="1:25" ht="15">
      <c r="A317" s="5" t="s">
        <v>492</v>
      </c>
      <c r="B317" s="38">
        <v>9.2708082573241493E-2</v>
      </c>
      <c r="C317" s="20">
        <f t="shared" si="64"/>
        <v>7.1385223581395957E-2</v>
      </c>
      <c r="D317" s="20">
        <f t="shared" si="65"/>
        <v>2.1322858991845543E-2</v>
      </c>
      <c r="E317" s="29">
        <v>0.123039078964953</v>
      </c>
      <c r="F317" s="29">
        <f t="shared" si="66"/>
        <v>9.4740090803013807E-2</v>
      </c>
      <c r="G317" s="26">
        <f t="shared" si="67"/>
        <v>2.8298988161939192E-2</v>
      </c>
      <c r="H317" s="29">
        <v>8.5581180457108594E-2</v>
      </c>
      <c r="I317" s="29">
        <f t="shared" si="68"/>
        <v>6.5897508951973618E-2</v>
      </c>
      <c r="J317" s="30">
        <f t="shared" si="69"/>
        <v>1.9683671505134979E-2</v>
      </c>
      <c r="K317" s="29">
        <v>0.25674354137132599</v>
      </c>
      <c r="L317" s="30">
        <f t="shared" si="70"/>
        <v>0.19769252685592101</v>
      </c>
      <c r="M317" s="29">
        <f t="shared" si="71"/>
        <v>5.9051014515404981E-2</v>
      </c>
      <c r="N317" s="28">
        <v>0.109531735937304</v>
      </c>
      <c r="O317" s="29">
        <f t="shared" si="72"/>
        <v>9.7483244984200565E-2</v>
      </c>
      <c r="P317" s="29">
        <f t="shared" si="73"/>
        <v>1.204849095310344E-2</v>
      </c>
      <c r="Q317" s="29">
        <v>0.14536687129206299</v>
      </c>
      <c r="R317" s="29">
        <f t="shared" si="74"/>
        <v>0.12937651544993606</v>
      </c>
      <c r="S317" s="29">
        <f t="shared" si="75"/>
        <v>1.5990355842126928E-2</v>
      </c>
      <c r="T317" s="29">
        <v>0.10111152122712901</v>
      </c>
      <c r="U317" s="29">
        <f t="shared" si="76"/>
        <v>8.9989253892144822E-2</v>
      </c>
      <c r="V317" s="29">
        <f t="shared" si="77"/>
        <v>1.1122267334984191E-2</v>
      </c>
      <c r="W317" s="29">
        <v>0.303334563681388</v>
      </c>
      <c r="X317" s="29">
        <f t="shared" si="78"/>
        <v>0.26996776167643532</v>
      </c>
      <c r="Y317" s="29">
        <f t="shared" si="79"/>
        <v>3.3366802004952678E-2</v>
      </c>
    </row>
    <row r="318" spans="1:25" ht="15">
      <c r="A318" s="5" t="s">
        <v>494</v>
      </c>
      <c r="B318" s="38">
        <v>1.7628953643436301E-7</v>
      </c>
      <c r="C318" s="20">
        <f t="shared" si="64"/>
        <v>1.3574294305445951E-7</v>
      </c>
      <c r="D318" s="20">
        <f t="shared" si="65"/>
        <v>4.0546593379903493E-8</v>
      </c>
      <c r="E318" s="29">
        <v>2.3396560032299899E-7</v>
      </c>
      <c r="F318" s="29">
        <f t="shared" si="66"/>
        <v>1.8015351224870922E-7</v>
      </c>
      <c r="G318" s="26">
        <f t="shared" si="67"/>
        <v>5.3812088074289773E-8</v>
      </c>
      <c r="H318" s="29">
        <v>1.62737338660522E-7</v>
      </c>
      <c r="I318" s="29">
        <f t="shared" si="68"/>
        <v>1.2530775076860195E-7</v>
      </c>
      <c r="J318" s="30">
        <f t="shared" si="69"/>
        <v>3.7429587891920064E-8</v>
      </c>
      <c r="K318" s="29">
        <v>4.8821201598156698E-7</v>
      </c>
      <c r="L318" s="30">
        <f t="shared" si="70"/>
        <v>3.7592325230580657E-7</v>
      </c>
      <c r="M318" s="29">
        <f t="shared" si="71"/>
        <v>1.122887636757604E-7</v>
      </c>
      <c r="N318" s="28">
        <v>2.0828064196003199E-7</v>
      </c>
      <c r="O318" s="29">
        <f t="shared" si="72"/>
        <v>1.8536977134442847E-7</v>
      </c>
      <c r="P318" s="29">
        <f t="shared" si="73"/>
        <v>2.2910870615603519E-8</v>
      </c>
      <c r="Q318" s="29">
        <v>2.7642312991152498E-7</v>
      </c>
      <c r="R318" s="29">
        <f t="shared" si="74"/>
        <v>2.4601658562125724E-7</v>
      </c>
      <c r="S318" s="29">
        <f t="shared" si="75"/>
        <v>3.0406544290267751E-8</v>
      </c>
      <c r="T318" s="29">
        <v>1.9226913889866999E-7</v>
      </c>
      <c r="U318" s="29">
        <f t="shared" si="76"/>
        <v>1.7111953361981629E-7</v>
      </c>
      <c r="V318" s="29">
        <f t="shared" si="77"/>
        <v>2.1149605278853699E-8</v>
      </c>
      <c r="W318" s="29">
        <v>5.7680741669600902E-7</v>
      </c>
      <c r="X318" s="29">
        <f t="shared" si="78"/>
        <v>5.13358600859448E-7</v>
      </c>
      <c r="Y318" s="29">
        <f t="shared" si="79"/>
        <v>6.3448815836560991E-8</v>
      </c>
    </row>
    <row r="319" spans="1:25" ht="15">
      <c r="A319" s="5" t="s">
        <v>495</v>
      </c>
      <c r="B319" s="38">
        <v>6.03922795766532E-6</v>
      </c>
      <c r="C319" s="20">
        <f t="shared" si="64"/>
        <v>4.6502055274022968E-6</v>
      </c>
      <c r="D319" s="20">
        <f t="shared" si="65"/>
        <v>1.3890224302630236E-6</v>
      </c>
      <c r="E319" s="29">
        <v>8.0150621709116094E-6</v>
      </c>
      <c r="F319" s="29">
        <f t="shared" si="66"/>
        <v>6.1715978716019397E-6</v>
      </c>
      <c r="G319" s="26">
        <f t="shared" si="67"/>
        <v>1.8434642993096702E-6</v>
      </c>
      <c r="H319" s="29">
        <v>5.5749643754982502E-6</v>
      </c>
      <c r="I319" s="29">
        <f t="shared" si="68"/>
        <v>4.2927225691336529E-6</v>
      </c>
      <c r="J319" s="30">
        <f t="shared" si="69"/>
        <v>1.2822418063645975E-6</v>
      </c>
      <c r="K319" s="29">
        <v>1.6724893126494702E-5</v>
      </c>
      <c r="L319" s="30">
        <f t="shared" si="70"/>
        <v>1.2878167707400921E-5</v>
      </c>
      <c r="M319" s="29">
        <f t="shared" si="71"/>
        <v>3.8467254190937817E-6</v>
      </c>
      <c r="N319" s="28">
        <v>7.1351612886782702E-6</v>
      </c>
      <c r="O319" s="29">
        <f t="shared" si="72"/>
        <v>6.3502935469236607E-6</v>
      </c>
      <c r="P319" s="29">
        <f t="shared" si="73"/>
        <v>7.8486774175460977E-7</v>
      </c>
      <c r="Q319" s="29">
        <v>9.4695483808739104E-6</v>
      </c>
      <c r="R319" s="29">
        <f t="shared" si="74"/>
        <v>8.4278980589777799E-6</v>
      </c>
      <c r="S319" s="29">
        <f t="shared" si="75"/>
        <v>1.0416503218961302E-6</v>
      </c>
      <c r="T319" s="29">
        <v>6.58664820680046E-6</v>
      </c>
      <c r="U319" s="29">
        <f t="shared" si="76"/>
        <v>5.8621169040524098E-6</v>
      </c>
      <c r="V319" s="29">
        <f t="shared" si="77"/>
        <v>7.2453130274805064E-7</v>
      </c>
      <c r="W319" s="29">
        <v>1.9759944620401399E-5</v>
      </c>
      <c r="X319" s="29">
        <f t="shared" si="78"/>
        <v>1.7586350712157246E-5</v>
      </c>
      <c r="Y319" s="29">
        <f t="shared" si="79"/>
        <v>2.173593908244154E-6</v>
      </c>
    </row>
    <row r="320" spans="1:25" ht="15">
      <c r="A320" s="5" t="s">
        <v>497</v>
      </c>
      <c r="B320" s="38">
        <v>1.56557612415253E-6</v>
      </c>
      <c r="C320" s="20">
        <f t="shared" si="64"/>
        <v>1.2054936155974481E-6</v>
      </c>
      <c r="D320" s="20">
        <f t="shared" si="65"/>
        <v>3.6008250855508189E-7</v>
      </c>
      <c r="E320" s="29">
        <v>2.0777804806077001E-6</v>
      </c>
      <c r="F320" s="29">
        <f t="shared" si="66"/>
        <v>1.5998909700679291E-6</v>
      </c>
      <c r="G320" s="26">
        <f t="shared" si="67"/>
        <v>4.7788951053977108E-7</v>
      </c>
      <c r="H320" s="29">
        <v>1.4452229954663101E-6</v>
      </c>
      <c r="I320" s="29">
        <f t="shared" si="68"/>
        <v>1.1128217065090589E-6</v>
      </c>
      <c r="J320" s="30">
        <f t="shared" si="69"/>
        <v>3.3240128895725136E-7</v>
      </c>
      <c r="K320" s="29">
        <v>4.3356689863989303E-6</v>
      </c>
      <c r="L320" s="30">
        <f t="shared" si="70"/>
        <v>3.3384651195271765E-6</v>
      </c>
      <c r="M320" s="29">
        <f t="shared" si="71"/>
        <v>9.9720386687175403E-7</v>
      </c>
      <c r="N320" s="28">
        <v>1.8496798322298301E-6</v>
      </c>
      <c r="O320" s="29">
        <f t="shared" si="72"/>
        <v>1.6462150506845487E-6</v>
      </c>
      <c r="P320" s="29">
        <f t="shared" si="73"/>
        <v>2.034647815452813E-7</v>
      </c>
      <c r="Q320" s="29">
        <v>2.4548334581055702E-6</v>
      </c>
      <c r="R320" s="29">
        <f t="shared" si="74"/>
        <v>2.1848017777139575E-6</v>
      </c>
      <c r="S320" s="29">
        <f t="shared" si="75"/>
        <v>2.7003168039161271E-7</v>
      </c>
      <c r="T320" s="29">
        <v>1.70748632822684E-6</v>
      </c>
      <c r="U320" s="29">
        <f t="shared" si="76"/>
        <v>1.5196628321218877E-6</v>
      </c>
      <c r="V320" s="29">
        <f t="shared" si="77"/>
        <v>1.8782349610495241E-7</v>
      </c>
      <c r="W320" s="29">
        <v>5.1224589846805299E-6</v>
      </c>
      <c r="X320" s="29">
        <f t="shared" si="78"/>
        <v>4.5589884963656714E-6</v>
      </c>
      <c r="Y320" s="29">
        <f t="shared" si="79"/>
        <v>5.6347048831485832E-7</v>
      </c>
    </row>
    <row r="321" spans="1:25" ht="15">
      <c r="A321" s="5" t="s">
        <v>500</v>
      </c>
      <c r="B321" s="38">
        <v>3.7861848669810197E-2</v>
      </c>
      <c r="C321" s="20">
        <f t="shared" si="64"/>
        <v>2.9153623475753853E-2</v>
      </c>
      <c r="D321" s="20">
        <f t="shared" si="65"/>
        <v>8.7082251940563456E-3</v>
      </c>
      <c r="E321" s="29">
        <v>5.0248984327375998E-2</v>
      </c>
      <c r="F321" s="29">
        <f t="shared" si="66"/>
        <v>3.8691717932079518E-2</v>
      </c>
      <c r="G321" s="26">
        <f t="shared" si="67"/>
        <v>1.155726639529648E-2</v>
      </c>
      <c r="H321" s="29">
        <v>3.4951232012493498E-2</v>
      </c>
      <c r="I321" s="29">
        <f t="shared" si="68"/>
        <v>2.6912448649619995E-2</v>
      </c>
      <c r="J321" s="30">
        <f t="shared" si="69"/>
        <v>8.0387833628735045E-3</v>
      </c>
      <c r="K321" s="29">
        <v>0.10485369603748</v>
      </c>
      <c r="L321" s="30">
        <f t="shared" si="70"/>
        <v>8.0737345948859604E-2</v>
      </c>
      <c r="M321" s="29">
        <f t="shared" si="71"/>
        <v>2.4116350088620401E-2</v>
      </c>
      <c r="N321" s="28">
        <v>4.4732604703840398E-2</v>
      </c>
      <c r="O321" s="29">
        <f t="shared" si="72"/>
        <v>3.9812018186417955E-2</v>
      </c>
      <c r="P321" s="29">
        <f t="shared" si="73"/>
        <v>4.9205865174224437E-3</v>
      </c>
      <c r="Q321" s="29">
        <v>5.9367622861962399E-2</v>
      </c>
      <c r="R321" s="29">
        <f t="shared" si="74"/>
        <v>5.2837184347146536E-2</v>
      </c>
      <c r="S321" s="29">
        <f t="shared" si="75"/>
        <v>6.5304385148158639E-3</v>
      </c>
      <c r="T321" s="29">
        <v>4.1293801028097599E-2</v>
      </c>
      <c r="U321" s="29">
        <f t="shared" si="76"/>
        <v>3.6751482915006864E-2</v>
      </c>
      <c r="V321" s="29">
        <f t="shared" si="77"/>
        <v>4.5423181130907356E-3</v>
      </c>
      <c r="W321" s="29">
        <v>0.123881403084293</v>
      </c>
      <c r="X321" s="29">
        <f t="shared" si="78"/>
        <v>0.11025444874502077</v>
      </c>
      <c r="Y321" s="29">
        <f t="shared" si="79"/>
        <v>1.362695433927223E-2</v>
      </c>
    </row>
    <row r="322" spans="1:25" ht="15">
      <c r="A322" s="5" t="s">
        <v>501</v>
      </c>
      <c r="B322" s="38">
        <v>6.2333487017888402E-3</v>
      </c>
      <c r="C322" s="20">
        <f t="shared" si="64"/>
        <v>4.799678500377407E-3</v>
      </c>
      <c r="D322" s="20">
        <f t="shared" si="65"/>
        <v>1.4336702014114333E-3</v>
      </c>
      <c r="E322" s="29">
        <v>8.2726927560990392E-3</v>
      </c>
      <c r="F322" s="29">
        <f t="shared" si="66"/>
        <v>6.3699734221962607E-3</v>
      </c>
      <c r="G322" s="26">
        <f t="shared" si="67"/>
        <v>1.9027193339027791E-3</v>
      </c>
      <c r="H322" s="29">
        <v>5.75416215386001E-3</v>
      </c>
      <c r="I322" s="29">
        <f t="shared" si="68"/>
        <v>4.430704858472208E-3</v>
      </c>
      <c r="J322" s="30">
        <f t="shared" si="69"/>
        <v>1.3234572953878024E-3</v>
      </c>
      <c r="K322" s="29">
        <v>1.726248646158E-2</v>
      </c>
      <c r="L322" s="30">
        <f t="shared" si="70"/>
        <v>1.32921145754166E-2</v>
      </c>
      <c r="M322" s="29">
        <f t="shared" si="71"/>
        <v>3.9703718861633999E-3</v>
      </c>
      <c r="N322" s="28">
        <v>7.36450895174198E-3</v>
      </c>
      <c r="O322" s="29">
        <f t="shared" si="72"/>
        <v>6.5544129670503624E-3</v>
      </c>
      <c r="P322" s="29">
        <f t="shared" si="73"/>
        <v>8.1009598469161778E-4</v>
      </c>
      <c r="Q322" s="29">
        <v>9.7739309594244896E-3</v>
      </c>
      <c r="R322" s="29">
        <f t="shared" si="74"/>
        <v>8.6987985538877956E-3</v>
      </c>
      <c r="S322" s="29">
        <f t="shared" si="75"/>
        <v>1.0751324055366938E-3</v>
      </c>
      <c r="T322" s="29">
        <v>6.7983648467661896E-3</v>
      </c>
      <c r="U322" s="29">
        <f t="shared" si="76"/>
        <v>6.0505447136219087E-3</v>
      </c>
      <c r="V322" s="29">
        <f t="shared" si="77"/>
        <v>7.4782013314428082E-4</v>
      </c>
      <c r="W322" s="29">
        <v>2.03950945402986E-2</v>
      </c>
      <c r="X322" s="29">
        <f t="shared" si="78"/>
        <v>1.8151634140865753E-2</v>
      </c>
      <c r="Y322" s="29">
        <f t="shared" si="79"/>
        <v>2.2434603994328458E-3</v>
      </c>
    </row>
    <row r="323" spans="1:25" ht="15">
      <c r="A323" s="5" t="s">
        <v>502</v>
      </c>
      <c r="B323" s="38">
        <v>0.225008039291996</v>
      </c>
      <c r="C323" s="20">
        <f t="shared" si="64"/>
        <v>0.17325619025483693</v>
      </c>
      <c r="D323" s="20">
        <f t="shared" si="65"/>
        <v>5.1751849037159084E-2</v>
      </c>
      <c r="E323" s="29">
        <v>0.29862317443924802</v>
      </c>
      <c r="F323" s="29">
        <f t="shared" si="66"/>
        <v>0.22993984431822098</v>
      </c>
      <c r="G323" s="26">
        <f t="shared" si="67"/>
        <v>6.868333012102705E-2</v>
      </c>
      <c r="H323" s="29">
        <v>0.207710623286114</v>
      </c>
      <c r="I323" s="29">
        <f t="shared" si="68"/>
        <v>0.15993717993030779</v>
      </c>
      <c r="J323" s="30">
        <f t="shared" si="69"/>
        <v>4.7773443355806224E-2</v>
      </c>
      <c r="K323" s="29">
        <v>0.62313186985834301</v>
      </c>
      <c r="L323" s="30">
        <f t="shared" si="70"/>
        <v>0.47981153979092411</v>
      </c>
      <c r="M323" s="29">
        <f t="shared" si="71"/>
        <v>0.1433203300674189</v>
      </c>
      <c r="N323" s="28">
        <v>0.26584004823992502</v>
      </c>
      <c r="O323" s="29">
        <f t="shared" si="72"/>
        <v>0.23659764293353328</v>
      </c>
      <c r="P323" s="29">
        <f t="shared" si="73"/>
        <v>2.9242405306391751E-2</v>
      </c>
      <c r="Q323" s="29">
        <v>0.35281405654785802</v>
      </c>
      <c r="R323" s="29">
        <f t="shared" si="74"/>
        <v>0.31400451032759363</v>
      </c>
      <c r="S323" s="29">
        <f t="shared" si="75"/>
        <v>3.8809546220264383E-2</v>
      </c>
      <c r="T323" s="29">
        <v>0.24540368552195799</v>
      </c>
      <c r="U323" s="29">
        <f t="shared" si="76"/>
        <v>0.21840928011454261</v>
      </c>
      <c r="V323" s="29">
        <f t="shared" si="77"/>
        <v>2.6994405407415378E-2</v>
      </c>
      <c r="W323" s="29">
        <v>0.73621105656587404</v>
      </c>
      <c r="X323" s="29">
        <f t="shared" si="78"/>
        <v>0.65522784034362791</v>
      </c>
      <c r="Y323" s="29">
        <f t="shared" si="79"/>
        <v>8.0983216222246149E-2</v>
      </c>
    </row>
    <row r="324" spans="1:25" ht="15">
      <c r="A324" s="5" t="s">
        <v>504</v>
      </c>
      <c r="B324" s="38">
        <v>3.5882643753605802E-2</v>
      </c>
      <c r="C324" s="20">
        <f t="shared" si="64"/>
        <v>2.7629635690276468E-2</v>
      </c>
      <c r="D324" s="20">
        <f t="shared" si="65"/>
        <v>8.253008063329334E-3</v>
      </c>
      <c r="E324" s="29">
        <v>4.76222494924676E-2</v>
      </c>
      <c r="F324" s="29">
        <f t="shared" si="66"/>
        <v>3.6669132109200052E-2</v>
      </c>
      <c r="G324" s="26">
        <f t="shared" si="67"/>
        <v>1.0953117383267548E-2</v>
      </c>
      <c r="H324" s="29">
        <v>3.3124177796789403E-2</v>
      </c>
      <c r="I324" s="29">
        <f t="shared" si="68"/>
        <v>2.5505616903527841E-2</v>
      </c>
      <c r="J324" s="30">
        <f t="shared" si="69"/>
        <v>7.6185608932615627E-3</v>
      </c>
      <c r="K324" s="29">
        <v>9.9372533390368001E-2</v>
      </c>
      <c r="L324" s="30">
        <f t="shared" si="70"/>
        <v>7.6516850710583367E-2</v>
      </c>
      <c r="M324" s="29">
        <f t="shared" si="71"/>
        <v>2.285568267978464E-2</v>
      </c>
      <c r="N324" s="28">
        <v>4.2394235230216099E-2</v>
      </c>
      <c r="O324" s="29">
        <f t="shared" si="72"/>
        <v>3.7730869354892331E-2</v>
      </c>
      <c r="P324" s="29">
        <f t="shared" si="73"/>
        <v>4.663365875323771E-3</v>
      </c>
      <c r="Q324" s="29">
        <v>5.6264216790682699E-2</v>
      </c>
      <c r="R324" s="29">
        <f t="shared" si="74"/>
        <v>5.0075152943707603E-2</v>
      </c>
      <c r="S324" s="29">
        <f t="shared" si="75"/>
        <v>6.1890638469750967E-3</v>
      </c>
      <c r="T324" s="29">
        <v>3.9135192907392098E-2</v>
      </c>
      <c r="U324" s="29">
        <f t="shared" si="76"/>
        <v>3.483032168757897E-2</v>
      </c>
      <c r="V324" s="29">
        <f t="shared" si="77"/>
        <v>4.3048712198131304E-3</v>
      </c>
      <c r="W324" s="29">
        <v>0.117405578722176</v>
      </c>
      <c r="X324" s="29">
        <f t="shared" si="78"/>
        <v>0.10449096506273664</v>
      </c>
      <c r="Y324" s="29">
        <f t="shared" si="79"/>
        <v>1.2914613659439359E-2</v>
      </c>
    </row>
    <row r="325" spans="1:25" ht="15">
      <c r="A325" s="5" t="s">
        <v>505</v>
      </c>
      <c r="B325" s="38">
        <v>3.2139051076238898E-9</v>
      </c>
      <c r="C325" s="20">
        <f t="shared" ref="C325:C372" si="80">B325*0.77</f>
        <v>2.4747069328703951E-9</v>
      </c>
      <c r="D325" s="20">
        <f t="shared" ref="D325:D372" si="81">B325*0.23</f>
        <v>7.3919817475349473E-10</v>
      </c>
      <c r="E325" s="29">
        <v>4.2653877994984903E-9</v>
      </c>
      <c r="F325" s="29">
        <f t="shared" ref="F325:F372" si="82">E325*0.77</f>
        <v>3.2843486056138375E-9</v>
      </c>
      <c r="G325" s="26">
        <f t="shared" ref="G325:G372" si="83">E325*0.23</f>
        <v>9.8103919388465281E-10</v>
      </c>
      <c r="H325" s="29">
        <v>2.9668372525155799E-9</v>
      </c>
      <c r="I325" s="29">
        <f t="shared" ref="I325:I372" si="84">H325*0.77</f>
        <v>2.2844646844369968E-9</v>
      </c>
      <c r="J325" s="30">
        <f t="shared" ref="J325:J372" si="85">H325*0.23</f>
        <v>6.8237256807858337E-10</v>
      </c>
      <c r="K325" s="29">
        <v>8.9005117575467398E-9</v>
      </c>
      <c r="L325" s="30">
        <f t="shared" ref="L325:L372" si="86">K325*0.77</f>
        <v>6.8533940533109899E-9</v>
      </c>
      <c r="M325" s="29">
        <f t="shared" ref="M325:M372" si="87">K325*0.23</f>
        <v>2.0471177042357503E-9</v>
      </c>
      <c r="N325" s="28">
        <v>3.7971296116248001E-9</v>
      </c>
      <c r="O325" s="29">
        <f t="shared" ref="O325:O372" si="88">N325*0.89</f>
        <v>3.379445354346072E-9</v>
      </c>
      <c r="P325" s="29">
        <f t="shared" ref="P325:P372" si="89">N325*0.11</f>
        <v>4.1768425727872799E-10</v>
      </c>
      <c r="Q325" s="29">
        <v>5.0394239332452102E-9</v>
      </c>
      <c r="R325" s="29">
        <f t="shared" ref="R325:R372" si="90">Q325*0.89</f>
        <v>4.4850873005882369E-9</v>
      </c>
      <c r="S325" s="29">
        <f t="shared" ref="S325:S372" si="91">Q325*0.11</f>
        <v>5.5433663265697315E-10</v>
      </c>
      <c r="T325" s="29">
        <v>3.50522657239475E-9</v>
      </c>
      <c r="U325" s="29">
        <f t="shared" ref="U325:U372" si="92">T325*0.89</f>
        <v>3.1196516494313276E-9</v>
      </c>
      <c r="V325" s="29">
        <f t="shared" ref="V325:V372" si="93">T325*0.11</f>
        <v>3.8557492296342251E-10</v>
      </c>
      <c r="W325" s="29">
        <v>1.05156797171843E-8</v>
      </c>
      <c r="X325" s="29">
        <f t="shared" ref="X325:X372" si="94">W325*0.89</f>
        <v>9.358954948294027E-9</v>
      </c>
      <c r="Y325" s="29">
        <f t="shared" ref="Y325:Y372" si="95">W325*0.11</f>
        <v>1.156724768890273E-9</v>
      </c>
    </row>
    <row r="326" spans="1:25" ht="15">
      <c r="A326" s="5" t="s">
        <v>507</v>
      </c>
      <c r="B326" s="38">
        <v>8.6753270570362195E-3</v>
      </c>
      <c r="C326" s="20">
        <f t="shared" si="80"/>
        <v>6.6800018339178893E-3</v>
      </c>
      <c r="D326" s="20">
        <f t="shared" si="81"/>
        <v>1.9953252231183307E-3</v>
      </c>
      <c r="E326" s="29">
        <v>1.15136050837229E-2</v>
      </c>
      <c r="F326" s="29">
        <f t="shared" si="82"/>
        <v>8.8654759144666338E-3</v>
      </c>
      <c r="G326" s="26">
        <f t="shared" si="83"/>
        <v>2.6481291692562669E-3</v>
      </c>
      <c r="H326" s="29">
        <v>8.0084142588765696E-3</v>
      </c>
      <c r="I326" s="29">
        <f t="shared" si="84"/>
        <v>6.166478979334959E-3</v>
      </c>
      <c r="J326" s="30">
        <f t="shared" si="85"/>
        <v>1.8419352795416111E-3</v>
      </c>
      <c r="K326" s="29">
        <v>2.40252427766297E-2</v>
      </c>
      <c r="L326" s="30">
        <f t="shared" si="86"/>
        <v>1.8499436938004869E-2</v>
      </c>
      <c r="M326" s="29">
        <f t="shared" si="87"/>
        <v>5.525805838624831E-3</v>
      </c>
      <c r="N326" s="28">
        <v>1.0249630949171499E-2</v>
      </c>
      <c r="O326" s="29">
        <f t="shared" si="88"/>
        <v>9.1221715447626344E-3</v>
      </c>
      <c r="P326" s="29">
        <f t="shared" si="89"/>
        <v>1.1274594044088648E-3</v>
      </c>
      <c r="Q326" s="29">
        <v>1.3602968767264001E-2</v>
      </c>
      <c r="R326" s="29">
        <f t="shared" si="90"/>
        <v>1.210664220286496E-2</v>
      </c>
      <c r="S326" s="29">
        <f t="shared" si="91"/>
        <v>1.4963265643990402E-3</v>
      </c>
      <c r="T326" s="29">
        <v>9.4616940781492194E-3</v>
      </c>
      <c r="U326" s="29">
        <f t="shared" si="92"/>
        <v>8.4209077295528054E-3</v>
      </c>
      <c r="V326" s="29">
        <f t="shared" si="93"/>
        <v>1.0407863485964142E-3</v>
      </c>
      <c r="W326" s="29">
        <v>2.83850822344477E-2</v>
      </c>
      <c r="X326" s="29">
        <f t="shared" si="94"/>
        <v>2.5262723188658454E-2</v>
      </c>
      <c r="Y326" s="29">
        <f t="shared" si="95"/>
        <v>3.1223590457892469E-3</v>
      </c>
    </row>
    <row r="327" spans="1:25" ht="15">
      <c r="A327" s="5" t="s">
        <v>509</v>
      </c>
      <c r="B327" s="38">
        <v>2.2100866152414702</v>
      </c>
      <c r="C327" s="20">
        <f t="shared" si="80"/>
        <v>1.7017666937359321</v>
      </c>
      <c r="D327" s="20">
        <f t="shared" si="81"/>
        <v>0.50831992150553817</v>
      </c>
      <c r="E327" s="29">
        <v>2.93315333490209</v>
      </c>
      <c r="F327" s="29">
        <f t="shared" si="82"/>
        <v>2.2585280678746091</v>
      </c>
      <c r="G327" s="26">
        <f t="shared" si="83"/>
        <v>0.67462526702748071</v>
      </c>
      <c r="H327" s="29">
        <v>2.0401869631528</v>
      </c>
      <c r="I327" s="29">
        <f t="shared" si="84"/>
        <v>1.5709439616276561</v>
      </c>
      <c r="J327" s="30">
        <f t="shared" si="85"/>
        <v>0.46924300152514403</v>
      </c>
      <c r="K327" s="29">
        <v>6.1205608894583898</v>
      </c>
      <c r="L327" s="30">
        <f t="shared" si="86"/>
        <v>4.7128318848829602</v>
      </c>
      <c r="M327" s="29">
        <f t="shared" si="87"/>
        <v>1.4077290045754298</v>
      </c>
      <c r="N327" s="28">
        <v>2.6111490694239499</v>
      </c>
      <c r="O327" s="29">
        <f t="shared" si="88"/>
        <v>2.3239226717873156</v>
      </c>
      <c r="P327" s="29">
        <f t="shared" si="89"/>
        <v>0.28722639763663449</v>
      </c>
      <c r="Q327" s="29">
        <v>3.4654300641834999</v>
      </c>
      <c r="R327" s="29">
        <f t="shared" si="90"/>
        <v>3.0842327571233148</v>
      </c>
      <c r="S327" s="29">
        <f t="shared" si="91"/>
        <v>0.38119730706018501</v>
      </c>
      <c r="T327" s="29">
        <v>2.41041787844377</v>
      </c>
      <c r="U327" s="29">
        <f t="shared" si="92"/>
        <v>2.1452719118149552</v>
      </c>
      <c r="V327" s="29">
        <f t="shared" si="93"/>
        <v>0.26514596662881468</v>
      </c>
      <c r="W327" s="29">
        <v>7.2312536353313002</v>
      </c>
      <c r="X327" s="29">
        <f t="shared" si="94"/>
        <v>6.4358157354448569</v>
      </c>
      <c r="Y327" s="29">
        <f t="shared" si="95"/>
        <v>0.79543789988644298</v>
      </c>
    </row>
    <row r="328" spans="1:25" ht="15">
      <c r="A328" s="5" t="s">
        <v>511</v>
      </c>
      <c r="B328" s="38">
        <v>1.4551918648218301</v>
      </c>
      <c r="C328" s="20">
        <f t="shared" si="80"/>
        <v>1.1204977359128092</v>
      </c>
      <c r="D328" s="20">
        <f t="shared" si="81"/>
        <v>0.33469412890902095</v>
      </c>
      <c r="E328" s="29">
        <v>1.93128216866659</v>
      </c>
      <c r="F328" s="29">
        <f t="shared" si="82"/>
        <v>1.4870872698732742</v>
      </c>
      <c r="G328" s="26">
        <f t="shared" si="83"/>
        <v>0.4441948987933157</v>
      </c>
      <c r="H328" s="29">
        <v>1.3433244882898601</v>
      </c>
      <c r="I328" s="29">
        <f t="shared" si="84"/>
        <v>1.0343598559831924</v>
      </c>
      <c r="J328" s="30">
        <f t="shared" si="85"/>
        <v>0.30896463230666782</v>
      </c>
      <c r="K328" s="29">
        <v>4.0299734648695802</v>
      </c>
      <c r="L328" s="30">
        <f t="shared" si="86"/>
        <v>3.1030795679495768</v>
      </c>
      <c r="M328" s="29">
        <f t="shared" si="87"/>
        <v>0.92689389692000346</v>
      </c>
      <c r="N328" s="28">
        <v>1.7192642394459601</v>
      </c>
      <c r="O328" s="29">
        <f t="shared" si="88"/>
        <v>1.5301451731069045</v>
      </c>
      <c r="P328" s="29">
        <f t="shared" si="89"/>
        <v>0.18911906633905562</v>
      </c>
      <c r="Q328" s="29">
        <v>2.2817502276750701</v>
      </c>
      <c r="R328" s="29">
        <f t="shared" si="90"/>
        <v>2.0307577026308126</v>
      </c>
      <c r="S328" s="29">
        <f t="shared" si="91"/>
        <v>0.25099252504425773</v>
      </c>
      <c r="T328" s="29">
        <v>1.5870963895002099</v>
      </c>
      <c r="U328" s="29">
        <f t="shared" si="92"/>
        <v>1.412515786655187</v>
      </c>
      <c r="V328" s="29">
        <f t="shared" si="93"/>
        <v>0.17458060284502308</v>
      </c>
      <c r="W328" s="29">
        <v>4.76128916850063</v>
      </c>
      <c r="X328" s="29">
        <f t="shared" si="94"/>
        <v>4.2375473599655606</v>
      </c>
      <c r="Y328" s="29">
        <f t="shared" si="95"/>
        <v>0.52374180853506935</v>
      </c>
    </row>
    <row r="329" spans="1:25" ht="15">
      <c r="A329" s="5" t="s">
        <v>115</v>
      </c>
      <c r="B329" s="38">
        <v>1.46039168134084E-5</v>
      </c>
      <c r="C329" s="20">
        <f t="shared" si="80"/>
        <v>1.1245015946324468E-5</v>
      </c>
      <c r="D329" s="20">
        <f t="shared" si="81"/>
        <v>3.3589008670839321E-6</v>
      </c>
      <c r="E329" s="29">
        <v>1.9381831919379999E-5</v>
      </c>
      <c r="F329" s="29">
        <f t="shared" si="82"/>
        <v>1.49240105779226E-5</v>
      </c>
      <c r="G329" s="26">
        <f t="shared" si="83"/>
        <v>4.4578213414573996E-6</v>
      </c>
      <c r="H329" s="29">
        <v>1.34812457069374E-5</v>
      </c>
      <c r="I329" s="29">
        <f t="shared" si="84"/>
        <v>1.0380559194341797E-5</v>
      </c>
      <c r="J329" s="30">
        <f t="shared" si="85"/>
        <v>3.1006865125956022E-6</v>
      </c>
      <c r="K329" s="29">
        <v>4.0443737120812202E-5</v>
      </c>
      <c r="L329" s="30">
        <f t="shared" si="86"/>
        <v>3.1141677583025399E-5</v>
      </c>
      <c r="M329" s="29">
        <f t="shared" si="87"/>
        <v>9.3020595377868067E-6</v>
      </c>
      <c r="N329" s="28">
        <v>1.7254076620481201E-5</v>
      </c>
      <c r="O329" s="29">
        <f t="shared" si="88"/>
        <v>1.5356128192228269E-5</v>
      </c>
      <c r="P329" s="29">
        <f t="shared" si="89"/>
        <v>1.8979484282529321E-6</v>
      </c>
      <c r="Q329" s="29">
        <v>2.2899035735072801E-5</v>
      </c>
      <c r="R329" s="29">
        <f t="shared" si="90"/>
        <v>2.0380141804214792E-5</v>
      </c>
      <c r="S329" s="29">
        <f t="shared" si="91"/>
        <v>2.5188939308580083E-6</v>
      </c>
      <c r="T329" s="29">
        <v>1.59276753859256E-5</v>
      </c>
      <c r="U329" s="29">
        <f t="shared" si="92"/>
        <v>1.4175631093473784E-5</v>
      </c>
      <c r="V329" s="29">
        <f t="shared" si="93"/>
        <v>1.7520442924518161E-6</v>
      </c>
      <c r="W329" s="29">
        <v>4.7783026157776899E-5</v>
      </c>
      <c r="X329" s="29">
        <f t="shared" si="94"/>
        <v>4.252689328042144E-5</v>
      </c>
      <c r="Y329" s="29">
        <f t="shared" si="95"/>
        <v>5.2561328773554592E-6</v>
      </c>
    </row>
    <row r="330" spans="1:25" ht="15">
      <c r="A330" s="5" t="s">
        <v>514</v>
      </c>
      <c r="B330" s="38">
        <v>3.5722478015590101E-7</v>
      </c>
      <c r="C330" s="20">
        <f t="shared" si="80"/>
        <v>2.7506308072004379E-7</v>
      </c>
      <c r="D330" s="20">
        <f t="shared" si="81"/>
        <v>8.2161699435857239E-8</v>
      </c>
      <c r="E330" s="29">
        <v>4.74096828603013E-7</v>
      </c>
      <c r="F330" s="29">
        <f t="shared" si="82"/>
        <v>3.6505455802432003E-7</v>
      </c>
      <c r="G330" s="26">
        <f t="shared" si="83"/>
        <v>1.0904227057869299E-7</v>
      </c>
      <c r="H330" s="29">
        <v>3.2976324745062802E-7</v>
      </c>
      <c r="I330" s="29">
        <f t="shared" si="84"/>
        <v>2.5391770053698359E-7</v>
      </c>
      <c r="J330" s="30">
        <f t="shared" si="85"/>
        <v>7.5845546913644449E-8</v>
      </c>
      <c r="K330" s="29">
        <v>9.8928974235188592E-7</v>
      </c>
      <c r="L330" s="30">
        <f t="shared" si="86"/>
        <v>7.6175310161095213E-7</v>
      </c>
      <c r="M330" s="29">
        <f t="shared" si="87"/>
        <v>2.2753664074093376E-7</v>
      </c>
      <c r="N330" s="28">
        <v>4.2205004358046098E-7</v>
      </c>
      <c r="O330" s="29">
        <f t="shared" si="88"/>
        <v>3.756245387866103E-7</v>
      </c>
      <c r="P330" s="29">
        <f t="shared" si="89"/>
        <v>4.6425504793850709E-8</v>
      </c>
      <c r="Q330" s="29">
        <v>5.6013075880663998E-7</v>
      </c>
      <c r="R330" s="29">
        <f t="shared" si="90"/>
        <v>4.9851637533790958E-7</v>
      </c>
      <c r="S330" s="29">
        <f t="shared" si="91"/>
        <v>6.1614383468730402E-8</v>
      </c>
      <c r="T330" s="29">
        <v>3.8960509093751098E-7</v>
      </c>
      <c r="U330" s="29">
        <f t="shared" si="92"/>
        <v>3.4674853093438477E-7</v>
      </c>
      <c r="V330" s="29">
        <f t="shared" si="93"/>
        <v>4.285656000312621E-8</v>
      </c>
      <c r="W330" s="29">
        <v>1.16881527281253E-6</v>
      </c>
      <c r="X330" s="29">
        <f t="shared" si="94"/>
        <v>1.0402455928031518E-6</v>
      </c>
      <c r="Y330" s="29">
        <f t="shared" si="95"/>
        <v>1.2856968000937829E-7</v>
      </c>
    </row>
    <row r="331" spans="1:25" ht="15">
      <c r="A331" s="5" t="s">
        <v>515</v>
      </c>
      <c r="B331" s="38">
        <v>7.9833745024982302E-3</v>
      </c>
      <c r="C331" s="20">
        <f t="shared" si="80"/>
        <v>6.1471983669236377E-3</v>
      </c>
      <c r="D331" s="20">
        <f t="shared" si="81"/>
        <v>1.8361761355745931E-3</v>
      </c>
      <c r="E331" s="29">
        <v>1.05952687031755E-2</v>
      </c>
      <c r="F331" s="29">
        <f t="shared" si="82"/>
        <v>8.1583569014451358E-3</v>
      </c>
      <c r="G331" s="26">
        <f t="shared" si="83"/>
        <v>2.4369118017303652E-3</v>
      </c>
      <c r="H331" s="29">
        <v>7.3696553201304301E-3</v>
      </c>
      <c r="I331" s="29">
        <f t="shared" si="84"/>
        <v>5.6746345965004311E-3</v>
      </c>
      <c r="J331" s="30">
        <f t="shared" si="85"/>
        <v>1.695020723629999E-3</v>
      </c>
      <c r="K331" s="29">
        <v>2.2108965960391299E-2</v>
      </c>
      <c r="L331" s="30">
        <f t="shared" si="86"/>
        <v>1.7023903789501301E-2</v>
      </c>
      <c r="M331" s="29">
        <f t="shared" si="87"/>
        <v>5.0850621708899988E-3</v>
      </c>
      <c r="N331" s="28">
        <v>9.4321103794312508E-3</v>
      </c>
      <c r="O331" s="29">
        <f t="shared" si="88"/>
        <v>8.394578237693814E-3</v>
      </c>
      <c r="P331" s="29">
        <f t="shared" si="89"/>
        <v>1.0375321417374376E-3</v>
      </c>
      <c r="Q331" s="29">
        <v>1.2517982699773399E-2</v>
      </c>
      <c r="R331" s="29">
        <f t="shared" si="90"/>
        <v>1.1141004602798326E-2</v>
      </c>
      <c r="S331" s="29">
        <f t="shared" si="91"/>
        <v>1.3769780969750739E-3</v>
      </c>
      <c r="T331" s="29">
        <v>8.7070201223907098E-3</v>
      </c>
      <c r="U331" s="29">
        <f t="shared" si="92"/>
        <v>7.7492479089277316E-3</v>
      </c>
      <c r="V331" s="29">
        <f t="shared" si="93"/>
        <v>9.5777221346297805E-4</v>
      </c>
      <c r="W331" s="29">
        <v>2.61210603671721E-2</v>
      </c>
      <c r="X331" s="29">
        <f t="shared" si="94"/>
        <v>2.324774372678317E-2</v>
      </c>
      <c r="Y331" s="29">
        <f t="shared" si="95"/>
        <v>2.873316640388931E-3</v>
      </c>
    </row>
    <row r="332" spans="1:25" ht="15">
      <c r="A332" s="5" t="s">
        <v>516</v>
      </c>
      <c r="B332" s="38">
        <v>4.7439458134639599E-4</v>
      </c>
      <c r="C332" s="20">
        <f t="shared" si="80"/>
        <v>3.6528382763672493E-4</v>
      </c>
      <c r="D332" s="20">
        <f t="shared" si="81"/>
        <v>1.0911075370967108E-4</v>
      </c>
      <c r="E332" s="29">
        <v>6.2960068566527002E-4</v>
      </c>
      <c r="F332" s="29">
        <f t="shared" si="82"/>
        <v>4.8479252796225795E-4</v>
      </c>
      <c r="G332" s="26">
        <f t="shared" si="83"/>
        <v>1.4480815770301212E-4</v>
      </c>
      <c r="H332" s="29">
        <v>4.3792566027893101E-4</v>
      </c>
      <c r="I332" s="29">
        <f t="shared" si="84"/>
        <v>3.3720275841477688E-4</v>
      </c>
      <c r="J332" s="30">
        <f t="shared" si="85"/>
        <v>1.0072290186415413E-4</v>
      </c>
      <c r="K332" s="29">
        <v>1.31377698083679E-3</v>
      </c>
      <c r="L332" s="30">
        <f t="shared" si="86"/>
        <v>1.0116082752443284E-3</v>
      </c>
      <c r="M332" s="29">
        <f t="shared" si="87"/>
        <v>3.0216870559246175E-4</v>
      </c>
      <c r="N332" s="28">
        <v>5.6048254447578201E-4</v>
      </c>
      <c r="O332" s="29">
        <f t="shared" si="88"/>
        <v>4.9882946458344605E-4</v>
      </c>
      <c r="P332" s="29">
        <f t="shared" si="89"/>
        <v>6.165307989233602E-5</v>
      </c>
      <c r="Q332" s="29">
        <v>7.4385376262908699E-4</v>
      </c>
      <c r="R332" s="29">
        <f t="shared" si="90"/>
        <v>6.6202984873988747E-4</v>
      </c>
      <c r="S332" s="29">
        <f t="shared" si="91"/>
        <v>8.1823913889199565E-5</v>
      </c>
      <c r="T332" s="29">
        <v>5.1739564070852695E-4</v>
      </c>
      <c r="U332" s="29">
        <f t="shared" si="92"/>
        <v>4.6048212023058901E-4</v>
      </c>
      <c r="V332" s="29">
        <f t="shared" si="93"/>
        <v>5.6913520477937966E-5</v>
      </c>
      <c r="W332" s="29">
        <v>1.55218692212558E-3</v>
      </c>
      <c r="X332" s="29">
        <f t="shared" si="94"/>
        <v>1.3814463606917663E-3</v>
      </c>
      <c r="Y332" s="29">
        <f t="shared" si="95"/>
        <v>1.7074056143381381E-4</v>
      </c>
    </row>
    <row r="333" spans="1:25" ht="15">
      <c r="A333" s="5" t="s">
        <v>517</v>
      </c>
      <c r="B333" s="38">
        <v>0.37771684068250999</v>
      </c>
      <c r="C333" s="20">
        <f t="shared" si="80"/>
        <v>0.29084196732553269</v>
      </c>
      <c r="D333" s="20">
        <f t="shared" si="81"/>
        <v>8.68748733569773E-2</v>
      </c>
      <c r="E333" s="29">
        <v>0.501293208716863</v>
      </c>
      <c r="F333" s="29">
        <f t="shared" si="82"/>
        <v>0.38599577071198454</v>
      </c>
      <c r="G333" s="26">
        <f t="shared" si="83"/>
        <v>0.1152974380048785</v>
      </c>
      <c r="H333" s="29">
        <v>0.34867998783817999</v>
      </c>
      <c r="I333" s="29">
        <f t="shared" si="84"/>
        <v>0.26848359063539862</v>
      </c>
      <c r="J333" s="30">
        <f t="shared" si="85"/>
        <v>8.0196397202781405E-2</v>
      </c>
      <c r="K333" s="29">
        <v>1.0460399635145401</v>
      </c>
      <c r="L333" s="30">
        <f t="shared" si="86"/>
        <v>0.80545077190619585</v>
      </c>
      <c r="M333" s="29">
        <f t="shared" si="87"/>
        <v>0.24058919160834424</v>
      </c>
      <c r="N333" s="28">
        <v>0.446260780121567</v>
      </c>
      <c r="O333" s="29">
        <f t="shared" si="88"/>
        <v>0.39717209430819461</v>
      </c>
      <c r="P333" s="29">
        <f t="shared" si="89"/>
        <v>4.9088685813372369E-2</v>
      </c>
      <c r="Q333" s="29">
        <v>0.59226244185301802</v>
      </c>
      <c r="R333" s="29">
        <f t="shared" si="90"/>
        <v>0.52711357324918606</v>
      </c>
      <c r="S333" s="29">
        <f t="shared" si="91"/>
        <v>6.5148868603831983E-2</v>
      </c>
      <c r="T333" s="29">
        <v>0.41195463539375599</v>
      </c>
      <c r="U333" s="29">
        <f t="shared" si="92"/>
        <v>0.36663962550044282</v>
      </c>
      <c r="V333" s="29">
        <f t="shared" si="93"/>
        <v>4.5315009893313156E-2</v>
      </c>
      <c r="W333" s="29">
        <v>1.23586390618127</v>
      </c>
      <c r="X333" s="29">
        <f t="shared" si="94"/>
        <v>1.0999188765013304</v>
      </c>
      <c r="Y333" s="29">
        <f t="shared" si="95"/>
        <v>0.13594502967993968</v>
      </c>
    </row>
    <row r="334" spans="1:25" ht="15">
      <c r="A334" s="5" t="s">
        <v>518</v>
      </c>
      <c r="B334" s="38">
        <v>4.1099856363701301E-8</v>
      </c>
      <c r="C334" s="20">
        <f t="shared" si="80"/>
        <v>3.1646889400050001E-8</v>
      </c>
      <c r="D334" s="20">
        <f t="shared" si="81"/>
        <v>9.4529669636512997E-9</v>
      </c>
      <c r="E334" s="29">
        <v>5.4546360276479998E-8</v>
      </c>
      <c r="F334" s="29">
        <f t="shared" si="82"/>
        <v>4.2000697412889598E-8</v>
      </c>
      <c r="G334" s="26">
        <f t="shared" si="83"/>
        <v>1.25456628635904E-8</v>
      </c>
      <c r="H334" s="29">
        <v>3.79403189732067E-8</v>
      </c>
      <c r="I334" s="29">
        <f t="shared" si="84"/>
        <v>2.9214045609369161E-8</v>
      </c>
      <c r="J334" s="30">
        <f t="shared" si="85"/>
        <v>8.7262733638375406E-9</v>
      </c>
      <c r="K334" s="29">
        <v>1.1382095691962E-7</v>
      </c>
      <c r="L334" s="30">
        <f t="shared" si="86"/>
        <v>8.7642136828107401E-8</v>
      </c>
      <c r="M334" s="29">
        <f t="shared" si="87"/>
        <v>2.61788200915126E-8</v>
      </c>
      <c r="N334" s="28">
        <v>4.8558210776644798E-8</v>
      </c>
      <c r="O334" s="29">
        <f t="shared" si="88"/>
        <v>4.3216807591213873E-8</v>
      </c>
      <c r="P334" s="29">
        <f t="shared" si="89"/>
        <v>5.3414031854309282E-9</v>
      </c>
      <c r="Q334" s="29">
        <v>6.4444839805897299E-8</v>
      </c>
      <c r="R334" s="29">
        <f t="shared" si="90"/>
        <v>5.7355907427248594E-8</v>
      </c>
      <c r="S334" s="29">
        <f t="shared" si="91"/>
        <v>7.088932378648703E-9</v>
      </c>
      <c r="T334" s="29">
        <v>4.4825314943465498E-8</v>
      </c>
      <c r="U334" s="29">
        <f t="shared" si="92"/>
        <v>3.9894530299684297E-8</v>
      </c>
      <c r="V334" s="29">
        <f t="shared" si="93"/>
        <v>4.9307846437812045E-9</v>
      </c>
      <c r="W334" s="29">
        <v>1.34475944830396E-7</v>
      </c>
      <c r="X334" s="29">
        <f t="shared" si="94"/>
        <v>1.1968359089905244E-7</v>
      </c>
      <c r="Y334" s="29">
        <f t="shared" si="95"/>
        <v>1.4792353931343561E-8</v>
      </c>
    </row>
    <row r="335" spans="1:25" ht="15">
      <c r="A335" s="5" t="s">
        <v>519</v>
      </c>
      <c r="B335" s="38">
        <v>3.0192475061511102E-2</v>
      </c>
      <c r="C335" s="20">
        <f t="shared" si="80"/>
        <v>2.3248205797363548E-2</v>
      </c>
      <c r="D335" s="20">
        <f t="shared" si="81"/>
        <v>6.944269264147554E-3</v>
      </c>
      <c r="E335" s="29">
        <v>4.00704471512053E-2</v>
      </c>
      <c r="F335" s="29">
        <f t="shared" si="82"/>
        <v>3.0854244306428084E-2</v>
      </c>
      <c r="G335" s="26">
        <f t="shared" si="83"/>
        <v>9.2162028447772201E-3</v>
      </c>
      <c r="H335" s="29">
        <v>2.78714388752953E-2</v>
      </c>
      <c r="I335" s="29">
        <f t="shared" si="84"/>
        <v>2.1461007933977382E-2</v>
      </c>
      <c r="J335" s="30">
        <f t="shared" si="85"/>
        <v>6.4104309413179194E-3</v>
      </c>
      <c r="K335" s="29">
        <v>8.3614316625886004E-2</v>
      </c>
      <c r="L335" s="30">
        <f t="shared" si="86"/>
        <v>6.4383023801932227E-2</v>
      </c>
      <c r="M335" s="29">
        <f t="shared" si="87"/>
        <v>1.9231292823953781E-2</v>
      </c>
      <c r="N335" s="28">
        <v>3.5671476681857099E-2</v>
      </c>
      <c r="O335" s="29">
        <f t="shared" si="88"/>
        <v>3.1747614246852816E-2</v>
      </c>
      <c r="P335" s="29">
        <f t="shared" si="89"/>
        <v>3.923862435004281E-3</v>
      </c>
      <c r="Q335" s="29">
        <v>4.7341995589091301E-2</v>
      </c>
      <c r="R335" s="29">
        <f t="shared" si="90"/>
        <v>4.2134376074291262E-2</v>
      </c>
      <c r="S335" s="29">
        <f t="shared" si="91"/>
        <v>5.207619514800043E-3</v>
      </c>
      <c r="T335" s="29">
        <v>3.2929244121404098E-2</v>
      </c>
      <c r="U335" s="29">
        <f t="shared" si="92"/>
        <v>2.9307027268049648E-2</v>
      </c>
      <c r="V335" s="29">
        <f t="shared" si="93"/>
        <v>3.6222168533544511E-3</v>
      </c>
      <c r="W335" s="29">
        <v>9.8787732364212205E-2</v>
      </c>
      <c r="X335" s="29">
        <f t="shared" si="94"/>
        <v>8.7921081804148871E-2</v>
      </c>
      <c r="Y335" s="29">
        <f t="shared" si="95"/>
        <v>1.0866650560063343E-2</v>
      </c>
    </row>
    <row r="336" spans="1:25" ht="15">
      <c r="A336" s="5" t="s">
        <v>520</v>
      </c>
      <c r="B336" s="38">
        <v>1.22185184574174E-7</v>
      </c>
      <c r="C336" s="20">
        <f t="shared" si="80"/>
        <v>9.4082592122113986E-8</v>
      </c>
      <c r="D336" s="20">
        <f t="shared" si="81"/>
        <v>2.8102592452060021E-8</v>
      </c>
      <c r="E336" s="29">
        <v>1.62160106820162E-7</v>
      </c>
      <c r="F336" s="29">
        <f t="shared" si="82"/>
        <v>1.2486328225152473E-7</v>
      </c>
      <c r="G336" s="26">
        <f t="shared" si="83"/>
        <v>3.7296824568637262E-8</v>
      </c>
      <c r="H336" s="29">
        <v>1.12792240331003E-7</v>
      </c>
      <c r="I336" s="29">
        <f t="shared" si="84"/>
        <v>8.6850025054872315E-8</v>
      </c>
      <c r="J336" s="30">
        <f t="shared" si="85"/>
        <v>2.594221527613069E-8</v>
      </c>
      <c r="K336" s="29">
        <v>3.3837672099300902E-7</v>
      </c>
      <c r="L336" s="30">
        <f t="shared" si="86"/>
        <v>2.6055007516461693E-7</v>
      </c>
      <c r="M336" s="29">
        <f t="shared" si="87"/>
        <v>7.7826645828392077E-8</v>
      </c>
      <c r="N336" s="28">
        <v>1.4435802144496099E-7</v>
      </c>
      <c r="O336" s="29">
        <f t="shared" si="88"/>
        <v>1.2847863908601528E-7</v>
      </c>
      <c r="P336" s="29">
        <f t="shared" si="89"/>
        <v>1.5879382358945708E-8</v>
      </c>
      <c r="Q336" s="29">
        <v>1.91587157309168E-7</v>
      </c>
      <c r="R336" s="29">
        <f t="shared" si="90"/>
        <v>1.7051257000515953E-7</v>
      </c>
      <c r="S336" s="29">
        <f t="shared" si="91"/>
        <v>2.1074587304008478E-8</v>
      </c>
      <c r="T336" s="29">
        <v>1.33260547956562E-7</v>
      </c>
      <c r="U336" s="29">
        <f t="shared" si="92"/>
        <v>1.1860188768134018E-7</v>
      </c>
      <c r="V336" s="29">
        <f t="shared" si="93"/>
        <v>1.465866027522182E-8</v>
      </c>
      <c r="W336" s="29">
        <v>3.9978164386968502E-7</v>
      </c>
      <c r="X336" s="29">
        <f t="shared" si="94"/>
        <v>3.5580566304401967E-7</v>
      </c>
      <c r="Y336" s="29">
        <f t="shared" si="95"/>
        <v>4.3975980825665353E-8</v>
      </c>
    </row>
    <row r="337" spans="1:25" ht="15">
      <c r="A337" s="5" t="s">
        <v>521</v>
      </c>
      <c r="B337" s="38">
        <v>8.2685239402722904E-3</v>
      </c>
      <c r="C337" s="20">
        <f t="shared" si="80"/>
        <v>6.3667634340096634E-3</v>
      </c>
      <c r="D337" s="20">
        <f t="shared" si="81"/>
        <v>1.9017605062626268E-3</v>
      </c>
      <c r="E337" s="29">
        <v>1.09737095382923E-2</v>
      </c>
      <c r="F337" s="29">
        <f t="shared" si="82"/>
        <v>8.4497563444850717E-3</v>
      </c>
      <c r="G337" s="26">
        <f t="shared" si="83"/>
        <v>2.5239531938072292E-3</v>
      </c>
      <c r="H337" s="29">
        <v>7.6328839924752201E-3</v>
      </c>
      <c r="I337" s="29">
        <f t="shared" si="84"/>
        <v>5.8773206742059195E-3</v>
      </c>
      <c r="J337" s="30">
        <f t="shared" si="85"/>
        <v>1.7555633182693008E-3</v>
      </c>
      <c r="K337" s="29">
        <v>2.2898651977425698E-2</v>
      </c>
      <c r="L337" s="30">
        <f t="shared" si="86"/>
        <v>1.7631962022617787E-2</v>
      </c>
      <c r="M337" s="29">
        <f t="shared" si="87"/>
        <v>5.2666899548079113E-3</v>
      </c>
      <c r="N337" s="28">
        <v>9.7690056322940703E-3</v>
      </c>
      <c r="O337" s="29">
        <f t="shared" si="88"/>
        <v>8.6944150127417231E-3</v>
      </c>
      <c r="P337" s="29">
        <f t="shared" si="89"/>
        <v>1.0745906195523478E-3</v>
      </c>
      <c r="Q337" s="29">
        <v>1.29650988569559E-2</v>
      </c>
      <c r="R337" s="29">
        <f t="shared" si="90"/>
        <v>1.1538937982690751E-2</v>
      </c>
      <c r="S337" s="29">
        <f t="shared" si="91"/>
        <v>1.4261608742651491E-3</v>
      </c>
      <c r="T337" s="29">
        <v>9.0180166680006203E-3</v>
      </c>
      <c r="U337" s="29">
        <f t="shared" si="92"/>
        <v>8.026034834520553E-3</v>
      </c>
      <c r="V337" s="29">
        <f t="shared" si="93"/>
        <v>9.9198183348006824E-4</v>
      </c>
      <c r="W337" s="29">
        <v>2.7054050004001899E-2</v>
      </c>
      <c r="X337" s="29">
        <f t="shared" si="94"/>
        <v>2.4078104503561692E-2</v>
      </c>
      <c r="Y337" s="29">
        <f t="shared" si="95"/>
        <v>2.975945500440209E-3</v>
      </c>
    </row>
    <row r="338" spans="1:25" ht="15">
      <c r="A338" s="5" t="s">
        <v>522</v>
      </c>
      <c r="B338" s="38">
        <v>1.35826871416307E-2</v>
      </c>
      <c r="C338" s="20">
        <f t="shared" si="80"/>
        <v>1.0458669099055639E-2</v>
      </c>
      <c r="D338" s="20">
        <f t="shared" si="81"/>
        <v>3.1240180425750612E-3</v>
      </c>
      <c r="E338" s="29">
        <v>1.8026489917479099E-2</v>
      </c>
      <c r="F338" s="29">
        <f t="shared" si="82"/>
        <v>1.3880397236458907E-2</v>
      </c>
      <c r="G338" s="26">
        <f t="shared" si="83"/>
        <v>4.146092681020193E-3</v>
      </c>
      <c r="H338" s="29">
        <v>1.25385227166359E-2</v>
      </c>
      <c r="I338" s="29">
        <f t="shared" si="84"/>
        <v>9.654662491809643E-3</v>
      </c>
      <c r="J338" s="30">
        <f t="shared" si="85"/>
        <v>2.8838602248262572E-3</v>
      </c>
      <c r="K338" s="29">
        <v>3.7615568149907803E-2</v>
      </c>
      <c r="L338" s="30">
        <f t="shared" si="86"/>
        <v>2.8963987475429009E-2</v>
      </c>
      <c r="M338" s="29">
        <f t="shared" si="87"/>
        <v>8.6515806744787947E-3</v>
      </c>
      <c r="N338" s="28">
        <v>1.6047525307631798E-2</v>
      </c>
      <c r="O338" s="29">
        <f t="shared" si="88"/>
        <v>1.4282297523792301E-2</v>
      </c>
      <c r="P338" s="29">
        <f t="shared" si="89"/>
        <v>1.7652277838394979E-3</v>
      </c>
      <c r="Q338" s="29">
        <v>2.1297741024445399E-2</v>
      </c>
      <c r="R338" s="29">
        <f t="shared" si="90"/>
        <v>1.8954989511756407E-2</v>
      </c>
      <c r="S338" s="29">
        <f t="shared" si="91"/>
        <v>2.3427515126889938E-3</v>
      </c>
      <c r="T338" s="29">
        <v>1.48138772922788E-2</v>
      </c>
      <c r="U338" s="29">
        <f t="shared" si="92"/>
        <v>1.3184350790128132E-2</v>
      </c>
      <c r="V338" s="29">
        <f t="shared" si="93"/>
        <v>1.6295265021506679E-3</v>
      </c>
      <c r="W338" s="29">
        <v>4.4441631876836502E-2</v>
      </c>
      <c r="X338" s="29">
        <f t="shared" si="94"/>
        <v>3.9553052370384485E-2</v>
      </c>
      <c r="Y338" s="29">
        <f t="shared" si="95"/>
        <v>4.8885795064520154E-3</v>
      </c>
    </row>
    <row r="339" spans="1:25" ht="15">
      <c r="A339" s="5" t="s">
        <v>523</v>
      </c>
      <c r="B339" s="38">
        <v>1.4396420873153499E-7</v>
      </c>
      <c r="C339" s="20">
        <f t="shared" si="80"/>
        <v>1.1085244072328195E-7</v>
      </c>
      <c r="D339" s="20">
        <f t="shared" si="81"/>
        <v>3.311176800825305E-8</v>
      </c>
      <c r="E339" s="29">
        <v>1.91064502194321E-7</v>
      </c>
      <c r="F339" s="29">
        <f t="shared" si="82"/>
        <v>1.4711966668962716E-7</v>
      </c>
      <c r="G339" s="26">
        <f t="shared" si="83"/>
        <v>4.3944835504693833E-8</v>
      </c>
      <c r="H339" s="29">
        <v>1.3289700946068799E-7</v>
      </c>
      <c r="I339" s="29">
        <f t="shared" si="84"/>
        <v>1.0233069728472976E-7</v>
      </c>
      <c r="J339" s="30">
        <f t="shared" si="85"/>
        <v>3.0566312175958241E-8</v>
      </c>
      <c r="K339" s="29">
        <v>3.9869102838206501E-7</v>
      </c>
      <c r="L339" s="30">
        <f t="shared" si="86"/>
        <v>3.0699209185419004E-7</v>
      </c>
      <c r="M339" s="29">
        <f t="shared" si="87"/>
        <v>9.1698936527874955E-8</v>
      </c>
      <c r="N339" s="28">
        <v>1.7008926576329301E-7</v>
      </c>
      <c r="O339" s="29">
        <f t="shared" si="88"/>
        <v>1.5137944652933079E-7</v>
      </c>
      <c r="P339" s="29">
        <f t="shared" si="89"/>
        <v>1.8709819233962231E-8</v>
      </c>
      <c r="Q339" s="29">
        <v>2.2573680762739801E-7</v>
      </c>
      <c r="R339" s="29">
        <f t="shared" si="90"/>
        <v>2.0090575878838424E-7</v>
      </c>
      <c r="S339" s="29">
        <f t="shared" si="91"/>
        <v>2.483104883901378E-8</v>
      </c>
      <c r="T339" s="29">
        <v>1.5701371167509099E-7</v>
      </c>
      <c r="U339" s="29">
        <f t="shared" si="92"/>
        <v>1.3974220339083098E-7</v>
      </c>
      <c r="V339" s="29">
        <f t="shared" si="93"/>
        <v>1.7271508284260008E-8</v>
      </c>
      <c r="W339" s="29">
        <v>4.7104113502527398E-7</v>
      </c>
      <c r="X339" s="29">
        <f t="shared" si="94"/>
        <v>4.1922661017249383E-7</v>
      </c>
      <c r="Y339" s="29">
        <f t="shared" si="95"/>
        <v>5.1814524852780137E-8</v>
      </c>
    </row>
    <row r="340" spans="1:25" ht="15">
      <c r="A340" s="5" t="s">
        <v>524</v>
      </c>
      <c r="B340" s="38">
        <v>2.3658299624001601E-2</v>
      </c>
      <c r="C340" s="20">
        <f t="shared" si="80"/>
        <v>1.8216890710481232E-2</v>
      </c>
      <c r="D340" s="20">
        <f t="shared" si="81"/>
        <v>5.4414089135203687E-3</v>
      </c>
      <c r="E340" s="29">
        <v>3.1398507172385903E-2</v>
      </c>
      <c r="F340" s="29">
        <f t="shared" si="82"/>
        <v>2.4176850522737145E-2</v>
      </c>
      <c r="G340" s="26">
        <f t="shared" si="83"/>
        <v>7.2216566496487583E-3</v>
      </c>
      <c r="H340" s="29">
        <v>2.1839575938057701E-2</v>
      </c>
      <c r="I340" s="29">
        <f t="shared" si="84"/>
        <v>1.681647347230443E-2</v>
      </c>
      <c r="J340" s="30">
        <f t="shared" si="85"/>
        <v>5.0231024657532717E-3</v>
      </c>
      <c r="K340" s="29">
        <v>6.5518727814173103E-2</v>
      </c>
      <c r="L340" s="30">
        <f t="shared" si="86"/>
        <v>5.044942041691329E-2</v>
      </c>
      <c r="M340" s="29">
        <f t="shared" si="87"/>
        <v>1.5069307397259814E-2</v>
      </c>
      <c r="N340" s="28">
        <v>2.7951550233978301E-2</v>
      </c>
      <c r="O340" s="29">
        <f t="shared" si="88"/>
        <v>2.4876879708240689E-2</v>
      </c>
      <c r="P340" s="29">
        <f t="shared" si="89"/>
        <v>3.074670525737613E-3</v>
      </c>
      <c r="Q340" s="29">
        <v>3.7096366368210898E-2</v>
      </c>
      <c r="R340" s="29">
        <f t="shared" si="90"/>
        <v>3.3015766067707703E-2</v>
      </c>
      <c r="S340" s="29">
        <f t="shared" si="91"/>
        <v>4.0806003005031989E-3</v>
      </c>
      <c r="T340" s="29">
        <v>2.5802784376865898E-2</v>
      </c>
      <c r="U340" s="29">
        <f t="shared" si="92"/>
        <v>2.2964478095410652E-2</v>
      </c>
      <c r="V340" s="29">
        <f t="shared" si="93"/>
        <v>2.8383062814552489E-3</v>
      </c>
      <c r="W340" s="29">
        <v>7.7408353130597796E-2</v>
      </c>
      <c r="X340" s="29">
        <f t="shared" si="94"/>
        <v>6.8893434286232041E-2</v>
      </c>
      <c r="Y340" s="29">
        <f t="shared" si="95"/>
        <v>8.5149188443657577E-3</v>
      </c>
    </row>
    <row r="341" spans="1:25" ht="15">
      <c r="A341" s="5" t="s">
        <v>526</v>
      </c>
      <c r="B341" s="38">
        <v>7.0378263898969506E-2</v>
      </c>
      <c r="C341" s="20">
        <f t="shared" si="80"/>
        <v>5.4191263202206519E-2</v>
      </c>
      <c r="D341" s="20">
        <f t="shared" si="81"/>
        <v>1.6187000696762988E-2</v>
      </c>
      <c r="E341" s="29">
        <v>9.3403687455628395E-2</v>
      </c>
      <c r="F341" s="29">
        <f t="shared" si="82"/>
        <v>7.1920839340833861E-2</v>
      </c>
      <c r="G341" s="26">
        <f t="shared" si="83"/>
        <v>2.148284811479453E-2</v>
      </c>
      <c r="H341" s="29">
        <v>6.4967958950476301E-2</v>
      </c>
      <c r="I341" s="29">
        <f t="shared" si="84"/>
        <v>5.0025328391866755E-2</v>
      </c>
      <c r="J341" s="30">
        <f t="shared" si="85"/>
        <v>1.4942630558609549E-2</v>
      </c>
      <c r="K341" s="29">
        <v>0.19490387685142899</v>
      </c>
      <c r="L341" s="30">
        <f t="shared" si="86"/>
        <v>0.15007598517560033</v>
      </c>
      <c r="M341" s="29">
        <f t="shared" si="87"/>
        <v>4.4827891675828666E-2</v>
      </c>
      <c r="N341" s="28">
        <v>8.3149744910513093E-2</v>
      </c>
      <c r="O341" s="29">
        <f t="shared" si="88"/>
        <v>7.4003272970356651E-2</v>
      </c>
      <c r="P341" s="29">
        <f t="shared" si="89"/>
        <v>9.1464719401564403E-3</v>
      </c>
      <c r="Q341" s="29">
        <v>0.11035357161958199</v>
      </c>
      <c r="R341" s="29">
        <f t="shared" si="90"/>
        <v>9.8214678741427974E-2</v>
      </c>
      <c r="S341" s="29">
        <f t="shared" si="91"/>
        <v>1.213889287815402E-2</v>
      </c>
      <c r="T341" s="29">
        <v>7.6757636730619805E-2</v>
      </c>
      <c r="U341" s="29">
        <f t="shared" si="92"/>
        <v>6.831429669025163E-2</v>
      </c>
      <c r="V341" s="29">
        <f t="shared" si="93"/>
        <v>8.4433400403681781E-3</v>
      </c>
      <c r="W341" s="29">
        <v>0.230272910191859</v>
      </c>
      <c r="X341" s="29">
        <f t="shared" si="94"/>
        <v>0.2049428900707545</v>
      </c>
      <c r="Y341" s="29">
        <f t="shared" si="95"/>
        <v>2.5330020121104489E-2</v>
      </c>
    </row>
    <row r="342" spans="1:25" ht="15">
      <c r="A342" s="5" t="s">
        <v>527</v>
      </c>
      <c r="B342" s="38">
        <v>4.9706373060533099E-9</v>
      </c>
      <c r="C342" s="20">
        <f t="shared" si="80"/>
        <v>3.827390725661049E-9</v>
      </c>
      <c r="D342" s="20">
        <f t="shared" si="81"/>
        <v>1.1432465803922613E-9</v>
      </c>
      <c r="E342" s="29">
        <v>6.5968642542301702E-9</v>
      </c>
      <c r="F342" s="29">
        <f t="shared" si="82"/>
        <v>5.0795854757572314E-9</v>
      </c>
      <c r="G342" s="26">
        <f t="shared" si="83"/>
        <v>1.5172787784729393E-9</v>
      </c>
      <c r="H342" s="29">
        <v>4.5885212644767404E-9</v>
      </c>
      <c r="I342" s="29">
        <f t="shared" si="84"/>
        <v>3.5331613736470901E-9</v>
      </c>
      <c r="J342" s="30">
        <f t="shared" si="85"/>
        <v>1.0553598908296503E-9</v>
      </c>
      <c r="K342" s="29">
        <v>1.37655637934302E-8</v>
      </c>
      <c r="L342" s="30">
        <f t="shared" si="86"/>
        <v>1.0599484120941253E-8</v>
      </c>
      <c r="M342" s="29">
        <f t="shared" si="87"/>
        <v>3.1660796724889462E-9</v>
      </c>
      <c r="N342" s="28">
        <v>5.8726544410690399E-9</v>
      </c>
      <c r="O342" s="29">
        <f t="shared" si="88"/>
        <v>5.2266624525514454E-9</v>
      </c>
      <c r="P342" s="29">
        <f t="shared" si="89"/>
        <v>6.4599198851759436E-10</v>
      </c>
      <c r="Q342" s="29">
        <v>7.7939913484645194E-9</v>
      </c>
      <c r="R342" s="29">
        <f t="shared" si="90"/>
        <v>6.9366523001334221E-9</v>
      </c>
      <c r="S342" s="29">
        <f t="shared" si="91"/>
        <v>8.5733904833109711E-10</v>
      </c>
      <c r="T342" s="29">
        <v>5.4211961409763196E-9</v>
      </c>
      <c r="U342" s="29">
        <f t="shared" si="92"/>
        <v>4.8248645654689243E-9</v>
      </c>
      <c r="V342" s="29">
        <f t="shared" si="93"/>
        <v>5.9633157550739521E-10</v>
      </c>
      <c r="W342" s="29">
        <v>1.6263588422928901E-8</v>
      </c>
      <c r="X342" s="29">
        <f t="shared" si="94"/>
        <v>1.4474593696406723E-8</v>
      </c>
      <c r="Y342" s="29">
        <f t="shared" si="95"/>
        <v>1.7889947265221791E-9</v>
      </c>
    </row>
    <row r="343" spans="1:25" ht="15">
      <c r="A343" s="5" t="s">
        <v>529</v>
      </c>
      <c r="B343" s="38">
        <v>1.4859849439933401E-6</v>
      </c>
      <c r="C343" s="20">
        <f t="shared" si="80"/>
        <v>1.1442084068748719E-6</v>
      </c>
      <c r="D343" s="20">
        <f t="shared" si="81"/>
        <v>3.4177653711846822E-7</v>
      </c>
      <c r="E343" s="29">
        <v>1.9721497175856898E-6</v>
      </c>
      <c r="F343" s="29">
        <f t="shared" si="82"/>
        <v>1.5185552825409813E-6</v>
      </c>
      <c r="G343" s="26">
        <f t="shared" si="83"/>
        <v>4.535944350447087E-7</v>
      </c>
      <c r="H343" s="29">
        <v>1.37175036003977E-6</v>
      </c>
      <c r="I343" s="29">
        <f t="shared" si="84"/>
        <v>1.0562477772306229E-6</v>
      </c>
      <c r="J343" s="30">
        <f t="shared" si="85"/>
        <v>3.155025828091471E-7</v>
      </c>
      <c r="K343" s="29">
        <v>4.1152510801193103E-6</v>
      </c>
      <c r="L343" s="30">
        <f t="shared" si="86"/>
        <v>3.1687433316918692E-6</v>
      </c>
      <c r="M343" s="29">
        <f t="shared" si="87"/>
        <v>9.4650774842744142E-7</v>
      </c>
      <c r="N343" s="28">
        <v>1.75564531133196E-6</v>
      </c>
      <c r="O343" s="29">
        <f t="shared" si="88"/>
        <v>1.5625243270854444E-6</v>
      </c>
      <c r="P343" s="29">
        <f t="shared" si="89"/>
        <v>1.9312098424651559E-7</v>
      </c>
      <c r="Q343" s="29">
        <v>2.3300339743815599E-6</v>
      </c>
      <c r="R343" s="29">
        <f t="shared" si="90"/>
        <v>2.0737302371995885E-6</v>
      </c>
      <c r="S343" s="29">
        <f t="shared" si="91"/>
        <v>2.5630373718197157E-7</v>
      </c>
      <c r="T343" s="29">
        <v>1.6206806789373099E-6</v>
      </c>
      <c r="U343" s="29">
        <f t="shared" si="92"/>
        <v>1.4424058042542058E-6</v>
      </c>
      <c r="V343" s="29">
        <f t="shared" si="93"/>
        <v>1.7827487468310409E-7</v>
      </c>
      <c r="W343" s="29">
        <v>4.8620420368119402E-6</v>
      </c>
      <c r="X343" s="29">
        <f t="shared" si="94"/>
        <v>4.3272174127626269E-6</v>
      </c>
      <c r="Y343" s="29">
        <f t="shared" si="95"/>
        <v>5.3482462404931342E-7</v>
      </c>
    </row>
    <row r="344" spans="1:25" ht="15">
      <c r="A344" s="5" t="s">
        <v>530</v>
      </c>
      <c r="B344" s="38">
        <v>0</v>
      </c>
      <c r="C344" s="20">
        <f t="shared" si="80"/>
        <v>0</v>
      </c>
      <c r="D344" s="20">
        <f t="shared" si="81"/>
        <v>0</v>
      </c>
      <c r="E344" s="29">
        <v>0</v>
      </c>
      <c r="F344" s="29">
        <f t="shared" si="82"/>
        <v>0</v>
      </c>
      <c r="G344" s="26">
        <f t="shared" si="83"/>
        <v>0</v>
      </c>
      <c r="H344" s="29">
        <v>0</v>
      </c>
      <c r="I344" s="29">
        <f t="shared" si="84"/>
        <v>0</v>
      </c>
      <c r="J344" s="30">
        <f t="shared" si="85"/>
        <v>0</v>
      </c>
      <c r="K344" s="29">
        <v>0</v>
      </c>
      <c r="L344" s="30">
        <f t="shared" si="86"/>
        <v>0</v>
      </c>
      <c r="M344" s="29">
        <f t="shared" si="87"/>
        <v>0</v>
      </c>
      <c r="N344" s="28">
        <v>0</v>
      </c>
      <c r="O344" s="29">
        <f t="shared" si="88"/>
        <v>0</v>
      </c>
      <c r="P344" s="29">
        <f t="shared" si="89"/>
        <v>0</v>
      </c>
      <c r="Q344" s="29">
        <v>0</v>
      </c>
      <c r="R344" s="29">
        <f t="shared" si="90"/>
        <v>0</v>
      </c>
      <c r="S344" s="29">
        <f t="shared" si="91"/>
        <v>0</v>
      </c>
      <c r="T344" s="29">
        <v>0</v>
      </c>
      <c r="U344" s="29">
        <f t="shared" si="92"/>
        <v>0</v>
      </c>
      <c r="V344" s="29">
        <f t="shared" si="93"/>
        <v>0</v>
      </c>
      <c r="W344" s="29">
        <v>0</v>
      </c>
      <c r="X344" s="29">
        <f t="shared" si="94"/>
        <v>0</v>
      </c>
      <c r="Y344" s="29">
        <f t="shared" si="95"/>
        <v>0</v>
      </c>
    </row>
    <row r="345" spans="1:25" ht="15">
      <c r="A345" s="5" t="s">
        <v>532</v>
      </c>
      <c r="B345" s="38">
        <v>2.39982392813353E-2</v>
      </c>
      <c r="C345" s="20">
        <f t="shared" si="80"/>
        <v>1.8478644246628182E-2</v>
      </c>
      <c r="D345" s="20">
        <f t="shared" si="81"/>
        <v>5.5195950347071195E-3</v>
      </c>
      <c r="E345" s="29">
        <v>3.1849663761769099E-2</v>
      </c>
      <c r="F345" s="29">
        <f t="shared" si="82"/>
        <v>2.4524241096562208E-2</v>
      </c>
      <c r="G345" s="26">
        <f t="shared" si="83"/>
        <v>7.3254226652068929E-3</v>
      </c>
      <c r="H345" s="29">
        <v>2.2153382850586802E-2</v>
      </c>
      <c r="I345" s="29">
        <f t="shared" si="84"/>
        <v>1.7058104794951838E-2</v>
      </c>
      <c r="J345" s="30">
        <f t="shared" si="85"/>
        <v>5.0952780556349645E-3</v>
      </c>
      <c r="K345" s="29">
        <v>6.6460148551760398E-2</v>
      </c>
      <c r="L345" s="30">
        <f t="shared" si="86"/>
        <v>5.1174314384855507E-2</v>
      </c>
      <c r="M345" s="29">
        <f t="shared" si="87"/>
        <v>1.5285834166904893E-2</v>
      </c>
      <c r="N345" s="28">
        <v>2.8353178438857499E-2</v>
      </c>
      <c r="O345" s="29">
        <f t="shared" si="88"/>
        <v>2.5234328810583174E-2</v>
      </c>
      <c r="P345" s="29">
        <f t="shared" si="89"/>
        <v>3.1188496282743249E-3</v>
      </c>
      <c r="Q345" s="29">
        <v>3.7629393942971198E-2</v>
      </c>
      <c r="R345" s="29">
        <f t="shared" si="90"/>
        <v>3.3490160609244368E-2</v>
      </c>
      <c r="S345" s="29">
        <f t="shared" si="91"/>
        <v>4.1392333337268317E-3</v>
      </c>
      <c r="T345" s="29">
        <v>2.6173537550962502E-2</v>
      </c>
      <c r="U345" s="29">
        <f t="shared" si="92"/>
        <v>2.3294448420356627E-2</v>
      </c>
      <c r="V345" s="29">
        <f t="shared" si="93"/>
        <v>2.8790891306058751E-3</v>
      </c>
      <c r="W345" s="29">
        <v>7.8520612652887498E-2</v>
      </c>
      <c r="X345" s="29">
        <f t="shared" si="94"/>
        <v>6.9883345261069874E-2</v>
      </c>
      <c r="Y345" s="29">
        <f t="shared" si="95"/>
        <v>8.637267391817624E-3</v>
      </c>
    </row>
    <row r="346" spans="1:25" ht="15">
      <c r="A346" s="5" t="s">
        <v>533</v>
      </c>
      <c r="B346" s="38">
        <v>0.69081429261264005</v>
      </c>
      <c r="C346" s="20">
        <f t="shared" si="80"/>
        <v>0.53192700531173287</v>
      </c>
      <c r="D346" s="20">
        <f t="shared" si="81"/>
        <v>0.1588872873009072</v>
      </c>
      <c r="E346" s="29">
        <v>0.91682571723706296</v>
      </c>
      <c r="F346" s="29">
        <f t="shared" si="82"/>
        <v>0.70595580227253851</v>
      </c>
      <c r="G346" s="26">
        <f t="shared" si="83"/>
        <v>0.21086991496452448</v>
      </c>
      <c r="H346" s="29">
        <v>0.63770818031669996</v>
      </c>
      <c r="I346" s="29">
        <f t="shared" si="84"/>
        <v>0.49103529884385899</v>
      </c>
      <c r="J346" s="30">
        <f t="shared" si="85"/>
        <v>0.14667288147284099</v>
      </c>
      <c r="K346" s="29">
        <v>1.9131245409501001</v>
      </c>
      <c r="L346" s="30">
        <f t="shared" si="86"/>
        <v>1.4731058965315771</v>
      </c>
      <c r="M346" s="29">
        <f t="shared" si="87"/>
        <v>0.44001864441852306</v>
      </c>
      <c r="N346" s="28">
        <v>0.81617574843471896</v>
      </c>
      <c r="O346" s="29">
        <f t="shared" si="88"/>
        <v>0.72639641610689987</v>
      </c>
      <c r="P346" s="29">
        <f t="shared" si="89"/>
        <v>8.9779332327819081E-2</v>
      </c>
      <c r="Q346" s="29">
        <v>1.08320126545174</v>
      </c>
      <c r="R346" s="29">
        <f t="shared" si="90"/>
        <v>0.96404912625204864</v>
      </c>
      <c r="S346" s="29">
        <f t="shared" si="91"/>
        <v>0.11915213919969141</v>
      </c>
      <c r="T346" s="29">
        <v>0.75343251713058401</v>
      </c>
      <c r="U346" s="29">
        <f t="shared" si="92"/>
        <v>0.67055494024621976</v>
      </c>
      <c r="V346" s="29">
        <f t="shared" si="93"/>
        <v>8.2877576884364243E-2</v>
      </c>
      <c r="W346" s="29">
        <v>2.26029755139175</v>
      </c>
      <c r="X346" s="29">
        <f t="shared" si="94"/>
        <v>2.0116648207386576</v>
      </c>
      <c r="Y346" s="29">
        <f t="shared" si="95"/>
        <v>0.24863273065309249</v>
      </c>
    </row>
    <row r="347" spans="1:25" ht="15">
      <c r="A347" s="5" t="s">
        <v>535</v>
      </c>
      <c r="B347" s="38">
        <v>3.5775186421141601E-2</v>
      </c>
      <c r="C347" s="20">
        <f t="shared" si="80"/>
        <v>2.7546893544279034E-2</v>
      </c>
      <c r="D347" s="20">
        <f t="shared" si="81"/>
        <v>8.2282928768625686E-3</v>
      </c>
      <c r="E347" s="29">
        <v>4.7479635700364002E-2</v>
      </c>
      <c r="F347" s="29">
        <f t="shared" si="82"/>
        <v>3.6559319489280283E-2</v>
      </c>
      <c r="G347" s="26">
        <f t="shared" si="83"/>
        <v>1.0920316211083721E-2</v>
      </c>
      <c r="H347" s="29">
        <v>3.3024981209978398E-2</v>
      </c>
      <c r="I347" s="29">
        <f t="shared" si="84"/>
        <v>2.5429235531683365E-2</v>
      </c>
      <c r="J347" s="30">
        <f t="shared" si="85"/>
        <v>7.5957456782950322E-3</v>
      </c>
      <c r="K347" s="29">
        <v>9.9074943629935006E-2</v>
      </c>
      <c r="L347" s="30">
        <f t="shared" si="86"/>
        <v>7.6287706595049951E-2</v>
      </c>
      <c r="M347" s="29">
        <f t="shared" si="87"/>
        <v>2.2787237034885052E-2</v>
      </c>
      <c r="N347" s="28">
        <v>4.2267277711116297E-2</v>
      </c>
      <c r="O347" s="29">
        <f t="shared" si="88"/>
        <v>3.7617877162893505E-2</v>
      </c>
      <c r="P347" s="29">
        <f t="shared" si="89"/>
        <v>4.6494005482227924E-3</v>
      </c>
      <c r="Q347" s="29">
        <v>5.6095723000452798E-2</v>
      </c>
      <c r="R347" s="29">
        <f t="shared" si="90"/>
        <v>4.9925193470402994E-2</v>
      </c>
      <c r="S347" s="29">
        <f t="shared" si="91"/>
        <v>6.170529530049808E-3</v>
      </c>
      <c r="T347" s="29">
        <v>3.9017995204118597E-2</v>
      </c>
      <c r="U347" s="29">
        <f t="shared" si="92"/>
        <v>3.4726015731665553E-2</v>
      </c>
      <c r="V347" s="29">
        <f t="shared" si="93"/>
        <v>4.2919794724530459E-3</v>
      </c>
      <c r="W347" s="29">
        <v>0.117053985612356</v>
      </c>
      <c r="X347" s="29">
        <f t="shared" si="94"/>
        <v>0.10417804719499683</v>
      </c>
      <c r="Y347" s="29">
        <f t="shared" si="95"/>
        <v>1.2875938417359159E-2</v>
      </c>
    </row>
    <row r="348" spans="1:25" ht="15">
      <c r="A348" s="5" t="s">
        <v>536</v>
      </c>
      <c r="B348" s="38">
        <v>2.9627091205565202E-2</v>
      </c>
      <c r="C348" s="20">
        <f t="shared" si="80"/>
        <v>2.2812860228285204E-2</v>
      </c>
      <c r="D348" s="20">
        <f t="shared" si="81"/>
        <v>6.8142309772799966E-3</v>
      </c>
      <c r="E348" s="29">
        <v>3.93200885312621E-2</v>
      </c>
      <c r="F348" s="29">
        <f t="shared" si="82"/>
        <v>3.0276468169071816E-2</v>
      </c>
      <c r="G348" s="26">
        <f t="shared" si="83"/>
        <v>9.0436203621902835E-3</v>
      </c>
      <c r="H348" s="29">
        <v>2.7349518709758401E-2</v>
      </c>
      <c r="I348" s="29">
        <f t="shared" si="84"/>
        <v>2.1059129406513968E-2</v>
      </c>
      <c r="J348" s="30">
        <f t="shared" si="85"/>
        <v>6.2903893032444326E-3</v>
      </c>
      <c r="K348" s="29">
        <v>8.2048556129275099E-2</v>
      </c>
      <c r="L348" s="30">
        <f t="shared" si="86"/>
        <v>6.317738821954183E-2</v>
      </c>
      <c r="M348" s="29">
        <f t="shared" si="87"/>
        <v>1.8871167909733273E-2</v>
      </c>
      <c r="N348" s="28">
        <v>3.5003493119973403E-2</v>
      </c>
      <c r="O348" s="29">
        <f t="shared" si="88"/>
        <v>3.1153108876776327E-2</v>
      </c>
      <c r="P348" s="29">
        <f t="shared" si="89"/>
        <v>3.8503842431970741E-3</v>
      </c>
      <c r="Q348" s="29">
        <v>4.64554700571565E-2</v>
      </c>
      <c r="R348" s="29">
        <f t="shared" si="90"/>
        <v>4.1345368350869285E-2</v>
      </c>
      <c r="S348" s="29">
        <f t="shared" si="91"/>
        <v>5.1101017062872151E-3</v>
      </c>
      <c r="T348" s="29">
        <v>3.2312611567205898E-2</v>
      </c>
      <c r="U348" s="29">
        <f t="shared" si="92"/>
        <v>2.8758224294813249E-2</v>
      </c>
      <c r="V348" s="29">
        <f t="shared" si="93"/>
        <v>3.5543872723926488E-3</v>
      </c>
      <c r="W348" s="29">
        <v>9.6937834701617806E-2</v>
      </c>
      <c r="X348" s="29">
        <f t="shared" si="94"/>
        <v>8.6274672884439851E-2</v>
      </c>
      <c r="Y348" s="29">
        <f t="shared" si="95"/>
        <v>1.0663161817177958E-2</v>
      </c>
    </row>
    <row r="349" spans="1:25" ht="15">
      <c r="A349" s="5" t="s">
        <v>537</v>
      </c>
      <c r="B349" s="38">
        <v>1.47377479359367E-2</v>
      </c>
      <c r="C349" s="20">
        <f t="shared" si="80"/>
        <v>1.134806591067126E-2</v>
      </c>
      <c r="D349" s="20">
        <f t="shared" si="81"/>
        <v>3.3896820252654414E-3</v>
      </c>
      <c r="E349" s="29">
        <v>1.9559448127111599E-2</v>
      </c>
      <c r="F349" s="29">
        <f t="shared" si="82"/>
        <v>1.5060775057875932E-2</v>
      </c>
      <c r="G349" s="26">
        <f t="shared" si="83"/>
        <v>4.4986730692356683E-3</v>
      </c>
      <c r="H349" s="29">
        <v>1.36047886077284E-2</v>
      </c>
      <c r="I349" s="29">
        <f t="shared" si="84"/>
        <v>1.0475687227950869E-2</v>
      </c>
      <c r="J349" s="30">
        <f t="shared" si="85"/>
        <v>3.1291013797775324E-3</v>
      </c>
      <c r="K349" s="29">
        <v>4.0814365823185199E-2</v>
      </c>
      <c r="L349" s="30">
        <f t="shared" si="86"/>
        <v>3.1427061683852606E-2</v>
      </c>
      <c r="M349" s="29">
        <f t="shared" si="87"/>
        <v>9.3873041393325966E-3</v>
      </c>
      <c r="N349" s="28">
        <v>1.7412193957892199E-2</v>
      </c>
      <c r="O349" s="29">
        <f t="shared" si="88"/>
        <v>1.5496852622524057E-2</v>
      </c>
      <c r="P349" s="29">
        <f t="shared" si="89"/>
        <v>1.915341335368142E-3</v>
      </c>
      <c r="Q349" s="29">
        <v>2.3108883798191499E-2</v>
      </c>
      <c r="R349" s="29">
        <f t="shared" si="90"/>
        <v>2.0566906580390433E-2</v>
      </c>
      <c r="S349" s="29">
        <f t="shared" si="91"/>
        <v>2.5419772178010649E-3</v>
      </c>
      <c r="T349" s="29">
        <v>1.6073637507142802E-2</v>
      </c>
      <c r="U349" s="29">
        <f t="shared" si="92"/>
        <v>1.4305537381357094E-2</v>
      </c>
      <c r="V349" s="29">
        <f t="shared" si="93"/>
        <v>1.7681001257857081E-3</v>
      </c>
      <c r="W349" s="29">
        <v>4.8220912521428398E-2</v>
      </c>
      <c r="X349" s="29">
        <f t="shared" si="94"/>
        <v>4.2916612144071276E-2</v>
      </c>
      <c r="Y349" s="29">
        <f t="shared" si="95"/>
        <v>5.3043003773571235E-3</v>
      </c>
    </row>
    <row r="350" spans="1:25" ht="15">
      <c r="A350" s="5" t="s">
        <v>538</v>
      </c>
      <c r="B350" s="38">
        <v>3.2888776268249598E-2</v>
      </c>
      <c r="C350" s="20">
        <f t="shared" si="80"/>
        <v>2.5324357726552192E-2</v>
      </c>
      <c r="D350" s="20">
        <f t="shared" si="81"/>
        <v>7.5644185416974081E-3</v>
      </c>
      <c r="E350" s="29">
        <v>4.3648888295504701E-2</v>
      </c>
      <c r="F350" s="29">
        <f t="shared" si="82"/>
        <v>3.3609643987538622E-2</v>
      </c>
      <c r="G350" s="26">
        <f t="shared" si="83"/>
        <v>1.0039244307966082E-2</v>
      </c>
      <c r="H350" s="29">
        <v>3.03604628496431E-2</v>
      </c>
      <c r="I350" s="29">
        <f t="shared" si="84"/>
        <v>2.3377556394225188E-2</v>
      </c>
      <c r="J350" s="30">
        <f t="shared" si="85"/>
        <v>6.9829064554179131E-3</v>
      </c>
      <c r="K350" s="29">
        <v>9.1081388548929207E-2</v>
      </c>
      <c r="L350" s="30">
        <f t="shared" si="86"/>
        <v>7.0132669182675494E-2</v>
      </c>
      <c r="M350" s="29">
        <f t="shared" si="87"/>
        <v>2.0948719366253719E-2</v>
      </c>
      <c r="N350" s="28">
        <v>3.8857073272646203E-2</v>
      </c>
      <c r="O350" s="29">
        <f t="shared" si="88"/>
        <v>3.4582795212655122E-2</v>
      </c>
      <c r="P350" s="29">
        <f t="shared" si="89"/>
        <v>4.2742780599910827E-3</v>
      </c>
      <c r="Q350" s="29">
        <v>5.1569813268039999E-2</v>
      </c>
      <c r="R350" s="29">
        <f t="shared" si="90"/>
        <v>4.5897133808555597E-2</v>
      </c>
      <c r="S350" s="29">
        <f t="shared" si="91"/>
        <v>5.6726794594844001E-3</v>
      </c>
      <c r="T350" s="29">
        <v>3.5869949064627198E-2</v>
      </c>
      <c r="U350" s="29">
        <f t="shared" si="92"/>
        <v>3.1924254667518207E-2</v>
      </c>
      <c r="V350" s="29">
        <f t="shared" si="93"/>
        <v>3.945694397108992E-3</v>
      </c>
      <c r="W350" s="29">
        <v>0.107609847193882</v>
      </c>
      <c r="X350" s="29">
        <f t="shared" si="94"/>
        <v>9.577276400255498E-2</v>
      </c>
      <c r="Y350" s="29">
        <f t="shared" si="95"/>
        <v>1.183708319132702E-2</v>
      </c>
    </row>
    <row r="351" spans="1:25" ht="15">
      <c r="A351" s="5" t="s">
        <v>539</v>
      </c>
      <c r="B351" s="38">
        <v>0.57557902867126698</v>
      </c>
      <c r="C351" s="20">
        <f t="shared" si="80"/>
        <v>0.44319585207687556</v>
      </c>
      <c r="D351" s="20">
        <f t="shared" si="81"/>
        <v>0.13238317659439142</v>
      </c>
      <c r="E351" s="29">
        <v>0.76388931356990197</v>
      </c>
      <c r="F351" s="29">
        <f t="shared" si="82"/>
        <v>0.58819477144882448</v>
      </c>
      <c r="G351" s="26">
        <f t="shared" si="83"/>
        <v>0.17569454212107746</v>
      </c>
      <c r="H351" s="29">
        <v>0.53133158784863799</v>
      </c>
      <c r="I351" s="29">
        <f t="shared" si="84"/>
        <v>0.40912532264345125</v>
      </c>
      <c r="J351" s="30">
        <f t="shared" si="85"/>
        <v>0.12220626520518674</v>
      </c>
      <c r="K351" s="29">
        <v>1.59399476354591</v>
      </c>
      <c r="L351" s="30">
        <f t="shared" si="86"/>
        <v>1.2273759679303506</v>
      </c>
      <c r="M351" s="29">
        <f t="shared" si="87"/>
        <v>0.36661879561555932</v>
      </c>
      <c r="N351" s="28">
        <v>0.68002884354408599</v>
      </c>
      <c r="O351" s="29">
        <f t="shared" si="88"/>
        <v>0.6052256707542365</v>
      </c>
      <c r="P351" s="29">
        <f t="shared" si="89"/>
        <v>7.4803172789849465E-2</v>
      </c>
      <c r="Q351" s="29">
        <v>0.902511628510551</v>
      </c>
      <c r="R351" s="29">
        <f t="shared" si="90"/>
        <v>0.80323534937439045</v>
      </c>
      <c r="S351" s="29">
        <f t="shared" si="91"/>
        <v>9.9276279136160606E-2</v>
      </c>
      <c r="T351" s="29">
        <v>0.627751858953699</v>
      </c>
      <c r="U351" s="29">
        <f t="shared" si="92"/>
        <v>0.55869915446879215</v>
      </c>
      <c r="V351" s="29">
        <f t="shared" si="93"/>
        <v>6.9052704484906885E-2</v>
      </c>
      <c r="W351" s="29">
        <v>1.8832555768610999</v>
      </c>
      <c r="X351" s="29">
        <f t="shared" si="94"/>
        <v>1.676097463406379</v>
      </c>
      <c r="Y351" s="29">
        <f t="shared" si="95"/>
        <v>0.20715811345472099</v>
      </c>
    </row>
    <row r="352" spans="1:25" ht="15">
      <c r="A352" s="5" t="s">
        <v>540</v>
      </c>
      <c r="B352" s="38">
        <v>3.8118041964204001E-3</v>
      </c>
      <c r="C352" s="20">
        <f t="shared" si="80"/>
        <v>2.9350892312437083E-3</v>
      </c>
      <c r="D352" s="20">
        <f t="shared" si="81"/>
        <v>8.7671496517669205E-4</v>
      </c>
      <c r="E352" s="29">
        <v>5.0588995533565198E-3</v>
      </c>
      <c r="F352" s="29">
        <f t="shared" si="82"/>
        <v>3.8953526560845204E-3</v>
      </c>
      <c r="G352" s="26">
        <f t="shared" si="83"/>
        <v>1.1635468972719997E-3</v>
      </c>
      <c r="H352" s="29">
        <v>3.51877305350694E-3</v>
      </c>
      <c r="I352" s="29">
        <f t="shared" si="84"/>
        <v>2.7094552512003439E-3</v>
      </c>
      <c r="J352" s="30">
        <f t="shared" si="85"/>
        <v>8.093178023065962E-4</v>
      </c>
      <c r="K352" s="29">
        <v>1.05563191605208E-2</v>
      </c>
      <c r="L352" s="30">
        <f t="shared" si="86"/>
        <v>8.1283657536010152E-3</v>
      </c>
      <c r="M352" s="29">
        <f t="shared" si="87"/>
        <v>2.4279534069197839E-3</v>
      </c>
      <c r="N352" s="28">
        <v>4.5035289167714302E-3</v>
      </c>
      <c r="O352" s="29">
        <f t="shared" si="88"/>
        <v>4.0081407359265726E-3</v>
      </c>
      <c r="P352" s="29">
        <f t="shared" si="89"/>
        <v>4.9538818084485735E-4</v>
      </c>
      <c r="Q352" s="29">
        <v>5.9769335599604402E-3</v>
      </c>
      <c r="R352" s="29">
        <f t="shared" si="90"/>
        <v>5.3194708683647922E-3</v>
      </c>
      <c r="S352" s="29">
        <f t="shared" si="91"/>
        <v>6.5746269159564841E-4</v>
      </c>
      <c r="T352" s="29">
        <v>4.1573216727412597E-3</v>
      </c>
      <c r="U352" s="29">
        <f t="shared" si="92"/>
        <v>3.7000162887397214E-3</v>
      </c>
      <c r="V352" s="29">
        <f t="shared" si="93"/>
        <v>4.5730538400153855E-4</v>
      </c>
      <c r="W352" s="29">
        <v>1.2471965018223801E-2</v>
      </c>
      <c r="X352" s="29">
        <f t="shared" si="94"/>
        <v>1.1100048866219183E-2</v>
      </c>
      <c r="Y352" s="29">
        <f t="shared" si="95"/>
        <v>1.371916152004618E-3</v>
      </c>
    </row>
    <row r="353" spans="1:25" ht="15">
      <c r="A353" s="5" t="s">
        <v>542</v>
      </c>
      <c r="B353" s="38">
        <v>8.0060597314125792E-3</v>
      </c>
      <c r="C353" s="20">
        <f t="shared" si="80"/>
        <v>6.1646659931876863E-3</v>
      </c>
      <c r="D353" s="20">
        <f t="shared" si="81"/>
        <v>1.8413937382248933E-3</v>
      </c>
      <c r="E353" s="29">
        <v>1.06253757833163E-2</v>
      </c>
      <c r="F353" s="29">
        <f t="shared" si="82"/>
        <v>8.1815393531535514E-3</v>
      </c>
      <c r="G353" s="26">
        <f t="shared" si="83"/>
        <v>2.4438364301627492E-3</v>
      </c>
      <c r="H353" s="29">
        <v>7.3905966298365901E-3</v>
      </c>
      <c r="I353" s="29">
        <f t="shared" si="84"/>
        <v>5.6907594049741749E-3</v>
      </c>
      <c r="J353" s="30">
        <f t="shared" si="85"/>
        <v>1.6998372248624158E-3</v>
      </c>
      <c r="K353" s="29">
        <v>2.21717898895098E-2</v>
      </c>
      <c r="L353" s="30">
        <f t="shared" si="86"/>
        <v>1.7072278214922545E-2</v>
      </c>
      <c r="M353" s="29">
        <f t="shared" si="87"/>
        <v>5.0995116745872543E-3</v>
      </c>
      <c r="N353" s="28">
        <v>9.4589122766785706E-3</v>
      </c>
      <c r="O353" s="29">
        <f t="shared" si="88"/>
        <v>8.4184319262439276E-3</v>
      </c>
      <c r="P353" s="29">
        <f t="shared" si="89"/>
        <v>1.0404803504346428E-3</v>
      </c>
      <c r="Q353" s="29">
        <v>1.25535532849941E-2</v>
      </c>
      <c r="R353" s="29">
        <f t="shared" si="90"/>
        <v>1.1172662423644749E-2</v>
      </c>
      <c r="S353" s="29">
        <f t="shared" si="91"/>
        <v>1.3808908613493511E-3</v>
      </c>
      <c r="T353" s="29">
        <v>8.7317616329607699E-3</v>
      </c>
      <c r="U353" s="29">
        <f t="shared" si="92"/>
        <v>7.771267853335085E-3</v>
      </c>
      <c r="V353" s="29">
        <f t="shared" si="93"/>
        <v>9.6049377962568474E-4</v>
      </c>
      <c r="W353" s="29">
        <v>2.6195284898882301E-2</v>
      </c>
      <c r="X353" s="29">
        <f t="shared" si="94"/>
        <v>2.3313803560005248E-2</v>
      </c>
      <c r="Y353" s="29">
        <f t="shared" si="95"/>
        <v>2.8814813388770531E-3</v>
      </c>
    </row>
    <row r="354" spans="1:25" ht="15">
      <c r="A354" s="5" t="s">
        <v>544</v>
      </c>
      <c r="B354" s="38">
        <v>8.5256877497855897E-5</v>
      </c>
      <c r="C354" s="20">
        <f t="shared" si="80"/>
        <v>6.5647795673349043E-5</v>
      </c>
      <c r="D354" s="20">
        <f t="shared" si="81"/>
        <v>1.9609081824506858E-5</v>
      </c>
      <c r="E354" s="29">
        <v>1.1315008779818901E-4</v>
      </c>
      <c r="F354" s="29">
        <f t="shared" si="82"/>
        <v>8.7125567604605532E-5</v>
      </c>
      <c r="G354" s="26">
        <f t="shared" si="83"/>
        <v>2.6024520193583474E-5</v>
      </c>
      <c r="H354" s="29">
        <v>7.8702784221530006E-5</v>
      </c>
      <c r="I354" s="29">
        <f t="shared" si="84"/>
        <v>6.0601143850578108E-5</v>
      </c>
      <c r="J354" s="30">
        <f t="shared" si="85"/>
        <v>1.8101640370951902E-5</v>
      </c>
      <c r="K354" s="29">
        <v>2.3610835266459001E-4</v>
      </c>
      <c r="L354" s="30">
        <f t="shared" si="86"/>
        <v>1.8180343155173431E-4</v>
      </c>
      <c r="M354" s="29">
        <f t="shared" si="87"/>
        <v>5.4304921112855702E-5</v>
      </c>
      <c r="N354" s="28">
        <v>1.00728367298037E-4</v>
      </c>
      <c r="O354" s="29">
        <f t="shared" si="88"/>
        <v>8.9648246895252933E-5</v>
      </c>
      <c r="P354" s="29">
        <f t="shared" si="89"/>
        <v>1.1080120402784071E-5</v>
      </c>
      <c r="Q354" s="29">
        <v>1.3368333368563501E-4</v>
      </c>
      <c r="R354" s="29">
        <f t="shared" si="90"/>
        <v>1.1897816698021516E-4</v>
      </c>
      <c r="S354" s="29">
        <f t="shared" si="91"/>
        <v>1.4705166705419851E-5</v>
      </c>
      <c r="T354" s="29">
        <v>9.29849085388308E-5</v>
      </c>
      <c r="U354" s="29">
        <f t="shared" si="92"/>
        <v>8.2756568599559409E-5</v>
      </c>
      <c r="V354" s="29">
        <f t="shared" si="93"/>
        <v>1.0228339939271388E-5</v>
      </c>
      <c r="W354" s="29">
        <v>2.7895472561649298E-4</v>
      </c>
      <c r="X354" s="29">
        <f t="shared" si="94"/>
        <v>2.4826970579867874E-4</v>
      </c>
      <c r="Y354" s="29">
        <f t="shared" si="95"/>
        <v>3.0685019817814228E-5</v>
      </c>
    </row>
    <row r="355" spans="1:25" ht="15">
      <c r="A355" s="5" t="s">
        <v>545</v>
      </c>
      <c r="B355" s="38">
        <v>0.10537527335397601</v>
      </c>
      <c r="C355" s="20">
        <f t="shared" si="80"/>
        <v>8.1138960482561528E-2</v>
      </c>
      <c r="D355" s="20">
        <f t="shared" si="81"/>
        <v>2.4236312871414482E-2</v>
      </c>
      <c r="E355" s="29">
        <v>0.13985055260862</v>
      </c>
      <c r="F355" s="29">
        <f t="shared" si="82"/>
        <v>0.10768492550863741</v>
      </c>
      <c r="G355" s="26">
        <f t="shared" si="83"/>
        <v>3.2165627099982601E-2</v>
      </c>
      <c r="H355" s="29">
        <v>9.72745852822402E-2</v>
      </c>
      <c r="I355" s="29">
        <f t="shared" si="84"/>
        <v>7.490143066732495E-2</v>
      </c>
      <c r="J355" s="30">
        <f t="shared" si="85"/>
        <v>2.2373154614915246E-2</v>
      </c>
      <c r="K355" s="29">
        <v>0.29182375584672099</v>
      </c>
      <c r="L355" s="30">
        <f t="shared" si="86"/>
        <v>0.22470429200197517</v>
      </c>
      <c r="M355" s="29">
        <f t="shared" si="87"/>
        <v>6.7119463844745833E-2</v>
      </c>
      <c r="N355" s="28">
        <v>0.124497630572938</v>
      </c>
      <c r="O355" s="29">
        <f t="shared" si="88"/>
        <v>0.11080289120991482</v>
      </c>
      <c r="P355" s="29">
        <f t="shared" si="89"/>
        <v>1.369473936302318E-2</v>
      </c>
      <c r="Q355" s="29">
        <v>0.16522910811915201</v>
      </c>
      <c r="R355" s="29">
        <f t="shared" si="90"/>
        <v>0.14705390622604528</v>
      </c>
      <c r="S355" s="29">
        <f t="shared" si="91"/>
        <v>1.8175201893106722E-2</v>
      </c>
      <c r="T355" s="29">
        <v>0.114926917835105</v>
      </c>
      <c r="U355" s="29">
        <f t="shared" si="92"/>
        <v>0.10228495687324346</v>
      </c>
      <c r="V355" s="29">
        <f t="shared" si="93"/>
        <v>1.2641960961861551E-2</v>
      </c>
      <c r="W355" s="29">
        <v>0.34478075350531601</v>
      </c>
      <c r="X355" s="29">
        <f t="shared" si="94"/>
        <v>0.30685487061973127</v>
      </c>
      <c r="Y355" s="29">
        <f t="shared" si="95"/>
        <v>3.7925882885584759E-2</v>
      </c>
    </row>
    <row r="356" spans="1:25" ht="15">
      <c r="A356" s="5" t="s">
        <v>548</v>
      </c>
      <c r="B356" s="38">
        <v>0.101743351869177</v>
      </c>
      <c r="C356" s="20">
        <f t="shared" si="80"/>
        <v>7.8342380939266293E-2</v>
      </c>
      <c r="D356" s="20">
        <f t="shared" si="81"/>
        <v>2.3400970929910711E-2</v>
      </c>
      <c r="E356" s="29">
        <v>0.13503038739800099</v>
      </c>
      <c r="F356" s="29">
        <f t="shared" si="82"/>
        <v>0.10397339829646077</v>
      </c>
      <c r="G356" s="26">
        <f t="shared" si="83"/>
        <v>3.1056989101540231E-2</v>
      </c>
      <c r="H356" s="29">
        <v>9.3921866518467997E-2</v>
      </c>
      <c r="I356" s="29">
        <f t="shared" si="84"/>
        <v>7.2319837219220362E-2</v>
      </c>
      <c r="J356" s="30">
        <f t="shared" si="85"/>
        <v>2.1602029299247639E-2</v>
      </c>
      <c r="K356" s="29">
        <v>0.28176559955540398</v>
      </c>
      <c r="L356" s="30">
        <f t="shared" si="86"/>
        <v>0.21695951165766106</v>
      </c>
      <c r="M356" s="29">
        <f t="shared" si="87"/>
        <v>6.480608789774292E-2</v>
      </c>
      <c r="N356" s="28">
        <v>0.120206627523622</v>
      </c>
      <c r="O356" s="29">
        <f t="shared" si="88"/>
        <v>0.10698389849602359</v>
      </c>
      <c r="P356" s="29">
        <f t="shared" si="89"/>
        <v>1.3222729027598421E-2</v>
      </c>
      <c r="Q356" s="29">
        <v>0.15953423181096599</v>
      </c>
      <c r="R356" s="29">
        <f t="shared" si="90"/>
        <v>0.14198546631175973</v>
      </c>
      <c r="S356" s="29">
        <f t="shared" si="91"/>
        <v>1.7548765499206257E-2</v>
      </c>
      <c r="T356" s="29">
        <v>0.11096578417650101</v>
      </c>
      <c r="U356" s="29">
        <f t="shared" si="92"/>
        <v>9.8759547917085896E-2</v>
      </c>
      <c r="V356" s="29">
        <f t="shared" si="93"/>
        <v>1.2206236259415111E-2</v>
      </c>
      <c r="W356" s="29">
        <v>0.33289735252950298</v>
      </c>
      <c r="X356" s="29">
        <f t="shared" si="94"/>
        <v>0.29627864375125768</v>
      </c>
      <c r="Y356" s="29">
        <f t="shared" si="95"/>
        <v>3.6618708778245329E-2</v>
      </c>
    </row>
    <row r="357" spans="1:25" ht="15">
      <c r="A357" s="5" t="s">
        <v>549</v>
      </c>
      <c r="B357" s="38">
        <v>5.2749219573454999E-2</v>
      </c>
      <c r="C357" s="20">
        <f t="shared" si="80"/>
        <v>4.0616899071560353E-2</v>
      </c>
      <c r="D357" s="20">
        <f t="shared" si="81"/>
        <v>1.2132320501894651E-2</v>
      </c>
      <c r="E357" s="29">
        <v>7.0007007073095096E-2</v>
      </c>
      <c r="F357" s="29">
        <f t="shared" si="82"/>
        <v>5.3905395446283227E-2</v>
      </c>
      <c r="G357" s="26">
        <f t="shared" si="83"/>
        <v>1.6101611626811872E-2</v>
      </c>
      <c r="H357" s="29">
        <v>4.86941413734997E-2</v>
      </c>
      <c r="I357" s="29">
        <f t="shared" si="84"/>
        <v>3.7494488857594772E-2</v>
      </c>
      <c r="J357" s="30">
        <f t="shared" si="85"/>
        <v>1.1199652515904931E-2</v>
      </c>
      <c r="K357" s="29">
        <v>0.14608242412049899</v>
      </c>
      <c r="L357" s="30">
        <f t="shared" si="86"/>
        <v>0.11248346657278423</v>
      </c>
      <c r="M357" s="29">
        <f t="shared" si="87"/>
        <v>3.3598957547714768E-2</v>
      </c>
      <c r="N357" s="28">
        <v>6.2321573576435599E-2</v>
      </c>
      <c r="O357" s="29">
        <f t="shared" si="88"/>
        <v>5.5466200483027681E-2</v>
      </c>
      <c r="P357" s="29">
        <f t="shared" si="89"/>
        <v>6.8553730934079156E-3</v>
      </c>
      <c r="Q357" s="29">
        <v>8.2711116438346499E-2</v>
      </c>
      <c r="R357" s="29">
        <f t="shared" si="90"/>
        <v>7.3612893630128379E-2</v>
      </c>
      <c r="S357" s="29">
        <f t="shared" si="91"/>
        <v>9.0982228082181153E-3</v>
      </c>
      <c r="T357" s="29">
        <v>5.7530623938881302E-2</v>
      </c>
      <c r="U357" s="29">
        <f t="shared" si="92"/>
        <v>5.1202255305604356E-2</v>
      </c>
      <c r="V357" s="29">
        <f t="shared" si="93"/>
        <v>6.3283686332769431E-3</v>
      </c>
      <c r="W357" s="29">
        <v>0.17259187181664401</v>
      </c>
      <c r="X357" s="29">
        <f t="shared" si="94"/>
        <v>0.15360676591681316</v>
      </c>
      <c r="Y357" s="29">
        <f t="shared" si="95"/>
        <v>1.898510589983084E-2</v>
      </c>
    </row>
    <row r="358" spans="1:25" ht="15">
      <c r="A358" s="5" t="s">
        <v>550</v>
      </c>
      <c r="B358" s="38">
        <v>0</v>
      </c>
      <c r="C358" s="20">
        <f t="shared" si="80"/>
        <v>0</v>
      </c>
      <c r="D358" s="20">
        <f t="shared" si="81"/>
        <v>0</v>
      </c>
      <c r="E358" s="29">
        <v>0</v>
      </c>
      <c r="F358" s="29">
        <f t="shared" si="82"/>
        <v>0</v>
      </c>
      <c r="G358" s="26">
        <f t="shared" si="83"/>
        <v>0</v>
      </c>
      <c r="H358" s="29">
        <v>0</v>
      </c>
      <c r="I358" s="29">
        <f t="shared" si="84"/>
        <v>0</v>
      </c>
      <c r="J358" s="30">
        <f t="shared" si="85"/>
        <v>0</v>
      </c>
      <c r="K358" s="29">
        <v>0</v>
      </c>
      <c r="L358" s="30">
        <f t="shared" si="86"/>
        <v>0</v>
      </c>
      <c r="M358" s="29">
        <f t="shared" si="87"/>
        <v>0</v>
      </c>
      <c r="N358" s="28">
        <v>0</v>
      </c>
      <c r="O358" s="29">
        <f t="shared" si="88"/>
        <v>0</v>
      </c>
      <c r="P358" s="29">
        <f t="shared" si="89"/>
        <v>0</v>
      </c>
      <c r="Q358" s="29">
        <v>0</v>
      </c>
      <c r="R358" s="29">
        <f t="shared" si="90"/>
        <v>0</v>
      </c>
      <c r="S358" s="29">
        <f t="shared" si="91"/>
        <v>0</v>
      </c>
      <c r="T358" s="29">
        <v>0</v>
      </c>
      <c r="U358" s="29">
        <f t="shared" si="92"/>
        <v>0</v>
      </c>
      <c r="V358" s="29">
        <f t="shared" si="93"/>
        <v>0</v>
      </c>
      <c r="W358" s="29">
        <v>0</v>
      </c>
      <c r="X358" s="29">
        <f t="shared" si="94"/>
        <v>0</v>
      </c>
      <c r="Y358" s="29">
        <f t="shared" si="95"/>
        <v>0</v>
      </c>
    </row>
    <row r="359" spans="1:25" ht="15">
      <c r="A359" s="5" t="s">
        <v>551</v>
      </c>
      <c r="B359" s="38">
        <v>7.5154879914896703E-3</v>
      </c>
      <c r="C359" s="20">
        <f t="shared" si="80"/>
        <v>5.7869257534470461E-3</v>
      </c>
      <c r="D359" s="20">
        <f t="shared" si="81"/>
        <v>1.7285622380426241E-3</v>
      </c>
      <c r="E359" s="29">
        <v>9.9743053116703607E-3</v>
      </c>
      <c r="F359" s="29">
        <f t="shared" si="82"/>
        <v>7.680215089986178E-3</v>
      </c>
      <c r="G359" s="26">
        <f t="shared" si="83"/>
        <v>2.2940902216841831E-3</v>
      </c>
      <c r="H359" s="29">
        <v>6.9377374245096803E-3</v>
      </c>
      <c r="I359" s="29">
        <f t="shared" si="84"/>
        <v>5.3420578168724541E-3</v>
      </c>
      <c r="J359" s="30">
        <f t="shared" si="85"/>
        <v>1.5956796076372266E-3</v>
      </c>
      <c r="K359" s="29">
        <v>2.0813212273528999E-2</v>
      </c>
      <c r="L359" s="30">
        <f t="shared" si="86"/>
        <v>1.6026173450617329E-2</v>
      </c>
      <c r="M359" s="29">
        <f t="shared" si="87"/>
        <v>4.7870388229116698E-3</v>
      </c>
      <c r="N359" s="28">
        <v>8.8793169190344405E-3</v>
      </c>
      <c r="O359" s="29">
        <f t="shared" si="88"/>
        <v>7.9025920579406522E-3</v>
      </c>
      <c r="P359" s="29">
        <f t="shared" si="89"/>
        <v>9.767248610937885E-4</v>
      </c>
      <c r="Q359" s="29">
        <v>1.17843336334006E-2</v>
      </c>
      <c r="R359" s="29">
        <f t="shared" si="90"/>
        <v>1.0488056933726534E-2</v>
      </c>
      <c r="S359" s="29">
        <f t="shared" si="91"/>
        <v>1.2962766996740661E-3</v>
      </c>
      <c r="T359" s="29">
        <v>8.1967224700543705E-3</v>
      </c>
      <c r="U359" s="29">
        <f t="shared" si="92"/>
        <v>7.2950829983483897E-3</v>
      </c>
      <c r="V359" s="29">
        <f t="shared" si="93"/>
        <v>9.0163947170598079E-4</v>
      </c>
      <c r="W359" s="29">
        <v>2.4590167410163101E-2</v>
      </c>
      <c r="X359" s="29">
        <f t="shared" si="94"/>
        <v>2.188524899504516E-2</v>
      </c>
      <c r="Y359" s="29">
        <f t="shared" si="95"/>
        <v>2.7049184151179411E-3</v>
      </c>
    </row>
    <row r="360" spans="1:25" ht="15">
      <c r="A360" s="5" t="s">
        <v>553</v>
      </c>
      <c r="B360" s="38">
        <v>1.2586128491551201</v>
      </c>
      <c r="C360" s="20">
        <f t="shared" si="80"/>
        <v>0.96913189384944243</v>
      </c>
      <c r="D360" s="20">
        <f t="shared" si="81"/>
        <v>0.28948095530567763</v>
      </c>
      <c r="E360" s="29">
        <v>1.6703890473752301</v>
      </c>
      <c r="F360" s="29">
        <f t="shared" si="82"/>
        <v>1.2861995664789272</v>
      </c>
      <c r="G360" s="26">
        <f t="shared" si="83"/>
        <v>0.38418948089630295</v>
      </c>
      <c r="H360" s="29">
        <v>1.16185741716838</v>
      </c>
      <c r="I360" s="29">
        <f t="shared" si="84"/>
        <v>0.89463021121965258</v>
      </c>
      <c r="J360" s="30">
        <f t="shared" si="85"/>
        <v>0.2672272059487274</v>
      </c>
      <c r="K360" s="29">
        <v>3.4855722515051601</v>
      </c>
      <c r="L360" s="30">
        <f t="shared" si="86"/>
        <v>2.6838906336589732</v>
      </c>
      <c r="M360" s="29">
        <f t="shared" si="87"/>
        <v>0.80168161784618686</v>
      </c>
      <c r="N360" s="28">
        <v>1.4870122044865399</v>
      </c>
      <c r="O360" s="29">
        <f t="shared" si="88"/>
        <v>1.3234408619930205</v>
      </c>
      <c r="P360" s="29">
        <f t="shared" si="89"/>
        <v>0.1635713424935194</v>
      </c>
      <c r="Q360" s="29">
        <v>1.9735130634928799</v>
      </c>
      <c r="R360" s="29">
        <f t="shared" si="90"/>
        <v>1.7564266265086632</v>
      </c>
      <c r="S360" s="29">
        <f t="shared" si="91"/>
        <v>0.21708643698421679</v>
      </c>
      <c r="T360" s="29">
        <v>1.37269865023416</v>
      </c>
      <c r="U360" s="29">
        <f t="shared" si="92"/>
        <v>1.2217017987084025</v>
      </c>
      <c r="V360" s="29">
        <f t="shared" si="93"/>
        <v>0.15099685152575762</v>
      </c>
      <c r="W360" s="29">
        <v>4.1180959507024797</v>
      </c>
      <c r="X360" s="29">
        <f t="shared" si="94"/>
        <v>3.6651053961252069</v>
      </c>
      <c r="Y360" s="29">
        <f t="shared" si="95"/>
        <v>0.45299055457727277</v>
      </c>
    </row>
    <row r="361" spans="1:25" ht="15">
      <c r="A361" s="5" t="s">
        <v>554</v>
      </c>
      <c r="B361" s="38">
        <v>0.73832388786492698</v>
      </c>
      <c r="C361" s="20">
        <f t="shared" si="80"/>
        <v>0.56850939365599373</v>
      </c>
      <c r="D361" s="20">
        <f t="shared" si="81"/>
        <v>0.16981449420893321</v>
      </c>
      <c r="E361" s="29">
        <v>0.97987886944977298</v>
      </c>
      <c r="F361" s="29">
        <f t="shared" si="82"/>
        <v>0.75450672947632524</v>
      </c>
      <c r="G361" s="26">
        <f t="shared" si="83"/>
        <v>0.22537213997344779</v>
      </c>
      <c r="H361" s="29">
        <v>0.68156549169532699</v>
      </c>
      <c r="I361" s="29">
        <f t="shared" si="84"/>
        <v>0.5248054286054018</v>
      </c>
      <c r="J361" s="30">
        <f t="shared" si="85"/>
        <v>0.15676006308992521</v>
      </c>
      <c r="K361" s="29">
        <v>2.04469647508598</v>
      </c>
      <c r="L361" s="30">
        <f t="shared" si="86"/>
        <v>1.5744162858162045</v>
      </c>
      <c r="M361" s="29">
        <f t="shared" si="87"/>
        <v>0.47028018926977538</v>
      </c>
      <c r="N361" s="28">
        <v>0.87230686772036004</v>
      </c>
      <c r="O361" s="29">
        <f t="shared" si="88"/>
        <v>0.77635311227112047</v>
      </c>
      <c r="P361" s="29">
        <f t="shared" si="89"/>
        <v>9.5953755449239606E-2</v>
      </c>
      <c r="Q361" s="29">
        <v>1.1576966171673899</v>
      </c>
      <c r="R361" s="29">
        <f t="shared" si="90"/>
        <v>1.0303499892789771</v>
      </c>
      <c r="S361" s="29">
        <f t="shared" si="91"/>
        <v>0.12734662788841289</v>
      </c>
      <c r="T361" s="29">
        <v>0.80524857583343601</v>
      </c>
      <c r="U361" s="29">
        <f t="shared" si="92"/>
        <v>0.71667123249175801</v>
      </c>
      <c r="V361" s="29">
        <f t="shared" si="93"/>
        <v>8.8577343341677967E-2</v>
      </c>
      <c r="W361" s="29">
        <v>2.41574572750031</v>
      </c>
      <c r="X361" s="29">
        <f t="shared" si="94"/>
        <v>2.1500136974752762</v>
      </c>
      <c r="Y361" s="29">
        <f t="shared" si="95"/>
        <v>0.26573203002503409</v>
      </c>
    </row>
    <row r="362" spans="1:25" ht="15">
      <c r="A362" s="5" t="s">
        <v>555</v>
      </c>
      <c r="B362" s="38">
        <v>1.5545118474203799E-3</v>
      </c>
      <c r="C362" s="20">
        <f t="shared" si="80"/>
        <v>1.1969741225136925E-3</v>
      </c>
      <c r="D362" s="20">
        <f t="shared" si="81"/>
        <v>3.5753772490668741E-4</v>
      </c>
      <c r="E362" s="29">
        <v>2.0630963410941802E-3</v>
      </c>
      <c r="F362" s="29">
        <f t="shared" si="82"/>
        <v>1.5885841826425188E-3</v>
      </c>
      <c r="G362" s="26">
        <f t="shared" si="83"/>
        <v>4.7451215845166147E-4</v>
      </c>
      <c r="H362" s="29">
        <v>1.4350092812209199E-3</v>
      </c>
      <c r="I362" s="29">
        <f t="shared" si="84"/>
        <v>1.1049571465401083E-3</v>
      </c>
      <c r="J362" s="30">
        <f t="shared" si="85"/>
        <v>3.3005213468081159E-4</v>
      </c>
      <c r="K362" s="29">
        <v>4.3050278436627502E-3</v>
      </c>
      <c r="L362" s="30">
        <f t="shared" si="86"/>
        <v>3.3148714396203176E-3</v>
      </c>
      <c r="M362" s="29">
        <f t="shared" si="87"/>
        <v>9.9015640404243261E-4</v>
      </c>
      <c r="N362" s="28">
        <v>1.8366077310308199E-3</v>
      </c>
      <c r="O362" s="29">
        <f t="shared" si="88"/>
        <v>1.6345808806174297E-3</v>
      </c>
      <c r="P362" s="29">
        <f t="shared" si="89"/>
        <v>2.0202685041339019E-4</v>
      </c>
      <c r="Q362" s="29">
        <v>2.43748460084287E-3</v>
      </c>
      <c r="R362" s="29">
        <f t="shared" si="90"/>
        <v>2.1693612947501543E-3</v>
      </c>
      <c r="S362" s="29">
        <f t="shared" si="91"/>
        <v>2.6812330609271568E-4</v>
      </c>
      <c r="T362" s="29">
        <v>1.6954191403332601E-3</v>
      </c>
      <c r="U362" s="29">
        <f t="shared" si="92"/>
        <v>1.5089230348966016E-3</v>
      </c>
      <c r="V362" s="29">
        <f t="shared" si="93"/>
        <v>1.8649610543665862E-4</v>
      </c>
      <c r="W362" s="29">
        <v>5.08625742099977E-3</v>
      </c>
      <c r="X362" s="29">
        <f t="shared" si="94"/>
        <v>4.5267691046897958E-3</v>
      </c>
      <c r="Y362" s="29">
        <f t="shared" si="95"/>
        <v>5.5948831630997476E-4</v>
      </c>
    </row>
    <row r="363" spans="1:25" ht="15">
      <c r="A363" s="5" t="s">
        <v>557</v>
      </c>
      <c r="B363" s="38">
        <v>0.154486954800168</v>
      </c>
      <c r="C363" s="20">
        <f t="shared" si="80"/>
        <v>0.11895495519612936</v>
      </c>
      <c r="D363" s="20">
        <f t="shared" si="81"/>
        <v>3.553199960403864E-2</v>
      </c>
      <c r="E363" s="29">
        <v>0.20502994025031601</v>
      </c>
      <c r="F363" s="29">
        <f t="shared" si="82"/>
        <v>0.15787305399274335</v>
      </c>
      <c r="G363" s="26">
        <f t="shared" si="83"/>
        <v>4.7156886257572687E-2</v>
      </c>
      <c r="H363" s="29">
        <v>0.14261082302697101</v>
      </c>
      <c r="I363" s="29">
        <f t="shared" si="84"/>
        <v>0.10981033373076768</v>
      </c>
      <c r="J363" s="30">
        <f t="shared" si="85"/>
        <v>3.2800489296203335E-2</v>
      </c>
      <c r="K363" s="29">
        <v>0.42783246908091399</v>
      </c>
      <c r="L363" s="30">
        <f t="shared" si="86"/>
        <v>0.32943100119230379</v>
      </c>
      <c r="M363" s="29">
        <f t="shared" si="87"/>
        <v>9.840146788861022E-2</v>
      </c>
      <c r="N363" s="28">
        <v>0.18252156521047699</v>
      </c>
      <c r="O363" s="29">
        <f t="shared" si="88"/>
        <v>0.16244419303732452</v>
      </c>
      <c r="P363" s="29">
        <f t="shared" si="89"/>
        <v>2.0077372173152471E-2</v>
      </c>
      <c r="Q363" s="29">
        <v>0.242236541317712</v>
      </c>
      <c r="R363" s="29">
        <f t="shared" si="90"/>
        <v>0.21559052177276367</v>
      </c>
      <c r="S363" s="29">
        <f t="shared" si="91"/>
        <v>2.6646019544948319E-2</v>
      </c>
      <c r="T363" s="29">
        <v>0.16849028235754199</v>
      </c>
      <c r="U363" s="29">
        <f t="shared" si="92"/>
        <v>0.14995635129821236</v>
      </c>
      <c r="V363" s="29">
        <f t="shared" si="93"/>
        <v>1.8533931059329618E-2</v>
      </c>
      <c r="W363" s="29">
        <v>0.50547084707262702</v>
      </c>
      <c r="X363" s="29">
        <f t="shared" si="94"/>
        <v>0.44986905389463805</v>
      </c>
      <c r="Y363" s="29">
        <f t="shared" si="95"/>
        <v>5.5601793177988974E-2</v>
      </c>
    </row>
    <row r="364" spans="1:25" ht="15">
      <c r="A364" s="5" t="s">
        <v>559</v>
      </c>
      <c r="B364" s="38">
        <v>5.2374908816367304E-9</v>
      </c>
      <c r="C364" s="20">
        <f t="shared" si="80"/>
        <v>4.0328679788602825E-9</v>
      </c>
      <c r="D364" s="20">
        <f t="shared" si="81"/>
        <v>1.2046229027764481E-9</v>
      </c>
      <c r="E364" s="29">
        <v>6.9510234305064199E-9</v>
      </c>
      <c r="F364" s="29">
        <f t="shared" si="82"/>
        <v>5.3522880414899432E-9</v>
      </c>
      <c r="G364" s="26">
        <f t="shared" si="83"/>
        <v>1.5987353890164766E-9</v>
      </c>
      <c r="H364" s="29">
        <v>4.8348605627745797E-9</v>
      </c>
      <c r="I364" s="29">
        <f t="shared" si="84"/>
        <v>3.7228426333364262E-9</v>
      </c>
      <c r="J364" s="30">
        <f t="shared" si="85"/>
        <v>1.1120179294381534E-9</v>
      </c>
      <c r="K364" s="29">
        <v>1.4504581688323699E-8</v>
      </c>
      <c r="L364" s="30">
        <f t="shared" si="86"/>
        <v>1.1168527900009249E-8</v>
      </c>
      <c r="M364" s="29">
        <f t="shared" si="87"/>
        <v>3.3360537883144512E-9</v>
      </c>
      <c r="N364" s="28">
        <v>6.1879336978872104E-9</v>
      </c>
      <c r="O364" s="29">
        <f t="shared" si="88"/>
        <v>5.507260991119617E-9</v>
      </c>
      <c r="P364" s="29">
        <f t="shared" si="89"/>
        <v>6.806727067675932E-10</v>
      </c>
      <c r="Q364" s="29">
        <v>8.2124194757533799E-9</v>
      </c>
      <c r="R364" s="29">
        <f t="shared" si="90"/>
        <v>7.3090533334205079E-9</v>
      </c>
      <c r="S364" s="29">
        <f t="shared" si="91"/>
        <v>9.0336614233287176E-10</v>
      </c>
      <c r="T364" s="29">
        <v>5.7122384128388903E-9</v>
      </c>
      <c r="U364" s="29">
        <f t="shared" si="92"/>
        <v>5.0838921874266121E-9</v>
      </c>
      <c r="V364" s="29">
        <f t="shared" si="93"/>
        <v>6.2834622541227792E-10</v>
      </c>
      <c r="W364" s="29">
        <v>1.7136715238516701E-8</v>
      </c>
      <c r="X364" s="29">
        <f t="shared" si="94"/>
        <v>1.5251676562279865E-8</v>
      </c>
      <c r="Y364" s="29">
        <f t="shared" si="95"/>
        <v>1.8850386762368372E-9</v>
      </c>
    </row>
    <row r="365" spans="1:25" ht="15">
      <c r="A365" s="5" t="s">
        <v>560</v>
      </c>
      <c r="B365" s="38">
        <v>0.93314659395940802</v>
      </c>
      <c r="C365" s="20">
        <f t="shared" si="80"/>
        <v>0.7185228773487442</v>
      </c>
      <c r="D365" s="20">
        <f t="shared" si="81"/>
        <v>0.21462371661066384</v>
      </c>
      <c r="E365" s="29">
        <v>1.23844107518181</v>
      </c>
      <c r="F365" s="29">
        <f t="shared" si="82"/>
        <v>0.95359962788999375</v>
      </c>
      <c r="G365" s="26">
        <f t="shared" si="83"/>
        <v>0.28484144729181632</v>
      </c>
      <c r="H365" s="29">
        <v>0.86141126894179199</v>
      </c>
      <c r="I365" s="29">
        <f t="shared" si="84"/>
        <v>0.66328667708517985</v>
      </c>
      <c r="J365" s="30">
        <f t="shared" si="85"/>
        <v>0.19812459185661216</v>
      </c>
      <c r="K365" s="29">
        <v>2.5842338068253801</v>
      </c>
      <c r="L365" s="30">
        <f t="shared" si="86"/>
        <v>1.9898600312555428</v>
      </c>
      <c r="M365" s="29">
        <f t="shared" si="87"/>
        <v>0.59437377556983739</v>
      </c>
      <c r="N365" s="28">
        <v>1.10248387717014</v>
      </c>
      <c r="O365" s="29">
        <f t="shared" si="88"/>
        <v>0.98121065068142455</v>
      </c>
      <c r="P365" s="29">
        <f t="shared" si="89"/>
        <v>0.1212732264887154</v>
      </c>
      <c r="Q365" s="29">
        <v>1.46317987661495</v>
      </c>
      <c r="R365" s="29">
        <f t="shared" si="90"/>
        <v>1.3022300901873054</v>
      </c>
      <c r="S365" s="29">
        <f t="shared" si="91"/>
        <v>0.16094978642764449</v>
      </c>
      <c r="T365" s="29">
        <v>1.0177308064656601</v>
      </c>
      <c r="U365" s="29">
        <f t="shared" si="92"/>
        <v>0.90578041775443752</v>
      </c>
      <c r="V365" s="29">
        <f t="shared" si="93"/>
        <v>0.11195038871122261</v>
      </c>
      <c r="W365" s="29">
        <v>3.0531924193969902</v>
      </c>
      <c r="X365" s="29">
        <f t="shared" si="94"/>
        <v>2.7173412532633212</v>
      </c>
      <c r="Y365" s="29">
        <f t="shared" si="95"/>
        <v>0.33585116613366894</v>
      </c>
    </row>
    <row r="366" spans="1:25" ht="15">
      <c r="A366" s="5" t="s">
        <v>561</v>
      </c>
      <c r="B366" s="38">
        <v>0</v>
      </c>
      <c r="C366" s="20">
        <f t="shared" si="80"/>
        <v>0</v>
      </c>
      <c r="D366" s="20">
        <f t="shared" si="81"/>
        <v>0</v>
      </c>
      <c r="E366" s="29">
        <v>0</v>
      </c>
      <c r="F366" s="29">
        <f t="shared" si="82"/>
        <v>0</v>
      </c>
      <c r="G366" s="26">
        <f t="shared" si="83"/>
        <v>0</v>
      </c>
      <c r="H366" s="29">
        <v>0</v>
      </c>
      <c r="I366" s="29">
        <f t="shared" si="84"/>
        <v>0</v>
      </c>
      <c r="J366" s="30">
        <f t="shared" si="85"/>
        <v>0</v>
      </c>
      <c r="K366" s="29">
        <v>0</v>
      </c>
      <c r="L366" s="30">
        <f t="shared" si="86"/>
        <v>0</v>
      </c>
      <c r="M366" s="29">
        <f t="shared" si="87"/>
        <v>0</v>
      </c>
      <c r="N366" s="28">
        <v>0</v>
      </c>
      <c r="O366" s="29">
        <f t="shared" si="88"/>
        <v>0</v>
      </c>
      <c r="P366" s="29">
        <f t="shared" si="89"/>
        <v>0</v>
      </c>
      <c r="Q366" s="29">
        <v>0</v>
      </c>
      <c r="R366" s="29">
        <f t="shared" si="90"/>
        <v>0</v>
      </c>
      <c r="S366" s="29">
        <f t="shared" si="91"/>
        <v>0</v>
      </c>
      <c r="T366" s="29">
        <v>0</v>
      </c>
      <c r="U366" s="29">
        <f t="shared" si="92"/>
        <v>0</v>
      </c>
      <c r="V366" s="29">
        <f t="shared" si="93"/>
        <v>0</v>
      </c>
      <c r="W366" s="29">
        <v>0</v>
      </c>
      <c r="X366" s="29">
        <f t="shared" si="94"/>
        <v>0</v>
      </c>
      <c r="Y366" s="29">
        <f t="shared" si="95"/>
        <v>0</v>
      </c>
    </row>
    <row r="367" spans="1:25" ht="15">
      <c r="A367" s="5" t="s">
        <v>562</v>
      </c>
      <c r="B367" s="38">
        <v>866.68592037916005</v>
      </c>
      <c r="C367" s="20">
        <f t="shared" si="80"/>
        <v>667.34815869195324</v>
      </c>
      <c r="D367" s="20">
        <f t="shared" si="81"/>
        <v>199.33776168720681</v>
      </c>
      <c r="E367" s="29">
        <v>1150.23668309718</v>
      </c>
      <c r="F367" s="29">
        <f t="shared" si="82"/>
        <v>885.68224598482868</v>
      </c>
      <c r="G367" s="26">
        <f t="shared" si="83"/>
        <v>264.55443711235142</v>
      </c>
      <c r="H367" s="29">
        <v>800.05973689517998</v>
      </c>
      <c r="I367" s="29">
        <f t="shared" si="84"/>
        <v>616.04599740928859</v>
      </c>
      <c r="J367" s="30">
        <f t="shared" si="85"/>
        <v>184.01373948589139</v>
      </c>
      <c r="K367" s="29">
        <v>2400.1792106855401</v>
      </c>
      <c r="L367" s="30">
        <f t="shared" si="86"/>
        <v>1848.1379922278659</v>
      </c>
      <c r="M367" s="29">
        <f t="shared" si="87"/>
        <v>552.04121845767429</v>
      </c>
      <c r="N367" s="28">
        <v>1023.96264421231</v>
      </c>
      <c r="O367" s="29">
        <f t="shared" si="88"/>
        <v>911.32675334895589</v>
      </c>
      <c r="P367" s="29">
        <f t="shared" si="89"/>
        <v>112.63589086335411</v>
      </c>
      <c r="Q367" s="29">
        <v>1358.96911187725</v>
      </c>
      <c r="R367" s="29">
        <f t="shared" si="90"/>
        <v>1209.4825095707527</v>
      </c>
      <c r="S367" s="29">
        <f t="shared" si="91"/>
        <v>149.4866023064975</v>
      </c>
      <c r="T367" s="29">
        <v>945.24586641558994</v>
      </c>
      <c r="U367" s="29">
        <f t="shared" si="92"/>
        <v>841.26882110987503</v>
      </c>
      <c r="V367" s="29">
        <f t="shared" si="93"/>
        <v>103.9770453057149</v>
      </c>
      <c r="W367" s="29">
        <v>2835.7375992467701</v>
      </c>
      <c r="X367" s="29">
        <f t="shared" si="94"/>
        <v>2523.8064633296253</v>
      </c>
      <c r="Y367" s="29">
        <f t="shared" si="95"/>
        <v>311.93113591714473</v>
      </c>
    </row>
    <row r="368" spans="1:25" ht="15">
      <c r="A368" s="5" t="s">
        <v>564</v>
      </c>
      <c r="B368" s="38">
        <v>1.54106228706903E-2</v>
      </c>
      <c r="C368" s="20">
        <f t="shared" si="80"/>
        <v>1.1866179610431531E-2</v>
      </c>
      <c r="D368" s="20">
        <f t="shared" si="81"/>
        <v>3.5444432602587689E-3</v>
      </c>
      <c r="E368" s="29">
        <v>2.0452465326181401E-2</v>
      </c>
      <c r="F368" s="29">
        <f t="shared" si="82"/>
        <v>1.5748398301159677E-2</v>
      </c>
      <c r="G368" s="26">
        <f t="shared" si="83"/>
        <v>4.7040670250217227E-3</v>
      </c>
      <c r="H368" s="29">
        <v>1.4225936512181301E-2</v>
      </c>
      <c r="I368" s="29">
        <f t="shared" si="84"/>
        <v>1.0953971114379601E-2</v>
      </c>
      <c r="J368" s="30">
        <f t="shared" si="85"/>
        <v>3.2719653978016991E-3</v>
      </c>
      <c r="K368" s="29">
        <v>4.2677809536543897E-2</v>
      </c>
      <c r="L368" s="30">
        <f t="shared" si="86"/>
        <v>3.2861913343138802E-2</v>
      </c>
      <c r="M368" s="29">
        <f t="shared" si="87"/>
        <v>9.8158961934050968E-3</v>
      </c>
      <c r="N368" s="28">
        <v>1.8207174909138101E-2</v>
      </c>
      <c r="O368" s="29">
        <f t="shared" si="88"/>
        <v>1.6204385669132911E-2</v>
      </c>
      <c r="P368" s="29">
        <f t="shared" si="89"/>
        <v>2.0027892400051911E-3</v>
      </c>
      <c r="Q368" s="29">
        <v>2.4163956034840402E-2</v>
      </c>
      <c r="R368" s="29">
        <f t="shared" si="90"/>
        <v>2.1505920871007958E-2</v>
      </c>
      <c r="S368" s="29">
        <f t="shared" si="91"/>
        <v>2.6580351638324441E-3</v>
      </c>
      <c r="T368" s="29">
        <v>1.6807504569864101E-2</v>
      </c>
      <c r="U368" s="29">
        <f t="shared" si="92"/>
        <v>1.495867906717905E-2</v>
      </c>
      <c r="V368" s="29">
        <f t="shared" si="93"/>
        <v>1.848825502685051E-3</v>
      </c>
      <c r="W368" s="29">
        <v>5.04225137095922E-2</v>
      </c>
      <c r="X368" s="29">
        <f t="shared" si="94"/>
        <v>4.4876037201537058E-2</v>
      </c>
      <c r="Y368" s="29">
        <f t="shared" si="95"/>
        <v>5.5464765080551421E-3</v>
      </c>
    </row>
    <row r="369" spans="1:25" ht="15">
      <c r="A369" s="5" t="s">
        <v>565</v>
      </c>
      <c r="B369" s="38">
        <v>0</v>
      </c>
      <c r="C369" s="20">
        <f t="shared" si="80"/>
        <v>0</v>
      </c>
      <c r="D369" s="20">
        <f t="shared" si="81"/>
        <v>0</v>
      </c>
      <c r="E369" s="29">
        <v>0</v>
      </c>
      <c r="F369" s="29">
        <f t="shared" si="82"/>
        <v>0</v>
      </c>
      <c r="G369" s="26">
        <f t="shared" si="83"/>
        <v>0</v>
      </c>
      <c r="H369" s="29">
        <v>0</v>
      </c>
      <c r="I369" s="29">
        <f t="shared" si="84"/>
        <v>0</v>
      </c>
      <c r="J369" s="30">
        <f t="shared" si="85"/>
        <v>0</v>
      </c>
      <c r="K369" s="29">
        <v>0</v>
      </c>
      <c r="L369" s="30">
        <f t="shared" si="86"/>
        <v>0</v>
      </c>
      <c r="M369" s="29">
        <f t="shared" si="87"/>
        <v>0</v>
      </c>
      <c r="N369" s="28">
        <v>0</v>
      </c>
      <c r="O369" s="29">
        <f t="shared" si="88"/>
        <v>0</v>
      </c>
      <c r="P369" s="29">
        <f t="shared" si="89"/>
        <v>0</v>
      </c>
      <c r="Q369" s="29">
        <v>0</v>
      </c>
      <c r="R369" s="29">
        <f t="shared" si="90"/>
        <v>0</v>
      </c>
      <c r="S369" s="29">
        <f t="shared" si="91"/>
        <v>0</v>
      </c>
      <c r="T369" s="29">
        <v>0</v>
      </c>
      <c r="U369" s="29">
        <f t="shared" si="92"/>
        <v>0</v>
      </c>
      <c r="V369" s="29">
        <f t="shared" si="93"/>
        <v>0</v>
      </c>
      <c r="W369" s="29">
        <v>0</v>
      </c>
      <c r="X369" s="29">
        <f t="shared" si="94"/>
        <v>0</v>
      </c>
      <c r="Y369" s="29">
        <f t="shared" si="95"/>
        <v>0</v>
      </c>
    </row>
    <row r="370" spans="1:25" ht="15">
      <c r="A370" s="5" t="s">
        <v>566</v>
      </c>
      <c r="B370" s="38">
        <v>0.64718068932382999</v>
      </c>
      <c r="C370" s="20">
        <f t="shared" si="80"/>
        <v>0.49832913077934909</v>
      </c>
      <c r="D370" s="20">
        <f t="shared" si="81"/>
        <v>0.1488515585444809</v>
      </c>
      <c r="E370" s="29">
        <v>0.85891665244396997</v>
      </c>
      <c r="F370" s="29">
        <f t="shared" si="82"/>
        <v>0.66136582238185693</v>
      </c>
      <c r="G370" s="26">
        <f t="shared" si="83"/>
        <v>0.1975508300621131</v>
      </c>
      <c r="H370" s="29">
        <v>0.59742889534601396</v>
      </c>
      <c r="I370" s="29">
        <f t="shared" si="84"/>
        <v>0.46002024941643077</v>
      </c>
      <c r="J370" s="30">
        <f t="shared" si="85"/>
        <v>0.13740864592958321</v>
      </c>
      <c r="K370" s="29">
        <v>1.79228668603804</v>
      </c>
      <c r="L370" s="30">
        <f t="shared" si="86"/>
        <v>1.3800607482492908</v>
      </c>
      <c r="M370" s="29">
        <f t="shared" si="87"/>
        <v>0.41222593778874922</v>
      </c>
      <c r="N370" s="28">
        <v>0.76462399392995695</v>
      </c>
      <c r="O370" s="29">
        <f t="shared" si="88"/>
        <v>0.68051535459766166</v>
      </c>
      <c r="P370" s="29">
        <f t="shared" si="89"/>
        <v>8.410863933229526E-2</v>
      </c>
      <c r="Q370" s="29">
        <v>1.0147834941286999</v>
      </c>
      <c r="R370" s="29">
        <f t="shared" si="90"/>
        <v>0.903157309774543</v>
      </c>
      <c r="S370" s="29">
        <f t="shared" si="91"/>
        <v>0.111626184354157</v>
      </c>
      <c r="T370" s="29">
        <v>0.70584378610848397</v>
      </c>
      <c r="U370" s="29">
        <f t="shared" si="92"/>
        <v>0.6282009696365507</v>
      </c>
      <c r="V370" s="29">
        <f t="shared" si="93"/>
        <v>7.7642816471933232E-2</v>
      </c>
      <c r="W370" s="29">
        <v>2.1175313583254498</v>
      </c>
      <c r="X370" s="29">
        <f t="shared" si="94"/>
        <v>1.8846029089096503</v>
      </c>
      <c r="Y370" s="29">
        <f t="shared" si="95"/>
        <v>0.23292844941579949</v>
      </c>
    </row>
    <row r="371" spans="1:25" ht="15">
      <c r="A371" s="5" t="s">
        <v>567</v>
      </c>
      <c r="B371" s="38">
        <v>4.2244761650129899E-5</v>
      </c>
      <c r="C371" s="20">
        <f t="shared" si="80"/>
        <v>3.2528466470600025E-5</v>
      </c>
      <c r="D371" s="20">
        <f t="shared" si="81"/>
        <v>9.7162951795298767E-6</v>
      </c>
      <c r="E371" s="29">
        <v>5.60658404343507E-5</v>
      </c>
      <c r="F371" s="29">
        <f t="shared" si="82"/>
        <v>4.3170697134450043E-5</v>
      </c>
      <c r="G371" s="26">
        <f t="shared" si="83"/>
        <v>1.2895143299900662E-5</v>
      </c>
      <c r="H371" s="29">
        <v>3.8997210057613799E-5</v>
      </c>
      <c r="I371" s="29">
        <f t="shared" si="84"/>
        <v>3.0027851744362627E-5</v>
      </c>
      <c r="J371" s="30">
        <f t="shared" si="85"/>
        <v>8.969358313251174E-6</v>
      </c>
      <c r="K371" s="29">
        <v>1.16991630172842E-4</v>
      </c>
      <c r="L371" s="30">
        <f t="shared" si="86"/>
        <v>9.0083555233088345E-5</v>
      </c>
      <c r="M371" s="29">
        <f t="shared" si="87"/>
        <v>2.6908074939753663E-5</v>
      </c>
      <c r="N371" s="28">
        <v>4.9910881008037501E-5</v>
      </c>
      <c r="O371" s="29">
        <f t="shared" si="88"/>
        <v>4.4420684097153374E-5</v>
      </c>
      <c r="P371" s="29">
        <f t="shared" si="89"/>
        <v>5.4901969108841249E-6</v>
      </c>
      <c r="Q371" s="29">
        <v>6.6240058677805103E-5</v>
      </c>
      <c r="R371" s="29">
        <f t="shared" si="90"/>
        <v>5.8953652223246544E-5</v>
      </c>
      <c r="S371" s="29">
        <f t="shared" si="91"/>
        <v>7.2864064545585616E-6</v>
      </c>
      <c r="T371" s="29">
        <v>4.6073999113805501E-5</v>
      </c>
      <c r="U371" s="29">
        <f t="shared" si="92"/>
        <v>4.1005859211286895E-5</v>
      </c>
      <c r="V371" s="29">
        <f t="shared" si="93"/>
        <v>5.0681399025186052E-6</v>
      </c>
      <c r="W371" s="29">
        <v>1.38221997341416E-4</v>
      </c>
      <c r="X371" s="29">
        <f t="shared" si="94"/>
        <v>1.2301757763386024E-4</v>
      </c>
      <c r="Y371" s="29">
        <f t="shared" si="95"/>
        <v>1.520441970755576E-5</v>
      </c>
    </row>
    <row r="372" spans="1:25" ht="15">
      <c r="A372" s="5" t="s">
        <v>568</v>
      </c>
      <c r="B372" s="38">
        <v>5.1492369455142804</v>
      </c>
      <c r="C372" s="20">
        <f t="shared" si="80"/>
        <v>3.9649124480459959</v>
      </c>
      <c r="D372" s="20">
        <f t="shared" si="81"/>
        <v>1.1843244974682845</v>
      </c>
      <c r="E372" s="29">
        <v>6.8338957463375696</v>
      </c>
      <c r="F372" s="29">
        <f t="shared" si="82"/>
        <v>5.2620997246799286</v>
      </c>
      <c r="G372" s="26">
        <f t="shared" si="83"/>
        <v>1.571796021657641</v>
      </c>
      <c r="H372" s="29">
        <v>4.7533911177843997</v>
      </c>
      <c r="I372" s="29">
        <f t="shared" si="84"/>
        <v>3.660111160693988</v>
      </c>
      <c r="J372" s="30">
        <f t="shared" si="85"/>
        <v>1.0932799570904119</v>
      </c>
      <c r="K372" s="29">
        <v>14.260173353353199</v>
      </c>
      <c r="L372" s="30">
        <f t="shared" si="86"/>
        <v>10.980333482081964</v>
      </c>
      <c r="M372" s="29">
        <f t="shared" si="87"/>
        <v>3.279839871271236</v>
      </c>
      <c r="N372" s="28">
        <v>6.0836643983991703</v>
      </c>
      <c r="O372" s="29">
        <f t="shared" si="88"/>
        <v>5.414461314575262</v>
      </c>
      <c r="P372" s="29">
        <f t="shared" si="89"/>
        <v>0.6692030838239087</v>
      </c>
      <c r="Q372" s="29">
        <v>8.0740367348182005</v>
      </c>
      <c r="R372" s="29">
        <f t="shared" si="90"/>
        <v>7.1858926939881984</v>
      </c>
      <c r="S372" s="29">
        <f t="shared" si="91"/>
        <v>0.88814404083000209</v>
      </c>
      <c r="T372" s="29">
        <v>5.6159847800601801</v>
      </c>
      <c r="U372" s="29">
        <f t="shared" si="92"/>
        <v>4.9982264542535599</v>
      </c>
      <c r="V372" s="29">
        <f t="shared" si="93"/>
        <v>0.61775832580661982</v>
      </c>
      <c r="W372" s="29">
        <v>16.8479543401805</v>
      </c>
      <c r="X372" s="29">
        <f t="shared" si="94"/>
        <v>14.994679362760646</v>
      </c>
      <c r="Y372" s="29">
        <f t="shared" si="95"/>
        <v>1.8532749774198551</v>
      </c>
    </row>
  </sheetData>
  <mergeCells count="11">
    <mergeCell ref="T2:V2"/>
    <mergeCell ref="W2:Y2"/>
    <mergeCell ref="A1:A3"/>
    <mergeCell ref="B1:M1"/>
    <mergeCell ref="N1:Y1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2"/>
  <sheetViews>
    <sheetView workbookViewId="0">
      <selection activeCell="D14" sqref="D14"/>
    </sheetView>
  </sheetViews>
  <sheetFormatPr defaultRowHeight="14.25"/>
  <cols>
    <col min="1" max="1" width="23.625" customWidth="1"/>
    <col min="2" max="9" width="9" style="31"/>
  </cols>
  <sheetData>
    <row r="1" spans="1:9" ht="15">
      <c r="A1" s="47" t="s">
        <v>0</v>
      </c>
      <c r="B1" s="52" t="s">
        <v>599</v>
      </c>
      <c r="C1" s="52"/>
      <c r="D1" s="52"/>
      <c r="E1" s="52"/>
      <c r="F1" s="52"/>
      <c r="G1" s="52"/>
      <c r="H1" s="52"/>
      <c r="I1" s="52"/>
    </row>
    <row r="2" spans="1:9" ht="15">
      <c r="A2" s="47"/>
      <c r="B2" s="53" t="s">
        <v>610</v>
      </c>
      <c r="C2" s="54"/>
      <c r="D2" s="54"/>
      <c r="E2" s="54"/>
      <c r="F2" s="53" t="s">
        <v>597</v>
      </c>
      <c r="G2" s="54"/>
      <c r="H2" s="54"/>
      <c r="I2" s="55"/>
    </row>
    <row r="3" spans="1:9" ht="15">
      <c r="A3" s="48"/>
      <c r="B3" s="19" t="s">
        <v>574</v>
      </c>
      <c r="C3" s="19" t="s">
        <v>577</v>
      </c>
      <c r="D3" s="19" t="s">
        <v>579</v>
      </c>
      <c r="E3" s="19" t="s">
        <v>578</v>
      </c>
      <c r="F3" s="19" t="s">
        <v>574</v>
      </c>
      <c r="G3" s="27" t="s">
        <v>577</v>
      </c>
      <c r="H3" s="27" t="s">
        <v>579</v>
      </c>
      <c r="I3" s="27" t="s">
        <v>578</v>
      </c>
    </row>
    <row r="4" spans="1:9" ht="15">
      <c r="A4" s="5" t="s">
        <v>4</v>
      </c>
      <c r="B4" s="38">
        <v>0</v>
      </c>
      <c r="C4" s="20">
        <f t="shared" ref="C4:C68" si="0">B4*0.815</f>
        <v>0</v>
      </c>
      <c r="D4" s="20">
        <f t="shared" ref="D4:D68" si="1">B4*0.172</f>
        <v>0</v>
      </c>
      <c r="E4" s="20">
        <f t="shared" ref="E4:E68" si="2">B4*0.013</f>
        <v>0</v>
      </c>
      <c r="F4" s="38">
        <v>0</v>
      </c>
      <c r="G4" s="20">
        <f t="shared" ref="G4:G68" si="3">F4*0.815</f>
        <v>0</v>
      </c>
      <c r="H4" s="20">
        <f t="shared" ref="H4:H68" si="4">F4*0.172</f>
        <v>0</v>
      </c>
      <c r="I4" s="20">
        <f t="shared" ref="I4:I68" si="5">F4*0.013</f>
        <v>0</v>
      </c>
    </row>
    <row r="5" spans="1:9" ht="15">
      <c r="A5" s="5" t="s">
        <v>8</v>
      </c>
      <c r="B5" s="38">
        <v>7.2204618118413996E-8</v>
      </c>
      <c r="C5" s="20">
        <f t="shared" si="0"/>
        <v>5.8846763766507402E-8</v>
      </c>
      <c r="D5" s="20">
        <f t="shared" si="1"/>
        <v>1.2419194316367207E-8</v>
      </c>
      <c r="E5" s="20">
        <f t="shared" si="2"/>
        <v>9.3866003553938193E-10</v>
      </c>
      <c r="F5" s="38">
        <v>1.06587769603373E-7</v>
      </c>
      <c r="G5" s="20">
        <f t="shared" si="3"/>
        <v>8.6869032226748992E-8</v>
      </c>
      <c r="H5" s="20">
        <f t="shared" si="4"/>
        <v>1.8333096371780155E-8</v>
      </c>
      <c r="I5" s="20">
        <f t="shared" si="5"/>
        <v>1.385641004843849E-9</v>
      </c>
    </row>
    <row r="6" spans="1:9" ht="15">
      <c r="A6" s="5" t="s">
        <v>12</v>
      </c>
      <c r="B6" s="38">
        <v>7.3913256010231904E-9</v>
      </c>
      <c r="C6" s="20">
        <f t="shared" si="0"/>
        <v>6.0239303648338994E-9</v>
      </c>
      <c r="D6" s="20">
        <f t="shared" si="1"/>
        <v>1.2713080033759886E-9</v>
      </c>
      <c r="E6" s="20">
        <f t="shared" si="2"/>
        <v>9.6087232813301471E-11</v>
      </c>
      <c r="F6" s="38">
        <v>1.09110044586533E-8</v>
      </c>
      <c r="G6" s="20">
        <f t="shared" si="3"/>
        <v>8.8924686338024396E-9</v>
      </c>
      <c r="H6" s="20">
        <f t="shared" si="4"/>
        <v>1.8766927668883676E-9</v>
      </c>
      <c r="I6" s="20">
        <f t="shared" si="5"/>
        <v>1.4184305796249288E-10</v>
      </c>
    </row>
    <row r="7" spans="1:9" ht="15">
      <c r="A7" s="5" t="s">
        <v>14</v>
      </c>
      <c r="B7" s="38">
        <v>1.01736463005806E-2</v>
      </c>
      <c r="C7" s="20">
        <f t="shared" si="0"/>
        <v>8.2915217349731878E-3</v>
      </c>
      <c r="D7" s="20">
        <f t="shared" si="1"/>
        <v>1.7498671636998631E-3</v>
      </c>
      <c r="E7" s="20">
        <f t="shared" si="2"/>
        <v>1.3225740190754779E-4</v>
      </c>
      <c r="F7" s="38">
        <v>1.5018239777047601E-2</v>
      </c>
      <c r="G7" s="20">
        <f t="shared" si="3"/>
        <v>1.2239865418293795E-2</v>
      </c>
      <c r="H7" s="20">
        <f t="shared" si="4"/>
        <v>2.5831372416521871E-3</v>
      </c>
      <c r="I7" s="20">
        <f t="shared" si="5"/>
        <v>1.9523711710161881E-4</v>
      </c>
    </row>
    <row r="8" spans="1:9" ht="15">
      <c r="A8" s="5" t="s">
        <v>16</v>
      </c>
      <c r="B8" s="38">
        <v>0.78222886866693897</v>
      </c>
      <c r="C8" s="20">
        <f t="shared" si="0"/>
        <v>0.63751652796355518</v>
      </c>
      <c r="D8" s="20">
        <f t="shared" si="1"/>
        <v>0.13454336541071349</v>
      </c>
      <c r="E8" s="20">
        <f t="shared" si="2"/>
        <v>1.0168975292670206E-2</v>
      </c>
      <c r="F8" s="38">
        <v>1.1547188061273901</v>
      </c>
      <c r="G8" s="20">
        <f t="shared" si="3"/>
        <v>0.94109582699382288</v>
      </c>
      <c r="H8" s="20">
        <f t="shared" si="4"/>
        <v>0.19861163465391107</v>
      </c>
      <c r="I8" s="20">
        <f t="shared" si="5"/>
        <v>1.5011344479656071E-2</v>
      </c>
    </row>
    <row r="9" spans="1:9" ht="15">
      <c r="A9" s="5" t="s">
        <v>19</v>
      </c>
      <c r="B9" s="38">
        <v>82.991761472265395</v>
      </c>
      <c r="C9" s="20">
        <f t="shared" si="0"/>
        <v>67.638285599896292</v>
      </c>
      <c r="D9" s="20">
        <f t="shared" si="1"/>
        <v>14.274582973229647</v>
      </c>
      <c r="E9" s="20">
        <f t="shared" si="2"/>
        <v>1.0788928991394502</v>
      </c>
      <c r="F9" s="38">
        <v>122.51164788763001</v>
      </c>
      <c r="G9" s="20">
        <f t="shared" si="3"/>
        <v>99.846993028418453</v>
      </c>
      <c r="H9" s="20">
        <f t="shared" si="4"/>
        <v>21.072003436672357</v>
      </c>
      <c r="I9" s="20">
        <f t="shared" si="5"/>
        <v>1.5926514225391899</v>
      </c>
    </row>
    <row r="10" spans="1:9" ht="15">
      <c r="A10" s="5" t="s">
        <v>21</v>
      </c>
      <c r="B10" s="38">
        <v>0</v>
      </c>
      <c r="C10" s="20">
        <f t="shared" si="0"/>
        <v>0</v>
      </c>
      <c r="D10" s="20">
        <f t="shared" si="1"/>
        <v>0</v>
      </c>
      <c r="E10" s="20">
        <f t="shared" si="2"/>
        <v>0</v>
      </c>
      <c r="F10" s="38">
        <v>0</v>
      </c>
      <c r="G10" s="20">
        <f t="shared" si="3"/>
        <v>0</v>
      </c>
      <c r="H10" s="20">
        <f t="shared" si="4"/>
        <v>0</v>
      </c>
      <c r="I10" s="20">
        <f t="shared" si="5"/>
        <v>0</v>
      </c>
    </row>
    <row r="11" spans="1:9" ht="15">
      <c r="A11" s="5" t="s">
        <v>23</v>
      </c>
      <c r="B11" s="38">
        <v>0</v>
      </c>
      <c r="C11" s="20">
        <f t="shared" si="0"/>
        <v>0</v>
      </c>
      <c r="D11" s="20">
        <f t="shared" si="1"/>
        <v>0</v>
      </c>
      <c r="E11" s="20">
        <f t="shared" si="2"/>
        <v>0</v>
      </c>
      <c r="F11" s="38">
        <v>0</v>
      </c>
      <c r="G11" s="20">
        <f t="shared" si="3"/>
        <v>0</v>
      </c>
      <c r="H11" s="20">
        <f t="shared" si="4"/>
        <v>0</v>
      </c>
      <c r="I11" s="20">
        <f t="shared" si="5"/>
        <v>0</v>
      </c>
    </row>
    <row r="12" spans="1:9" ht="15">
      <c r="A12" s="5" t="s">
        <v>25</v>
      </c>
      <c r="B12" s="38">
        <v>0</v>
      </c>
      <c r="C12" s="20">
        <f t="shared" si="0"/>
        <v>0</v>
      </c>
      <c r="D12" s="20">
        <f t="shared" si="1"/>
        <v>0</v>
      </c>
      <c r="E12" s="20">
        <f t="shared" si="2"/>
        <v>0</v>
      </c>
      <c r="F12" s="38">
        <v>0</v>
      </c>
      <c r="G12" s="20">
        <f t="shared" si="3"/>
        <v>0</v>
      </c>
      <c r="H12" s="20">
        <f t="shared" si="4"/>
        <v>0</v>
      </c>
      <c r="I12" s="20">
        <f t="shared" si="5"/>
        <v>0</v>
      </c>
    </row>
    <row r="13" spans="1:9" ht="15">
      <c r="A13" s="5" t="s">
        <v>27</v>
      </c>
      <c r="B13" s="38">
        <v>1.63426458244838E-2</v>
      </c>
      <c r="C13" s="20">
        <f t="shared" si="0"/>
        <v>1.3319256346954297E-2</v>
      </c>
      <c r="D13" s="20">
        <f t="shared" si="1"/>
        <v>2.8109350818112133E-3</v>
      </c>
      <c r="E13" s="20">
        <f t="shared" si="2"/>
        <v>2.124543957182894E-4</v>
      </c>
      <c r="F13" s="38">
        <v>2.4124858121856999E-2</v>
      </c>
      <c r="G13" s="20">
        <f t="shared" si="3"/>
        <v>1.9661759369313452E-2</v>
      </c>
      <c r="H13" s="20">
        <f t="shared" si="4"/>
        <v>4.1494755969594035E-3</v>
      </c>
      <c r="I13" s="20">
        <f t="shared" si="5"/>
        <v>3.1362315558414096E-4</v>
      </c>
    </row>
    <row r="14" spans="1:9" ht="15">
      <c r="A14" s="5" t="s">
        <v>29</v>
      </c>
      <c r="B14" s="38">
        <v>2.96212325404508E-5</v>
      </c>
      <c r="C14" s="20">
        <f t="shared" si="0"/>
        <v>2.41413045204674E-5</v>
      </c>
      <c r="D14" s="20">
        <f t="shared" si="1"/>
        <v>5.0948519969575369E-6</v>
      </c>
      <c r="E14" s="20">
        <f t="shared" si="2"/>
        <v>3.8507602302586037E-7</v>
      </c>
      <c r="F14" s="38">
        <v>4.3726581369236899E-5</v>
      </c>
      <c r="G14" s="20">
        <f t="shared" si="3"/>
        <v>3.5637163815928072E-5</v>
      </c>
      <c r="H14" s="20">
        <f t="shared" si="4"/>
        <v>7.5209719955087456E-6</v>
      </c>
      <c r="I14" s="20">
        <f t="shared" si="5"/>
        <v>5.684455578000797E-7</v>
      </c>
    </row>
    <row r="15" spans="1:9" ht="15">
      <c r="A15" s="5" t="s">
        <v>32</v>
      </c>
      <c r="B15" s="38">
        <v>0</v>
      </c>
      <c r="C15" s="20">
        <f t="shared" si="0"/>
        <v>0</v>
      </c>
      <c r="D15" s="20">
        <f t="shared" si="1"/>
        <v>0</v>
      </c>
      <c r="E15" s="20">
        <f t="shared" si="2"/>
        <v>0</v>
      </c>
      <c r="F15" s="38">
        <v>0</v>
      </c>
      <c r="G15" s="20">
        <f t="shared" si="3"/>
        <v>0</v>
      </c>
      <c r="H15" s="20">
        <f t="shared" si="4"/>
        <v>0</v>
      </c>
      <c r="I15" s="20">
        <f t="shared" si="5"/>
        <v>0</v>
      </c>
    </row>
    <row r="16" spans="1:9" ht="15">
      <c r="A16" s="5" t="s">
        <v>36</v>
      </c>
      <c r="B16" s="38">
        <v>0</v>
      </c>
      <c r="C16" s="20">
        <f t="shared" si="0"/>
        <v>0</v>
      </c>
      <c r="D16" s="20">
        <f t="shared" si="1"/>
        <v>0</v>
      </c>
      <c r="E16" s="20">
        <f t="shared" si="2"/>
        <v>0</v>
      </c>
      <c r="F16" s="38">
        <v>0</v>
      </c>
      <c r="G16" s="20">
        <f t="shared" si="3"/>
        <v>0</v>
      </c>
      <c r="H16" s="20">
        <f t="shared" si="4"/>
        <v>0</v>
      </c>
      <c r="I16" s="20">
        <f t="shared" si="5"/>
        <v>0</v>
      </c>
    </row>
    <row r="17" spans="1:9" ht="15">
      <c r="A17" s="5" t="s">
        <v>40</v>
      </c>
      <c r="B17" s="38">
        <v>3.5179985932959003E-5</v>
      </c>
      <c r="C17" s="20">
        <f t="shared" si="0"/>
        <v>2.8671688535361586E-5</v>
      </c>
      <c r="D17" s="20">
        <f t="shared" si="1"/>
        <v>6.050957580468948E-6</v>
      </c>
      <c r="E17" s="20">
        <f t="shared" si="2"/>
        <v>4.5733981712846701E-7</v>
      </c>
      <c r="F17" s="38">
        <v>5.1932360186749001E-5</v>
      </c>
      <c r="G17" s="20">
        <f t="shared" si="3"/>
        <v>4.2324873552200434E-5</v>
      </c>
      <c r="H17" s="20">
        <f t="shared" si="4"/>
        <v>8.9323659521208271E-6</v>
      </c>
      <c r="I17" s="20">
        <f t="shared" si="5"/>
        <v>6.7512068242773699E-7</v>
      </c>
    </row>
    <row r="18" spans="1:9" ht="15">
      <c r="A18" s="5" t="s">
        <v>43</v>
      </c>
      <c r="B18" s="38">
        <v>4.3116346808120098E-9</v>
      </c>
      <c r="C18" s="20">
        <f t="shared" si="0"/>
        <v>3.5139822648617876E-9</v>
      </c>
      <c r="D18" s="20">
        <f t="shared" si="1"/>
        <v>7.4160116509966567E-10</v>
      </c>
      <c r="E18" s="20">
        <f t="shared" si="2"/>
        <v>5.6051250850556123E-11</v>
      </c>
      <c r="F18" s="38">
        <v>6.3647940526272604E-9</v>
      </c>
      <c r="G18" s="20">
        <f t="shared" si="3"/>
        <v>5.187307152891217E-9</v>
      </c>
      <c r="H18" s="20">
        <f t="shared" si="4"/>
        <v>1.0947445770518886E-9</v>
      </c>
      <c r="I18" s="20">
        <f t="shared" si="5"/>
        <v>8.2742322684154376E-11</v>
      </c>
    </row>
    <row r="19" spans="1:9" ht="15">
      <c r="A19" s="5" t="s">
        <v>44</v>
      </c>
      <c r="B19" s="38">
        <v>0</v>
      </c>
      <c r="C19" s="20">
        <f t="shared" si="0"/>
        <v>0</v>
      </c>
      <c r="D19" s="20">
        <f t="shared" si="1"/>
        <v>0</v>
      </c>
      <c r="E19" s="20">
        <f t="shared" si="2"/>
        <v>0</v>
      </c>
      <c r="F19" s="38">
        <v>0</v>
      </c>
      <c r="G19" s="20">
        <f t="shared" si="3"/>
        <v>0</v>
      </c>
      <c r="H19" s="20">
        <f t="shared" si="4"/>
        <v>0</v>
      </c>
      <c r="I19" s="20">
        <f t="shared" si="5"/>
        <v>0</v>
      </c>
    </row>
    <row r="20" spans="1:9" ht="15">
      <c r="A20" s="5" t="s">
        <v>46</v>
      </c>
      <c r="B20" s="38">
        <v>3.3907735740988398E-9</v>
      </c>
      <c r="C20" s="20">
        <f t="shared" si="0"/>
        <v>2.7634804628905542E-9</v>
      </c>
      <c r="D20" s="20">
        <f t="shared" si="1"/>
        <v>5.8321305474500044E-10</v>
      </c>
      <c r="E20" s="20">
        <f t="shared" si="2"/>
        <v>4.4080056463284918E-11</v>
      </c>
      <c r="F20" s="38">
        <v>5.0054276570030499E-9</v>
      </c>
      <c r="G20" s="20">
        <f t="shared" si="3"/>
        <v>4.0794235404574855E-9</v>
      </c>
      <c r="H20" s="20">
        <f t="shared" si="4"/>
        <v>8.6093355700452452E-10</v>
      </c>
      <c r="I20" s="20">
        <f t="shared" si="5"/>
        <v>6.507055954103964E-11</v>
      </c>
    </row>
    <row r="21" spans="1:9" ht="15">
      <c r="A21" s="5" t="s">
        <v>48</v>
      </c>
      <c r="B21" s="38">
        <v>0</v>
      </c>
      <c r="C21" s="20">
        <f t="shared" si="0"/>
        <v>0</v>
      </c>
      <c r="D21" s="20">
        <f t="shared" si="1"/>
        <v>0</v>
      </c>
      <c r="E21" s="20">
        <f t="shared" si="2"/>
        <v>0</v>
      </c>
      <c r="F21" s="38">
        <v>0</v>
      </c>
      <c r="G21" s="20">
        <f t="shared" si="3"/>
        <v>0</v>
      </c>
      <c r="H21" s="20">
        <f t="shared" si="4"/>
        <v>0</v>
      </c>
      <c r="I21" s="20">
        <f t="shared" si="5"/>
        <v>0</v>
      </c>
    </row>
    <row r="22" spans="1:9" ht="15">
      <c r="A22" s="5" t="s">
        <v>49</v>
      </c>
      <c r="B22" s="38">
        <v>3.7945402120212199E-3</v>
      </c>
      <c r="C22" s="20">
        <f t="shared" si="0"/>
        <v>3.0925502727972942E-3</v>
      </c>
      <c r="D22" s="20">
        <f t="shared" si="1"/>
        <v>6.5266091646764982E-4</v>
      </c>
      <c r="E22" s="20">
        <f t="shared" si="2"/>
        <v>4.9329022756275856E-5</v>
      </c>
      <c r="F22" s="38">
        <v>5.6014641225075098E-3</v>
      </c>
      <c r="G22" s="20">
        <f t="shared" si="3"/>
        <v>4.5651932598436201E-3</v>
      </c>
      <c r="H22" s="20">
        <f t="shared" si="4"/>
        <v>9.6345182907129159E-4</v>
      </c>
      <c r="I22" s="20">
        <f t="shared" si="5"/>
        <v>7.2819033592597625E-5</v>
      </c>
    </row>
    <row r="23" spans="1:9" ht="15">
      <c r="A23" s="5" t="s">
        <v>50</v>
      </c>
      <c r="B23" s="38">
        <v>0</v>
      </c>
      <c r="C23" s="20">
        <f t="shared" si="0"/>
        <v>0</v>
      </c>
      <c r="D23" s="20">
        <f t="shared" si="1"/>
        <v>0</v>
      </c>
      <c r="E23" s="20">
        <f t="shared" si="2"/>
        <v>0</v>
      </c>
      <c r="F23" s="38">
        <v>0</v>
      </c>
      <c r="G23" s="20">
        <f t="shared" si="3"/>
        <v>0</v>
      </c>
      <c r="H23" s="20">
        <f t="shared" si="4"/>
        <v>0</v>
      </c>
      <c r="I23" s="20">
        <f t="shared" si="5"/>
        <v>0</v>
      </c>
    </row>
    <row r="24" spans="1:9" ht="15">
      <c r="A24" s="5" t="s">
        <v>54</v>
      </c>
      <c r="B24" s="38">
        <v>0</v>
      </c>
      <c r="C24" s="20">
        <f t="shared" si="0"/>
        <v>0</v>
      </c>
      <c r="D24" s="20">
        <f t="shared" si="1"/>
        <v>0</v>
      </c>
      <c r="E24" s="20">
        <f t="shared" si="2"/>
        <v>0</v>
      </c>
      <c r="F24" s="38">
        <v>0</v>
      </c>
      <c r="G24" s="20">
        <f t="shared" si="3"/>
        <v>0</v>
      </c>
      <c r="H24" s="20">
        <f t="shared" si="4"/>
        <v>0</v>
      </c>
      <c r="I24" s="20">
        <f t="shared" si="5"/>
        <v>0</v>
      </c>
    </row>
    <row r="25" spans="1:9" ht="15">
      <c r="A25" s="5" t="s">
        <v>58</v>
      </c>
      <c r="B25" s="38">
        <v>0</v>
      </c>
      <c r="C25" s="20">
        <f t="shared" si="0"/>
        <v>0</v>
      </c>
      <c r="D25" s="20">
        <f t="shared" si="1"/>
        <v>0</v>
      </c>
      <c r="E25" s="20">
        <f t="shared" si="2"/>
        <v>0</v>
      </c>
      <c r="F25" s="38">
        <v>0</v>
      </c>
      <c r="G25" s="20">
        <f t="shared" si="3"/>
        <v>0</v>
      </c>
      <c r="H25" s="20">
        <f t="shared" si="4"/>
        <v>0</v>
      </c>
      <c r="I25" s="20">
        <f t="shared" si="5"/>
        <v>0</v>
      </c>
    </row>
    <row r="26" spans="1:9" ht="15">
      <c r="A26" s="5" t="s">
        <v>61</v>
      </c>
      <c r="B26" s="38">
        <v>109.31186896156601</v>
      </c>
      <c r="C26" s="20">
        <f t="shared" si="0"/>
        <v>89.089173203676296</v>
      </c>
      <c r="D26" s="20">
        <f t="shared" si="1"/>
        <v>18.801641461389352</v>
      </c>
      <c r="E26" s="20">
        <f t="shared" si="2"/>
        <v>1.4210542965003581</v>
      </c>
      <c r="F26" s="38">
        <v>161.365139895645</v>
      </c>
      <c r="G26" s="20">
        <f t="shared" si="3"/>
        <v>131.51258901495066</v>
      </c>
      <c r="H26" s="20">
        <f t="shared" si="4"/>
        <v>27.754804062050937</v>
      </c>
      <c r="I26" s="20">
        <f t="shared" si="5"/>
        <v>2.097746818643385</v>
      </c>
    </row>
    <row r="27" spans="1:9" ht="15">
      <c r="A27" s="5" t="s">
        <v>64</v>
      </c>
      <c r="B27" s="38">
        <v>0</v>
      </c>
      <c r="C27" s="20">
        <f t="shared" si="0"/>
        <v>0</v>
      </c>
      <c r="D27" s="20">
        <f t="shared" si="1"/>
        <v>0</v>
      </c>
      <c r="E27" s="20">
        <f t="shared" si="2"/>
        <v>0</v>
      </c>
      <c r="F27" s="38">
        <v>0</v>
      </c>
      <c r="G27" s="20">
        <f t="shared" si="3"/>
        <v>0</v>
      </c>
      <c r="H27" s="20">
        <f t="shared" si="4"/>
        <v>0</v>
      </c>
      <c r="I27" s="20">
        <f t="shared" si="5"/>
        <v>0</v>
      </c>
    </row>
    <row r="28" spans="1:9" ht="15">
      <c r="A28" s="5" t="s">
        <v>66</v>
      </c>
      <c r="B28" s="38">
        <v>5.18036503001139E-5</v>
      </c>
      <c r="C28" s="20">
        <f t="shared" si="0"/>
        <v>4.2219974994592823E-5</v>
      </c>
      <c r="D28" s="20">
        <f t="shared" si="1"/>
        <v>8.9102278516195904E-6</v>
      </c>
      <c r="E28" s="20">
        <f t="shared" si="2"/>
        <v>6.7344745390148071E-7</v>
      </c>
      <c r="F28" s="38">
        <v>7.6472055204930006E-5</v>
      </c>
      <c r="G28" s="20">
        <f t="shared" si="3"/>
        <v>6.2324724992017953E-5</v>
      </c>
      <c r="H28" s="20">
        <f t="shared" si="4"/>
        <v>1.3153193495247959E-5</v>
      </c>
      <c r="I28" s="20">
        <f t="shared" si="5"/>
        <v>9.9413671766408996E-7</v>
      </c>
    </row>
    <row r="29" spans="1:9" ht="15">
      <c r="A29" s="5" t="s">
        <v>67</v>
      </c>
      <c r="B29" s="38">
        <v>4.3889188879204397E-5</v>
      </c>
      <c r="C29" s="20">
        <f t="shared" si="0"/>
        <v>3.5769688936551582E-5</v>
      </c>
      <c r="D29" s="20">
        <f t="shared" si="1"/>
        <v>7.5489404872231558E-6</v>
      </c>
      <c r="E29" s="20">
        <f t="shared" si="2"/>
        <v>5.7055945542965712E-7</v>
      </c>
      <c r="F29" s="38">
        <v>6.4788802631206605E-5</v>
      </c>
      <c r="G29" s="20">
        <f t="shared" si="3"/>
        <v>5.2802874144433379E-5</v>
      </c>
      <c r="H29" s="20">
        <f t="shared" si="4"/>
        <v>1.1143674052567536E-5</v>
      </c>
      <c r="I29" s="20">
        <f t="shared" si="5"/>
        <v>8.4225443420568581E-7</v>
      </c>
    </row>
    <row r="30" spans="1:9" ht="15">
      <c r="A30" s="5" t="s">
        <v>68</v>
      </c>
      <c r="B30" s="38">
        <v>1.4639809011704199E-3</v>
      </c>
      <c r="C30" s="20">
        <f t="shared" si="0"/>
        <v>1.1931444344538921E-3</v>
      </c>
      <c r="D30" s="20">
        <f t="shared" si="1"/>
        <v>2.5180471500131218E-4</v>
      </c>
      <c r="E30" s="20">
        <f t="shared" si="2"/>
        <v>1.9031751715215456E-5</v>
      </c>
      <c r="F30" s="38">
        <v>2.16111466363253E-3</v>
      </c>
      <c r="G30" s="20">
        <f t="shared" si="3"/>
        <v>1.7613084508605117E-3</v>
      </c>
      <c r="H30" s="20">
        <f t="shared" si="4"/>
        <v>3.7171172214479513E-4</v>
      </c>
      <c r="I30" s="20">
        <f t="shared" si="5"/>
        <v>2.8094490627222889E-5</v>
      </c>
    </row>
    <row r="31" spans="1:9" ht="15">
      <c r="A31" s="5" t="s">
        <v>71</v>
      </c>
      <c r="B31" s="38">
        <v>9.5525465523799893E-3</v>
      </c>
      <c r="C31" s="20">
        <f t="shared" si="0"/>
        <v>7.7853254401896912E-3</v>
      </c>
      <c r="D31" s="20">
        <f t="shared" si="1"/>
        <v>1.643038007009358E-3</v>
      </c>
      <c r="E31" s="20">
        <f t="shared" si="2"/>
        <v>1.2418310518093984E-4</v>
      </c>
      <c r="F31" s="38">
        <v>1.41013782439895E-2</v>
      </c>
      <c r="G31" s="20">
        <f t="shared" si="3"/>
        <v>1.1492623268851442E-2</v>
      </c>
      <c r="H31" s="20">
        <f t="shared" si="4"/>
        <v>2.4254370579661938E-3</v>
      </c>
      <c r="I31" s="20">
        <f t="shared" si="5"/>
        <v>1.833179171718635E-4</v>
      </c>
    </row>
    <row r="32" spans="1:9" ht="15">
      <c r="A32" s="5" t="s">
        <v>72</v>
      </c>
      <c r="B32" s="38">
        <v>5.1391594471086503E-5</v>
      </c>
      <c r="C32" s="20">
        <f t="shared" si="0"/>
        <v>4.1884149493935495E-5</v>
      </c>
      <c r="D32" s="20">
        <f t="shared" si="1"/>
        <v>8.839354249026878E-6</v>
      </c>
      <c r="E32" s="20">
        <f t="shared" si="2"/>
        <v>6.6809072812412446E-7</v>
      </c>
      <c r="F32" s="38">
        <v>7.5863782314461003E-5</v>
      </c>
      <c r="G32" s="20">
        <f t="shared" si="3"/>
        <v>6.1828982586285711E-5</v>
      </c>
      <c r="H32" s="20">
        <f t="shared" si="4"/>
        <v>1.3048570558087292E-5</v>
      </c>
      <c r="I32" s="20">
        <f t="shared" si="5"/>
        <v>9.8622917008799308E-7</v>
      </c>
    </row>
    <row r="33" spans="1:9" ht="15">
      <c r="A33" s="5" t="s">
        <v>73</v>
      </c>
      <c r="B33" s="38">
        <v>0</v>
      </c>
      <c r="C33" s="20">
        <f t="shared" si="0"/>
        <v>0</v>
      </c>
      <c r="D33" s="20">
        <f t="shared" si="1"/>
        <v>0</v>
      </c>
      <c r="E33" s="20">
        <f t="shared" si="2"/>
        <v>0</v>
      </c>
      <c r="F33" s="38">
        <v>0</v>
      </c>
      <c r="G33" s="20">
        <f t="shared" si="3"/>
        <v>0</v>
      </c>
      <c r="H33" s="20">
        <f t="shared" si="4"/>
        <v>0</v>
      </c>
      <c r="I33" s="20">
        <f t="shared" si="5"/>
        <v>0</v>
      </c>
    </row>
    <row r="34" spans="1:9" ht="15">
      <c r="A34" s="5" t="s">
        <v>74</v>
      </c>
      <c r="B34" s="38">
        <v>0</v>
      </c>
      <c r="C34" s="20">
        <f t="shared" si="0"/>
        <v>0</v>
      </c>
      <c r="D34" s="20">
        <f t="shared" si="1"/>
        <v>0</v>
      </c>
      <c r="E34" s="20">
        <f t="shared" si="2"/>
        <v>0</v>
      </c>
      <c r="F34" s="38">
        <v>0</v>
      </c>
      <c r="G34" s="20">
        <f t="shared" si="3"/>
        <v>0</v>
      </c>
      <c r="H34" s="20">
        <f t="shared" si="4"/>
        <v>0</v>
      </c>
      <c r="I34" s="20">
        <f t="shared" si="5"/>
        <v>0</v>
      </c>
    </row>
    <row r="35" spans="1:9" ht="15">
      <c r="A35" s="5" t="s">
        <v>76</v>
      </c>
      <c r="B35" s="38">
        <v>1.0148817054661901E-5</v>
      </c>
      <c r="C35" s="20">
        <f t="shared" si="0"/>
        <v>8.2712858995494479E-6</v>
      </c>
      <c r="D35" s="20">
        <f t="shared" si="1"/>
        <v>1.7455965334018467E-6</v>
      </c>
      <c r="E35" s="20">
        <f t="shared" si="2"/>
        <v>1.3193462171060471E-7</v>
      </c>
      <c r="F35" s="38">
        <v>1.49815870806914E-5</v>
      </c>
      <c r="G35" s="20">
        <f t="shared" si="3"/>
        <v>1.2209993470763489E-5</v>
      </c>
      <c r="H35" s="20">
        <f t="shared" si="4"/>
        <v>2.5768329778789205E-6</v>
      </c>
      <c r="I35" s="20">
        <f t="shared" si="5"/>
        <v>1.947606320489882E-7</v>
      </c>
    </row>
    <row r="36" spans="1:9" ht="15">
      <c r="A36" s="5" t="s">
        <v>78</v>
      </c>
      <c r="B36" s="38">
        <v>6.18181710008234E-3</v>
      </c>
      <c r="C36" s="20">
        <f t="shared" si="0"/>
        <v>5.0381809365671066E-3</v>
      </c>
      <c r="D36" s="20">
        <f t="shared" si="1"/>
        <v>1.0632725412141623E-3</v>
      </c>
      <c r="E36" s="20">
        <f t="shared" si="2"/>
        <v>8.0363622301070418E-5</v>
      </c>
      <c r="F36" s="38">
        <v>9.1255395286929802E-3</v>
      </c>
      <c r="G36" s="20">
        <f t="shared" si="3"/>
        <v>7.4373147158847781E-3</v>
      </c>
      <c r="H36" s="20">
        <f t="shared" si="4"/>
        <v>1.5695927989351924E-3</v>
      </c>
      <c r="I36" s="20">
        <f t="shared" si="5"/>
        <v>1.1863201387300874E-4</v>
      </c>
    </row>
    <row r="37" spans="1:9" ht="15">
      <c r="A37" s="5" t="s">
        <v>79</v>
      </c>
      <c r="B37" s="38">
        <v>5.2322287607239797E-3</v>
      </c>
      <c r="C37" s="20">
        <f t="shared" si="0"/>
        <v>4.2642664399900436E-3</v>
      </c>
      <c r="D37" s="20">
        <f t="shared" si="1"/>
        <v>8.999433468445244E-4</v>
      </c>
      <c r="E37" s="20">
        <f t="shared" si="2"/>
        <v>6.8018973889411727E-5</v>
      </c>
      <c r="F37" s="38">
        <v>7.7237662658306396E-3</v>
      </c>
      <c r="G37" s="20">
        <f t="shared" si="3"/>
        <v>6.2948695066519711E-3</v>
      </c>
      <c r="H37" s="20">
        <f t="shared" si="4"/>
        <v>1.3284877977228699E-3</v>
      </c>
      <c r="I37" s="20">
        <f t="shared" si="5"/>
        <v>1.0040896145579831E-4</v>
      </c>
    </row>
    <row r="38" spans="1:9" ht="15">
      <c r="A38" s="5" t="s">
        <v>80</v>
      </c>
      <c r="B38" s="38">
        <v>0</v>
      </c>
      <c r="C38" s="20">
        <f t="shared" si="0"/>
        <v>0</v>
      </c>
      <c r="D38" s="20">
        <f t="shared" si="1"/>
        <v>0</v>
      </c>
      <c r="E38" s="20">
        <f t="shared" si="2"/>
        <v>0</v>
      </c>
      <c r="F38" s="38">
        <v>0</v>
      </c>
      <c r="G38" s="20">
        <f t="shared" si="3"/>
        <v>0</v>
      </c>
      <c r="H38" s="20">
        <f t="shared" si="4"/>
        <v>0</v>
      </c>
      <c r="I38" s="20">
        <f t="shared" si="5"/>
        <v>0</v>
      </c>
    </row>
    <row r="39" spans="1:9" ht="15">
      <c r="A39" s="5" t="s">
        <v>81</v>
      </c>
      <c r="B39" s="38">
        <v>0</v>
      </c>
      <c r="C39" s="20">
        <f t="shared" si="0"/>
        <v>0</v>
      </c>
      <c r="D39" s="20">
        <f t="shared" si="1"/>
        <v>0</v>
      </c>
      <c r="E39" s="20">
        <f t="shared" si="2"/>
        <v>0</v>
      </c>
      <c r="F39" s="38">
        <v>0</v>
      </c>
      <c r="G39" s="20">
        <f t="shared" si="3"/>
        <v>0</v>
      </c>
      <c r="H39" s="20">
        <f t="shared" si="4"/>
        <v>0</v>
      </c>
      <c r="I39" s="20">
        <f t="shared" si="5"/>
        <v>0</v>
      </c>
    </row>
    <row r="40" spans="1:9" ht="15">
      <c r="A40" s="5" t="s">
        <v>83</v>
      </c>
      <c r="B40" s="38">
        <v>0</v>
      </c>
      <c r="C40" s="20">
        <f t="shared" si="0"/>
        <v>0</v>
      </c>
      <c r="D40" s="20">
        <f t="shared" si="1"/>
        <v>0</v>
      </c>
      <c r="E40" s="20">
        <f t="shared" si="2"/>
        <v>0</v>
      </c>
      <c r="F40" s="38">
        <v>0</v>
      </c>
      <c r="G40" s="20">
        <f t="shared" si="3"/>
        <v>0</v>
      </c>
      <c r="H40" s="20">
        <f t="shared" si="4"/>
        <v>0</v>
      </c>
      <c r="I40" s="20">
        <f t="shared" si="5"/>
        <v>0</v>
      </c>
    </row>
    <row r="41" spans="1:9" ht="15">
      <c r="A41" s="5" t="s">
        <v>86</v>
      </c>
      <c r="B41" s="38">
        <v>0</v>
      </c>
      <c r="C41" s="20">
        <f t="shared" si="0"/>
        <v>0</v>
      </c>
      <c r="D41" s="20">
        <f t="shared" si="1"/>
        <v>0</v>
      </c>
      <c r="E41" s="20">
        <f t="shared" si="2"/>
        <v>0</v>
      </c>
      <c r="F41" s="38">
        <v>0</v>
      </c>
      <c r="G41" s="20">
        <f t="shared" si="3"/>
        <v>0</v>
      </c>
      <c r="H41" s="20">
        <f t="shared" si="4"/>
        <v>0</v>
      </c>
      <c r="I41" s="20">
        <f t="shared" si="5"/>
        <v>0</v>
      </c>
    </row>
    <row r="42" spans="1:9" ht="15">
      <c r="A42" s="5" t="s">
        <v>88</v>
      </c>
      <c r="B42" s="38">
        <v>6.0835501820255598E-4</v>
      </c>
      <c r="C42" s="20">
        <f t="shared" si="0"/>
        <v>4.9580933983508308E-4</v>
      </c>
      <c r="D42" s="20">
        <f t="shared" si="1"/>
        <v>1.0463706313083962E-4</v>
      </c>
      <c r="E42" s="20">
        <f t="shared" si="2"/>
        <v>7.908615236633228E-6</v>
      </c>
      <c r="F42" s="38">
        <v>8.9804788401329704E-4</v>
      </c>
      <c r="G42" s="20">
        <f t="shared" si="3"/>
        <v>7.3190902547083702E-4</v>
      </c>
      <c r="H42" s="20">
        <f t="shared" si="4"/>
        <v>1.5446423605028708E-4</v>
      </c>
      <c r="I42" s="20">
        <f t="shared" si="5"/>
        <v>1.1674622492172861E-5</v>
      </c>
    </row>
    <row r="43" spans="1:9" ht="15">
      <c r="A43" s="5" t="s">
        <v>89</v>
      </c>
      <c r="B43" s="38">
        <v>1.26724946399636E-5</v>
      </c>
      <c r="C43" s="20">
        <f t="shared" si="0"/>
        <v>1.0328083131570333E-5</v>
      </c>
      <c r="D43" s="20">
        <f t="shared" si="1"/>
        <v>2.1796690780737388E-6</v>
      </c>
      <c r="E43" s="20">
        <f t="shared" si="2"/>
        <v>1.647424303195268E-7</v>
      </c>
      <c r="F43" s="38">
        <v>1.8707015897089101E-5</v>
      </c>
      <c r="G43" s="20">
        <f t="shared" si="3"/>
        <v>1.5246217956127616E-5</v>
      </c>
      <c r="H43" s="20">
        <f t="shared" si="4"/>
        <v>3.2176067342993253E-6</v>
      </c>
      <c r="I43" s="20">
        <f t="shared" si="5"/>
        <v>2.431912066621583E-7</v>
      </c>
    </row>
    <row r="44" spans="1:9" ht="15">
      <c r="A44" s="5" t="s">
        <v>90</v>
      </c>
      <c r="B44" s="38">
        <v>1.01012381398332E-7</v>
      </c>
      <c r="C44" s="20">
        <f t="shared" si="0"/>
        <v>8.2325090839640573E-8</v>
      </c>
      <c r="D44" s="20">
        <f t="shared" si="1"/>
        <v>1.7374129600513102E-8</v>
      </c>
      <c r="E44" s="20">
        <f t="shared" si="2"/>
        <v>1.3131609581783158E-9</v>
      </c>
      <c r="F44" s="38">
        <v>1.4911351539753801E-7</v>
      </c>
      <c r="G44" s="20">
        <f t="shared" si="3"/>
        <v>1.2152751504899346E-7</v>
      </c>
      <c r="H44" s="20">
        <f t="shared" si="4"/>
        <v>2.5647524648376536E-8</v>
      </c>
      <c r="I44" s="20">
        <f t="shared" si="5"/>
        <v>1.9384757001679942E-9</v>
      </c>
    </row>
    <row r="45" spans="1:9" ht="15">
      <c r="A45" s="5" t="s">
        <v>92</v>
      </c>
      <c r="B45" s="38">
        <v>1.4048685081295501E-6</v>
      </c>
      <c r="C45" s="20">
        <f t="shared" si="0"/>
        <v>1.1449678341255833E-6</v>
      </c>
      <c r="D45" s="20">
        <f t="shared" si="1"/>
        <v>2.4163738339828259E-7</v>
      </c>
      <c r="E45" s="20">
        <f t="shared" si="2"/>
        <v>1.826329060568415E-8</v>
      </c>
      <c r="F45" s="38">
        <v>2.07385351200077E-6</v>
      </c>
      <c r="G45" s="20">
        <f t="shared" si="3"/>
        <v>1.6901906122806275E-6</v>
      </c>
      <c r="H45" s="20">
        <f t="shared" si="4"/>
        <v>3.5670280406413243E-7</v>
      </c>
      <c r="I45" s="20">
        <f t="shared" si="5"/>
        <v>2.6960095656010009E-8</v>
      </c>
    </row>
    <row r="46" spans="1:9" ht="15">
      <c r="A46" s="5" t="s">
        <v>95</v>
      </c>
      <c r="B46" s="38">
        <v>8.5296484175960404E-6</v>
      </c>
      <c r="C46" s="20">
        <f t="shared" si="0"/>
        <v>6.9516634603407722E-6</v>
      </c>
      <c r="D46" s="20">
        <f t="shared" si="1"/>
        <v>1.4670995278265188E-6</v>
      </c>
      <c r="E46" s="20">
        <f t="shared" si="2"/>
        <v>1.1088542942874851E-7</v>
      </c>
      <c r="F46" s="38">
        <v>1.25913857593084E-5</v>
      </c>
      <c r="G46" s="20">
        <f t="shared" si="3"/>
        <v>1.0261979393836345E-5</v>
      </c>
      <c r="H46" s="20">
        <f t="shared" si="4"/>
        <v>2.1657183506010446E-6</v>
      </c>
      <c r="I46" s="20">
        <f t="shared" si="5"/>
        <v>1.636880148710092E-7</v>
      </c>
    </row>
    <row r="47" spans="1:9" ht="15">
      <c r="A47" s="5" t="s">
        <v>97</v>
      </c>
      <c r="B47" s="38">
        <v>1.0596378257139E-3</v>
      </c>
      <c r="C47" s="20">
        <f t="shared" si="0"/>
        <v>8.6360482795682844E-4</v>
      </c>
      <c r="D47" s="20">
        <f t="shared" si="1"/>
        <v>1.8225770602279078E-4</v>
      </c>
      <c r="E47" s="20">
        <f t="shared" si="2"/>
        <v>1.3775291734280699E-5</v>
      </c>
      <c r="F47" s="38">
        <v>1.5642272665300401E-3</v>
      </c>
      <c r="G47" s="20">
        <f t="shared" si="3"/>
        <v>1.2748452222219825E-3</v>
      </c>
      <c r="H47" s="20">
        <f t="shared" si="4"/>
        <v>2.6904708984316688E-4</v>
      </c>
      <c r="I47" s="20">
        <f t="shared" si="5"/>
        <v>2.0334954464890521E-5</v>
      </c>
    </row>
    <row r="48" spans="1:9" ht="15">
      <c r="A48" s="11" t="s">
        <v>99</v>
      </c>
      <c r="B48" s="38">
        <v>1.07123104655083E-3</v>
      </c>
      <c r="C48" s="20">
        <f t="shared" si="0"/>
        <v>8.7305330293892638E-4</v>
      </c>
      <c r="D48" s="20">
        <f t="shared" si="1"/>
        <v>1.8425174000674275E-4</v>
      </c>
      <c r="E48" s="20">
        <f t="shared" si="2"/>
        <v>1.3926003605160788E-5</v>
      </c>
      <c r="F48" s="38">
        <v>1.5813410687178901E-3</v>
      </c>
      <c r="G48" s="20">
        <f t="shared" si="3"/>
        <v>1.2887929710050804E-3</v>
      </c>
      <c r="H48" s="20">
        <f t="shared" si="4"/>
        <v>2.7199066381947709E-4</v>
      </c>
      <c r="I48" s="20">
        <f t="shared" si="5"/>
        <v>2.0557433893332569E-5</v>
      </c>
    </row>
    <row r="49" spans="1:9" ht="15">
      <c r="A49" s="5" t="s">
        <v>100</v>
      </c>
      <c r="B49" s="38">
        <v>6.0133572912477503E-3</v>
      </c>
      <c r="C49" s="20">
        <f t="shared" si="0"/>
        <v>4.9008861923669159E-3</v>
      </c>
      <c r="D49" s="20">
        <f t="shared" si="1"/>
        <v>1.034297454094613E-3</v>
      </c>
      <c r="E49" s="20">
        <f t="shared" si="2"/>
        <v>7.8173644786220752E-5</v>
      </c>
      <c r="F49" s="38">
        <v>8.8768607632704905E-3</v>
      </c>
      <c r="G49" s="20">
        <f t="shared" si="3"/>
        <v>7.234641522065449E-3</v>
      </c>
      <c r="H49" s="20">
        <f t="shared" si="4"/>
        <v>1.5268200512825241E-3</v>
      </c>
      <c r="I49" s="20">
        <f t="shared" si="5"/>
        <v>1.1539918992251638E-4</v>
      </c>
    </row>
    <row r="50" spans="1:9" ht="15">
      <c r="A50" s="5" t="s">
        <v>101</v>
      </c>
      <c r="B50" s="38">
        <v>5.7110433578788602E-2</v>
      </c>
      <c r="C50" s="20">
        <f t="shared" si="0"/>
        <v>4.654500336671271E-2</v>
      </c>
      <c r="D50" s="20">
        <f t="shared" si="1"/>
        <v>9.8229945755516392E-3</v>
      </c>
      <c r="E50" s="20">
        <f t="shared" si="2"/>
        <v>7.4243563652425177E-4</v>
      </c>
      <c r="F50" s="38">
        <v>8.4305878140116502E-2</v>
      </c>
      <c r="G50" s="20">
        <f t="shared" si="3"/>
        <v>6.8709290684194943E-2</v>
      </c>
      <c r="H50" s="20">
        <f t="shared" si="4"/>
        <v>1.4500611040100038E-2</v>
      </c>
      <c r="I50" s="20">
        <f t="shared" si="5"/>
        <v>1.0959764158215144E-3</v>
      </c>
    </row>
    <row r="51" spans="1:9" ht="15">
      <c r="A51" s="5" t="s">
        <v>103</v>
      </c>
      <c r="B51" s="38">
        <v>4.5641257507727101E-2</v>
      </c>
      <c r="C51" s="20">
        <f t="shared" si="0"/>
        <v>3.7197624868797588E-2</v>
      </c>
      <c r="D51" s="20">
        <f t="shared" si="1"/>
        <v>7.8502962913290612E-3</v>
      </c>
      <c r="E51" s="20">
        <f t="shared" si="2"/>
        <v>5.933363476004523E-4</v>
      </c>
      <c r="F51" s="38">
        <v>6.7375189654263798E-2</v>
      </c>
      <c r="G51" s="20">
        <f t="shared" si="3"/>
        <v>5.4910779568224995E-2</v>
      </c>
      <c r="H51" s="20">
        <f t="shared" si="4"/>
        <v>1.1588532620533372E-2</v>
      </c>
      <c r="I51" s="20">
        <f t="shared" si="5"/>
        <v>8.7587746550542929E-4</v>
      </c>
    </row>
    <row r="52" spans="1:9" ht="15">
      <c r="A52" s="5" t="s">
        <v>104</v>
      </c>
      <c r="B52" s="38">
        <v>0</v>
      </c>
      <c r="C52" s="20">
        <f t="shared" si="0"/>
        <v>0</v>
      </c>
      <c r="D52" s="20">
        <f t="shared" si="1"/>
        <v>0</v>
      </c>
      <c r="E52" s="20">
        <f t="shared" si="2"/>
        <v>0</v>
      </c>
      <c r="F52" s="38">
        <v>0</v>
      </c>
      <c r="G52" s="20">
        <f t="shared" si="3"/>
        <v>0</v>
      </c>
      <c r="H52" s="20">
        <f t="shared" si="4"/>
        <v>0</v>
      </c>
      <c r="I52" s="20">
        <f t="shared" si="5"/>
        <v>0</v>
      </c>
    </row>
    <row r="53" spans="1:9" ht="15">
      <c r="A53" s="5" t="s">
        <v>107</v>
      </c>
      <c r="B53" s="38">
        <v>0</v>
      </c>
      <c r="C53" s="20">
        <f t="shared" si="0"/>
        <v>0</v>
      </c>
      <c r="D53" s="20">
        <f t="shared" si="1"/>
        <v>0</v>
      </c>
      <c r="E53" s="20">
        <f t="shared" si="2"/>
        <v>0</v>
      </c>
      <c r="F53" s="38">
        <v>0</v>
      </c>
      <c r="G53" s="20">
        <f t="shared" si="3"/>
        <v>0</v>
      </c>
      <c r="H53" s="20">
        <f t="shared" si="4"/>
        <v>0</v>
      </c>
      <c r="I53" s="20">
        <f t="shared" si="5"/>
        <v>0</v>
      </c>
    </row>
    <row r="54" spans="1:9" ht="15">
      <c r="A54" s="5" t="s">
        <v>109</v>
      </c>
      <c r="B54" s="38">
        <v>8.6046209667578998E-4</v>
      </c>
      <c r="C54" s="20">
        <f t="shared" si="0"/>
        <v>7.012766087907688E-4</v>
      </c>
      <c r="D54" s="20">
        <f t="shared" si="1"/>
        <v>1.4799948062823586E-4</v>
      </c>
      <c r="E54" s="20">
        <f t="shared" si="2"/>
        <v>1.1186007256785268E-5</v>
      </c>
      <c r="F54" s="38">
        <v>1.27020595223569E-3</v>
      </c>
      <c r="G54" s="20">
        <f t="shared" si="3"/>
        <v>1.0352178510720873E-3</v>
      </c>
      <c r="H54" s="20">
        <f t="shared" si="4"/>
        <v>2.1847542378453867E-4</v>
      </c>
      <c r="I54" s="20">
        <f t="shared" si="5"/>
        <v>1.651267737906397E-5</v>
      </c>
    </row>
    <row r="55" spans="1:9" ht="15">
      <c r="A55" s="5" t="s">
        <v>111</v>
      </c>
      <c r="B55" s="38">
        <v>0</v>
      </c>
      <c r="C55" s="20">
        <f t="shared" si="0"/>
        <v>0</v>
      </c>
      <c r="D55" s="20">
        <f t="shared" si="1"/>
        <v>0</v>
      </c>
      <c r="E55" s="20">
        <f t="shared" si="2"/>
        <v>0</v>
      </c>
      <c r="F55" s="38">
        <v>0</v>
      </c>
      <c r="G55" s="20">
        <f t="shared" si="3"/>
        <v>0</v>
      </c>
      <c r="H55" s="20">
        <f t="shared" si="4"/>
        <v>0</v>
      </c>
      <c r="I55" s="20">
        <f t="shared" si="5"/>
        <v>0</v>
      </c>
    </row>
    <row r="56" spans="1:9" ht="15">
      <c r="A56" s="5" t="s">
        <v>113</v>
      </c>
      <c r="B56" s="38">
        <v>9.1339700846162202E-3</v>
      </c>
      <c r="C56" s="20">
        <f t="shared" si="0"/>
        <v>7.444185618962219E-3</v>
      </c>
      <c r="D56" s="20">
        <f t="shared" si="1"/>
        <v>1.5710428545539898E-3</v>
      </c>
      <c r="E56" s="20">
        <f t="shared" si="2"/>
        <v>1.1874161110001085E-4</v>
      </c>
      <c r="F56" s="38">
        <v>1.3483479648719199E-2</v>
      </c>
      <c r="G56" s="20">
        <f t="shared" si="3"/>
        <v>1.0989035913706147E-2</v>
      </c>
      <c r="H56" s="20">
        <f t="shared" si="4"/>
        <v>2.3191584995797022E-3</v>
      </c>
      <c r="I56" s="20">
        <f t="shared" si="5"/>
        <v>1.7528523543334959E-4</v>
      </c>
    </row>
    <row r="57" spans="1:9" ht="15">
      <c r="A57" s="5" t="s">
        <v>114</v>
      </c>
      <c r="B57" s="38">
        <v>1.4192940148631301E-7</v>
      </c>
      <c r="C57" s="20">
        <f t="shared" si="0"/>
        <v>1.156724622113451E-7</v>
      </c>
      <c r="D57" s="20">
        <f t="shared" si="1"/>
        <v>2.4411857055645834E-8</v>
      </c>
      <c r="E57" s="20">
        <f t="shared" si="2"/>
        <v>1.845082219322069E-9</v>
      </c>
      <c r="F57" s="38">
        <v>2.0951483076550899E-7</v>
      </c>
      <c r="G57" s="20">
        <f t="shared" si="3"/>
        <v>1.7075458707388981E-7</v>
      </c>
      <c r="H57" s="20">
        <f t="shared" si="4"/>
        <v>3.6036550891667543E-8</v>
      </c>
      <c r="I57" s="20">
        <f t="shared" si="5"/>
        <v>2.7236927999516168E-9</v>
      </c>
    </row>
    <row r="58" spans="1:9" ht="15">
      <c r="A58" s="5" t="s">
        <v>117</v>
      </c>
      <c r="B58" s="38">
        <v>0</v>
      </c>
      <c r="C58" s="20">
        <f t="shared" si="0"/>
        <v>0</v>
      </c>
      <c r="D58" s="20">
        <f t="shared" si="1"/>
        <v>0</v>
      </c>
      <c r="E58" s="20">
        <f t="shared" si="2"/>
        <v>0</v>
      </c>
      <c r="F58" s="38">
        <v>0</v>
      </c>
      <c r="G58" s="20">
        <f t="shared" si="3"/>
        <v>0</v>
      </c>
      <c r="H58" s="20">
        <f t="shared" si="4"/>
        <v>0</v>
      </c>
      <c r="I58" s="20">
        <f t="shared" si="5"/>
        <v>0</v>
      </c>
    </row>
    <row r="59" spans="1:9" ht="15">
      <c r="A59" s="5" t="s">
        <v>118</v>
      </c>
      <c r="B59" s="38">
        <v>9.9736724168887797E-10</v>
      </c>
      <c r="C59" s="20">
        <f t="shared" si="0"/>
        <v>8.1285430197643554E-10</v>
      </c>
      <c r="D59" s="20">
        <f t="shared" si="1"/>
        <v>1.7154716557048701E-10</v>
      </c>
      <c r="E59" s="20">
        <f t="shared" si="2"/>
        <v>1.2965774141955413E-11</v>
      </c>
      <c r="F59" s="38">
        <v>1.47230402344549E-9</v>
      </c>
      <c r="G59" s="20">
        <f t="shared" si="3"/>
        <v>1.1999277791080744E-9</v>
      </c>
      <c r="H59" s="20">
        <f t="shared" si="4"/>
        <v>2.5323629203262426E-10</v>
      </c>
      <c r="I59" s="20">
        <f t="shared" si="5"/>
        <v>1.9139952304791369E-11</v>
      </c>
    </row>
    <row r="60" spans="1:9" ht="15">
      <c r="A60" s="5" t="s">
        <v>119</v>
      </c>
      <c r="B60" s="38">
        <v>1.1528283684789E-3</v>
      </c>
      <c r="C60" s="20">
        <f t="shared" si="0"/>
        <v>9.395551203103034E-4</v>
      </c>
      <c r="D60" s="20">
        <f t="shared" si="1"/>
        <v>1.9828647937837079E-4</v>
      </c>
      <c r="E60" s="20">
        <f t="shared" si="2"/>
        <v>1.4986768790225699E-5</v>
      </c>
      <c r="F60" s="38">
        <v>1.7017942582307601E-3</v>
      </c>
      <c r="G60" s="20">
        <f t="shared" si="3"/>
        <v>1.3869623204580694E-3</v>
      </c>
      <c r="H60" s="20">
        <f t="shared" si="4"/>
        <v>2.9270861241569073E-4</v>
      </c>
      <c r="I60" s="20">
        <f t="shared" si="5"/>
        <v>2.2123325356999881E-5</v>
      </c>
    </row>
    <row r="61" spans="1:9" ht="15">
      <c r="A61" s="5" t="s">
        <v>121</v>
      </c>
      <c r="B61" s="38">
        <v>0</v>
      </c>
      <c r="C61" s="20">
        <f t="shared" si="0"/>
        <v>0</v>
      </c>
      <c r="D61" s="20">
        <f t="shared" si="1"/>
        <v>0</v>
      </c>
      <c r="E61" s="20">
        <f t="shared" si="2"/>
        <v>0</v>
      </c>
      <c r="F61" s="38">
        <v>0</v>
      </c>
      <c r="G61" s="20">
        <f t="shared" si="3"/>
        <v>0</v>
      </c>
      <c r="H61" s="20">
        <f t="shared" si="4"/>
        <v>0</v>
      </c>
      <c r="I61" s="20">
        <f t="shared" si="5"/>
        <v>0</v>
      </c>
    </row>
    <row r="62" spans="1:9" ht="15">
      <c r="A62" s="5" t="s">
        <v>123</v>
      </c>
      <c r="B62" s="38">
        <v>0</v>
      </c>
      <c r="C62" s="20">
        <f t="shared" si="0"/>
        <v>0</v>
      </c>
      <c r="D62" s="20">
        <f t="shared" si="1"/>
        <v>0</v>
      </c>
      <c r="E62" s="20">
        <f t="shared" si="2"/>
        <v>0</v>
      </c>
      <c r="F62" s="38">
        <v>0</v>
      </c>
      <c r="G62" s="20">
        <f t="shared" si="3"/>
        <v>0</v>
      </c>
      <c r="H62" s="20">
        <f t="shared" si="4"/>
        <v>0</v>
      </c>
      <c r="I62" s="20">
        <f t="shared" si="5"/>
        <v>0</v>
      </c>
    </row>
    <row r="63" spans="1:9" ht="15">
      <c r="A63" s="5" t="s">
        <v>125</v>
      </c>
      <c r="B63" s="38">
        <v>0</v>
      </c>
      <c r="C63" s="20">
        <f t="shared" si="0"/>
        <v>0</v>
      </c>
      <c r="D63" s="20">
        <f t="shared" si="1"/>
        <v>0</v>
      </c>
      <c r="E63" s="20">
        <f t="shared" si="2"/>
        <v>0</v>
      </c>
      <c r="F63" s="38">
        <v>0</v>
      </c>
      <c r="G63" s="20">
        <f t="shared" si="3"/>
        <v>0</v>
      </c>
      <c r="H63" s="20">
        <f t="shared" si="4"/>
        <v>0</v>
      </c>
      <c r="I63" s="20">
        <f t="shared" si="5"/>
        <v>0</v>
      </c>
    </row>
    <row r="64" spans="1:9" ht="15">
      <c r="A64" s="5" t="s">
        <v>126</v>
      </c>
      <c r="B64" s="38">
        <v>0</v>
      </c>
      <c r="C64" s="20">
        <f t="shared" si="0"/>
        <v>0</v>
      </c>
      <c r="D64" s="20">
        <f t="shared" si="1"/>
        <v>0</v>
      </c>
      <c r="E64" s="20">
        <f t="shared" si="2"/>
        <v>0</v>
      </c>
      <c r="F64" s="38">
        <v>0</v>
      </c>
      <c r="G64" s="20">
        <f t="shared" si="3"/>
        <v>0</v>
      </c>
      <c r="H64" s="20">
        <f t="shared" si="4"/>
        <v>0</v>
      </c>
      <c r="I64" s="20">
        <f t="shared" si="5"/>
        <v>0</v>
      </c>
    </row>
    <row r="65" spans="1:9" ht="15">
      <c r="A65" s="5" t="s">
        <v>128</v>
      </c>
      <c r="B65" s="38">
        <v>1.05510406710033E-4</v>
      </c>
      <c r="C65" s="20">
        <f t="shared" si="0"/>
        <v>8.5990981468676888E-5</v>
      </c>
      <c r="D65" s="20">
        <f t="shared" si="1"/>
        <v>1.8147789954125673E-5</v>
      </c>
      <c r="E65" s="20">
        <f t="shared" si="2"/>
        <v>1.3716352872304289E-6</v>
      </c>
      <c r="F65" s="38">
        <v>1.55753457524334E-4</v>
      </c>
      <c r="G65" s="20">
        <f t="shared" si="3"/>
        <v>1.269390678823322E-4</v>
      </c>
      <c r="H65" s="20">
        <f t="shared" si="4"/>
        <v>2.6789594694185444E-5</v>
      </c>
      <c r="I65" s="20">
        <f t="shared" si="5"/>
        <v>2.024794947816342E-6</v>
      </c>
    </row>
    <row r="66" spans="1:9" ht="15">
      <c r="A66" s="5" t="s">
        <v>129</v>
      </c>
      <c r="B66" s="38">
        <v>1.9563496845248501E-4</v>
      </c>
      <c r="C66" s="20">
        <f t="shared" si="0"/>
        <v>1.5944249928877526E-4</v>
      </c>
      <c r="D66" s="20">
        <f t="shared" si="1"/>
        <v>3.3649214573827418E-5</v>
      </c>
      <c r="E66" s="20">
        <f t="shared" si="2"/>
        <v>2.5432545898823049E-6</v>
      </c>
      <c r="F66" s="38">
        <v>2.8879447723938298E-4</v>
      </c>
      <c r="G66" s="20">
        <f t="shared" si="3"/>
        <v>2.3536749895009711E-4</v>
      </c>
      <c r="H66" s="20">
        <f t="shared" si="4"/>
        <v>4.9672650085173872E-5</v>
      </c>
      <c r="I66" s="20">
        <f t="shared" si="5"/>
        <v>3.7543282041119786E-6</v>
      </c>
    </row>
    <row r="67" spans="1:9" ht="15">
      <c r="A67" s="5" t="s">
        <v>133</v>
      </c>
      <c r="B67" s="38">
        <v>1.7122705061967001</v>
      </c>
      <c r="C67" s="20">
        <f t="shared" si="0"/>
        <v>1.3955004625503105</v>
      </c>
      <c r="D67" s="20">
        <f t="shared" si="1"/>
        <v>0.29451052706583236</v>
      </c>
      <c r="E67" s="20">
        <f t="shared" si="2"/>
        <v>2.2259516580557099E-2</v>
      </c>
      <c r="F67" s="38">
        <v>2.52763741390942</v>
      </c>
      <c r="G67" s="20">
        <f t="shared" si="3"/>
        <v>2.060024492336177</v>
      </c>
      <c r="H67" s="20">
        <f t="shared" si="4"/>
        <v>0.43475363519242022</v>
      </c>
      <c r="I67" s="20">
        <f t="shared" si="5"/>
        <v>3.2859286380822458E-2</v>
      </c>
    </row>
    <row r="68" spans="1:9" ht="15">
      <c r="A68" s="5" t="s">
        <v>136</v>
      </c>
      <c r="B68" s="38">
        <v>2.1607033159652699E-5</v>
      </c>
      <c r="C68" s="20">
        <f t="shared" si="0"/>
        <v>1.7609732025116949E-5</v>
      </c>
      <c r="D68" s="20">
        <f t="shared" si="1"/>
        <v>3.716409703460264E-6</v>
      </c>
      <c r="E68" s="20">
        <f t="shared" si="2"/>
        <v>2.8089143107548506E-7</v>
      </c>
      <c r="F68" s="38">
        <v>3.1896096569011103E-5</v>
      </c>
      <c r="G68" s="20">
        <f t="shared" si="3"/>
        <v>2.5995318703744047E-5</v>
      </c>
      <c r="H68" s="20">
        <f t="shared" si="4"/>
        <v>5.4861286098699094E-6</v>
      </c>
      <c r="I68" s="20">
        <f t="shared" si="5"/>
        <v>4.1464925539714434E-7</v>
      </c>
    </row>
    <row r="69" spans="1:9" ht="15">
      <c r="A69" s="5" t="s">
        <v>138</v>
      </c>
      <c r="B69" s="38">
        <v>3.4867650317406901E-3</v>
      </c>
      <c r="C69" s="20">
        <f t="shared" ref="C69:C132" si="6">B69*0.815</f>
        <v>2.8417135008686621E-3</v>
      </c>
      <c r="D69" s="20">
        <f t="shared" ref="D69:D132" si="7">B69*0.172</f>
        <v>5.9972358545939866E-4</v>
      </c>
      <c r="E69" s="20">
        <f t="shared" ref="E69:E132" si="8">B69*0.013</f>
        <v>4.532794541262897E-5</v>
      </c>
      <c r="F69" s="38">
        <v>5.1471293325695798E-3</v>
      </c>
      <c r="G69" s="20">
        <f t="shared" ref="G69:G132" si="9">F69*0.815</f>
        <v>4.1949104060442074E-3</v>
      </c>
      <c r="H69" s="20">
        <f t="shared" ref="H69:H132" si="10">F69*0.172</f>
        <v>8.8530624520196765E-4</v>
      </c>
      <c r="I69" s="20">
        <f t="shared" ref="I69:I132" si="11">F69*0.013</f>
        <v>6.691268132340454E-5</v>
      </c>
    </row>
    <row r="70" spans="1:9" ht="15">
      <c r="A70" s="5" t="s">
        <v>139</v>
      </c>
      <c r="B70" s="38">
        <v>47.632150526790298</v>
      </c>
      <c r="C70" s="20">
        <f t="shared" si="6"/>
        <v>38.820202679334088</v>
      </c>
      <c r="D70" s="20">
        <f t="shared" si="7"/>
        <v>8.1927298906079304</v>
      </c>
      <c r="E70" s="20">
        <f t="shared" si="8"/>
        <v>0.61921795684827385</v>
      </c>
      <c r="F70" s="38">
        <v>70.314126968118998</v>
      </c>
      <c r="G70" s="20">
        <f t="shared" si="9"/>
        <v>57.306013479016983</v>
      </c>
      <c r="H70" s="20">
        <f t="shared" si="10"/>
        <v>12.094029838516466</v>
      </c>
      <c r="I70" s="20">
        <f t="shared" si="11"/>
        <v>0.91408365058554697</v>
      </c>
    </row>
    <row r="71" spans="1:9" ht="15">
      <c r="A71" s="5" t="s">
        <v>142</v>
      </c>
      <c r="B71" s="38">
        <v>0</v>
      </c>
      <c r="C71" s="20">
        <f t="shared" si="6"/>
        <v>0</v>
      </c>
      <c r="D71" s="20">
        <f t="shared" si="7"/>
        <v>0</v>
      </c>
      <c r="E71" s="20">
        <f t="shared" si="8"/>
        <v>0</v>
      </c>
      <c r="F71" s="38">
        <v>0</v>
      </c>
      <c r="G71" s="20">
        <f t="shared" si="9"/>
        <v>0</v>
      </c>
      <c r="H71" s="20">
        <f t="shared" si="10"/>
        <v>0</v>
      </c>
      <c r="I71" s="20">
        <f t="shared" si="11"/>
        <v>0</v>
      </c>
    </row>
    <row r="72" spans="1:9" ht="15">
      <c r="A72" s="5" t="s">
        <v>146</v>
      </c>
      <c r="B72" s="38">
        <v>0</v>
      </c>
      <c r="C72" s="20">
        <f t="shared" si="6"/>
        <v>0</v>
      </c>
      <c r="D72" s="20">
        <f t="shared" si="7"/>
        <v>0</v>
      </c>
      <c r="E72" s="20">
        <f t="shared" si="8"/>
        <v>0</v>
      </c>
      <c r="F72" s="38">
        <v>0</v>
      </c>
      <c r="G72" s="20">
        <f t="shared" si="9"/>
        <v>0</v>
      </c>
      <c r="H72" s="20">
        <f t="shared" si="10"/>
        <v>0</v>
      </c>
      <c r="I72" s="20">
        <f t="shared" si="11"/>
        <v>0</v>
      </c>
    </row>
    <row r="73" spans="1:9" ht="15">
      <c r="A73" s="5" t="s">
        <v>148</v>
      </c>
      <c r="B73" s="38">
        <v>1.1273513097603801E-6</v>
      </c>
      <c r="C73" s="20">
        <f t="shared" si="6"/>
        <v>9.1879131745470968E-7</v>
      </c>
      <c r="D73" s="20">
        <f t="shared" si="7"/>
        <v>1.9390442527878535E-7</v>
      </c>
      <c r="E73" s="20">
        <f t="shared" si="8"/>
        <v>1.465556702688494E-8</v>
      </c>
      <c r="F73" s="38">
        <v>1.66418526678913E-6</v>
      </c>
      <c r="G73" s="20">
        <f t="shared" si="9"/>
        <v>1.3563109924331408E-6</v>
      </c>
      <c r="H73" s="20">
        <f t="shared" si="10"/>
        <v>2.8623986588773033E-7</v>
      </c>
      <c r="I73" s="20">
        <f t="shared" si="11"/>
        <v>2.1634408468258688E-8</v>
      </c>
    </row>
    <row r="74" spans="1:9" ht="15">
      <c r="A74" s="5" t="s">
        <v>149</v>
      </c>
      <c r="B74" s="38">
        <v>4.5526793246226403E-2</v>
      </c>
      <c r="C74" s="20">
        <f t="shared" si="6"/>
        <v>3.7104336495674517E-2</v>
      </c>
      <c r="D74" s="20">
        <f t="shared" si="7"/>
        <v>7.8306084383509399E-3</v>
      </c>
      <c r="E74" s="20">
        <f t="shared" si="8"/>
        <v>5.9184831220094323E-4</v>
      </c>
      <c r="F74" s="38">
        <v>6.7206218601572207E-2</v>
      </c>
      <c r="G74" s="20">
        <f t="shared" si="9"/>
        <v>5.4773068160281345E-2</v>
      </c>
      <c r="H74" s="20">
        <f t="shared" si="10"/>
        <v>1.1559469599470419E-2</v>
      </c>
      <c r="I74" s="20">
        <f t="shared" si="11"/>
        <v>8.736808418204386E-4</v>
      </c>
    </row>
    <row r="75" spans="1:9" ht="15">
      <c r="A75" s="5" t="s">
        <v>150</v>
      </c>
      <c r="B75" s="38">
        <v>0</v>
      </c>
      <c r="C75" s="20">
        <f t="shared" si="6"/>
        <v>0</v>
      </c>
      <c r="D75" s="20">
        <f t="shared" si="7"/>
        <v>0</v>
      </c>
      <c r="E75" s="20">
        <f t="shared" si="8"/>
        <v>0</v>
      </c>
      <c r="F75" s="38">
        <v>0</v>
      </c>
      <c r="G75" s="20">
        <f t="shared" si="9"/>
        <v>0</v>
      </c>
      <c r="H75" s="20">
        <f t="shared" si="10"/>
        <v>0</v>
      </c>
      <c r="I75" s="20">
        <f t="shared" si="11"/>
        <v>0</v>
      </c>
    </row>
    <row r="76" spans="1:9" ht="15">
      <c r="A76" s="5" t="s">
        <v>151</v>
      </c>
      <c r="B76" s="38">
        <v>0</v>
      </c>
      <c r="C76" s="20">
        <f t="shared" si="6"/>
        <v>0</v>
      </c>
      <c r="D76" s="20">
        <f t="shared" si="7"/>
        <v>0</v>
      </c>
      <c r="E76" s="20">
        <f t="shared" si="8"/>
        <v>0</v>
      </c>
      <c r="F76" s="38">
        <v>0</v>
      </c>
      <c r="G76" s="20">
        <f t="shared" si="9"/>
        <v>0</v>
      </c>
      <c r="H76" s="20">
        <f t="shared" si="10"/>
        <v>0</v>
      </c>
      <c r="I76" s="20">
        <f t="shared" si="11"/>
        <v>0</v>
      </c>
    </row>
    <row r="77" spans="1:9" ht="15">
      <c r="A77" s="5" t="s">
        <v>152</v>
      </c>
      <c r="B77" s="38">
        <v>0</v>
      </c>
      <c r="C77" s="20">
        <f t="shared" si="6"/>
        <v>0</v>
      </c>
      <c r="D77" s="20">
        <f t="shared" si="7"/>
        <v>0</v>
      </c>
      <c r="E77" s="20">
        <f t="shared" si="8"/>
        <v>0</v>
      </c>
      <c r="F77" s="38">
        <v>0</v>
      </c>
      <c r="G77" s="20">
        <f t="shared" si="9"/>
        <v>0</v>
      </c>
      <c r="H77" s="20">
        <f t="shared" si="10"/>
        <v>0</v>
      </c>
      <c r="I77" s="20">
        <f t="shared" si="11"/>
        <v>0</v>
      </c>
    </row>
    <row r="78" spans="1:9" ht="15">
      <c r="A78" s="5" t="s">
        <v>153</v>
      </c>
      <c r="B78" s="38">
        <v>0</v>
      </c>
      <c r="C78" s="20">
        <f t="shared" si="6"/>
        <v>0</v>
      </c>
      <c r="D78" s="20">
        <f t="shared" si="7"/>
        <v>0</v>
      </c>
      <c r="E78" s="20">
        <f t="shared" si="8"/>
        <v>0</v>
      </c>
      <c r="F78" s="38">
        <v>0</v>
      </c>
      <c r="G78" s="20">
        <f t="shared" si="9"/>
        <v>0</v>
      </c>
      <c r="H78" s="20">
        <f t="shared" si="10"/>
        <v>0</v>
      </c>
      <c r="I78" s="20">
        <f t="shared" si="11"/>
        <v>0</v>
      </c>
    </row>
    <row r="79" spans="1:9" ht="15">
      <c r="A79" s="5" t="s">
        <v>155</v>
      </c>
      <c r="B79" s="38">
        <v>0</v>
      </c>
      <c r="C79" s="20">
        <f t="shared" si="6"/>
        <v>0</v>
      </c>
      <c r="D79" s="20">
        <f t="shared" si="7"/>
        <v>0</v>
      </c>
      <c r="E79" s="20">
        <f t="shared" si="8"/>
        <v>0</v>
      </c>
      <c r="F79" s="38">
        <v>0</v>
      </c>
      <c r="G79" s="20">
        <f t="shared" si="9"/>
        <v>0</v>
      </c>
      <c r="H79" s="20">
        <f t="shared" si="10"/>
        <v>0</v>
      </c>
      <c r="I79" s="20">
        <f t="shared" si="11"/>
        <v>0</v>
      </c>
    </row>
    <row r="80" spans="1:9" ht="15">
      <c r="A80" s="5" t="s">
        <v>157</v>
      </c>
      <c r="B80" s="38">
        <v>4.0079245395074301E-4</v>
      </c>
      <c r="C80" s="20">
        <f t="shared" si="6"/>
        <v>3.2664584996985554E-4</v>
      </c>
      <c r="D80" s="20">
        <f t="shared" si="7"/>
        <v>6.8936302079527793E-5</v>
      </c>
      <c r="E80" s="20">
        <f t="shared" si="8"/>
        <v>5.2103019013596586E-6</v>
      </c>
      <c r="F80" s="38">
        <v>5.9164600345109697E-4</v>
      </c>
      <c r="G80" s="20">
        <f t="shared" si="9"/>
        <v>4.8219149281264402E-4</v>
      </c>
      <c r="H80" s="20">
        <f t="shared" si="10"/>
        <v>1.0176311259358868E-4</v>
      </c>
      <c r="I80" s="20">
        <f t="shared" si="11"/>
        <v>7.6913980448642606E-6</v>
      </c>
    </row>
    <row r="81" spans="1:9" ht="15">
      <c r="A81" s="5" t="s">
        <v>160</v>
      </c>
      <c r="B81" s="38">
        <v>0</v>
      </c>
      <c r="C81" s="20">
        <f t="shared" si="6"/>
        <v>0</v>
      </c>
      <c r="D81" s="20">
        <f t="shared" si="7"/>
        <v>0</v>
      </c>
      <c r="E81" s="20">
        <f t="shared" si="8"/>
        <v>0</v>
      </c>
      <c r="F81" s="38">
        <v>0</v>
      </c>
      <c r="G81" s="20">
        <f t="shared" si="9"/>
        <v>0</v>
      </c>
      <c r="H81" s="20">
        <f t="shared" si="10"/>
        <v>0</v>
      </c>
      <c r="I81" s="20">
        <f t="shared" si="11"/>
        <v>0</v>
      </c>
    </row>
    <row r="82" spans="1:9" ht="15">
      <c r="A82" s="5" t="s">
        <v>161</v>
      </c>
      <c r="B82" s="38">
        <v>5.6345352846540198E-10</v>
      </c>
      <c r="C82" s="20">
        <f t="shared" si="6"/>
        <v>4.5921462569930256E-10</v>
      </c>
      <c r="D82" s="20">
        <f t="shared" si="7"/>
        <v>9.6914006896049128E-11</v>
      </c>
      <c r="E82" s="20">
        <f t="shared" si="8"/>
        <v>7.3248958700502256E-12</v>
      </c>
      <c r="F82" s="38">
        <v>8.3176473249654504E-10</v>
      </c>
      <c r="G82" s="20">
        <f t="shared" si="9"/>
        <v>6.7788825698468412E-10</v>
      </c>
      <c r="H82" s="20">
        <f t="shared" si="10"/>
        <v>1.4306353398940574E-10</v>
      </c>
      <c r="I82" s="20">
        <f t="shared" si="11"/>
        <v>1.0812941522455085E-11</v>
      </c>
    </row>
    <row r="83" spans="1:9" ht="15">
      <c r="A83" s="5" t="s">
        <v>162</v>
      </c>
      <c r="B83" s="38">
        <v>1.24864595399431E-3</v>
      </c>
      <c r="C83" s="20">
        <f t="shared" si="6"/>
        <v>1.0176464525053627E-3</v>
      </c>
      <c r="D83" s="20">
        <f t="shared" si="7"/>
        <v>2.147671040870213E-4</v>
      </c>
      <c r="E83" s="20">
        <f t="shared" si="8"/>
        <v>1.623239740192603E-5</v>
      </c>
      <c r="F83" s="38">
        <v>1.84323926542018E-3</v>
      </c>
      <c r="G83" s="20">
        <f t="shared" si="9"/>
        <v>1.5022400013174465E-3</v>
      </c>
      <c r="H83" s="20">
        <f t="shared" si="10"/>
        <v>3.1703715365227091E-4</v>
      </c>
      <c r="I83" s="20">
        <f t="shared" si="11"/>
        <v>2.3962110450462339E-5</v>
      </c>
    </row>
    <row r="84" spans="1:9" ht="15">
      <c r="A84" s="5" t="s">
        <v>163</v>
      </c>
      <c r="B84" s="38">
        <v>3.4080457496033698E-5</v>
      </c>
      <c r="C84" s="20">
        <f t="shared" si="6"/>
        <v>2.7775572859267463E-5</v>
      </c>
      <c r="D84" s="20">
        <f t="shared" si="7"/>
        <v>5.8618386893177953E-6</v>
      </c>
      <c r="E84" s="20">
        <f t="shared" si="8"/>
        <v>4.4304594744843804E-7</v>
      </c>
      <c r="F84" s="38">
        <v>5.0309246779859198E-5</v>
      </c>
      <c r="G84" s="20">
        <f t="shared" si="9"/>
        <v>4.1002036125585242E-5</v>
      </c>
      <c r="H84" s="20">
        <f t="shared" si="10"/>
        <v>8.6531904461357818E-6</v>
      </c>
      <c r="I84" s="20">
        <f t="shared" si="11"/>
        <v>6.5402020813816954E-7</v>
      </c>
    </row>
    <row r="85" spans="1:9" ht="15">
      <c r="A85" s="5" t="s">
        <v>164</v>
      </c>
      <c r="B85" s="38">
        <v>1.8598103664671799</v>
      </c>
      <c r="C85" s="20">
        <f t="shared" si="6"/>
        <v>1.5157454486707516</v>
      </c>
      <c r="D85" s="20">
        <f t="shared" si="7"/>
        <v>0.31988738303235492</v>
      </c>
      <c r="E85" s="20">
        <f t="shared" si="8"/>
        <v>2.4177534764073336E-2</v>
      </c>
      <c r="F85" s="38">
        <v>2.7454343504991701</v>
      </c>
      <c r="G85" s="20">
        <f t="shared" si="9"/>
        <v>2.2375289956568234</v>
      </c>
      <c r="H85" s="20">
        <f t="shared" si="10"/>
        <v>0.47221470828585721</v>
      </c>
      <c r="I85" s="20">
        <f t="shared" si="11"/>
        <v>3.5690646556489208E-2</v>
      </c>
    </row>
    <row r="86" spans="1:9" ht="15">
      <c r="A86" s="5" t="s">
        <v>165</v>
      </c>
      <c r="B86" s="38">
        <v>0</v>
      </c>
      <c r="C86" s="20">
        <f t="shared" si="6"/>
        <v>0</v>
      </c>
      <c r="D86" s="20">
        <f t="shared" si="7"/>
        <v>0</v>
      </c>
      <c r="E86" s="20">
        <f t="shared" si="8"/>
        <v>0</v>
      </c>
      <c r="F86" s="38">
        <v>0</v>
      </c>
      <c r="G86" s="20">
        <f t="shared" si="9"/>
        <v>0</v>
      </c>
      <c r="H86" s="20">
        <f t="shared" si="10"/>
        <v>0</v>
      </c>
      <c r="I86" s="20">
        <f t="shared" si="11"/>
        <v>0</v>
      </c>
    </row>
    <row r="87" spans="1:9" ht="15">
      <c r="A87" s="5" t="s">
        <v>166</v>
      </c>
      <c r="B87" s="38">
        <v>1.7547691233476099E-3</v>
      </c>
      <c r="C87" s="20">
        <f t="shared" si="6"/>
        <v>1.430136835528302E-3</v>
      </c>
      <c r="D87" s="20">
        <f t="shared" si="7"/>
        <v>3.0182028921578886E-4</v>
      </c>
      <c r="E87" s="20">
        <f t="shared" si="8"/>
        <v>2.2811998603518929E-5</v>
      </c>
      <c r="F87" s="38">
        <v>2.59037346779884E-3</v>
      </c>
      <c r="G87" s="20">
        <f t="shared" si="9"/>
        <v>2.1111543762560546E-3</v>
      </c>
      <c r="H87" s="20">
        <f t="shared" si="10"/>
        <v>4.4554423646140046E-4</v>
      </c>
      <c r="I87" s="20">
        <f t="shared" si="11"/>
        <v>3.367485508138492E-5</v>
      </c>
    </row>
    <row r="88" spans="1:9" ht="15">
      <c r="A88" s="5" t="s">
        <v>168</v>
      </c>
      <c r="B88" s="38">
        <v>5.5266249390515895E-4</v>
      </c>
      <c r="C88" s="20">
        <f t="shared" si="6"/>
        <v>4.5041993253270451E-4</v>
      </c>
      <c r="D88" s="20">
        <f t="shared" si="7"/>
        <v>9.5057948951687325E-5</v>
      </c>
      <c r="E88" s="20">
        <f t="shared" si="8"/>
        <v>7.1846124207670658E-6</v>
      </c>
      <c r="F88" s="38">
        <v>8.1583511005047199E-4</v>
      </c>
      <c r="G88" s="20">
        <f t="shared" si="9"/>
        <v>6.6490561469113461E-4</v>
      </c>
      <c r="H88" s="20">
        <f t="shared" si="10"/>
        <v>1.4032363892868118E-4</v>
      </c>
      <c r="I88" s="20">
        <f t="shared" si="11"/>
        <v>1.0605856430656136E-5</v>
      </c>
    </row>
    <row r="89" spans="1:9" ht="15">
      <c r="A89" s="5" t="s">
        <v>169</v>
      </c>
      <c r="B89" s="38">
        <v>0</v>
      </c>
      <c r="C89" s="20">
        <f t="shared" si="6"/>
        <v>0</v>
      </c>
      <c r="D89" s="20">
        <f t="shared" si="7"/>
        <v>0</v>
      </c>
      <c r="E89" s="20">
        <f t="shared" si="8"/>
        <v>0</v>
      </c>
      <c r="F89" s="38">
        <v>0</v>
      </c>
      <c r="G89" s="20">
        <f t="shared" si="9"/>
        <v>0</v>
      </c>
      <c r="H89" s="20">
        <f t="shared" si="10"/>
        <v>0</v>
      </c>
      <c r="I89" s="20">
        <f t="shared" si="11"/>
        <v>0</v>
      </c>
    </row>
    <row r="90" spans="1:9" ht="15">
      <c r="A90" s="5" t="s">
        <v>172</v>
      </c>
      <c r="B90" s="38">
        <v>2.16307189584743E-3</v>
      </c>
      <c r="C90" s="20">
        <f t="shared" si="6"/>
        <v>1.7629035951156554E-3</v>
      </c>
      <c r="D90" s="20">
        <f t="shared" si="7"/>
        <v>3.7204836608575794E-4</v>
      </c>
      <c r="E90" s="20">
        <f t="shared" si="8"/>
        <v>2.811993464601659E-5</v>
      </c>
      <c r="F90" s="38">
        <v>3.1931061319652601E-3</v>
      </c>
      <c r="G90" s="20">
        <f t="shared" si="9"/>
        <v>2.6023814975516869E-3</v>
      </c>
      <c r="H90" s="20">
        <f t="shared" si="10"/>
        <v>5.4921425469802473E-4</v>
      </c>
      <c r="I90" s="20">
        <f t="shared" si="11"/>
        <v>4.1510379715548379E-5</v>
      </c>
    </row>
    <row r="91" spans="1:9" ht="15">
      <c r="A91" s="5" t="s">
        <v>175</v>
      </c>
      <c r="B91" s="38">
        <v>4.8775194460550295E-7</v>
      </c>
      <c r="C91" s="20">
        <f t="shared" si="6"/>
        <v>3.9751783485348486E-7</v>
      </c>
      <c r="D91" s="20">
        <f t="shared" si="7"/>
        <v>8.3893334472146504E-8</v>
      </c>
      <c r="E91" s="20">
        <f t="shared" si="8"/>
        <v>6.3407752798715382E-9</v>
      </c>
      <c r="F91" s="38">
        <v>7.20014775370029E-7</v>
      </c>
      <c r="G91" s="20">
        <f t="shared" si="9"/>
        <v>5.8681204192657357E-7</v>
      </c>
      <c r="H91" s="20">
        <f t="shared" si="10"/>
        <v>1.2384254136364499E-7</v>
      </c>
      <c r="I91" s="20">
        <f t="shared" si="11"/>
        <v>9.3601920798103766E-9</v>
      </c>
    </row>
    <row r="92" spans="1:9" ht="15">
      <c r="A92" s="5" t="s">
        <v>176</v>
      </c>
      <c r="B92" s="38">
        <v>5.6131824864685397E-4</v>
      </c>
      <c r="C92" s="20">
        <f t="shared" si="6"/>
        <v>4.5747437264718598E-4</v>
      </c>
      <c r="D92" s="20">
        <f t="shared" si="7"/>
        <v>9.6546738767258868E-5</v>
      </c>
      <c r="E92" s="20">
        <f t="shared" si="8"/>
        <v>7.2971372324091012E-6</v>
      </c>
      <c r="F92" s="38">
        <v>8.28612652764404E-4</v>
      </c>
      <c r="G92" s="20">
        <f t="shared" si="9"/>
        <v>6.7531931200298916E-4</v>
      </c>
      <c r="H92" s="20">
        <f t="shared" si="10"/>
        <v>1.4252137627547746E-4</v>
      </c>
      <c r="I92" s="20">
        <f t="shared" si="11"/>
        <v>1.0771964485937251E-5</v>
      </c>
    </row>
    <row r="93" spans="1:9" ht="15">
      <c r="A93" s="5" t="s">
        <v>177</v>
      </c>
      <c r="B93" s="38">
        <v>1.8330486343912699E-5</v>
      </c>
      <c r="C93" s="20">
        <f t="shared" si="6"/>
        <v>1.4939346370288849E-5</v>
      </c>
      <c r="D93" s="20">
        <f t="shared" si="7"/>
        <v>3.1528436511529841E-6</v>
      </c>
      <c r="E93" s="20">
        <f t="shared" si="8"/>
        <v>2.3829632247086507E-7</v>
      </c>
      <c r="F93" s="38">
        <v>2.7059289364823501E-5</v>
      </c>
      <c r="G93" s="20">
        <f t="shared" si="9"/>
        <v>2.2053320832331151E-5</v>
      </c>
      <c r="H93" s="20">
        <f t="shared" si="10"/>
        <v>4.6541977707496415E-6</v>
      </c>
      <c r="I93" s="20">
        <f t="shared" si="11"/>
        <v>3.5177076174270547E-7</v>
      </c>
    </row>
    <row r="94" spans="1:9" ht="15">
      <c r="A94" s="5" t="s">
        <v>178</v>
      </c>
      <c r="B94" s="38">
        <v>0</v>
      </c>
      <c r="C94" s="20">
        <f t="shared" si="6"/>
        <v>0</v>
      </c>
      <c r="D94" s="20">
        <f t="shared" si="7"/>
        <v>0</v>
      </c>
      <c r="E94" s="20">
        <f t="shared" si="8"/>
        <v>0</v>
      </c>
      <c r="F94" s="38">
        <v>0</v>
      </c>
      <c r="G94" s="20">
        <f t="shared" si="9"/>
        <v>0</v>
      </c>
      <c r="H94" s="20">
        <f t="shared" si="10"/>
        <v>0</v>
      </c>
      <c r="I94" s="20">
        <f t="shared" si="11"/>
        <v>0</v>
      </c>
    </row>
    <row r="95" spans="1:9" ht="15">
      <c r="A95" s="5" t="s">
        <v>181</v>
      </c>
      <c r="B95" s="38">
        <v>1.1748175306659401E-7</v>
      </c>
      <c r="C95" s="20">
        <f t="shared" si="6"/>
        <v>9.5747628749274114E-8</v>
      </c>
      <c r="D95" s="20">
        <f t="shared" si="7"/>
        <v>2.0206861527454168E-8</v>
      </c>
      <c r="E95" s="20">
        <f t="shared" si="8"/>
        <v>1.5272627898657221E-9</v>
      </c>
      <c r="F95" s="38">
        <v>1.7342544500306801E-7</v>
      </c>
      <c r="G95" s="20">
        <f t="shared" si="9"/>
        <v>1.4134173767750041E-7</v>
      </c>
      <c r="H95" s="20">
        <f t="shared" si="10"/>
        <v>2.9829176540527695E-8</v>
      </c>
      <c r="I95" s="20">
        <f t="shared" si="11"/>
        <v>2.2545307850398839E-9</v>
      </c>
    </row>
    <row r="96" spans="1:9" ht="15">
      <c r="A96" s="5" t="s">
        <v>183</v>
      </c>
      <c r="B96" s="38">
        <v>0</v>
      </c>
      <c r="C96" s="20">
        <f t="shared" si="6"/>
        <v>0</v>
      </c>
      <c r="D96" s="20">
        <f t="shared" si="7"/>
        <v>0</v>
      </c>
      <c r="E96" s="20">
        <f t="shared" si="8"/>
        <v>0</v>
      </c>
      <c r="F96" s="38">
        <v>0</v>
      </c>
      <c r="G96" s="20">
        <f t="shared" si="9"/>
        <v>0</v>
      </c>
      <c r="H96" s="20">
        <f t="shared" si="10"/>
        <v>0</v>
      </c>
      <c r="I96" s="20">
        <f t="shared" si="11"/>
        <v>0</v>
      </c>
    </row>
    <row r="97" spans="1:9" ht="15">
      <c r="A97" s="5" t="s">
        <v>184</v>
      </c>
      <c r="B97" s="38">
        <v>143.41616966674999</v>
      </c>
      <c r="C97" s="20">
        <f t="shared" si="6"/>
        <v>116.88417827840124</v>
      </c>
      <c r="D97" s="20">
        <f t="shared" si="7"/>
        <v>24.667581182680998</v>
      </c>
      <c r="E97" s="20">
        <f t="shared" si="8"/>
        <v>1.8644102056677498</v>
      </c>
      <c r="F97" s="38">
        <v>211.70958379377399</v>
      </c>
      <c r="G97" s="20">
        <f t="shared" si="9"/>
        <v>172.54331079192579</v>
      </c>
      <c r="H97" s="20">
        <f t="shared" si="10"/>
        <v>36.41404841252912</v>
      </c>
      <c r="I97" s="20">
        <f t="shared" si="11"/>
        <v>2.7522245893190616</v>
      </c>
    </row>
    <row r="98" spans="1:9" ht="15">
      <c r="A98" s="5" t="s">
        <v>185</v>
      </c>
      <c r="B98" s="38">
        <v>1.2235563650153901E-3</v>
      </c>
      <c r="C98" s="20">
        <f t="shared" si="6"/>
        <v>9.9719843748754286E-4</v>
      </c>
      <c r="D98" s="20">
        <f t="shared" si="7"/>
        <v>2.1045169478264709E-4</v>
      </c>
      <c r="E98" s="20">
        <f t="shared" si="8"/>
        <v>1.5906232745200069E-5</v>
      </c>
      <c r="F98" s="38">
        <v>1.80620225311796E-3</v>
      </c>
      <c r="G98" s="20">
        <f t="shared" si="9"/>
        <v>1.4720548362911372E-3</v>
      </c>
      <c r="H98" s="20">
        <f t="shared" si="10"/>
        <v>3.1066678753628908E-4</v>
      </c>
      <c r="I98" s="20">
        <f t="shared" si="11"/>
        <v>2.3480629290533479E-5</v>
      </c>
    </row>
    <row r="99" spans="1:9" ht="15">
      <c r="A99" s="5" t="s">
        <v>186</v>
      </c>
      <c r="B99" s="38">
        <v>0</v>
      </c>
      <c r="C99" s="20">
        <f t="shared" si="6"/>
        <v>0</v>
      </c>
      <c r="D99" s="20">
        <f t="shared" si="7"/>
        <v>0</v>
      </c>
      <c r="E99" s="20">
        <f t="shared" si="8"/>
        <v>0</v>
      </c>
      <c r="F99" s="38">
        <v>0</v>
      </c>
      <c r="G99" s="20">
        <f t="shared" si="9"/>
        <v>0</v>
      </c>
      <c r="H99" s="20">
        <f t="shared" si="10"/>
        <v>0</v>
      </c>
      <c r="I99" s="20">
        <f t="shared" si="11"/>
        <v>0</v>
      </c>
    </row>
    <row r="100" spans="1:9" ht="15">
      <c r="A100" s="5" t="s">
        <v>187</v>
      </c>
      <c r="B100" s="38">
        <v>0</v>
      </c>
      <c r="C100" s="20">
        <f t="shared" si="6"/>
        <v>0</v>
      </c>
      <c r="D100" s="20">
        <f t="shared" si="7"/>
        <v>0</v>
      </c>
      <c r="E100" s="20">
        <f t="shared" si="8"/>
        <v>0</v>
      </c>
      <c r="F100" s="38">
        <v>0</v>
      </c>
      <c r="G100" s="20">
        <f t="shared" si="9"/>
        <v>0</v>
      </c>
      <c r="H100" s="20">
        <f t="shared" si="10"/>
        <v>0</v>
      </c>
      <c r="I100" s="20">
        <f t="shared" si="11"/>
        <v>0</v>
      </c>
    </row>
    <row r="101" spans="1:9" ht="15">
      <c r="A101" s="5" t="s">
        <v>189</v>
      </c>
      <c r="B101" s="38">
        <v>0</v>
      </c>
      <c r="C101" s="20">
        <f t="shared" si="6"/>
        <v>0</v>
      </c>
      <c r="D101" s="20">
        <f t="shared" si="7"/>
        <v>0</v>
      </c>
      <c r="E101" s="20">
        <f t="shared" si="8"/>
        <v>0</v>
      </c>
      <c r="F101" s="38">
        <v>0</v>
      </c>
      <c r="G101" s="20">
        <f t="shared" si="9"/>
        <v>0</v>
      </c>
      <c r="H101" s="20">
        <f t="shared" si="10"/>
        <v>0</v>
      </c>
      <c r="I101" s="20">
        <f t="shared" si="11"/>
        <v>0</v>
      </c>
    </row>
    <row r="102" spans="1:9" ht="15">
      <c r="A102" s="5" t="s">
        <v>190</v>
      </c>
      <c r="B102" s="38">
        <v>0</v>
      </c>
      <c r="C102" s="20">
        <f t="shared" si="6"/>
        <v>0</v>
      </c>
      <c r="D102" s="20">
        <f t="shared" si="7"/>
        <v>0</v>
      </c>
      <c r="E102" s="20">
        <f t="shared" si="8"/>
        <v>0</v>
      </c>
      <c r="F102" s="38">
        <v>0</v>
      </c>
      <c r="G102" s="20">
        <f t="shared" si="9"/>
        <v>0</v>
      </c>
      <c r="H102" s="20">
        <f t="shared" si="10"/>
        <v>0</v>
      </c>
      <c r="I102" s="20">
        <f t="shared" si="11"/>
        <v>0</v>
      </c>
    </row>
    <row r="103" spans="1:9" ht="15">
      <c r="A103" s="5" t="s">
        <v>192</v>
      </c>
      <c r="B103" s="38">
        <v>8.9173476289437798E-3</v>
      </c>
      <c r="C103" s="20">
        <f t="shared" si="6"/>
        <v>7.2676383175891797E-3</v>
      </c>
      <c r="D103" s="20">
        <f t="shared" si="7"/>
        <v>1.53378379217833E-3</v>
      </c>
      <c r="E103" s="20">
        <f t="shared" si="8"/>
        <v>1.1592551917626913E-4</v>
      </c>
      <c r="F103" s="38">
        <v>1.3163703642726499E-2</v>
      </c>
      <c r="G103" s="20">
        <f t="shared" si="9"/>
        <v>1.0728418468822096E-2</v>
      </c>
      <c r="H103" s="20">
        <f t="shared" si="10"/>
        <v>2.2641570265489576E-3</v>
      </c>
      <c r="I103" s="20">
        <f t="shared" si="11"/>
        <v>1.7112814735544449E-4</v>
      </c>
    </row>
    <row r="104" spans="1:9" ht="15">
      <c r="A104" s="5" t="s">
        <v>193</v>
      </c>
      <c r="B104" s="38">
        <v>1.63208444105537E-2</v>
      </c>
      <c r="C104" s="20">
        <f t="shared" si="6"/>
        <v>1.3301488194601264E-2</v>
      </c>
      <c r="D104" s="20">
        <f t="shared" si="7"/>
        <v>2.8071852386152363E-3</v>
      </c>
      <c r="E104" s="20">
        <f t="shared" si="8"/>
        <v>2.1217097733719809E-4</v>
      </c>
      <c r="F104" s="38">
        <v>2.4092675082245898E-2</v>
      </c>
      <c r="G104" s="20">
        <f t="shared" si="9"/>
        <v>1.9635530192030407E-2</v>
      </c>
      <c r="H104" s="20">
        <f t="shared" si="10"/>
        <v>4.1439401141462944E-3</v>
      </c>
      <c r="I104" s="20">
        <f t="shared" si="11"/>
        <v>3.1320477606919668E-4</v>
      </c>
    </row>
    <row r="105" spans="1:9" ht="15">
      <c r="A105" s="5" t="s">
        <v>194</v>
      </c>
      <c r="B105" s="38">
        <v>7.0704920141912797E-5</v>
      </c>
      <c r="C105" s="20">
        <f t="shared" si="6"/>
        <v>5.7624509915658928E-5</v>
      </c>
      <c r="D105" s="20">
        <f t="shared" si="7"/>
        <v>1.2161246264409001E-5</v>
      </c>
      <c r="E105" s="20">
        <f t="shared" si="8"/>
        <v>9.1916396184486629E-7</v>
      </c>
      <c r="F105" s="38">
        <v>1.043739297333E-4</v>
      </c>
      <c r="G105" s="20">
        <f t="shared" si="9"/>
        <v>8.5064752732639495E-5</v>
      </c>
      <c r="H105" s="20">
        <f t="shared" si="10"/>
        <v>1.7952315914127598E-5</v>
      </c>
      <c r="I105" s="20">
        <f t="shared" si="11"/>
        <v>1.3568610865328999E-6</v>
      </c>
    </row>
    <row r="106" spans="1:9" ht="15">
      <c r="A106" s="5" t="s">
        <v>195</v>
      </c>
      <c r="B106" s="38">
        <v>6.4889062255150704E-10</v>
      </c>
      <c r="C106" s="20">
        <f t="shared" si="6"/>
        <v>5.2884585737947823E-10</v>
      </c>
      <c r="D106" s="20">
        <f t="shared" si="7"/>
        <v>1.116091870788592E-10</v>
      </c>
      <c r="E106" s="20">
        <f t="shared" si="8"/>
        <v>8.4355780931695904E-12</v>
      </c>
      <c r="F106" s="38">
        <v>9.5788615709984309E-10</v>
      </c>
      <c r="G106" s="20">
        <f t="shared" si="9"/>
        <v>7.8067721803637203E-10</v>
      </c>
      <c r="H106" s="20">
        <f t="shared" si="10"/>
        <v>1.64756419021173E-10</v>
      </c>
      <c r="I106" s="20">
        <f t="shared" si="11"/>
        <v>1.245252004229796E-11</v>
      </c>
    </row>
    <row r="107" spans="1:9" ht="15">
      <c r="A107" s="5" t="s">
        <v>196</v>
      </c>
      <c r="B107" s="38">
        <v>1.1094657531343201E-9</v>
      </c>
      <c r="C107" s="20">
        <f t="shared" si="6"/>
        <v>9.0421458880447079E-10</v>
      </c>
      <c r="D107" s="20">
        <f t="shared" si="7"/>
        <v>1.9082810953910304E-10</v>
      </c>
      <c r="E107" s="20">
        <f t="shared" si="8"/>
        <v>1.442305479074616E-11</v>
      </c>
      <c r="F107" s="38">
        <v>1.63778277843638E-9</v>
      </c>
      <c r="G107" s="20">
        <f t="shared" si="9"/>
        <v>1.3347929644256496E-9</v>
      </c>
      <c r="H107" s="20">
        <f t="shared" si="10"/>
        <v>2.8169863789105734E-10</v>
      </c>
      <c r="I107" s="20">
        <f t="shared" si="11"/>
        <v>2.1291176119672939E-11</v>
      </c>
    </row>
    <row r="108" spans="1:9" ht="15">
      <c r="A108" s="5" t="s">
        <v>197</v>
      </c>
      <c r="B108" s="38">
        <v>0</v>
      </c>
      <c r="C108" s="20">
        <f t="shared" si="6"/>
        <v>0</v>
      </c>
      <c r="D108" s="20">
        <f t="shared" si="7"/>
        <v>0</v>
      </c>
      <c r="E108" s="20">
        <f t="shared" si="8"/>
        <v>0</v>
      </c>
      <c r="F108" s="38">
        <v>0</v>
      </c>
      <c r="G108" s="20">
        <f t="shared" si="9"/>
        <v>0</v>
      </c>
      <c r="H108" s="20">
        <f t="shared" si="10"/>
        <v>0</v>
      </c>
      <c r="I108" s="20">
        <f t="shared" si="11"/>
        <v>0</v>
      </c>
    </row>
    <row r="109" spans="1:9" ht="15">
      <c r="A109" s="5" t="s">
        <v>199</v>
      </c>
      <c r="B109" s="38">
        <v>4.6052370683137098E-2</v>
      </c>
      <c r="C109" s="20">
        <f t="shared" si="6"/>
        <v>3.7532682106756733E-2</v>
      </c>
      <c r="D109" s="20">
        <f t="shared" si="7"/>
        <v>7.9210077574995794E-3</v>
      </c>
      <c r="E109" s="20">
        <f t="shared" si="8"/>
        <v>5.9868081888078228E-4</v>
      </c>
      <c r="F109" s="38">
        <v>6.7982071008440503E-2</v>
      </c>
      <c r="G109" s="20">
        <f t="shared" si="9"/>
        <v>5.5405387871879007E-2</v>
      </c>
      <c r="H109" s="20">
        <f t="shared" si="10"/>
        <v>1.1692916213451766E-2</v>
      </c>
      <c r="I109" s="20">
        <f t="shared" si="11"/>
        <v>8.8376692310972648E-4</v>
      </c>
    </row>
    <row r="110" spans="1:9" ht="15">
      <c r="A110" s="5" t="s">
        <v>200</v>
      </c>
      <c r="B110" s="38">
        <v>0</v>
      </c>
      <c r="C110" s="20">
        <f t="shared" si="6"/>
        <v>0</v>
      </c>
      <c r="D110" s="20">
        <f t="shared" si="7"/>
        <v>0</v>
      </c>
      <c r="E110" s="20">
        <f t="shared" si="8"/>
        <v>0</v>
      </c>
      <c r="F110" s="38">
        <v>0</v>
      </c>
      <c r="G110" s="20">
        <f t="shared" si="9"/>
        <v>0</v>
      </c>
      <c r="H110" s="20">
        <f t="shared" si="10"/>
        <v>0</v>
      </c>
      <c r="I110" s="20">
        <f t="shared" si="11"/>
        <v>0</v>
      </c>
    </row>
    <row r="111" spans="1:9" ht="15">
      <c r="A111" s="5" t="s">
        <v>203</v>
      </c>
      <c r="B111" s="38">
        <v>0</v>
      </c>
      <c r="C111" s="20">
        <f t="shared" si="6"/>
        <v>0</v>
      </c>
      <c r="D111" s="20">
        <f t="shared" si="7"/>
        <v>0</v>
      </c>
      <c r="E111" s="20">
        <f t="shared" si="8"/>
        <v>0</v>
      </c>
      <c r="F111" s="38">
        <v>0</v>
      </c>
      <c r="G111" s="20">
        <f t="shared" si="9"/>
        <v>0</v>
      </c>
      <c r="H111" s="20">
        <f t="shared" si="10"/>
        <v>0</v>
      </c>
      <c r="I111" s="20">
        <f t="shared" si="11"/>
        <v>0</v>
      </c>
    </row>
    <row r="112" spans="1:9" ht="15">
      <c r="A112" s="5" t="s">
        <v>204</v>
      </c>
      <c r="B112" s="38">
        <v>0</v>
      </c>
      <c r="C112" s="20">
        <f t="shared" si="6"/>
        <v>0</v>
      </c>
      <c r="D112" s="20">
        <f t="shared" si="7"/>
        <v>0</v>
      </c>
      <c r="E112" s="20">
        <f t="shared" si="8"/>
        <v>0</v>
      </c>
      <c r="F112" s="38">
        <v>0</v>
      </c>
      <c r="G112" s="20">
        <f t="shared" si="9"/>
        <v>0</v>
      </c>
      <c r="H112" s="20">
        <f t="shared" si="10"/>
        <v>0</v>
      </c>
      <c r="I112" s="20">
        <f t="shared" si="11"/>
        <v>0</v>
      </c>
    </row>
    <row r="113" spans="1:9" ht="15">
      <c r="A113" s="5" t="s">
        <v>205</v>
      </c>
      <c r="B113" s="38">
        <v>0</v>
      </c>
      <c r="C113" s="20">
        <f t="shared" si="6"/>
        <v>0</v>
      </c>
      <c r="D113" s="20">
        <f t="shared" si="7"/>
        <v>0</v>
      </c>
      <c r="E113" s="20">
        <f t="shared" si="8"/>
        <v>0</v>
      </c>
      <c r="F113" s="38">
        <v>0</v>
      </c>
      <c r="G113" s="20">
        <f t="shared" si="9"/>
        <v>0</v>
      </c>
      <c r="H113" s="20">
        <f t="shared" si="10"/>
        <v>0</v>
      </c>
      <c r="I113" s="20">
        <f t="shared" si="11"/>
        <v>0</v>
      </c>
    </row>
    <row r="114" spans="1:9" ht="15">
      <c r="A114" s="5" t="s">
        <v>206</v>
      </c>
      <c r="B114" s="38">
        <v>3.1965850459349401</v>
      </c>
      <c r="C114" s="20">
        <f t="shared" si="6"/>
        <v>2.6052168124369759</v>
      </c>
      <c r="D114" s="20">
        <f t="shared" si="7"/>
        <v>0.54981262790080965</v>
      </c>
      <c r="E114" s="20">
        <f t="shared" si="8"/>
        <v>4.1555605597154217E-2</v>
      </c>
      <c r="F114" s="38">
        <v>4.7187684011420501</v>
      </c>
      <c r="G114" s="20">
        <f t="shared" si="9"/>
        <v>3.8457962469307705</v>
      </c>
      <c r="H114" s="20">
        <f t="shared" si="10"/>
        <v>0.81162816499643253</v>
      </c>
      <c r="I114" s="20">
        <f t="shared" si="11"/>
        <v>6.1343989214846649E-2</v>
      </c>
    </row>
    <row r="115" spans="1:9" ht="15">
      <c r="A115" s="5" t="s">
        <v>208</v>
      </c>
      <c r="B115" s="38">
        <v>1.5191684286813501E-7</v>
      </c>
      <c r="C115" s="20">
        <f t="shared" si="6"/>
        <v>1.2381222693753002E-7</v>
      </c>
      <c r="D115" s="20">
        <f t="shared" si="7"/>
        <v>2.6129696973319219E-8</v>
      </c>
      <c r="E115" s="20">
        <f t="shared" si="8"/>
        <v>1.9749189572857548E-9</v>
      </c>
      <c r="F115" s="38">
        <v>2.24258196614866E-7</v>
      </c>
      <c r="G115" s="20">
        <f t="shared" si="9"/>
        <v>1.8277043024111578E-7</v>
      </c>
      <c r="H115" s="20">
        <f t="shared" si="10"/>
        <v>3.8572409817756952E-8</v>
      </c>
      <c r="I115" s="20">
        <f t="shared" si="11"/>
        <v>2.915356555993258E-9</v>
      </c>
    </row>
    <row r="116" spans="1:9" ht="15">
      <c r="A116" s="5" t="s">
        <v>209</v>
      </c>
      <c r="B116" s="38">
        <v>0</v>
      </c>
      <c r="C116" s="20">
        <f t="shared" si="6"/>
        <v>0</v>
      </c>
      <c r="D116" s="20">
        <f t="shared" si="7"/>
        <v>0</v>
      </c>
      <c r="E116" s="20">
        <f t="shared" si="8"/>
        <v>0</v>
      </c>
      <c r="F116" s="38">
        <v>0</v>
      </c>
      <c r="G116" s="20">
        <f t="shared" si="9"/>
        <v>0</v>
      </c>
      <c r="H116" s="20">
        <f t="shared" si="10"/>
        <v>0</v>
      </c>
      <c r="I116" s="20">
        <f t="shared" si="11"/>
        <v>0</v>
      </c>
    </row>
    <row r="117" spans="1:9" ht="15">
      <c r="A117" s="5" t="s">
        <v>210</v>
      </c>
      <c r="B117" s="38">
        <v>12.956858568746901</v>
      </c>
      <c r="C117" s="20">
        <f t="shared" si="6"/>
        <v>10.559839733528724</v>
      </c>
      <c r="D117" s="20">
        <f t="shared" si="7"/>
        <v>2.2285796738244668</v>
      </c>
      <c r="E117" s="20">
        <f t="shared" si="8"/>
        <v>0.16843916139370971</v>
      </c>
      <c r="F117" s="38">
        <v>19.126791220531199</v>
      </c>
      <c r="G117" s="20">
        <f t="shared" si="9"/>
        <v>15.588334844732927</v>
      </c>
      <c r="H117" s="20">
        <f t="shared" si="10"/>
        <v>3.2898080899313662</v>
      </c>
      <c r="I117" s="20">
        <f t="shared" si="11"/>
        <v>0.24864828586690557</v>
      </c>
    </row>
    <row r="118" spans="1:9" ht="15">
      <c r="A118" s="5" t="s">
        <v>211</v>
      </c>
      <c r="B118" s="38">
        <v>5.8368533942889201E-12</v>
      </c>
      <c r="C118" s="20">
        <f t="shared" si="6"/>
        <v>4.7570355163454697E-12</v>
      </c>
      <c r="D118" s="20">
        <f t="shared" si="7"/>
        <v>1.0039387838176942E-12</v>
      </c>
      <c r="E118" s="20">
        <f t="shared" si="8"/>
        <v>7.5879094125755964E-14</v>
      </c>
      <c r="F118" s="38">
        <v>8.61630739156936E-12</v>
      </c>
      <c r="G118" s="20">
        <f t="shared" si="9"/>
        <v>7.0222905241290284E-12</v>
      </c>
      <c r="H118" s="20">
        <f t="shared" si="10"/>
        <v>1.4820048713499298E-12</v>
      </c>
      <c r="I118" s="20">
        <f t="shared" si="11"/>
        <v>1.1201199609040168E-13</v>
      </c>
    </row>
    <row r="119" spans="1:9" ht="15">
      <c r="A119" s="5" t="s">
        <v>213</v>
      </c>
      <c r="B119" s="38">
        <v>0</v>
      </c>
      <c r="C119" s="20">
        <f t="shared" si="6"/>
        <v>0</v>
      </c>
      <c r="D119" s="20">
        <f t="shared" si="7"/>
        <v>0</v>
      </c>
      <c r="E119" s="20">
        <f t="shared" si="8"/>
        <v>0</v>
      </c>
      <c r="F119" s="38">
        <v>0</v>
      </c>
      <c r="G119" s="20">
        <f t="shared" si="9"/>
        <v>0</v>
      </c>
      <c r="H119" s="20">
        <f t="shared" si="10"/>
        <v>0</v>
      </c>
      <c r="I119" s="20">
        <f t="shared" si="11"/>
        <v>0</v>
      </c>
    </row>
    <row r="120" spans="1:9" ht="15">
      <c r="A120" s="5" t="s">
        <v>215</v>
      </c>
      <c r="B120" s="38">
        <v>223.72613969720399</v>
      </c>
      <c r="C120" s="20">
        <f t="shared" si="6"/>
        <v>182.33680385322123</v>
      </c>
      <c r="D120" s="20">
        <f t="shared" si="7"/>
        <v>38.48089602791908</v>
      </c>
      <c r="E120" s="20">
        <f t="shared" si="8"/>
        <v>2.9084398160636518</v>
      </c>
      <c r="F120" s="38">
        <v>330.26239669587301</v>
      </c>
      <c r="G120" s="20">
        <f t="shared" si="9"/>
        <v>269.16385330713649</v>
      </c>
      <c r="H120" s="20">
        <f t="shared" si="10"/>
        <v>56.805132231690152</v>
      </c>
      <c r="I120" s="20">
        <f t="shared" si="11"/>
        <v>4.2934111570463491</v>
      </c>
    </row>
    <row r="121" spans="1:9" ht="15">
      <c r="A121" s="5" t="s">
        <v>216</v>
      </c>
      <c r="B121" s="38">
        <v>2.0442523946966E-7</v>
      </c>
      <c r="C121" s="20">
        <f t="shared" si="6"/>
        <v>1.6660657016777288E-7</v>
      </c>
      <c r="D121" s="20">
        <f t="shared" si="7"/>
        <v>3.5161141188781517E-8</v>
      </c>
      <c r="E121" s="20">
        <f t="shared" si="8"/>
        <v>2.6575281131055798E-9</v>
      </c>
      <c r="F121" s="38">
        <v>3.0177059159806901E-7</v>
      </c>
      <c r="G121" s="20">
        <f t="shared" si="9"/>
        <v>2.459430321524262E-7</v>
      </c>
      <c r="H121" s="20">
        <f t="shared" si="10"/>
        <v>5.1904541754867865E-8</v>
      </c>
      <c r="I121" s="20">
        <f t="shared" si="11"/>
        <v>3.9230176907748968E-9</v>
      </c>
    </row>
    <row r="122" spans="1:9" ht="15">
      <c r="A122" s="5" t="s">
        <v>217</v>
      </c>
      <c r="B122" s="38">
        <v>2.0498185843579701E-2</v>
      </c>
      <c r="C122" s="20">
        <f t="shared" si="6"/>
        <v>1.6706021462517456E-2</v>
      </c>
      <c r="D122" s="20">
        <f t="shared" si="7"/>
        <v>3.5256879650957082E-3</v>
      </c>
      <c r="E122" s="20">
        <f t="shared" si="8"/>
        <v>2.6647641596653609E-4</v>
      </c>
      <c r="F122" s="38">
        <v>3.02592267214748E-2</v>
      </c>
      <c r="G122" s="20">
        <f t="shared" si="9"/>
        <v>2.4661269778001961E-2</v>
      </c>
      <c r="H122" s="20">
        <f t="shared" si="10"/>
        <v>5.2045869960936656E-3</v>
      </c>
      <c r="I122" s="20">
        <f t="shared" si="11"/>
        <v>3.9336994737917237E-4</v>
      </c>
    </row>
    <row r="123" spans="1:9" ht="15">
      <c r="A123" s="5" t="s">
        <v>218</v>
      </c>
      <c r="B123" s="38">
        <v>0</v>
      </c>
      <c r="C123" s="20">
        <f t="shared" si="6"/>
        <v>0</v>
      </c>
      <c r="D123" s="20">
        <f t="shared" si="7"/>
        <v>0</v>
      </c>
      <c r="E123" s="20">
        <f t="shared" si="8"/>
        <v>0</v>
      </c>
      <c r="F123" s="38">
        <v>0</v>
      </c>
      <c r="G123" s="20">
        <f t="shared" si="9"/>
        <v>0</v>
      </c>
      <c r="H123" s="20">
        <f t="shared" si="10"/>
        <v>0</v>
      </c>
      <c r="I123" s="20">
        <f t="shared" si="11"/>
        <v>0</v>
      </c>
    </row>
    <row r="124" spans="1:9" ht="15">
      <c r="A124" s="5" t="s">
        <v>221</v>
      </c>
      <c r="B124" s="38">
        <v>0</v>
      </c>
      <c r="C124" s="20">
        <f t="shared" si="6"/>
        <v>0</v>
      </c>
      <c r="D124" s="20">
        <f t="shared" si="7"/>
        <v>0</v>
      </c>
      <c r="E124" s="20">
        <f t="shared" si="8"/>
        <v>0</v>
      </c>
      <c r="F124" s="38">
        <v>0</v>
      </c>
      <c r="G124" s="20">
        <f t="shared" si="9"/>
        <v>0</v>
      </c>
      <c r="H124" s="20">
        <f t="shared" si="10"/>
        <v>0</v>
      </c>
      <c r="I124" s="20">
        <f t="shared" si="11"/>
        <v>0</v>
      </c>
    </row>
    <row r="125" spans="1:9" ht="15">
      <c r="A125" s="5" t="s">
        <v>223</v>
      </c>
      <c r="B125" s="38">
        <v>0</v>
      </c>
      <c r="C125" s="20">
        <f t="shared" si="6"/>
        <v>0</v>
      </c>
      <c r="D125" s="20">
        <f t="shared" si="7"/>
        <v>0</v>
      </c>
      <c r="E125" s="20">
        <f t="shared" si="8"/>
        <v>0</v>
      </c>
      <c r="F125" s="38">
        <v>0</v>
      </c>
      <c r="G125" s="20">
        <f t="shared" si="9"/>
        <v>0</v>
      </c>
      <c r="H125" s="20">
        <f t="shared" si="10"/>
        <v>0</v>
      </c>
      <c r="I125" s="20">
        <f t="shared" si="11"/>
        <v>0</v>
      </c>
    </row>
    <row r="126" spans="1:9" ht="15">
      <c r="A126" s="5" t="s">
        <v>224</v>
      </c>
      <c r="B126" s="38">
        <v>284.70773977349</v>
      </c>
      <c r="C126" s="20">
        <f t="shared" si="6"/>
        <v>232.03680791539435</v>
      </c>
      <c r="D126" s="20">
        <f t="shared" si="7"/>
        <v>48.969731241040279</v>
      </c>
      <c r="E126" s="20">
        <f t="shared" si="8"/>
        <v>3.70120061705537</v>
      </c>
      <c r="F126" s="38">
        <v>420.28285395134299</v>
      </c>
      <c r="G126" s="20">
        <f t="shared" si="9"/>
        <v>342.53052597034451</v>
      </c>
      <c r="H126" s="20">
        <f t="shared" si="10"/>
        <v>72.288650879630993</v>
      </c>
      <c r="I126" s="20">
        <f t="shared" si="11"/>
        <v>5.463677101367459</v>
      </c>
    </row>
    <row r="127" spans="1:9" ht="15">
      <c r="A127" s="5" t="s">
        <v>226</v>
      </c>
      <c r="B127" s="38">
        <v>14.9117401571621</v>
      </c>
      <c r="C127" s="20">
        <f t="shared" si="6"/>
        <v>12.153068228087111</v>
      </c>
      <c r="D127" s="20">
        <f t="shared" si="7"/>
        <v>2.5648193070318812</v>
      </c>
      <c r="E127" s="20">
        <f t="shared" si="8"/>
        <v>0.1938526220431073</v>
      </c>
      <c r="F127" s="38">
        <v>22.012568803429801</v>
      </c>
      <c r="G127" s="20">
        <f t="shared" si="9"/>
        <v>17.940243574795286</v>
      </c>
      <c r="H127" s="20">
        <f t="shared" si="10"/>
        <v>3.7861618341899255</v>
      </c>
      <c r="I127" s="20">
        <f t="shared" si="11"/>
        <v>0.28616339444458738</v>
      </c>
    </row>
    <row r="128" spans="1:9" ht="15">
      <c r="A128" s="5" t="s">
        <v>227</v>
      </c>
      <c r="B128" s="38">
        <v>0.65381845575126696</v>
      </c>
      <c r="C128" s="20">
        <f t="shared" si="6"/>
        <v>0.53286204143728255</v>
      </c>
      <c r="D128" s="20">
        <f t="shared" si="7"/>
        <v>0.1124567743892179</v>
      </c>
      <c r="E128" s="20">
        <f t="shared" si="8"/>
        <v>8.4996399247664698E-3</v>
      </c>
      <c r="F128" s="38">
        <v>0.965160577537585</v>
      </c>
      <c r="G128" s="20">
        <f t="shared" si="9"/>
        <v>0.7866058706931317</v>
      </c>
      <c r="H128" s="20">
        <f t="shared" si="10"/>
        <v>0.1660076193364646</v>
      </c>
      <c r="I128" s="20">
        <f t="shared" si="11"/>
        <v>1.2547087507988604E-2</v>
      </c>
    </row>
    <row r="129" spans="1:9" ht="15">
      <c r="A129" s="5" t="s">
        <v>230</v>
      </c>
      <c r="B129" s="38">
        <v>2.3912503778052599E-3</v>
      </c>
      <c r="C129" s="20">
        <f t="shared" si="6"/>
        <v>1.9488690579112867E-3</v>
      </c>
      <c r="D129" s="20">
        <f t="shared" si="7"/>
        <v>4.1129506498250467E-4</v>
      </c>
      <c r="E129" s="20">
        <f t="shared" si="8"/>
        <v>3.1086254911468378E-5</v>
      </c>
      <c r="F129" s="38">
        <v>3.5299410339030002E-3</v>
      </c>
      <c r="G129" s="20">
        <f t="shared" si="9"/>
        <v>2.8769019426309449E-3</v>
      </c>
      <c r="H129" s="20">
        <f t="shared" si="10"/>
        <v>6.0714985783131593E-4</v>
      </c>
      <c r="I129" s="20">
        <f t="shared" si="11"/>
        <v>4.5889233440739003E-5</v>
      </c>
    </row>
    <row r="130" spans="1:9" ht="15">
      <c r="A130" s="5" t="s">
        <v>232</v>
      </c>
      <c r="B130" s="38">
        <v>3.7042329896071999E-4</v>
      </c>
      <c r="C130" s="20">
        <f t="shared" si="6"/>
        <v>3.0189498865298677E-4</v>
      </c>
      <c r="D130" s="20">
        <f t="shared" si="7"/>
        <v>6.3712807421243827E-5</v>
      </c>
      <c r="E130" s="20">
        <f t="shared" si="8"/>
        <v>4.8155028864893593E-6</v>
      </c>
      <c r="F130" s="38">
        <v>5.46815346084872E-4</v>
      </c>
      <c r="G130" s="20">
        <f t="shared" si="9"/>
        <v>4.4565450705917066E-4</v>
      </c>
      <c r="H130" s="20">
        <f t="shared" si="10"/>
        <v>9.4052239526597978E-5</v>
      </c>
      <c r="I130" s="20">
        <f t="shared" si="11"/>
        <v>7.1085994991033355E-6</v>
      </c>
    </row>
    <row r="131" spans="1:9" ht="15">
      <c r="A131" s="5" t="s">
        <v>233</v>
      </c>
      <c r="B131" s="38">
        <v>0</v>
      </c>
      <c r="C131" s="20">
        <f t="shared" si="6"/>
        <v>0</v>
      </c>
      <c r="D131" s="20">
        <f t="shared" si="7"/>
        <v>0</v>
      </c>
      <c r="E131" s="20">
        <f t="shared" si="8"/>
        <v>0</v>
      </c>
      <c r="F131" s="38">
        <v>0</v>
      </c>
      <c r="G131" s="20">
        <f t="shared" si="9"/>
        <v>0</v>
      </c>
      <c r="H131" s="20">
        <f t="shared" si="10"/>
        <v>0</v>
      </c>
      <c r="I131" s="20">
        <f t="shared" si="11"/>
        <v>0</v>
      </c>
    </row>
    <row r="132" spans="1:9" ht="15">
      <c r="A132" s="5" t="s">
        <v>235</v>
      </c>
      <c r="B132" s="38">
        <v>1.29479164470589E-4</v>
      </c>
      <c r="C132" s="20">
        <f t="shared" si="6"/>
        <v>1.0552551904353003E-4</v>
      </c>
      <c r="D132" s="20">
        <f t="shared" si="7"/>
        <v>2.2270416288941305E-5</v>
      </c>
      <c r="E132" s="20">
        <f t="shared" si="8"/>
        <v>1.683229138117657E-6</v>
      </c>
      <c r="F132" s="38">
        <v>1.9113590945658401E-4</v>
      </c>
      <c r="G132" s="20">
        <f t="shared" si="9"/>
        <v>1.5577576620711596E-4</v>
      </c>
      <c r="H132" s="20">
        <f t="shared" si="10"/>
        <v>3.2875376426532448E-5</v>
      </c>
      <c r="I132" s="20">
        <f t="shared" si="11"/>
        <v>2.484766822935592E-6</v>
      </c>
    </row>
    <row r="133" spans="1:9" ht="15">
      <c r="A133" s="5" t="s">
        <v>237</v>
      </c>
      <c r="B133" s="38">
        <v>1.25209291103864E-6</v>
      </c>
      <c r="C133" s="20">
        <f t="shared" ref="C133:C196" si="12">B133*0.815</f>
        <v>1.0204557224964914E-6</v>
      </c>
      <c r="D133" s="20">
        <f t="shared" ref="D133:D196" si="13">B133*0.172</f>
        <v>2.1535998069864606E-7</v>
      </c>
      <c r="E133" s="20">
        <f t="shared" ref="E133:E196" si="14">B133*0.013</f>
        <v>1.6277207843502319E-8</v>
      </c>
      <c r="F133" s="38">
        <v>1.8483276305808501E-6</v>
      </c>
      <c r="G133" s="20">
        <f t="shared" ref="G133:G196" si="15">F133*0.815</f>
        <v>1.5063870189233928E-6</v>
      </c>
      <c r="H133" s="20">
        <f t="shared" ref="H133:H196" si="16">F133*0.172</f>
        <v>3.179123524599062E-7</v>
      </c>
      <c r="I133" s="20">
        <f t="shared" ref="I133:I196" si="17">F133*0.013</f>
        <v>2.4028259197551051E-8</v>
      </c>
    </row>
    <row r="134" spans="1:9" ht="15">
      <c r="A134" s="5" t="s">
        <v>239</v>
      </c>
      <c r="B134" s="38">
        <v>0</v>
      </c>
      <c r="C134" s="20">
        <f t="shared" si="12"/>
        <v>0</v>
      </c>
      <c r="D134" s="20">
        <f t="shared" si="13"/>
        <v>0</v>
      </c>
      <c r="E134" s="20">
        <f t="shared" si="14"/>
        <v>0</v>
      </c>
      <c r="F134" s="38">
        <v>0</v>
      </c>
      <c r="G134" s="20">
        <f t="shared" si="15"/>
        <v>0</v>
      </c>
      <c r="H134" s="20">
        <f t="shared" si="16"/>
        <v>0</v>
      </c>
      <c r="I134" s="20">
        <f t="shared" si="17"/>
        <v>0</v>
      </c>
    </row>
    <row r="135" spans="1:9" ht="15">
      <c r="A135" s="5" t="s">
        <v>240</v>
      </c>
      <c r="B135" s="38">
        <v>0</v>
      </c>
      <c r="C135" s="20">
        <f t="shared" si="12"/>
        <v>0</v>
      </c>
      <c r="D135" s="20">
        <f t="shared" si="13"/>
        <v>0</v>
      </c>
      <c r="E135" s="20">
        <f t="shared" si="14"/>
        <v>0</v>
      </c>
      <c r="F135" s="38">
        <v>0</v>
      </c>
      <c r="G135" s="20">
        <f t="shared" si="15"/>
        <v>0</v>
      </c>
      <c r="H135" s="20">
        <f t="shared" si="16"/>
        <v>0</v>
      </c>
      <c r="I135" s="20">
        <f t="shared" si="17"/>
        <v>0</v>
      </c>
    </row>
    <row r="136" spans="1:9" ht="15">
      <c r="A136" s="5" t="s">
        <v>242</v>
      </c>
      <c r="B136" s="38">
        <v>0</v>
      </c>
      <c r="C136" s="20">
        <f t="shared" si="12"/>
        <v>0</v>
      </c>
      <c r="D136" s="20">
        <f t="shared" si="13"/>
        <v>0</v>
      </c>
      <c r="E136" s="20">
        <f t="shared" si="14"/>
        <v>0</v>
      </c>
      <c r="F136" s="38">
        <v>0</v>
      </c>
      <c r="G136" s="20">
        <f t="shared" si="15"/>
        <v>0</v>
      </c>
      <c r="H136" s="20">
        <f t="shared" si="16"/>
        <v>0</v>
      </c>
      <c r="I136" s="20">
        <f t="shared" si="17"/>
        <v>0</v>
      </c>
    </row>
    <row r="137" spans="1:9" ht="15">
      <c r="A137" s="5" t="s">
        <v>244</v>
      </c>
      <c r="B137" s="38">
        <v>1.44835496571634E-4</v>
      </c>
      <c r="C137" s="20">
        <f t="shared" si="12"/>
        <v>1.180409297058817E-4</v>
      </c>
      <c r="D137" s="20">
        <f t="shared" si="13"/>
        <v>2.4911705410321046E-5</v>
      </c>
      <c r="E137" s="20">
        <f t="shared" si="14"/>
        <v>1.8828614554312419E-6</v>
      </c>
      <c r="F137" s="38">
        <v>2.13804780653364E-4</v>
      </c>
      <c r="G137" s="20">
        <f t="shared" si="15"/>
        <v>1.7425089623249166E-4</v>
      </c>
      <c r="H137" s="20">
        <f t="shared" si="16"/>
        <v>3.6774422272378608E-5</v>
      </c>
      <c r="I137" s="20">
        <f t="shared" si="17"/>
        <v>2.7794621484937318E-6</v>
      </c>
    </row>
    <row r="138" spans="1:9" ht="15">
      <c r="A138" s="5" t="s">
        <v>246</v>
      </c>
      <c r="B138" s="38">
        <v>0</v>
      </c>
      <c r="C138" s="20">
        <f t="shared" si="12"/>
        <v>0</v>
      </c>
      <c r="D138" s="20">
        <f t="shared" si="13"/>
        <v>0</v>
      </c>
      <c r="E138" s="20">
        <f t="shared" si="14"/>
        <v>0</v>
      </c>
      <c r="F138" s="38">
        <v>0</v>
      </c>
      <c r="G138" s="20">
        <f t="shared" si="15"/>
        <v>0</v>
      </c>
      <c r="H138" s="20">
        <f t="shared" si="16"/>
        <v>0</v>
      </c>
      <c r="I138" s="20">
        <f t="shared" si="17"/>
        <v>0</v>
      </c>
    </row>
    <row r="139" spans="1:9" ht="15">
      <c r="A139" s="5" t="s">
        <v>247</v>
      </c>
      <c r="B139" s="38">
        <v>0</v>
      </c>
      <c r="C139" s="20">
        <f t="shared" si="12"/>
        <v>0</v>
      </c>
      <c r="D139" s="20">
        <f t="shared" si="13"/>
        <v>0</v>
      </c>
      <c r="E139" s="20">
        <f t="shared" si="14"/>
        <v>0</v>
      </c>
      <c r="F139" s="38">
        <v>0</v>
      </c>
      <c r="G139" s="20">
        <f t="shared" si="15"/>
        <v>0</v>
      </c>
      <c r="H139" s="20">
        <f t="shared" si="16"/>
        <v>0</v>
      </c>
      <c r="I139" s="20">
        <f t="shared" si="17"/>
        <v>0</v>
      </c>
    </row>
    <row r="140" spans="1:9" ht="15">
      <c r="A140" s="5" t="s">
        <v>248</v>
      </c>
      <c r="B140" s="38">
        <v>0.42073913588715001</v>
      </c>
      <c r="C140" s="20">
        <f t="shared" si="12"/>
        <v>0.34290239574802722</v>
      </c>
      <c r="D140" s="20">
        <f t="shared" si="13"/>
        <v>7.2367131372589794E-2</v>
      </c>
      <c r="E140" s="20">
        <f t="shared" si="14"/>
        <v>5.4696087665329499E-3</v>
      </c>
      <c r="F140" s="38">
        <v>0.62109110535722101</v>
      </c>
      <c r="G140" s="20">
        <f t="shared" si="15"/>
        <v>0.50618925086613509</v>
      </c>
      <c r="H140" s="20">
        <f t="shared" si="16"/>
        <v>0.10682767012144201</v>
      </c>
      <c r="I140" s="20">
        <f t="shared" si="17"/>
        <v>8.0741843696438727E-3</v>
      </c>
    </row>
    <row r="141" spans="1:9" ht="15">
      <c r="A141" s="5" t="s">
        <v>249</v>
      </c>
      <c r="B141" s="38">
        <v>0.20041240225476101</v>
      </c>
      <c r="C141" s="20">
        <f t="shared" si="12"/>
        <v>0.16333610783763022</v>
      </c>
      <c r="D141" s="20">
        <f t="shared" si="13"/>
        <v>3.4470933187818888E-2</v>
      </c>
      <c r="E141" s="20">
        <f t="shared" si="14"/>
        <v>2.6053612293118929E-3</v>
      </c>
      <c r="F141" s="38">
        <v>0.29584687951893301</v>
      </c>
      <c r="G141" s="20">
        <f t="shared" si="15"/>
        <v>0.24111520680793039</v>
      </c>
      <c r="H141" s="20">
        <f t="shared" si="16"/>
        <v>5.0885663277256472E-2</v>
      </c>
      <c r="I141" s="20">
        <f t="shared" si="17"/>
        <v>3.8460094337461289E-3</v>
      </c>
    </row>
    <row r="142" spans="1:9" ht="15">
      <c r="A142" s="14" t="s">
        <v>251</v>
      </c>
      <c r="B142" s="38">
        <v>0</v>
      </c>
      <c r="C142" s="20">
        <f t="shared" si="12"/>
        <v>0</v>
      </c>
      <c r="D142" s="20">
        <f t="shared" si="13"/>
        <v>0</v>
      </c>
      <c r="E142" s="20">
        <f t="shared" si="14"/>
        <v>0</v>
      </c>
      <c r="F142" s="38">
        <v>0</v>
      </c>
      <c r="G142" s="20">
        <f t="shared" si="15"/>
        <v>0</v>
      </c>
      <c r="H142" s="20">
        <f t="shared" si="16"/>
        <v>0</v>
      </c>
      <c r="I142" s="20">
        <f t="shared" si="17"/>
        <v>0</v>
      </c>
    </row>
    <row r="143" spans="1:9" ht="15">
      <c r="A143" s="5" t="s">
        <v>253</v>
      </c>
      <c r="B143" s="38">
        <v>1.0298569691690401E-4</v>
      </c>
      <c r="C143" s="20">
        <f t="shared" si="12"/>
        <v>8.3933342987276761E-5</v>
      </c>
      <c r="D143" s="20">
        <f t="shared" si="13"/>
        <v>1.7713539869707486E-5</v>
      </c>
      <c r="E143" s="20">
        <f t="shared" si="14"/>
        <v>1.3388140599197521E-6</v>
      </c>
      <c r="F143" s="38">
        <v>1.5202650497257199E-4</v>
      </c>
      <c r="G143" s="20">
        <f t="shared" si="15"/>
        <v>1.2390160155264617E-4</v>
      </c>
      <c r="H143" s="20">
        <f t="shared" si="16"/>
        <v>2.6148558855282381E-5</v>
      </c>
      <c r="I143" s="20">
        <f t="shared" si="17"/>
        <v>1.9763445646434358E-6</v>
      </c>
    </row>
    <row r="144" spans="1:9" ht="15">
      <c r="A144" s="5" t="s">
        <v>254</v>
      </c>
      <c r="B144" s="38">
        <v>0</v>
      </c>
      <c r="C144" s="20">
        <f t="shared" si="12"/>
        <v>0</v>
      </c>
      <c r="D144" s="20">
        <f t="shared" si="13"/>
        <v>0</v>
      </c>
      <c r="E144" s="20">
        <f t="shared" si="14"/>
        <v>0</v>
      </c>
      <c r="F144" s="38">
        <v>0</v>
      </c>
      <c r="G144" s="20">
        <f t="shared" si="15"/>
        <v>0</v>
      </c>
      <c r="H144" s="20">
        <f t="shared" si="16"/>
        <v>0</v>
      </c>
      <c r="I144" s="20">
        <f t="shared" si="17"/>
        <v>0</v>
      </c>
    </row>
    <row r="145" spans="1:9" ht="15">
      <c r="A145" s="5" t="s">
        <v>256</v>
      </c>
      <c r="B145" s="38">
        <v>0</v>
      </c>
      <c r="C145" s="20">
        <f t="shared" si="12"/>
        <v>0</v>
      </c>
      <c r="D145" s="20">
        <f t="shared" si="13"/>
        <v>0</v>
      </c>
      <c r="E145" s="20">
        <f t="shared" si="14"/>
        <v>0</v>
      </c>
      <c r="F145" s="38">
        <v>0</v>
      </c>
      <c r="G145" s="20">
        <f t="shared" si="15"/>
        <v>0</v>
      </c>
      <c r="H145" s="20">
        <f t="shared" si="16"/>
        <v>0</v>
      </c>
      <c r="I145" s="20">
        <f t="shared" si="17"/>
        <v>0</v>
      </c>
    </row>
    <row r="146" spans="1:9" ht="15">
      <c r="A146" s="5" t="s">
        <v>258</v>
      </c>
      <c r="B146" s="38">
        <v>0</v>
      </c>
      <c r="C146" s="20">
        <f t="shared" si="12"/>
        <v>0</v>
      </c>
      <c r="D146" s="20">
        <f t="shared" si="13"/>
        <v>0</v>
      </c>
      <c r="E146" s="20">
        <f t="shared" si="14"/>
        <v>0</v>
      </c>
      <c r="F146" s="38">
        <v>0</v>
      </c>
      <c r="G146" s="20">
        <f t="shared" si="15"/>
        <v>0</v>
      </c>
      <c r="H146" s="20">
        <f t="shared" si="16"/>
        <v>0</v>
      </c>
      <c r="I146" s="20">
        <f t="shared" si="17"/>
        <v>0</v>
      </c>
    </row>
    <row r="147" spans="1:9" ht="15">
      <c r="A147" s="5" t="s">
        <v>259</v>
      </c>
      <c r="B147" s="38">
        <v>0</v>
      </c>
      <c r="C147" s="20">
        <f t="shared" si="12"/>
        <v>0</v>
      </c>
      <c r="D147" s="20">
        <f t="shared" si="13"/>
        <v>0</v>
      </c>
      <c r="E147" s="20">
        <f t="shared" si="14"/>
        <v>0</v>
      </c>
      <c r="F147" s="38">
        <v>0</v>
      </c>
      <c r="G147" s="20">
        <f t="shared" si="15"/>
        <v>0</v>
      </c>
      <c r="H147" s="20">
        <f t="shared" si="16"/>
        <v>0</v>
      </c>
      <c r="I147" s="20">
        <f t="shared" si="17"/>
        <v>0</v>
      </c>
    </row>
    <row r="148" spans="1:9" ht="15">
      <c r="A148" s="5" t="s">
        <v>260</v>
      </c>
      <c r="B148" s="38">
        <v>0</v>
      </c>
      <c r="C148" s="20">
        <f t="shared" si="12"/>
        <v>0</v>
      </c>
      <c r="D148" s="20">
        <f t="shared" si="13"/>
        <v>0</v>
      </c>
      <c r="E148" s="20">
        <f t="shared" si="14"/>
        <v>0</v>
      </c>
      <c r="F148" s="38">
        <v>0</v>
      </c>
      <c r="G148" s="20">
        <f t="shared" si="15"/>
        <v>0</v>
      </c>
      <c r="H148" s="20">
        <f t="shared" si="16"/>
        <v>0</v>
      </c>
      <c r="I148" s="20">
        <f t="shared" si="17"/>
        <v>0</v>
      </c>
    </row>
    <row r="149" spans="1:9" ht="15">
      <c r="A149" s="5" t="s">
        <v>262</v>
      </c>
      <c r="B149" s="38">
        <v>2.0851395400938701E-2</v>
      </c>
      <c r="C149" s="20">
        <f t="shared" si="12"/>
        <v>1.6993887251765039E-2</v>
      </c>
      <c r="D149" s="20">
        <f t="shared" si="13"/>
        <v>3.5864400089614563E-3</v>
      </c>
      <c r="E149" s="20">
        <f t="shared" si="14"/>
        <v>2.7106814021220308E-4</v>
      </c>
      <c r="F149" s="38">
        <v>3.07806313061476E-2</v>
      </c>
      <c r="G149" s="20">
        <f t="shared" si="15"/>
        <v>2.5086214514510291E-2</v>
      </c>
      <c r="H149" s="20">
        <f t="shared" si="16"/>
        <v>5.2942685846573863E-3</v>
      </c>
      <c r="I149" s="20">
        <f t="shared" si="17"/>
        <v>4.0014820697991879E-4</v>
      </c>
    </row>
    <row r="150" spans="1:9" ht="15">
      <c r="A150" s="5" t="s">
        <v>263</v>
      </c>
      <c r="B150" s="38">
        <v>2.5779658607528101E-2</v>
      </c>
      <c r="C150" s="20">
        <f t="shared" si="12"/>
        <v>2.1010421765135401E-2</v>
      </c>
      <c r="D150" s="20">
        <f t="shared" si="13"/>
        <v>4.4341012804948333E-3</v>
      </c>
      <c r="E150" s="20">
        <f t="shared" si="14"/>
        <v>3.3513556189786528E-4</v>
      </c>
      <c r="F150" s="38">
        <v>3.80556865158748E-2</v>
      </c>
      <c r="G150" s="20">
        <f t="shared" si="15"/>
        <v>3.1015384510437959E-2</v>
      </c>
      <c r="H150" s="20">
        <f t="shared" si="16"/>
        <v>6.5455780807304647E-3</v>
      </c>
      <c r="I150" s="20">
        <f t="shared" si="17"/>
        <v>4.9472392470637232E-4</v>
      </c>
    </row>
    <row r="151" spans="1:9" ht="15">
      <c r="A151" s="5" t="s">
        <v>264</v>
      </c>
      <c r="B151" s="38">
        <v>1.78860593143004E-6</v>
      </c>
      <c r="C151" s="20">
        <f t="shared" si="12"/>
        <v>1.4577138341154826E-6</v>
      </c>
      <c r="D151" s="20">
        <f t="shared" si="13"/>
        <v>3.0764022020596689E-7</v>
      </c>
      <c r="E151" s="20">
        <f t="shared" si="14"/>
        <v>2.325187710859052E-8</v>
      </c>
      <c r="F151" s="38">
        <v>2.6403230416348101E-6</v>
      </c>
      <c r="G151" s="20">
        <f t="shared" si="15"/>
        <v>2.1518632789323699E-6</v>
      </c>
      <c r="H151" s="20">
        <f t="shared" si="16"/>
        <v>4.5413556316118731E-7</v>
      </c>
      <c r="I151" s="20">
        <f t="shared" si="17"/>
        <v>3.4324199541252529E-8</v>
      </c>
    </row>
    <row r="152" spans="1:9" ht="15">
      <c r="A152" s="5" t="s">
        <v>265</v>
      </c>
      <c r="B152" s="38">
        <v>0</v>
      </c>
      <c r="C152" s="20">
        <f t="shared" si="12"/>
        <v>0</v>
      </c>
      <c r="D152" s="20">
        <f t="shared" si="13"/>
        <v>0</v>
      </c>
      <c r="E152" s="20">
        <f t="shared" si="14"/>
        <v>0</v>
      </c>
      <c r="F152" s="38">
        <v>0</v>
      </c>
      <c r="G152" s="20">
        <f t="shared" si="15"/>
        <v>0</v>
      </c>
      <c r="H152" s="20">
        <f t="shared" si="16"/>
        <v>0</v>
      </c>
      <c r="I152" s="20">
        <f t="shared" si="17"/>
        <v>0</v>
      </c>
    </row>
    <row r="153" spans="1:9" ht="15">
      <c r="A153" s="5" t="s">
        <v>267</v>
      </c>
      <c r="B153" s="38">
        <v>0</v>
      </c>
      <c r="C153" s="20">
        <f t="shared" si="12"/>
        <v>0</v>
      </c>
      <c r="D153" s="20">
        <f t="shared" si="13"/>
        <v>0</v>
      </c>
      <c r="E153" s="20">
        <f t="shared" si="14"/>
        <v>0</v>
      </c>
      <c r="F153" s="38">
        <v>0</v>
      </c>
      <c r="G153" s="20">
        <f t="shared" si="15"/>
        <v>0</v>
      </c>
      <c r="H153" s="20">
        <f t="shared" si="16"/>
        <v>0</v>
      </c>
      <c r="I153" s="20">
        <f t="shared" si="17"/>
        <v>0</v>
      </c>
    </row>
    <row r="154" spans="1:9" ht="15">
      <c r="A154" s="5" t="s">
        <v>268</v>
      </c>
      <c r="B154" s="38">
        <v>0</v>
      </c>
      <c r="C154" s="20">
        <f t="shared" si="12"/>
        <v>0</v>
      </c>
      <c r="D154" s="20">
        <f t="shared" si="13"/>
        <v>0</v>
      </c>
      <c r="E154" s="20">
        <f t="shared" si="14"/>
        <v>0</v>
      </c>
      <c r="F154" s="38">
        <v>0</v>
      </c>
      <c r="G154" s="20">
        <f t="shared" si="15"/>
        <v>0</v>
      </c>
      <c r="H154" s="20">
        <f t="shared" si="16"/>
        <v>0</v>
      </c>
      <c r="I154" s="20">
        <f t="shared" si="17"/>
        <v>0</v>
      </c>
    </row>
    <row r="155" spans="1:9" ht="15">
      <c r="A155" s="5" t="s">
        <v>271</v>
      </c>
      <c r="B155" s="38">
        <v>0</v>
      </c>
      <c r="C155" s="20">
        <f t="shared" si="12"/>
        <v>0</v>
      </c>
      <c r="D155" s="20">
        <f t="shared" si="13"/>
        <v>0</v>
      </c>
      <c r="E155" s="20">
        <f t="shared" si="14"/>
        <v>0</v>
      </c>
      <c r="F155" s="38">
        <v>0</v>
      </c>
      <c r="G155" s="20">
        <f t="shared" si="15"/>
        <v>0</v>
      </c>
      <c r="H155" s="20">
        <f t="shared" si="16"/>
        <v>0</v>
      </c>
      <c r="I155" s="20">
        <f t="shared" si="17"/>
        <v>0</v>
      </c>
    </row>
    <row r="156" spans="1:9" ht="15">
      <c r="A156" s="5" t="s">
        <v>273</v>
      </c>
      <c r="B156" s="38">
        <v>5.2446434966916401E-2</v>
      </c>
      <c r="C156" s="20">
        <f t="shared" si="12"/>
        <v>4.2743844498036865E-2</v>
      </c>
      <c r="D156" s="20">
        <f t="shared" si="13"/>
        <v>9.0207868143096209E-3</v>
      </c>
      <c r="E156" s="20">
        <f t="shared" si="14"/>
        <v>6.8180365456991317E-4</v>
      </c>
      <c r="F156" s="38">
        <v>7.7420927808305201E-2</v>
      </c>
      <c r="G156" s="20">
        <f t="shared" si="15"/>
        <v>6.3098056163768734E-2</v>
      </c>
      <c r="H156" s="20">
        <f t="shared" si="16"/>
        <v>1.3316399583028493E-2</v>
      </c>
      <c r="I156" s="20">
        <f t="shared" si="17"/>
        <v>1.0064720615079676E-3</v>
      </c>
    </row>
    <row r="157" spans="1:9" ht="15">
      <c r="A157" s="5" t="s">
        <v>274</v>
      </c>
      <c r="B157" s="38">
        <v>0</v>
      </c>
      <c r="C157" s="20">
        <f t="shared" si="12"/>
        <v>0</v>
      </c>
      <c r="D157" s="20">
        <f t="shared" si="13"/>
        <v>0</v>
      </c>
      <c r="E157" s="20">
        <f t="shared" si="14"/>
        <v>0</v>
      </c>
      <c r="F157" s="38">
        <v>0</v>
      </c>
      <c r="G157" s="20">
        <f t="shared" si="15"/>
        <v>0</v>
      </c>
      <c r="H157" s="20">
        <f t="shared" si="16"/>
        <v>0</v>
      </c>
      <c r="I157" s="20">
        <f t="shared" si="17"/>
        <v>0</v>
      </c>
    </row>
    <row r="158" spans="1:9" ht="15">
      <c r="A158" s="5" t="s">
        <v>275</v>
      </c>
      <c r="B158" s="38">
        <v>8.8579866302310197</v>
      </c>
      <c r="C158" s="20">
        <f t="shared" si="12"/>
        <v>7.2192591036382803</v>
      </c>
      <c r="D158" s="20">
        <f t="shared" si="13"/>
        <v>1.5235737003997352</v>
      </c>
      <c r="E158" s="20">
        <f t="shared" si="14"/>
        <v>0.11515382619300325</v>
      </c>
      <c r="F158" s="38">
        <v>13.0760755017696</v>
      </c>
      <c r="G158" s="20">
        <f t="shared" si="15"/>
        <v>10.657001533942223</v>
      </c>
      <c r="H158" s="20">
        <f t="shared" si="16"/>
        <v>2.2490849863043709</v>
      </c>
      <c r="I158" s="20">
        <f t="shared" si="17"/>
        <v>0.16998898152300479</v>
      </c>
    </row>
    <row r="159" spans="1:9" ht="15">
      <c r="A159" s="5" t="s">
        <v>276</v>
      </c>
      <c r="B159" s="38">
        <v>4.8864830517239999E-6</v>
      </c>
      <c r="C159" s="20">
        <f t="shared" si="12"/>
        <v>3.9824836871550598E-6</v>
      </c>
      <c r="D159" s="20">
        <f t="shared" si="13"/>
        <v>8.4047508489652792E-7</v>
      </c>
      <c r="E159" s="20">
        <f t="shared" si="14"/>
        <v>6.3524279672411996E-8</v>
      </c>
      <c r="F159" s="38">
        <v>7.2133797430211404E-6</v>
      </c>
      <c r="G159" s="20">
        <f t="shared" si="15"/>
        <v>5.8789044905622288E-6</v>
      </c>
      <c r="H159" s="20">
        <f t="shared" si="16"/>
        <v>1.240701315799636E-6</v>
      </c>
      <c r="I159" s="20">
        <f t="shared" si="17"/>
        <v>9.3773936659274816E-8</v>
      </c>
    </row>
    <row r="160" spans="1:9" ht="15">
      <c r="A160" s="5" t="s">
        <v>277</v>
      </c>
      <c r="B160" s="38">
        <v>0</v>
      </c>
      <c r="C160" s="20">
        <f t="shared" si="12"/>
        <v>0</v>
      </c>
      <c r="D160" s="20">
        <f t="shared" si="13"/>
        <v>0</v>
      </c>
      <c r="E160" s="20">
        <f t="shared" si="14"/>
        <v>0</v>
      </c>
      <c r="F160" s="38">
        <v>0</v>
      </c>
      <c r="G160" s="20">
        <f t="shared" si="15"/>
        <v>0</v>
      </c>
      <c r="H160" s="20">
        <f t="shared" si="16"/>
        <v>0</v>
      </c>
      <c r="I160" s="20">
        <f t="shared" si="17"/>
        <v>0</v>
      </c>
    </row>
    <row r="161" spans="1:9" ht="15">
      <c r="A161" s="5" t="s">
        <v>278</v>
      </c>
      <c r="B161" s="38">
        <v>0</v>
      </c>
      <c r="C161" s="20">
        <f t="shared" si="12"/>
        <v>0</v>
      </c>
      <c r="D161" s="20">
        <f t="shared" si="13"/>
        <v>0</v>
      </c>
      <c r="E161" s="20">
        <f t="shared" si="14"/>
        <v>0</v>
      </c>
      <c r="F161" s="38">
        <v>0</v>
      </c>
      <c r="G161" s="20">
        <f t="shared" si="15"/>
        <v>0</v>
      </c>
      <c r="H161" s="20">
        <f t="shared" si="16"/>
        <v>0</v>
      </c>
      <c r="I161" s="20">
        <f t="shared" si="17"/>
        <v>0</v>
      </c>
    </row>
    <row r="162" spans="1:9" ht="15">
      <c r="A162" s="5" t="s">
        <v>280</v>
      </c>
      <c r="B162" s="38">
        <v>0</v>
      </c>
      <c r="C162" s="20">
        <f t="shared" si="12"/>
        <v>0</v>
      </c>
      <c r="D162" s="20">
        <f t="shared" si="13"/>
        <v>0</v>
      </c>
      <c r="E162" s="20">
        <f t="shared" si="14"/>
        <v>0</v>
      </c>
      <c r="F162" s="38">
        <v>0</v>
      </c>
      <c r="G162" s="20">
        <f t="shared" si="15"/>
        <v>0</v>
      </c>
      <c r="H162" s="20">
        <f t="shared" si="16"/>
        <v>0</v>
      </c>
      <c r="I162" s="20">
        <f t="shared" si="17"/>
        <v>0</v>
      </c>
    </row>
    <row r="163" spans="1:9" ht="15">
      <c r="A163" s="5" t="s">
        <v>281</v>
      </c>
      <c r="B163" s="38">
        <v>4.3763155184568198E-6</v>
      </c>
      <c r="C163" s="20">
        <f t="shared" si="12"/>
        <v>3.5666971475423078E-6</v>
      </c>
      <c r="D163" s="20">
        <f t="shared" si="13"/>
        <v>7.5272626917457297E-7</v>
      </c>
      <c r="E163" s="20">
        <f t="shared" si="14"/>
        <v>5.6892101739938654E-8</v>
      </c>
      <c r="F163" s="38">
        <v>6.4602752891505502E-6</v>
      </c>
      <c r="G163" s="20">
        <f t="shared" si="15"/>
        <v>5.2651243606576983E-6</v>
      </c>
      <c r="H163" s="20">
        <f t="shared" si="16"/>
        <v>1.1111673497338946E-6</v>
      </c>
      <c r="I163" s="20">
        <f t="shared" si="17"/>
        <v>8.3983578758957148E-8</v>
      </c>
    </row>
    <row r="164" spans="1:9" ht="15">
      <c r="A164" s="5" t="s">
        <v>282</v>
      </c>
      <c r="B164" s="38">
        <v>0</v>
      </c>
      <c r="C164" s="20">
        <f t="shared" si="12"/>
        <v>0</v>
      </c>
      <c r="D164" s="20">
        <f t="shared" si="13"/>
        <v>0</v>
      </c>
      <c r="E164" s="20">
        <f t="shared" si="14"/>
        <v>0</v>
      </c>
      <c r="F164" s="38">
        <v>0</v>
      </c>
      <c r="G164" s="20">
        <f t="shared" si="15"/>
        <v>0</v>
      </c>
      <c r="H164" s="20">
        <f t="shared" si="16"/>
        <v>0</v>
      </c>
      <c r="I164" s="20">
        <f t="shared" si="17"/>
        <v>0</v>
      </c>
    </row>
    <row r="165" spans="1:9" ht="15">
      <c r="A165" s="5" t="s">
        <v>284</v>
      </c>
      <c r="B165" s="38">
        <v>3.58835408029534E-3</v>
      </c>
      <c r="C165" s="20">
        <f t="shared" si="12"/>
        <v>2.9245085754407017E-3</v>
      </c>
      <c r="D165" s="20">
        <f t="shared" si="13"/>
        <v>6.1719690181079843E-4</v>
      </c>
      <c r="E165" s="20">
        <f t="shared" si="14"/>
        <v>4.6648603043839417E-5</v>
      </c>
      <c r="F165" s="38">
        <v>5.2970941185312096E-3</v>
      </c>
      <c r="G165" s="20">
        <f t="shared" si="15"/>
        <v>4.317131706602936E-3</v>
      </c>
      <c r="H165" s="20">
        <f t="shared" si="16"/>
        <v>9.1110018838736796E-4</v>
      </c>
      <c r="I165" s="20">
        <f t="shared" si="17"/>
        <v>6.8862223540905722E-5</v>
      </c>
    </row>
    <row r="166" spans="1:9" ht="15">
      <c r="A166" s="5" t="s">
        <v>286</v>
      </c>
      <c r="B166" s="38">
        <v>0</v>
      </c>
      <c r="C166" s="20">
        <f t="shared" si="12"/>
        <v>0</v>
      </c>
      <c r="D166" s="20">
        <f t="shared" si="13"/>
        <v>0</v>
      </c>
      <c r="E166" s="20">
        <f t="shared" si="14"/>
        <v>0</v>
      </c>
      <c r="F166" s="38">
        <v>0</v>
      </c>
      <c r="G166" s="20">
        <f t="shared" si="15"/>
        <v>0</v>
      </c>
      <c r="H166" s="20">
        <f t="shared" si="16"/>
        <v>0</v>
      </c>
      <c r="I166" s="20">
        <f t="shared" si="17"/>
        <v>0</v>
      </c>
    </row>
    <row r="167" spans="1:9" ht="15">
      <c r="A167" s="5" t="s">
        <v>289</v>
      </c>
      <c r="B167" s="38">
        <v>3.4288728302912199</v>
      </c>
      <c r="C167" s="20">
        <f t="shared" si="12"/>
        <v>2.7945313566873442</v>
      </c>
      <c r="D167" s="20">
        <f t="shared" si="13"/>
        <v>0.58976612681008977</v>
      </c>
      <c r="E167" s="20">
        <f t="shared" si="14"/>
        <v>4.4575346793785858E-2</v>
      </c>
      <c r="F167" s="38">
        <v>5.0616694161441904</v>
      </c>
      <c r="G167" s="20">
        <f t="shared" si="15"/>
        <v>4.1252605741575152</v>
      </c>
      <c r="H167" s="20">
        <f t="shared" si="16"/>
        <v>0.87060713957680069</v>
      </c>
      <c r="I167" s="20">
        <f t="shared" si="17"/>
        <v>6.5801702409874471E-2</v>
      </c>
    </row>
    <row r="168" spans="1:9" ht="15">
      <c r="A168" s="5" t="s">
        <v>290</v>
      </c>
      <c r="B168" s="38">
        <v>5.5066744573814597E-6</v>
      </c>
      <c r="C168" s="20">
        <f t="shared" si="12"/>
        <v>4.4879396827658893E-6</v>
      </c>
      <c r="D168" s="20">
        <f t="shared" si="13"/>
        <v>9.4714800666961097E-7</v>
      </c>
      <c r="E168" s="20">
        <f t="shared" si="14"/>
        <v>7.1586767945958977E-8</v>
      </c>
      <c r="F168" s="38">
        <v>8.1289003894678593E-6</v>
      </c>
      <c r="G168" s="20">
        <f t="shared" si="15"/>
        <v>6.6250538174163048E-6</v>
      </c>
      <c r="H168" s="20">
        <f t="shared" si="16"/>
        <v>1.3981708669884718E-6</v>
      </c>
      <c r="I168" s="20">
        <f t="shared" si="17"/>
        <v>1.0567570506308217E-7</v>
      </c>
    </row>
    <row r="169" spans="1:9" ht="15">
      <c r="A169" s="5" t="s">
        <v>291</v>
      </c>
      <c r="B169" s="38">
        <v>0</v>
      </c>
      <c r="C169" s="20">
        <f t="shared" si="12"/>
        <v>0</v>
      </c>
      <c r="D169" s="20">
        <f t="shared" si="13"/>
        <v>0</v>
      </c>
      <c r="E169" s="20">
        <f t="shared" si="14"/>
        <v>0</v>
      </c>
      <c r="F169" s="38">
        <v>0</v>
      </c>
      <c r="G169" s="20">
        <f t="shared" si="15"/>
        <v>0</v>
      </c>
      <c r="H169" s="20">
        <f t="shared" si="16"/>
        <v>0</v>
      </c>
      <c r="I169" s="20">
        <f t="shared" si="17"/>
        <v>0</v>
      </c>
    </row>
    <row r="170" spans="1:9" ht="15">
      <c r="A170" s="5" t="s">
        <v>293</v>
      </c>
      <c r="B170" s="38">
        <v>0</v>
      </c>
      <c r="C170" s="20">
        <f t="shared" si="12"/>
        <v>0</v>
      </c>
      <c r="D170" s="20">
        <f t="shared" si="13"/>
        <v>0</v>
      </c>
      <c r="E170" s="20">
        <f t="shared" si="14"/>
        <v>0</v>
      </c>
      <c r="F170" s="38">
        <v>0</v>
      </c>
      <c r="G170" s="20">
        <f t="shared" si="15"/>
        <v>0</v>
      </c>
      <c r="H170" s="20">
        <f t="shared" si="16"/>
        <v>0</v>
      </c>
      <c r="I170" s="20">
        <f t="shared" si="17"/>
        <v>0</v>
      </c>
    </row>
    <row r="171" spans="1:9" ht="15">
      <c r="A171" s="5" t="s">
        <v>295</v>
      </c>
      <c r="B171" s="38">
        <v>0</v>
      </c>
      <c r="C171" s="20">
        <f t="shared" si="12"/>
        <v>0</v>
      </c>
      <c r="D171" s="20">
        <f t="shared" si="13"/>
        <v>0</v>
      </c>
      <c r="E171" s="20">
        <f t="shared" si="14"/>
        <v>0</v>
      </c>
      <c r="F171" s="38">
        <v>0</v>
      </c>
      <c r="G171" s="20">
        <f t="shared" si="15"/>
        <v>0</v>
      </c>
      <c r="H171" s="20">
        <f t="shared" si="16"/>
        <v>0</v>
      </c>
      <c r="I171" s="20">
        <f t="shared" si="17"/>
        <v>0</v>
      </c>
    </row>
    <row r="172" spans="1:9" ht="15">
      <c r="A172" s="5" t="s">
        <v>296</v>
      </c>
      <c r="B172" s="38">
        <v>9.3927725615184993E-6</v>
      </c>
      <c r="C172" s="20">
        <f t="shared" si="12"/>
        <v>7.6551096376375768E-6</v>
      </c>
      <c r="D172" s="20">
        <f t="shared" si="13"/>
        <v>1.6155568805811818E-6</v>
      </c>
      <c r="E172" s="20">
        <f t="shared" si="14"/>
        <v>1.2210604329974049E-7</v>
      </c>
      <c r="F172" s="38">
        <v>1.3865521400336801E-5</v>
      </c>
      <c r="G172" s="20">
        <f t="shared" si="15"/>
        <v>1.1300399941274492E-5</v>
      </c>
      <c r="H172" s="20">
        <f t="shared" si="16"/>
        <v>2.3848696808579295E-6</v>
      </c>
      <c r="I172" s="20">
        <f t="shared" si="17"/>
        <v>1.8025177820437839E-7</v>
      </c>
    </row>
    <row r="173" spans="1:9" ht="15">
      <c r="A173" s="5" t="s">
        <v>297</v>
      </c>
      <c r="B173" s="38">
        <v>0</v>
      </c>
      <c r="C173" s="20">
        <f t="shared" si="12"/>
        <v>0</v>
      </c>
      <c r="D173" s="20">
        <f t="shared" si="13"/>
        <v>0</v>
      </c>
      <c r="E173" s="20">
        <f t="shared" si="14"/>
        <v>0</v>
      </c>
      <c r="F173" s="38">
        <v>0</v>
      </c>
      <c r="G173" s="20">
        <f t="shared" si="15"/>
        <v>0</v>
      </c>
      <c r="H173" s="20">
        <f t="shared" si="16"/>
        <v>0</v>
      </c>
      <c r="I173" s="20">
        <f t="shared" si="17"/>
        <v>0</v>
      </c>
    </row>
    <row r="174" spans="1:9" ht="15">
      <c r="A174" s="5" t="s">
        <v>298</v>
      </c>
      <c r="B174" s="38">
        <v>1.62493614394945E-2</v>
      </c>
      <c r="C174" s="20">
        <f t="shared" si="12"/>
        <v>1.3243229573188017E-2</v>
      </c>
      <c r="D174" s="20">
        <f t="shared" si="13"/>
        <v>2.794890167593054E-3</v>
      </c>
      <c r="E174" s="20">
        <f t="shared" si="14"/>
        <v>2.1124169871342848E-4</v>
      </c>
      <c r="F174" s="38">
        <v>2.3987152601158499E-2</v>
      </c>
      <c r="G174" s="20">
        <f t="shared" si="15"/>
        <v>1.9549529369944176E-2</v>
      </c>
      <c r="H174" s="20">
        <f t="shared" si="16"/>
        <v>4.1257902473992615E-3</v>
      </c>
      <c r="I174" s="20">
        <f t="shared" si="17"/>
        <v>3.1183298381506046E-4</v>
      </c>
    </row>
    <row r="175" spans="1:9" ht="15">
      <c r="A175" s="5" t="s">
        <v>300</v>
      </c>
      <c r="B175" s="38">
        <v>5.1984508450577402E-3</v>
      </c>
      <c r="C175" s="20">
        <f t="shared" si="12"/>
        <v>4.2367374387220578E-3</v>
      </c>
      <c r="D175" s="20">
        <f t="shared" si="13"/>
        <v>8.941335453499312E-4</v>
      </c>
      <c r="E175" s="20">
        <f t="shared" si="14"/>
        <v>6.7579860985750615E-5</v>
      </c>
      <c r="F175" s="38">
        <v>7.6739036284185803E-3</v>
      </c>
      <c r="G175" s="20">
        <f t="shared" si="15"/>
        <v>6.254231457161143E-3</v>
      </c>
      <c r="H175" s="20">
        <f t="shared" si="16"/>
        <v>1.3199114240879956E-3</v>
      </c>
      <c r="I175" s="20">
        <f t="shared" si="17"/>
        <v>9.9760747169441545E-5</v>
      </c>
    </row>
    <row r="176" spans="1:9" ht="15">
      <c r="A176" s="5" t="s">
        <v>301</v>
      </c>
      <c r="B176" s="38">
        <v>1.31849030614389E-3</v>
      </c>
      <c r="C176" s="20">
        <f t="shared" si="12"/>
        <v>1.0745695995072703E-3</v>
      </c>
      <c r="D176" s="20">
        <f t="shared" si="13"/>
        <v>2.2678033265674906E-4</v>
      </c>
      <c r="E176" s="20">
        <f t="shared" si="14"/>
        <v>1.7140373979870569E-5</v>
      </c>
      <c r="F176" s="38">
        <v>1.94634283287907E-3</v>
      </c>
      <c r="G176" s="20">
        <f t="shared" si="15"/>
        <v>1.586269408796442E-3</v>
      </c>
      <c r="H176" s="20">
        <f t="shared" si="16"/>
        <v>3.347709672552E-4</v>
      </c>
      <c r="I176" s="20">
        <f t="shared" si="17"/>
        <v>2.5302456827427909E-5</v>
      </c>
    </row>
    <row r="177" spans="1:9" ht="15">
      <c r="A177" s="5" t="s">
        <v>302</v>
      </c>
      <c r="B177" s="38">
        <v>2.39872703193519E-5</v>
      </c>
      <c r="C177" s="20">
        <f t="shared" si="12"/>
        <v>1.9549625310271799E-5</v>
      </c>
      <c r="D177" s="20">
        <f t="shared" si="13"/>
        <v>4.1258104949285265E-6</v>
      </c>
      <c r="E177" s="20">
        <f t="shared" si="14"/>
        <v>3.1183451415157466E-7</v>
      </c>
      <c r="F177" s="38">
        <v>3.5409779995233698E-5</v>
      </c>
      <c r="G177" s="20">
        <f t="shared" si="15"/>
        <v>2.8858970696115461E-5</v>
      </c>
      <c r="H177" s="20">
        <f t="shared" si="16"/>
        <v>6.0904821591801958E-6</v>
      </c>
      <c r="I177" s="20">
        <f t="shared" si="17"/>
        <v>4.6032713993803805E-7</v>
      </c>
    </row>
    <row r="178" spans="1:9" ht="15">
      <c r="A178" s="5" t="s">
        <v>304</v>
      </c>
      <c r="B178" s="38">
        <v>1.7945813139892801E-3</v>
      </c>
      <c r="C178" s="20">
        <f t="shared" si="12"/>
        <v>1.4625837709012631E-3</v>
      </c>
      <c r="D178" s="20">
        <f t="shared" si="13"/>
        <v>3.0866798600615616E-4</v>
      </c>
      <c r="E178" s="20">
        <f t="shared" si="14"/>
        <v>2.3329557081860639E-5</v>
      </c>
      <c r="F178" s="38">
        <v>2.6491438444603702E-3</v>
      </c>
      <c r="G178" s="20">
        <f t="shared" si="15"/>
        <v>2.1590522332352014E-3</v>
      </c>
      <c r="H178" s="20">
        <f t="shared" si="16"/>
        <v>4.5565274124718366E-4</v>
      </c>
      <c r="I178" s="20">
        <f t="shared" si="17"/>
        <v>3.4438869977984812E-5</v>
      </c>
    </row>
    <row r="179" spans="1:9" ht="15">
      <c r="A179" s="5" t="s">
        <v>306</v>
      </c>
      <c r="B179" s="38">
        <v>0</v>
      </c>
      <c r="C179" s="20">
        <f t="shared" si="12"/>
        <v>0</v>
      </c>
      <c r="D179" s="20">
        <f t="shared" si="13"/>
        <v>0</v>
      </c>
      <c r="E179" s="20">
        <f t="shared" si="14"/>
        <v>0</v>
      </c>
      <c r="F179" s="38">
        <v>0</v>
      </c>
      <c r="G179" s="20">
        <f t="shared" si="15"/>
        <v>0</v>
      </c>
      <c r="H179" s="20">
        <f t="shared" si="16"/>
        <v>0</v>
      </c>
      <c r="I179" s="20">
        <f t="shared" si="17"/>
        <v>0</v>
      </c>
    </row>
    <row r="180" spans="1:9" ht="15">
      <c r="A180" s="5" t="s">
        <v>308</v>
      </c>
      <c r="B180" s="38">
        <v>1.9254733920435301E-8</v>
      </c>
      <c r="C180" s="20">
        <f t="shared" si="12"/>
        <v>1.569260814515477E-8</v>
      </c>
      <c r="D180" s="20">
        <f t="shared" si="13"/>
        <v>3.3118142343148714E-9</v>
      </c>
      <c r="E180" s="20">
        <f t="shared" si="14"/>
        <v>2.5031154096565889E-10</v>
      </c>
      <c r="F180" s="38">
        <v>2.84236548349283E-8</v>
      </c>
      <c r="G180" s="20">
        <f t="shared" si="15"/>
        <v>2.3165278690466562E-8</v>
      </c>
      <c r="H180" s="20">
        <f t="shared" si="16"/>
        <v>4.8888686316076675E-9</v>
      </c>
      <c r="I180" s="20">
        <f t="shared" si="17"/>
        <v>3.6950751285406787E-10</v>
      </c>
    </row>
    <row r="181" spans="1:9" ht="15">
      <c r="A181" s="5" t="s">
        <v>309</v>
      </c>
      <c r="B181" s="38">
        <v>0</v>
      </c>
      <c r="C181" s="20">
        <f t="shared" si="12"/>
        <v>0</v>
      </c>
      <c r="D181" s="20">
        <f t="shared" si="13"/>
        <v>0</v>
      </c>
      <c r="E181" s="20">
        <f t="shared" si="14"/>
        <v>0</v>
      </c>
      <c r="F181" s="38">
        <v>0</v>
      </c>
      <c r="G181" s="20">
        <f t="shared" si="15"/>
        <v>0</v>
      </c>
      <c r="H181" s="20">
        <f t="shared" si="16"/>
        <v>0</v>
      </c>
      <c r="I181" s="20">
        <f t="shared" si="17"/>
        <v>0</v>
      </c>
    </row>
    <row r="182" spans="1:9" ht="15">
      <c r="A182" s="5" t="s">
        <v>311</v>
      </c>
      <c r="B182" s="38">
        <v>0</v>
      </c>
      <c r="C182" s="20">
        <f t="shared" si="12"/>
        <v>0</v>
      </c>
      <c r="D182" s="20">
        <f t="shared" si="13"/>
        <v>0</v>
      </c>
      <c r="E182" s="20">
        <f t="shared" si="14"/>
        <v>0</v>
      </c>
      <c r="F182" s="38">
        <v>0</v>
      </c>
      <c r="G182" s="20">
        <f t="shared" si="15"/>
        <v>0</v>
      </c>
      <c r="H182" s="20">
        <f t="shared" si="16"/>
        <v>0</v>
      </c>
      <c r="I182" s="20">
        <f t="shared" si="17"/>
        <v>0</v>
      </c>
    </row>
    <row r="183" spans="1:9" ht="15">
      <c r="A183" s="5" t="s">
        <v>312</v>
      </c>
      <c r="B183" s="38">
        <v>3.6364535485443198E-5</v>
      </c>
      <c r="C183" s="20">
        <f t="shared" si="12"/>
        <v>2.9637096420636203E-5</v>
      </c>
      <c r="D183" s="20">
        <f t="shared" si="13"/>
        <v>6.2547001034962297E-6</v>
      </c>
      <c r="E183" s="20">
        <f t="shared" si="14"/>
        <v>4.7273896131076154E-7</v>
      </c>
      <c r="F183" s="38">
        <v>5.3680980954701801E-5</v>
      </c>
      <c r="G183" s="20">
        <f t="shared" si="15"/>
        <v>4.3749999478081967E-5</v>
      </c>
      <c r="H183" s="20">
        <f t="shared" si="16"/>
        <v>9.2331287242087091E-6</v>
      </c>
      <c r="I183" s="20">
        <f t="shared" si="17"/>
        <v>6.9785275241112337E-7</v>
      </c>
    </row>
    <row r="184" spans="1:9" ht="15">
      <c r="A184" s="5" t="s">
        <v>313</v>
      </c>
      <c r="B184" s="38">
        <v>74.120592435439207</v>
      </c>
      <c r="C184" s="20">
        <f t="shared" si="12"/>
        <v>60.408282834882947</v>
      </c>
      <c r="D184" s="20">
        <f t="shared" si="13"/>
        <v>12.748741898895542</v>
      </c>
      <c r="E184" s="20">
        <f t="shared" si="14"/>
        <v>0.9635677016607096</v>
      </c>
      <c r="F184" s="38">
        <v>109.41611264279101</v>
      </c>
      <c r="G184" s="20">
        <f t="shared" si="15"/>
        <v>89.174131803874658</v>
      </c>
      <c r="H184" s="20">
        <f t="shared" si="16"/>
        <v>18.819571374560052</v>
      </c>
      <c r="I184" s="20">
        <f t="shared" si="17"/>
        <v>1.422409464356283</v>
      </c>
    </row>
    <row r="185" spans="1:9" ht="15">
      <c r="A185" s="5" t="s">
        <v>315</v>
      </c>
      <c r="B185" s="38">
        <v>6.7492547359338899E-3</v>
      </c>
      <c r="C185" s="20">
        <f t="shared" si="12"/>
        <v>5.5006426097861201E-3</v>
      </c>
      <c r="D185" s="20">
        <f t="shared" si="13"/>
        <v>1.160871814580629E-3</v>
      </c>
      <c r="E185" s="20">
        <f t="shared" si="14"/>
        <v>8.774031156714056E-5</v>
      </c>
      <c r="F185" s="38">
        <v>9.9631855625690706E-3</v>
      </c>
      <c r="G185" s="20">
        <f t="shared" si="15"/>
        <v>8.1199962334937929E-3</v>
      </c>
      <c r="H185" s="20">
        <f t="shared" si="16"/>
        <v>1.71366791676188E-3</v>
      </c>
      <c r="I185" s="20">
        <f t="shared" si="17"/>
        <v>1.2952141231339792E-4</v>
      </c>
    </row>
    <row r="186" spans="1:9" ht="15">
      <c r="A186" s="5" t="s">
        <v>316</v>
      </c>
      <c r="B186" s="38">
        <v>0</v>
      </c>
      <c r="C186" s="20">
        <f t="shared" si="12"/>
        <v>0</v>
      </c>
      <c r="D186" s="20">
        <f t="shared" si="13"/>
        <v>0</v>
      </c>
      <c r="E186" s="20">
        <f t="shared" si="14"/>
        <v>0</v>
      </c>
      <c r="F186" s="38">
        <v>0</v>
      </c>
      <c r="G186" s="20">
        <f t="shared" si="15"/>
        <v>0</v>
      </c>
      <c r="H186" s="20">
        <f t="shared" si="16"/>
        <v>0</v>
      </c>
      <c r="I186" s="20">
        <f t="shared" si="17"/>
        <v>0</v>
      </c>
    </row>
    <row r="187" spans="1:9" ht="15">
      <c r="A187" s="5" t="s">
        <v>318</v>
      </c>
      <c r="B187" s="38">
        <v>0</v>
      </c>
      <c r="C187" s="20">
        <f t="shared" si="12"/>
        <v>0</v>
      </c>
      <c r="D187" s="20">
        <f t="shared" si="13"/>
        <v>0</v>
      </c>
      <c r="E187" s="20">
        <f t="shared" si="14"/>
        <v>0</v>
      </c>
      <c r="F187" s="38">
        <v>0</v>
      </c>
      <c r="G187" s="20">
        <f t="shared" si="15"/>
        <v>0</v>
      </c>
      <c r="H187" s="20">
        <f t="shared" si="16"/>
        <v>0</v>
      </c>
      <c r="I187" s="20">
        <f t="shared" si="17"/>
        <v>0</v>
      </c>
    </row>
    <row r="188" spans="1:9" ht="15">
      <c r="A188" s="5" t="s">
        <v>319</v>
      </c>
      <c r="B188" s="38">
        <v>5.0517667423530899</v>
      </c>
      <c r="C188" s="20">
        <f t="shared" si="12"/>
        <v>4.1171898950177681</v>
      </c>
      <c r="D188" s="20">
        <f t="shared" si="13"/>
        <v>0.86890387968473137</v>
      </c>
      <c r="E188" s="20">
        <f t="shared" si="14"/>
        <v>6.5672967650590164E-2</v>
      </c>
      <c r="F188" s="38">
        <v>7.4573699529974098</v>
      </c>
      <c r="G188" s="20">
        <f t="shared" si="15"/>
        <v>6.0777565116928889</v>
      </c>
      <c r="H188" s="20">
        <f t="shared" si="16"/>
        <v>1.2826676319155543</v>
      </c>
      <c r="I188" s="20">
        <f t="shared" si="17"/>
        <v>9.6945809388966325E-2</v>
      </c>
    </row>
    <row r="189" spans="1:9" ht="15">
      <c r="A189" s="5" t="s">
        <v>322</v>
      </c>
      <c r="B189" s="38">
        <v>0</v>
      </c>
      <c r="C189" s="20">
        <f t="shared" si="12"/>
        <v>0</v>
      </c>
      <c r="D189" s="20">
        <f t="shared" si="13"/>
        <v>0</v>
      </c>
      <c r="E189" s="20">
        <f t="shared" si="14"/>
        <v>0</v>
      </c>
      <c r="F189" s="38">
        <v>0</v>
      </c>
      <c r="G189" s="20">
        <f t="shared" si="15"/>
        <v>0</v>
      </c>
      <c r="H189" s="20">
        <f t="shared" si="16"/>
        <v>0</v>
      </c>
      <c r="I189" s="20">
        <f t="shared" si="17"/>
        <v>0</v>
      </c>
    </row>
    <row r="190" spans="1:9" ht="15">
      <c r="A190" s="5" t="s">
        <v>323</v>
      </c>
      <c r="B190" s="38">
        <v>1.9896616225642899E-4</v>
      </c>
      <c r="C190" s="20">
        <f t="shared" si="12"/>
        <v>1.6215742223898961E-4</v>
      </c>
      <c r="D190" s="20">
        <f t="shared" si="13"/>
        <v>3.4222179908105786E-5</v>
      </c>
      <c r="E190" s="20">
        <f t="shared" si="14"/>
        <v>2.5865601093335768E-6</v>
      </c>
      <c r="F190" s="38">
        <v>2.9371195380710903E-4</v>
      </c>
      <c r="G190" s="20">
        <f t="shared" si="15"/>
        <v>2.3937524235279384E-4</v>
      </c>
      <c r="H190" s="20">
        <f t="shared" si="16"/>
        <v>5.0518456054822751E-5</v>
      </c>
      <c r="I190" s="20">
        <f t="shared" si="17"/>
        <v>3.8182553994924176E-6</v>
      </c>
    </row>
    <row r="191" spans="1:9" ht="15">
      <c r="A191" s="5" t="s">
        <v>324</v>
      </c>
      <c r="B191" s="38">
        <v>1.49996820841237</v>
      </c>
      <c r="C191" s="20">
        <f t="shared" si="12"/>
        <v>1.2224740898560815</v>
      </c>
      <c r="D191" s="20">
        <f t="shared" si="13"/>
        <v>0.25799453184692761</v>
      </c>
      <c r="E191" s="20">
        <f t="shared" si="14"/>
        <v>1.9499586709360809E-2</v>
      </c>
      <c r="F191" s="38">
        <v>2.21423878384683</v>
      </c>
      <c r="G191" s="20">
        <f t="shared" si="15"/>
        <v>1.8046046088351664</v>
      </c>
      <c r="H191" s="20">
        <f t="shared" si="16"/>
        <v>0.38084907082165476</v>
      </c>
      <c r="I191" s="20">
        <f t="shared" si="17"/>
        <v>2.8785104190008789E-2</v>
      </c>
    </row>
    <row r="192" spans="1:9" ht="15">
      <c r="A192" s="5" t="s">
        <v>325</v>
      </c>
      <c r="B192" s="38">
        <v>3.19774294265199E-7</v>
      </c>
      <c r="C192" s="20">
        <f t="shared" si="12"/>
        <v>2.6061604982613715E-7</v>
      </c>
      <c r="D192" s="20">
        <f t="shared" si="13"/>
        <v>5.5001178613614226E-8</v>
      </c>
      <c r="E192" s="20">
        <f t="shared" si="14"/>
        <v>4.1570658254475869E-9</v>
      </c>
      <c r="F192" s="38">
        <v>4.7204776772481699E-7</v>
      </c>
      <c r="G192" s="20">
        <f t="shared" si="15"/>
        <v>3.8471893069572581E-7</v>
      </c>
      <c r="H192" s="20">
        <f t="shared" si="16"/>
        <v>8.1192216048668521E-8</v>
      </c>
      <c r="I192" s="20">
        <f t="shared" si="17"/>
        <v>6.1366209804226207E-9</v>
      </c>
    </row>
    <row r="193" spans="1:9" ht="15">
      <c r="A193" s="5" t="s">
        <v>326</v>
      </c>
      <c r="B193" s="38">
        <v>0</v>
      </c>
      <c r="C193" s="20">
        <f t="shared" si="12"/>
        <v>0</v>
      </c>
      <c r="D193" s="20">
        <f t="shared" si="13"/>
        <v>0</v>
      </c>
      <c r="E193" s="20">
        <f t="shared" si="14"/>
        <v>0</v>
      </c>
      <c r="F193" s="38">
        <v>0</v>
      </c>
      <c r="G193" s="20">
        <f t="shared" si="15"/>
        <v>0</v>
      </c>
      <c r="H193" s="20">
        <f t="shared" si="16"/>
        <v>0</v>
      </c>
      <c r="I193" s="20">
        <f t="shared" si="17"/>
        <v>0</v>
      </c>
    </row>
    <row r="194" spans="1:9" ht="15">
      <c r="A194" s="5" t="s">
        <v>328</v>
      </c>
      <c r="B194" s="38">
        <v>0.12439472370846399</v>
      </c>
      <c r="C194" s="20">
        <f t="shared" si="12"/>
        <v>0.10138169982239816</v>
      </c>
      <c r="D194" s="20">
        <f t="shared" si="13"/>
        <v>2.1395892477855807E-2</v>
      </c>
      <c r="E194" s="20">
        <f t="shared" si="14"/>
        <v>1.6171314082100319E-3</v>
      </c>
      <c r="F194" s="38">
        <v>0.18363030642677999</v>
      </c>
      <c r="G194" s="20">
        <f t="shared" si="15"/>
        <v>0.1496586997378257</v>
      </c>
      <c r="H194" s="20">
        <f t="shared" si="16"/>
        <v>3.1584412705406156E-2</v>
      </c>
      <c r="I194" s="20">
        <f t="shared" si="17"/>
        <v>2.3871939835481398E-3</v>
      </c>
    </row>
    <row r="195" spans="1:9" ht="15">
      <c r="A195" s="5" t="s">
        <v>329</v>
      </c>
      <c r="B195" s="38">
        <v>0</v>
      </c>
      <c r="C195" s="20">
        <f t="shared" si="12"/>
        <v>0</v>
      </c>
      <c r="D195" s="20">
        <f t="shared" si="13"/>
        <v>0</v>
      </c>
      <c r="E195" s="20">
        <f t="shared" si="14"/>
        <v>0</v>
      </c>
      <c r="F195" s="38">
        <v>0</v>
      </c>
      <c r="G195" s="20">
        <f t="shared" si="15"/>
        <v>0</v>
      </c>
      <c r="H195" s="20">
        <f t="shared" si="16"/>
        <v>0</v>
      </c>
      <c r="I195" s="20">
        <f t="shared" si="17"/>
        <v>0</v>
      </c>
    </row>
    <row r="196" spans="1:9" ht="15">
      <c r="A196" s="5" t="s">
        <v>331</v>
      </c>
      <c r="B196" s="38">
        <v>1.74592104428586E-6</v>
      </c>
      <c r="C196" s="20">
        <f t="shared" si="12"/>
        <v>1.4229256510929758E-6</v>
      </c>
      <c r="D196" s="20">
        <f t="shared" si="13"/>
        <v>3.0029841961716789E-7</v>
      </c>
      <c r="E196" s="20">
        <f t="shared" si="14"/>
        <v>2.269697357571618E-8</v>
      </c>
      <c r="F196" s="38">
        <v>2.5773120177553202E-6</v>
      </c>
      <c r="G196" s="20">
        <f t="shared" si="15"/>
        <v>2.1005092944705858E-6</v>
      </c>
      <c r="H196" s="20">
        <f t="shared" si="16"/>
        <v>4.4329766705391504E-7</v>
      </c>
      <c r="I196" s="20">
        <f t="shared" si="17"/>
        <v>3.3505056230819164E-8</v>
      </c>
    </row>
    <row r="197" spans="1:9" ht="15">
      <c r="A197" s="5" t="s">
        <v>332</v>
      </c>
      <c r="B197" s="38">
        <v>2.2282810387789301E-2</v>
      </c>
      <c r="C197" s="20">
        <f t="shared" ref="C197:C260" si="18">B197*0.815</f>
        <v>1.8160490466048278E-2</v>
      </c>
      <c r="D197" s="20">
        <f t="shared" ref="D197:D260" si="19">B197*0.172</f>
        <v>3.8326433866997596E-3</v>
      </c>
      <c r="E197" s="20">
        <f t="shared" ref="E197:E260" si="20">B197*0.013</f>
        <v>2.8967653504126091E-4</v>
      </c>
      <c r="F197" s="38">
        <v>3.2893672477212699E-2</v>
      </c>
      <c r="G197" s="20">
        <f t="shared" ref="G197:G260" si="21">F197*0.815</f>
        <v>2.6808343068928348E-2</v>
      </c>
      <c r="H197" s="20">
        <f t="shared" ref="H197:H260" si="22">F197*0.172</f>
        <v>5.6577116660805841E-3</v>
      </c>
      <c r="I197" s="20">
        <f t="shared" ref="I197:I260" si="23">F197*0.013</f>
        <v>4.2761774220376506E-4</v>
      </c>
    </row>
    <row r="198" spans="1:9" ht="15">
      <c r="A198" s="5" t="s">
        <v>334</v>
      </c>
      <c r="B198" s="38">
        <v>9.1402370652556706E-5</v>
      </c>
      <c r="C198" s="20">
        <f t="shared" si="18"/>
        <v>7.4492932081833703E-5</v>
      </c>
      <c r="D198" s="20">
        <f t="shared" si="19"/>
        <v>1.5721207752239752E-5</v>
      </c>
      <c r="E198" s="20">
        <f t="shared" si="20"/>
        <v>1.1882308184832371E-6</v>
      </c>
      <c r="F198" s="38">
        <v>1.34927309058536E-4</v>
      </c>
      <c r="G198" s="20">
        <f t="shared" si="21"/>
        <v>1.0996575688270683E-4</v>
      </c>
      <c r="H198" s="20">
        <f t="shared" si="22"/>
        <v>2.3207497158068189E-5</v>
      </c>
      <c r="I198" s="20">
        <f t="shared" si="23"/>
        <v>1.7540550177609679E-6</v>
      </c>
    </row>
    <row r="199" spans="1:9" ht="15">
      <c r="A199" s="5" t="s">
        <v>335</v>
      </c>
      <c r="B199" s="38">
        <v>0</v>
      </c>
      <c r="C199" s="20">
        <f t="shared" si="18"/>
        <v>0</v>
      </c>
      <c r="D199" s="20">
        <f t="shared" si="19"/>
        <v>0</v>
      </c>
      <c r="E199" s="20">
        <f t="shared" si="20"/>
        <v>0</v>
      </c>
      <c r="F199" s="38">
        <v>0</v>
      </c>
      <c r="G199" s="20">
        <f t="shared" si="21"/>
        <v>0</v>
      </c>
      <c r="H199" s="20">
        <f t="shared" si="22"/>
        <v>0</v>
      </c>
      <c r="I199" s="20">
        <f t="shared" si="23"/>
        <v>0</v>
      </c>
    </row>
    <row r="200" spans="1:9" ht="15">
      <c r="A200" s="5" t="s">
        <v>336</v>
      </c>
      <c r="B200" s="38">
        <v>2.2633906993515501E-2</v>
      </c>
      <c r="C200" s="20">
        <f t="shared" si="18"/>
        <v>1.8446634199715133E-2</v>
      </c>
      <c r="D200" s="20">
        <f t="shared" si="19"/>
        <v>3.8930320028846659E-3</v>
      </c>
      <c r="E200" s="20">
        <f t="shared" si="20"/>
        <v>2.942407909157015E-4</v>
      </c>
      <c r="F200" s="38">
        <v>3.3411957942808601E-2</v>
      </c>
      <c r="G200" s="20">
        <f t="shared" si="21"/>
        <v>2.7230745723389009E-2</v>
      </c>
      <c r="H200" s="20">
        <f t="shared" si="22"/>
        <v>5.746856766163079E-3</v>
      </c>
      <c r="I200" s="20">
        <f t="shared" si="23"/>
        <v>4.3435545325651179E-4</v>
      </c>
    </row>
    <row r="201" spans="1:9" ht="15">
      <c r="A201" s="5" t="s">
        <v>338</v>
      </c>
      <c r="B201" s="38">
        <v>0</v>
      </c>
      <c r="C201" s="20">
        <f t="shared" si="18"/>
        <v>0</v>
      </c>
      <c r="D201" s="20">
        <f t="shared" si="19"/>
        <v>0</v>
      </c>
      <c r="E201" s="20">
        <f t="shared" si="20"/>
        <v>0</v>
      </c>
      <c r="F201" s="38">
        <v>0</v>
      </c>
      <c r="G201" s="20">
        <f t="shared" si="21"/>
        <v>0</v>
      </c>
      <c r="H201" s="20">
        <f t="shared" si="22"/>
        <v>0</v>
      </c>
      <c r="I201" s="20">
        <f t="shared" si="23"/>
        <v>0</v>
      </c>
    </row>
    <row r="202" spans="1:9" ht="15">
      <c r="A202" s="5" t="s">
        <v>339</v>
      </c>
      <c r="B202" s="38">
        <v>0</v>
      </c>
      <c r="C202" s="20">
        <f t="shared" si="18"/>
        <v>0</v>
      </c>
      <c r="D202" s="20">
        <f t="shared" si="19"/>
        <v>0</v>
      </c>
      <c r="E202" s="20">
        <f t="shared" si="20"/>
        <v>0</v>
      </c>
      <c r="F202" s="38">
        <v>0</v>
      </c>
      <c r="G202" s="20">
        <f t="shared" si="21"/>
        <v>0</v>
      </c>
      <c r="H202" s="20">
        <f t="shared" si="22"/>
        <v>0</v>
      </c>
      <c r="I202" s="20">
        <f t="shared" si="23"/>
        <v>0</v>
      </c>
    </row>
    <row r="203" spans="1:9" ht="15">
      <c r="A203" s="5" t="s">
        <v>342</v>
      </c>
      <c r="B203" s="38">
        <v>2.6566698034294202E-3</v>
      </c>
      <c r="C203" s="20">
        <f t="shared" si="18"/>
        <v>2.1651858897949773E-3</v>
      </c>
      <c r="D203" s="20">
        <f t="shared" si="19"/>
        <v>4.5694720618986024E-4</v>
      </c>
      <c r="E203" s="20">
        <f t="shared" si="20"/>
        <v>3.4536707444582457E-5</v>
      </c>
      <c r="F203" s="38">
        <v>3.9217506622053304E-3</v>
      </c>
      <c r="G203" s="20">
        <f t="shared" si="21"/>
        <v>3.1962267896973439E-3</v>
      </c>
      <c r="H203" s="20">
        <f t="shared" si="22"/>
        <v>6.7454111389931681E-4</v>
      </c>
      <c r="I203" s="20">
        <f t="shared" si="23"/>
        <v>5.0982758608669291E-5</v>
      </c>
    </row>
    <row r="204" spans="1:9" ht="15">
      <c r="A204" s="5" t="s">
        <v>343</v>
      </c>
      <c r="B204" s="38">
        <v>0</v>
      </c>
      <c r="C204" s="20">
        <f t="shared" si="18"/>
        <v>0</v>
      </c>
      <c r="D204" s="20">
        <f t="shared" si="19"/>
        <v>0</v>
      </c>
      <c r="E204" s="20">
        <f t="shared" si="20"/>
        <v>0</v>
      </c>
      <c r="F204" s="38">
        <v>0</v>
      </c>
      <c r="G204" s="20">
        <f t="shared" si="21"/>
        <v>0</v>
      </c>
      <c r="H204" s="20">
        <f t="shared" si="22"/>
        <v>0</v>
      </c>
      <c r="I204" s="20">
        <f t="shared" si="23"/>
        <v>0</v>
      </c>
    </row>
    <row r="205" spans="1:9" ht="15">
      <c r="A205" s="5" t="s">
        <v>344</v>
      </c>
      <c r="B205" s="38">
        <v>4.4161397557804998E-9</v>
      </c>
      <c r="C205" s="20">
        <f t="shared" si="18"/>
        <v>3.5991539009611073E-9</v>
      </c>
      <c r="D205" s="20">
        <f t="shared" si="19"/>
        <v>7.5957603799424585E-10</v>
      </c>
      <c r="E205" s="20">
        <f t="shared" si="20"/>
        <v>5.7409816825146494E-11</v>
      </c>
      <c r="F205" s="38">
        <v>6.5190634490093097E-9</v>
      </c>
      <c r="G205" s="20">
        <f t="shared" si="21"/>
        <v>5.3130367109425873E-9</v>
      </c>
      <c r="H205" s="20">
        <f t="shared" si="22"/>
        <v>1.1212789132296012E-9</v>
      </c>
      <c r="I205" s="20">
        <f t="shared" si="23"/>
        <v>8.4747824837121025E-11</v>
      </c>
    </row>
    <row r="206" spans="1:9" ht="15">
      <c r="A206" s="5" t="s">
        <v>345</v>
      </c>
      <c r="B206" s="38">
        <v>8.4836440448341406E-11</v>
      </c>
      <c r="C206" s="20">
        <f t="shared" si="18"/>
        <v>6.9141698965398245E-11</v>
      </c>
      <c r="D206" s="20">
        <f t="shared" si="19"/>
        <v>1.4591867757114721E-11</v>
      </c>
      <c r="E206" s="20">
        <f t="shared" si="20"/>
        <v>1.1028737258284382E-12</v>
      </c>
      <c r="F206" s="38">
        <v>1.2523474542374199E-10</v>
      </c>
      <c r="G206" s="20">
        <f t="shared" si="21"/>
        <v>1.0206631752034972E-10</v>
      </c>
      <c r="H206" s="20">
        <f t="shared" si="22"/>
        <v>2.1540376212883621E-11</v>
      </c>
      <c r="I206" s="20">
        <f t="shared" si="23"/>
        <v>1.6280516905086458E-12</v>
      </c>
    </row>
    <row r="207" spans="1:9" ht="15">
      <c r="A207" s="5" t="s">
        <v>346</v>
      </c>
      <c r="B207" s="38">
        <v>1.2111099448256999E-4</v>
      </c>
      <c r="C207" s="20">
        <f t="shared" si="18"/>
        <v>9.8705460503294539E-5</v>
      </c>
      <c r="D207" s="20">
        <f t="shared" si="19"/>
        <v>2.0831091051002039E-5</v>
      </c>
      <c r="E207" s="20">
        <f t="shared" si="20"/>
        <v>1.5744429282734099E-6</v>
      </c>
      <c r="F207" s="38">
        <v>1.78782896617126E-4</v>
      </c>
      <c r="G207" s="20">
        <f t="shared" si="21"/>
        <v>1.4570806074295768E-4</v>
      </c>
      <c r="H207" s="20">
        <f t="shared" si="22"/>
        <v>3.0750658218145667E-5</v>
      </c>
      <c r="I207" s="20">
        <f t="shared" si="23"/>
        <v>2.3241776560226378E-6</v>
      </c>
    </row>
    <row r="208" spans="1:9" ht="15">
      <c r="A208" s="5" t="s">
        <v>347</v>
      </c>
      <c r="B208" s="38">
        <v>7.7748102583282902E-3</v>
      </c>
      <c r="C208" s="20">
        <f t="shared" si="18"/>
        <v>6.3364703605375558E-3</v>
      </c>
      <c r="D208" s="20">
        <f t="shared" si="19"/>
        <v>1.3372673644324658E-3</v>
      </c>
      <c r="E208" s="20">
        <f t="shared" si="20"/>
        <v>1.0107253335826777E-4</v>
      </c>
      <c r="F208" s="38">
        <v>1.14771008575322E-2</v>
      </c>
      <c r="G208" s="20">
        <f t="shared" si="21"/>
        <v>9.3538371988887425E-3</v>
      </c>
      <c r="H208" s="20">
        <f t="shared" si="22"/>
        <v>1.9740613474955385E-3</v>
      </c>
      <c r="I208" s="20">
        <f t="shared" si="23"/>
        <v>1.492023111479186E-4</v>
      </c>
    </row>
    <row r="209" spans="1:9" ht="15">
      <c r="A209" s="5" t="s">
        <v>349</v>
      </c>
      <c r="B209" s="38">
        <v>0</v>
      </c>
      <c r="C209" s="20">
        <f t="shared" si="18"/>
        <v>0</v>
      </c>
      <c r="D209" s="20">
        <f t="shared" si="19"/>
        <v>0</v>
      </c>
      <c r="E209" s="20">
        <f t="shared" si="20"/>
        <v>0</v>
      </c>
      <c r="F209" s="38">
        <v>0</v>
      </c>
      <c r="G209" s="20">
        <f t="shared" si="21"/>
        <v>0</v>
      </c>
      <c r="H209" s="20">
        <f t="shared" si="22"/>
        <v>0</v>
      </c>
      <c r="I209" s="20">
        <f t="shared" si="23"/>
        <v>0</v>
      </c>
    </row>
    <row r="210" spans="1:9" ht="15">
      <c r="A210" s="5" t="s">
        <v>352</v>
      </c>
      <c r="B210" s="38">
        <v>0</v>
      </c>
      <c r="C210" s="20">
        <f t="shared" si="18"/>
        <v>0</v>
      </c>
      <c r="D210" s="20">
        <f t="shared" si="19"/>
        <v>0</v>
      </c>
      <c r="E210" s="20">
        <f t="shared" si="20"/>
        <v>0</v>
      </c>
      <c r="F210" s="38">
        <v>0</v>
      </c>
      <c r="G210" s="20">
        <f t="shared" si="21"/>
        <v>0</v>
      </c>
      <c r="H210" s="20">
        <f t="shared" si="22"/>
        <v>0</v>
      </c>
      <c r="I210" s="20">
        <f t="shared" si="23"/>
        <v>0</v>
      </c>
    </row>
    <row r="211" spans="1:9" ht="15">
      <c r="A211" s="5" t="s">
        <v>353</v>
      </c>
      <c r="B211" s="38">
        <v>0</v>
      </c>
      <c r="C211" s="20">
        <f t="shared" si="18"/>
        <v>0</v>
      </c>
      <c r="D211" s="20">
        <f t="shared" si="19"/>
        <v>0</v>
      </c>
      <c r="E211" s="20">
        <f t="shared" si="20"/>
        <v>0</v>
      </c>
      <c r="F211" s="38">
        <v>0</v>
      </c>
      <c r="G211" s="20">
        <f t="shared" si="21"/>
        <v>0</v>
      </c>
      <c r="H211" s="20">
        <f t="shared" si="22"/>
        <v>0</v>
      </c>
      <c r="I211" s="20">
        <f t="shared" si="23"/>
        <v>0</v>
      </c>
    </row>
    <row r="212" spans="1:9" ht="15">
      <c r="A212" s="5" t="s">
        <v>354</v>
      </c>
      <c r="B212" s="38">
        <v>0</v>
      </c>
      <c r="C212" s="20">
        <f t="shared" si="18"/>
        <v>0</v>
      </c>
      <c r="D212" s="20">
        <f t="shared" si="19"/>
        <v>0</v>
      </c>
      <c r="E212" s="20">
        <f t="shared" si="20"/>
        <v>0</v>
      </c>
      <c r="F212" s="38">
        <v>0</v>
      </c>
      <c r="G212" s="20">
        <f t="shared" si="21"/>
        <v>0</v>
      </c>
      <c r="H212" s="20">
        <f t="shared" si="22"/>
        <v>0</v>
      </c>
      <c r="I212" s="20">
        <f t="shared" si="23"/>
        <v>0</v>
      </c>
    </row>
    <row r="213" spans="1:9" ht="15">
      <c r="A213" s="5" t="s">
        <v>355</v>
      </c>
      <c r="B213" s="38">
        <v>3.3366610100950603E-7</v>
      </c>
      <c r="C213" s="20">
        <f t="shared" si="18"/>
        <v>2.7193787232274739E-7</v>
      </c>
      <c r="D213" s="20">
        <f t="shared" si="19"/>
        <v>5.7390569373635033E-8</v>
      </c>
      <c r="E213" s="20">
        <f t="shared" si="20"/>
        <v>4.337659313123578E-9</v>
      </c>
      <c r="F213" s="38">
        <v>4.9255472053784202E-7</v>
      </c>
      <c r="G213" s="20">
        <f t="shared" si="21"/>
        <v>4.014320972383412E-7</v>
      </c>
      <c r="H213" s="20">
        <f t="shared" si="22"/>
        <v>8.4719411932508817E-8</v>
      </c>
      <c r="I213" s="20">
        <f t="shared" si="23"/>
        <v>6.4032113669919457E-9</v>
      </c>
    </row>
    <row r="214" spans="1:9" ht="15">
      <c r="A214" s="5" t="s">
        <v>356</v>
      </c>
      <c r="B214" s="38">
        <v>0</v>
      </c>
      <c r="C214" s="20">
        <f t="shared" si="18"/>
        <v>0</v>
      </c>
      <c r="D214" s="20">
        <f t="shared" si="19"/>
        <v>0</v>
      </c>
      <c r="E214" s="20">
        <f t="shared" si="20"/>
        <v>0</v>
      </c>
      <c r="F214" s="38">
        <v>0</v>
      </c>
      <c r="G214" s="20">
        <f t="shared" si="21"/>
        <v>0</v>
      </c>
      <c r="H214" s="20">
        <f t="shared" si="22"/>
        <v>0</v>
      </c>
      <c r="I214" s="20">
        <f t="shared" si="23"/>
        <v>0</v>
      </c>
    </row>
    <row r="215" spans="1:9" ht="15">
      <c r="A215" s="5" t="s">
        <v>358</v>
      </c>
      <c r="B215" s="38">
        <v>2.99410470456652E-4</v>
      </c>
      <c r="C215" s="20">
        <f t="shared" si="18"/>
        <v>2.4401953342217137E-4</v>
      </c>
      <c r="D215" s="20">
        <f t="shared" si="19"/>
        <v>5.1498600918544139E-5</v>
      </c>
      <c r="E215" s="20">
        <f t="shared" si="20"/>
        <v>3.892336115936476E-6</v>
      </c>
      <c r="F215" s="38">
        <v>4.4198688495982E-4</v>
      </c>
      <c r="G215" s="20">
        <f t="shared" si="21"/>
        <v>3.6021931124225327E-4</v>
      </c>
      <c r="H215" s="20">
        <f t="shared" si="22"/>
        <v>7.6021744213089032E-5</v>
      </c>
      <c r="I215" s="20">
        <f t="shared" si="23"/>
        <v>5.7458295044776601E-6</v>
      </c>
    </row>
    <row r="216" spans="1:9" ht="15">
      <c r="A216" s="5" t="s">
        <v>359</v>
      </c>
      <c r="B216" s="38">
        <v>8.0597769691325806E-8</v>
      </c>
      <c r="C216" s="20">
        <f t="shared" si="18"/>
        <v>6.5687182298430522E-8</v>
      </c>
      <c r="D216" s="20">
        <f t="shared" si="19"/>
        <v>1.3862816386908038E-8</v>
      </c>
      <c r="E216" s="20">
        <f t="shared" si="20"/>
        <v>1.0477710059872355E-9</v>
      </c>
      <c r="F216" s="38">
        <v>1.18977660020529E-7</v>
      </c>
      <c r="G216" s="20">
        <f t="shared" si="21"/>
        <v>9.696679291673113E-8</v>
      </c>
      <c r="H216" s="20">
        <f t="shared" si="22"/>
        <v>2.0464157523530985E-8</v>
      </c>
      <c r="I216" s="20">
        <f t="shared" si="23"/>
        <v>1.5467095802668769E-9</v>
      </c>
    </row>
    <row r="217" spans="1:9" ht="15">
      <c r="A217" s="5" t="s">
        <v>360</v>
      </c>
      <c r="B217" s="38">
        <v>0</v>
      </c>
      <c r="C217" s="20">
        <f t="shared" si="18"/>
        <v>0</v>
      </c>
      <c r="D217" s="20">
        <f t="shared" si="19"/>
        <v>0</v>
      </c>
      <c r="E217" s="20">
        <f t="shared" si="20"/>
        <v>0</v>
      </c>
      <c r="F217" s="38">
        <v>0</v>
      </c>
      <c r="G217" s="20">
        <f t="shared" si="21"/>
        <v>0</v>
      </c>
      <c r="H217" s="20">
        <f t="shared" si="22"/>
        <v>0</v>
      </c>
      <c r="I217" s="20">
        <f t="shared" si="23"/>
        <v>0</v>
      </c>
    </row>
    <row r="218" spans="1:9" ht="15">
      <c r="A218" s="5" t="s">
        <v>361</v>
      </c>
      <c r="B218" s="38">
        <v>0</v>
      </c>
      <c r="C218" s="20">
        <f t="shared" si="18"/>
        <v>0</v>
      </c>
      <c r="D218" s="20">
        <f t="shared" si="19"/>
        <v>0</v>
      </c>
      <c r="E218" s="20">
        <f t="shared" si="20"/>
        <v>0</v>
      </c>
      <c r="F218" s="38">
        <v>0</v>
      </c>
      <c r="G218" s="20">
        <f t="shared" si="21"/>
        <v>0</v>
      </c>
      <c r="H218" s="20">
        <f t="shared" si="22"/>
        <v>0</v>
      </c>
      <c r="I218" s="20">
        <f t="shared" si="23"/>
        <v>0</v>
      </c>
    </row>
    <row r="219" spans="1:9" ht="15">
      <c r="A219" s="5" t="s">
        <v>363</v>
      </c>
      <c r="B219" s="38">
        <v>3.2393210249640201</v>
      </c>
      <c r="C219" s="20">
        <f t="shared" si="18"/>
        <v>2.6400466353456764</v>
      </c>
      <c r="D219" s="20">
        <f t="shared" si="19"/>
        <v>0.55716321629381138</v>
      </c>
      <c r="E219" s="20">
        <f t="shared" si="20"/>
        <v>4.2111173324532257E-2</v>
      </c>
      <c r="F219" s="38">
        <v>4.7818548463754498</v>
      </c>
      <c r="G219" s="20">
        <f t="shared" si="21"/>
        <v>3.8972116997959914</v>
      </c>
      <c r="H219" s="20">
        <f t="shared" si="22"/>
        <v>0.82247903357657726</v>
      </c>
      <c r="I219" s="20">
        <f t="shared" si="23"/>
        <v>6.2164113002880841E-2</v>
      </c>
    </row>
    <row r="220" spans="1:9" ht="15">
      <c r="A220" s="5" t="s">
        <v>364</v>
      </c>
      <c r="B220" s="38">
        <v>1.23529260479654E-5</v>
      </c>
      <c r="C220" s="20">
        <f t="shared" si="18"/>
        <v>1.00676347290918E-5</v>
      </c>
      <c r="D220" s="20">
        <f t="shared" si="19"/>
        <v>2.1247032802500486E-6</v>
      </c>
      <c r="E220" s="20">
        <f t="shared" si="20"/>
        <v>1.605880386235502E-7</v>
      </c>
      <c r="F220" s="38">
        <v>1.82352717850917E-5</v>
      </c>
      <c r="G220" s="20">
        <f t="shared" si="21"/>
        <v>1.4861746504849734E-5</v>
      </c>
      <c r="H220" s="20">
        <f t="shared" si="22"/>
        <v>3.136466747035772E-6</v>
      </c>
      <c r="I220" s="20">
        <f t="shared" si="23"/>
        <v>2.370585332061921E-7</v>
      </c>
    </row>
    <row r="221" spans="1:9" ht="15">
      <c r="A221" s="5" t="s">
        <v>366</v>
      </c>
      <c r="B221" s="38">
        <v>2.2724070003414498</v>
      </c>
      <c r="C221" s="20">
        <f t="shared" si="18"/>
        <v>1.8520117052782814</v>
      </c>
      <c r="D221" s="20">
        <f t="shared" si="19"/>
        <v>0.39085400405872933</v>
      </c>
      <c r="E221" s="20">
        <f t="shared" si="20"/>
        <v>2.9541291004438846E-2</v>
      </c>
      <c r="F221" s="38">
        <v>3.3545055719326098</v>
      </c>
      <c r="G221" s="20">
        <f t="shared" si="21"/>
        <v>2.7339220411250769</v>
      </c>
      <c r="H221" s="20">
        <f t="shared" si="22"/>
        <v>0.57697495837240886</v>
      </c>
      <c r="I221" s="20">
        <f t="shared" si="23"/>
        <v>4.3608572435123928E-2</v>
      </c>
    </row>
    <row r="222" spans="1:9" ht="15">
      <c r="A222" s="5" t="s">
        <v>367</v>
      </c>
      <c r="B222" s="38">
        <v>0</v>
      </c>
      <c r="C222" s="20">
        <f t="shared" si="18"/>
        <v>0</v>
      </c>
      <c r="D222" s="20">
        <f t="shared" si="19"/>
        <v>0</v>
      </c>
      <c r="E222" s="20">
        <f t="shared" si="20"/>
        <v>0</v>
      </c>
      <c r="F222" s="38">
        <v>0</v>
      </c>
      <c r="G222" s="20">
        <f t="shared" si="21"/>
        <v>0</v>
      </c>
      <c r="H222" s="20">
        <f t="shared" si="22"/>
        <v>0</v>
      </c>
      <c r="I222" s="20">
        <f t="shared" si="23"/>
        <v>0</v>
      </c>
    </row>
    <row r="223" spans="1:9" ht="15">
      <c r="A223" s="5" t="s">
        <v>369</v>
      </c>
      <c r="B223" s="38">
        <v>0</v>
      </c>
      <c r="C223" s="20">
        <f t="shared" si="18"/>
        <v>0</v>
      </c>
      <c r="D223" s="20">
        <f t="shared" si="19"/>
        <v>0</v>
      </c>
      <c r="E223" s="20">
        <f t="shared" si="20"/>
        <v>0</v>
      </c>
      <c r="F223" s="38">
        <v>0</v>
      </c>
      <c r="G223" s="20">
        <f t="shared" si="21"/>
        <v>0</v>
      </c>
      <c r="H223" s="20">
        <f t="shared" si="22"/>
        <v>0</v>
      </c>
      <c r="I223" s="20">
        <f t="shared" si="23"/>
        <v>0</v>
      </c>
    </row>
    <row r="224" spans="1:9" ht="15">
      <c r="A224" s="5" t="s">
        <v>370</v>
      </c>
      <c r="B224" s="38">
        <v>0</v>
      </c>
      <c r="C224" s="20">
        <f t="shared" si="18"/>
        <v>0</v>
      </c>
      <c r="D224" s="20">
        <f t="shared" si="19"/>
        <v>0</v>
      </c>
      <c r="E224" s="20">
        <f t="shared" si="20"/>
        <v>0</v>
      </c>
      <c r="F224" s="38">
        <v>0</v>
      </c>
      <c r="G224" s="20">
        <f t="shared" si="21"/>
        <v>0</v>
      </c>
      <c r="H224" s="20">
        <f t="shared" si="22"/>
        <v>0</v>
      </c>
      <c r="I224" s="20">
        <f t="shared" si="23"/>
        <v>0</v>
      </c>
    </row>
    <row r="225" spans="1:9" ht="15">
      <c r="A225" s="5" t="s">
        <v>371</v>
      </c>
      <c r="B225" s="38">
        <v>0</v>
      </c>
      <c r="C225" s="20">
        <f t="shared" si="18"/>
        <v>0</v>
      </c>
      <c r="D225" s="20">
        <f t="shared" si="19"/>
        <v>0</v>
      </c>
      <c r="E225" s="20">
        <f t="shared" si="20"/>
        <v>0</v>
      </c>
      <c r="F225" s="38">
        <v>0</v>
      </c>
      <c r="G225" s="20">
        <f t="shared" si="21"/>
        <v>0</v>
      </c>
      <c r="H225" s="20">
        <f t="shared" si="22"/>
        <v>0</v>
      </c>
      <c r="I225" s="20">
        <f t="shared" si="23"/>
        <v>0</v>
      </c>
    </row>
    <row r="226" spans="1:9" ht="15">
      <c r="A226" s="5" t="s">
        <v>372</v>
      </c>
      <c r="B226" s="38">
        <v>0</v>
      </c>
      <c r="C226" s="20">
        <f t="shared" si="18"/>
        <v>0</v>
      </c>
      <c r="D226" s="20">
        <f t="shared" si="19"/>
        <v>0</v>
      </c>
      <c r="E226" s="20">
        <f t="shared" si="20"/>
        <v>0</v>
      </c>
      <c r="F226" s="38">
        <v>0</v>
      </c>
      <c r="G226" s="20">
        <f t="shared" si="21"/>
        <v>0</v>
      </c>
      <c r="H226" s="20">
        <f t="shared" si="22"/>
        <v>0</v>
      </c>
      <c r="I226" s="20">
        <f t="shared" si="23"/>
        <v>0</v>
      </c>
    </row>
    <row r="227" spans="1:9" ht="15">
      <c r="A227" s="5" t="s">
        <v>373</v>
      </c>
      <c r="B227" s="38">
        <v>0</v>
      </c>
      <c r="C227" s="20">
        <f t="shared" si="18"/>
        <v>0</v>
      </c>
      <c r="D227" s="20">
        <f t="shared" si="19"/>
        <v>0</v>
      </c>
      <c r="E227" s="20">
        <f t="shared" si="20"/>
        <v>0</v>
      </c>
      <c r="F227" s="38">
        <v>0</v>
      </c>
      <c r="G227" s="20">
        <f t="shared" si="21"/>
        <v>0</v>
      </c>
      <c r="H227" s="20">
        <f t="shared" si="22"/>
        <v>0</v>
      </c>
      <c r="I227" s="20">
        <f t="shared" si="23"/>
        <v>0</v>
      </c>
    </row>
    <row r="228" spans="1:9" ht="15">
      <c r="A228" s="5" t="s">
        <v>374</v>
      </c>
      <c r="B228" s="38">
        <v>0</v>
      </c>
      <c r="C228" s="20">
        <f t="shared" si="18"/>
        <v>0</v>
      </c>
      <c r="D228" s="20">
        <f t="shared" si="19"/>
        <v>0</v>
      </c>
      <c r="E228" s="20">
        <f t="shared" si="20"/>
        <v>0</v>
      </c>
      <c r="F228" s="38">
        <v>0</v>
      </c>
      <c r="G228" s="20">
        <f t="shared" si="21"/>
        <v>0</v>
      </c>
      <c r="H228" s="20">
        <f t="shared" si="22"/>
        <v>0</v>
      </c>
      <c r="I228" s="20">
        <f t="shared" si="23"/>
        <v>0</v>
      </c>
    </row>
    <row r="229" spans="1:9" ht="15">
      <c r="A229" s="5" t="s">
        <v>375</v>
      </c>
      <c r="B229" s="38">
        <v>4.1408801634756597E-2</v>
      </c>
      <c r="C229" s="20">
        <f t="shared" si="18"/>
        <v>3.3748173332326624E-2</v>
      </c>
      <c r="D229" s="20">
        <f t="shared" si="19"/>
        <v>7.1223138811781338E-3</v>
      </c>
      <c r="E229" s="20">
        <f t="shared" si="20"/>
        <v>5.3831442125183574E-4</v>
      </c>
      <c r="F229" s="38">
        <v>6.1127278603688301E-2</v>
      </c>
      <c r="G229" s="20">
        <f t="shared" si="21"/>
        <v>4.981873206200596E-2</v>
      </c>
      <c r="H229" s="20">
        <f t="shared" si="22"/>
        <v>1.0513891919834387E-2</v>
      </c>
      <c r="I229" s="20">
        <f t="shared" si="23"/>
        <v>7.9465462184794792E-4</v>
      </c>
    </row>
    <row r="230" spans="1:9" ht="15">
      <c r="A230" s="5" t="s">
        <v>376</v>
      </c>
      <c r="B230" s="38">
        <v>0</v>
      </c>
      <c r="C230" s="20">
        <f t="shared" si="18"/>
        <v>0</v>
      </c>
      <c r="D230" s="20">
        <f t="shared" si="19"/>
        <v>0</v>
      </c>
      <c r="E230" s="20">
        <f t="shared" si="20"/>
        <v>0</v>
      </c>
      <c r="F230" s="38">
        <v>0</v>
      </c>
      <c r="G230" s="20">
        <f t="shared" si="21"/>
        <v>0</v>
      </c>
      <c r="H230" s="20">
        <f t="shared" si="22"/>
        <v>0</v>
      </c>
      <c r="I230" s="20">
        <f t="shared" si="23"/>
        <v>0</v>
      </c>
    </row>
    <row r="231" spans="1:9" ht="15">
      <c r="A231" s="5" t="s">
        <v>377</v>
      </c>
      <c r="B231" s="38">
        <v>0</v>
      </c>
      <c r="C231" s="20">
        <f t="shared" si="18"/>
        <v>0</v>
      </c>
      <c r="D231" s="20">
        <f t="shared" si="19"/>
        <v>0</v>
      </c>
      <c r="E231" s="20">
        <f t="shared" si="20"/>
        <v>0</v>
      </c>
      <c r="F231" s="38">
        <v>0</v>
      </c>
      <c r="G231" s="20">
        <f t="shared" si="21"/>
        <v>0</v>
      </c>
      <c r="H231" s="20">
        <f t="shared" si="22"/>
        <v>0</v>
      </c>
      <c r="I231" s="20">
        <f t="shared" si="23"/>
        <v>0</v>
      </c>
    </row>
    <row r="232" spans="1:9" ht="15">
      <c r="A232" s="5" t="s">
        <v>379</v>
      </c>
      <c r="B232" s="38">
        <v>2.7411306888116001E-6</v>
      </c>
      <c r="C232" s="20">
        <f t="shared" si="18"/>
        <v>2.234021511381454E-6</v>
      </c>
      <c r="D232" s="20">
        <f t="shared" si="19"/>
        <v>4.714744784755952E-7</v>
      </c>
      <c r="E232" s="20">
        <f t="shared" si="20"/>
        <v>3.5634698954550801E-8</v>
      </c>
      <c r="F232" s="38">
        <v>4.0464310168171299E-6</v>
      </c>
      <c r="G232" s="20">
        <f t="shared" si="21"/>
        <v>3.2978412787059605E-6</v>
      </c>
      <c r="H232" s="20">
        <f t="shared" si="22"/>
        <v>6.9598613489254634E-7</v>
      </c>
      <c r="I232" s="20">
        <f t="shared" si="23"/>
        <v>5.2603603218622686E-8</v>
      </c>
    </row>
    <row r="233" spans="1:9" ht="15">
      <c r="A233" s="5" t="s">
        <v>380</v>
      </c>
      <c r="B233" s="38">
        <v>0</v>
      </c>
      <c r="C233" s="20">
        <f t="shared" si="18"/>
        <v>0</v>
      </c>
      <c r="D233" s="20">
        <f t="shared" si="19"/>
        <v>0</v>
      </c>
      <c r="E233" s="20">
        <f t="shared" si="20"/>
        <v>0</v>
      </c>
      <c r="F233" s="38">
        <v>0</v>
      </c>
      <c r="G233" s="20">
        <f t="shared" si="21"/>
        <v>0</v>
      </c>
      <c r="H233" s="20">
        <f t="shared" si="22"/>
        <v>0</v>
      </c>
      <c r="I233" s="20">
        <f t="shared" si="23"/>
        <v>0</v>
      </c>
    </row>
    <row r="234" spans="1:9" ht="15">
      <c r="A234" s="5" t="s">
        <v>381</v>
      </c>
      <c r="B234" s="38">
        <v>2.22435711969778E-7</v>
      </c>
      <c r="C234" s="20">
        <f t="shared" si="18"/>
        <v>1.8128510525536906E-7</v>
      </c>
      <c r="D234" s="20">
        <f t="shared" si="19"/>
        <v>3.8258942458801815E-8</v>
      </c>
      <c r="E234" s="20">
        <f t="shared" si="20"/>
        <v>2.8916642556071141E-9</v>
      </c>
      <c r="F234" s="38">
        <v>3.28357479574434E-7</v>
      </c>
      <c r="G234" s="20">
        <f t="shared" si="21"/>
        <v>2.6761134585316367E-7</v>
      </c>
      <c r="H234" s="20">
        <f t="shared" si="22"/>
        <v>5.6477486486802646E-8</v>
      </c>
      <c r="I234" s="20">
        <f t="shared" si="23"/>
        <v>4.2686472344676418E-9</v>
      </c>
    </row>
    <row r="235" spans="1:9" ht="15">
      <c r="A235" s="5" t="s">
        <v>383</v>
      </c>
      <c r="B235" s="38">
        <v>0</v>
      </c>
      <c r="C235" s="20">
        <f t="shared" si="18"/>
        <v>0</v>
      </c>
      <c r="D235" s="20">
        <f t="shared" si="19"/>
        <v>0</v>
      </c>
      <c r="E235" s="20">
        <f t="shared" si="20"/>
        <v>0</v>
      </c>
      <c r="F235" s="38">
        <v>0</v>
      </c>
      <c r="G235" s="20">
        <f t="shared" si="21"/>
        <v>0</v>
      </c>
      <c r="H235" s="20">
        <f t="shared" si="22"/>
        <v>0</v>
      </c>
      <c r="I235" s="20">
        <f t="shared" si="23"/>
        <v>0</v>
      </c>
    </row>
    <row r="236" spans="1:9" ht="15">
      <c r="A236" s="5" t="s">
        <v>385</v>
      </c>
      <c r="B236" s="38">
        <v>0</v>
      </c>
      <c r="C236" s="20">
        <f t="shared" si="18"/>
        <v>0</v>
      </c>
      <c r="D236" s="20">
        <f t="shared" si="19"/>
        <v>0</v>
      </c>
      <c r="E236" s="20">
        <f t="shared" si="20"/>
        <v>0</v>
      </c>
      <c r="F236" s="38">
        <v>0</v>
      </c>
      <c r="G236" s="20">
        <f t="shared" si="21"/>
        <v>0</v>
      </c>
      <c r="H236" s="20">
        <f t="shared" si="22"/>
        <v>0</v>
      </c>
      <c r="I236" s="20">
        <f t="shared" si="23"/>
        <v>0</v>
      </c>
    </row>
    <row r="237" spans="1:9" ht="15">
      <c r="A237" s="5" t="s">
        <v>386</v>
      </c>
      <c r="B237" s="38">
        <v>1.1186612810459801E-3</v>
      </c>
      <c r="C237" s="20">
        <f t="shared" si="18"/>
        <v>9.1170894405247368E-4</v>
      </c>
      <c r="D237" s="20">
        <f t="shared" si="19"/>
        <v>1.9240974033990857E-4</v>
      </c>
      <c r="E237" s="20">
        <f t="shared" si="20"/>
        <v>1.454259665359774E-5</v>
      </c>
      <c r="F237" s="38">
        <v>1.6513571291631099E-3</v>
      </c>
      <c r="G237" s="20">
        <f t="shared" si="21"/>
        <v>1.3458560602679344E-3</v>
      </c>
      <c r="H237" s="20">
        <f t="shared" si="22"/>
        <v>2.840334262160549E-4</v>
      </c>
      <c r="I237" s="20">
        <f t="shared" si="23"/>
        <v>2.1467642679120428E-5</v>
      </c>
    </row>
    <row r="238" spans="1:9" ht="15">
      <c r="A238" s="5" t="s">
        <v>388</v>
      </c>
      <c r="B238" s="38">
        <v>3.5061005682883499E-4</v>
      </c>
      <c r="C238" s="20">
        <f t="shared" si="18"/>
        <v>2.8574719631550052E-4</v>
      </c>
      <c r="D238" s="20">
        <f t="shared" si="19"/>
        <v>6.0304929774559614E-5</v>
      </c>
      <c r="E238" s="20">
        <f t="shared" si="20"/>
        <v>4.5579307387748551E-6</v>
      </c>
      <c r="F238" s="38">
        <v>5.1756722674732797E-4</v>
      </c>
      <c r="G238" s="20">
        <f t="shared" si="21"/>
        <v>4.2181728979907228E-4</v>
      </c>
      <c r="H238" s="20">
        <f t="shared" si="22"/>
        <v>8.9021563000540407E-5</v>
      </c>
      <c r="I238" s="20">
        <f t="shared" si="23"/>
        <v>6.7283739477152637E-6</v>
      </c>
    </row>
    <row r="239" spans="1:9" ht="15">
      <c r="A239" s="5" t="s">
        <v>389</v>
      </c>
      <c r="B239" s="38">
        <v>7.9444452408576009E-3</v>
      </c>
      <c r="C239" s="20">
        <f t="shared" si="18"/>
        <v>6.474722871298944E-3</v>
      </c>
      <c r="D239" s="20">
        <f t="shared" si="19"/>
        <v>1.3664445814275071E-3</v>
      </c>
      <c r="E239" s="20">
        <f t="shared" si="20"/>
        <v>1.0327778813114881E-4</v>
      </c>
      <c r="F239" s="38">
        <v>1.17275144031707E-2</v>
      </c>
      <c r="G239" s="20">
        <f t="shared" si="21"/>
        <v>9.5579242385841201E-3</v>
      </c>
      <c r="H239" s="20">
        <f t="shared" si="22"/>
        <v>2.0171324773453603E-3</v>
      </c>
      <c r="I239" s="20">
        <f t="shared" si="23"/>
        <v>1.5245768724121909E-4</v>
      </c>
    </row>
    <row r="240" spans="1:9" ht="15">
      <c r="A240" s="5" t="s">
        <v>390</v>
      </c>
      <c r="B240" s="38">
        <v>0.36609637977458498</v>
      </c>
      <c r="C240" s="20">
        <f t="shared" si="18"/>
        <v>0.29836854951628672</v>
      </c>
      <c r="D240" s="20">
        <f t="shared" si="19"/>
        <v>6.2968577321228611E-2</v>
      </c>
      <c r="E240" s="20">
        <f t="shared" si="20"/>
        <v>4.7592529370696045E-3</v>
      </c>
      <c r="F240" s="38">
        <v>0.54042798919105395</v>
      </c>
      <c r="G240" s="20">
        <f t="shared" si="21"/>
        <v>0.44044881119070894</v>
      </c>
      <c r="H240" s="20">
        <f t="shared" si="22"/>
        <v>9.2953614140861271E-2</v>
      </c>
      <c r="I240" s="20">
        <f t="shared" si="23"/>
        <v>7.0255638594837007E-3</v>
      </c>
    </row>
    <row r="241" spans="1:9" ht="15">
      <c r="A241" s="5" t="s">
        <v>391</v>
      </c>
      <c r="B241" s="38">
        <v>8.3782040282458301E-4</v>
      </c>
      <c r="C241" s="20">
        <f t="shared" si="18"/>
        <v>6.8282362830203512E-4</v>
      </c>
      <c r="D241" s="20">
        <f t="shared" si="19"/>
        <v>1.4410510928582827E-4</v>
      </c>
      <c r="E241" s="20">
        <f t="shared" si="20"/>
        <v>1.0891665236719578E-5</v>
      </c>
      <c r="F241" s="38">
        <v>1.2367824994077199E-3</v>
      </c>
      <c r="G241" s="20">
        <f t="shared" si="21"/>
        <v>1.0079777370172916E-3</v>
      </c>
      <c r="H241" s="20">
        <f t="shared" si="22"/>
        <v>2.1272658989812782E-4</v>
      </c>
      <c r="I241" s="20">
        <f t="shared" si="23"/>
        <v>1.6078172492300358E-5</v>
      </c>
    </row>
    <row r="242" spans="1:9" ht="15">
      <c r="A242" s="5" t="s">
        <v>393</v>
      </c>
      <c r="B242" s="38">
        <v>5.7070944081309E-4</v>
      </c>
      <c r="C242" s="20">
        <f t="shared" si="18"/>
        <v>4.6512819426266833E-4</v>
      </c>
      <c r="D242" s="20">
        <f t="shared" si="19"/>
        <v>9.8162023819851473E-5</v>
      </c>
      <c r="E242" s="20">
        <f t="shared" si="20"/>
        <v>7.4192227305701693E-6</v>
      </c>
      <c r="F242" s="38">
        <v>8.4247584120027499E-4</v>
      </c>
      <c r="G242" s="20">
        <f t="shared" si="21"/>
        <v>6.8661781057822405E-4</v>
      </c>
      <c r="H242" s="20">
        <f t="shared" si="22"/>
        <v>1.4490584468644728E-4</v>
      </c>
      <c r="I242" s="20">
        <f t="shared" si="23"/>
        <v>1.0952185935603575E-5</v>
      </c>
    </row>
    <row r="243" spans="1:9" ht="15">
      <c r="A243" s="5" t="s">
        <v>394</v>
      </c>
      <c r="B243" s="38">
        <v>1.4915076511489199E-3</v>
      </c>
      <c r="C243" s="20">
        <f t="shared" si="18"/>
        <v>1.2155787356863696E-3</v>
      </c>
      <c r="D243" s="20">
        <f t="shared" si="19"/>
        <v>2.5653931599761422E-4</v>
      </c>
      <c r="E243" s="20">
        <f t="shared" si="20"/>
        <v>1.9389599464935957E-5</v>
      </c>
      <c r="F243" s="38">
        <v>2.2017493897912598E-3</v>
      </c>
      <c r="G243" s="20">
        <f t="shared" si="21"/>
        <v>1.7944257526798766E-3</v>
      </c>
      <c r="H243" s="20">
        <f t="shared" si="22"/>
        <v>3.7870089504409666E-4</v>
      </c>
      <c r="I243" s="20">
        <f t="shared" si="23"/>
        <v>2.8622742067286377E-5</v>
      </c>
    </row>
    <row r="244" spans="1:9" ht="15">
      <c r="A244" s="5" t="s">
        <v>395</v>
      </c>
      <c r="B244" s="38">
        <v>0</v>
      </c>
      <c r="C244" s="20">
        <f t="shared" si="18"/>
        <v>0</v>
      </c>
      <c r="D244" s="20">
        <f t="shared" si="19"/>
        <v>0</v>
      </c>
      <c r="E244" s="20">
        <f t="shared" si="20"/>
        <v>0</v>
      </c>
      <c r="F244" s="38">
        <v>0</v>
      </c>
      <c r="G244" s="20">
        <f t="shared" si="21"/>
        <v>0</v>
      </c>
      <c r="H244" s="20">
        <f t="shared" si="22"/>
        <v>0</v>
      </c>
      <c r="I244" s="20">
        <f t="shared" si="23"/>
        <v>0</v>
      </c>
    </row>
    <row r="245" spans="1:9" ht="15">
      <c r="A245" s="5" t="s">
        <v>397</v>
      </c>
      <c r="B245" s="38">
        <v>8.9323600162449206E-3</v>
      </c>
      <c r="C245" s="20">
        <f t="shared" si="18"/>
        <v>7.2798734132396101E-3</v>
      </c>
      <c r="D245" s="20">
        <f t="shared" si="19"/>
        <v>1.5363659227941263E-3</v>
      </c>
      <c r="E245" s="20">
        <f t="shared" si="20"/>
        <v>1.1612068021118396E-4</v>
      </c>
      <c r="F245" s="38">
        <v>1.31858647858854E-2</v>
      </c>
      <c r="G245" s="20">
        <f t="shared" si="21"/>
        <v>1.0746479800496601E-2</v>
      </c>
      <c r="H245" s="20">
        <f t="shared" si="22"/>
        <v>2.2679687431722889E-3</v>
      </c>
      <c r="I245" s="20">
        <f t="shared" si="23"/>
        <v>1.714162422165102E-4</v>
      </c>
    </row>
    <row r="246" spans="1:9" ht="15">
      <c r="A246" s="5" t="s">
        <v>398</v>
      </c>
      <c r="B246" s="38">
        <v>1.2019251895662099E-3</v>
      </c>
      <c r="C246" s="20">
        <f t="shared" si="18"/>
        <v>9.7956902949646106E-4</v>
      </c>
      <c r="D246" s="20">
        <f t="shared" si="19"/>
        <v>2.0673113260538808E-4</v>
      </c>
      <c r="E246" s="20">
        <f t="shared" si="20"/>
        <v>1.5625027464360728E-5</v>
      </c>
      <c r="F246" s="38">
        <v>1.7742705179310801E-3</v>
      </c>
      <c r="G246" s="20">
        <f t="shared" si="21"/>
        <v>1.4460304721138301E-3</v>
      </c>
      <c r="H246" s="20">
        <f t="shared" si="22"/>
        <v>3.0517452908414576E-4</v>
      </c>
      <c r="I246" s="20">
        <f t="shared" si="23"/>
        <v>2.3065516733104039E-5</v>
      </c>
    </row>
    <row r="247" spans="1:9" ht="15">
      <c r="A247" s="5" t="s">
        <v>399</v>
      </c>
      <c r="B247" s="38">
        <v>2.15347054599057E-4</v>
      </c>
      <c r="C247" s="20">
        <f t="shared" si="18"/>
        <v>1.7550784949823146E-4</v>
      </c>
      <c r="D247" s="20">
        <f t="shared" si="19"/>
        <v>3.70396933910378E-5</v>
      </c>
      <c r="E247" s="20">
        <f t="shared" si="20"/>
        <v>2.7995117097877407E-6</v>
      </c>
      <c r="F247" s="38">
        <v>3.17893271074798E-4</v>
      </c>
      <c r="G247" s="20">
        <f t="shared" si="21"/>
        <v>2.5908301592596032E-4</v>
      </c>
      <c r="H247" s="20">
        <f t="shared" si="22"/>
        <v>5.4677642624865253E-5</v>
      </c>
      <c r="I247" s="20">
        <f t="shared" si="23"/>
        <v>4.1326125239723742E-6</v>
      </c>
    </row>
    <row r="248" spans="1:9" ht="15">
      <c r="A248" s="5" t="s">
        <v>401</v>
      </c>
      <c r="B248" s="38">
        <v>0</v>
      </c>
      <c r="C248" s="20">
        <f t="shared" si="18"/>
        <v>0</v>
      </c>
      <c r="D248" s="20">
        <f t="shared" si="19"/>
        <v>0</v>
      </c>
      <c r="E248" s="20">
        <f t="shared" si="20"/>
        <v>0</v>
      </c>
      <c r="F248" s="38">
        <v>0</v>
      </c>
      <c r="G248" s="20">
        <f t="shared" si="21"/>
        <v>0</v>
      </c>
      <c r="H248" s="20">
        <f t="shared" si="22"/>
        <v>0</v>
      </c>
      <c r="I248" s="20">
        <f t="shared" si="23"/>
        <v>0</v>
      </c>
    </row>
    <row r="249" spans="1:9" ht="15">
      <c r="A249" s="5" t="s">
        <v>403</v>
      </c>
      <c r="B249" s="38">
        <v>1.10796768373486E-2</v>
      </c>
      <c r="C249" s="20">
        <f t="shared" si="18"/>
        <v>9.0299366224391095E-3</v>
      </c>
      <c r="D249" s="20">
        <f t="shared" si="19"/>
        <v>1.905704416023959E-3</v>
      </c>
      <c r="E249" s="20">
        <f t="shared" si="20"/>
        <v>1.440357988855318E-4</v>
      </c>
      <c r="F249" s="38">
        <v>1.63557134265623E-2</v>
      </c>
      <c r="G249" s="20">
        <f t="shared" si="21"/>
        <v>1.3329906442648275E-2</v>
      </c>
      <c r="H249" s="20">
        <f t="shared" si="22"/>
        <v>2.8131827093687153E-3</v>
      </c>
      <c r="I249" s="20">
        <f t="shared" si="23"/>
        <v>2.126242745453099E-4</v>
      </c>
    </row>
    <row r="250" spans="1:9" ht="15">
      <c r="A250" s="5" t="s">
        <v>404</v>
      </c>
      <c r="B250" s="38">
        <v>0</v>
      </c>
      <c r="C250" s="20">
        <f t="shared" si="18"/>
        <v>0</v>
      </c>
      <c r="D250" s="20">
        <f t="shared" si="19"/>
        <v>0</v>
      </c>
      <c r="E250" s="20">
        <f t="shared" si="20"/>
        <v>0</v>
      </c>
      <c r="F250" s="38">
        <v>0</v>
      </c>
      <c r="G250" s="20">
        <f t="shared" si="21"/>
        <v>0</v>
      </c>
      <c r="H250" s="20">
        <f t="shared" si="22"/>
        <v>0</v>
      </c>
      <c r="I250" s="20">
        <f t="shared" si="23"/>
        <v>0</v>
      </c>
    </row>
    <row r="251" spans="1:9" ht="15">
      <c r="A251" s="5" t="s">
        <v>405</v>
      </c>
      <c r="B251" s="38">
        <v>1.0909024159216201E-2</v>
      </c>
      <c r="C251" s="20">
        <f t="shared" si="18"/>
        <v>8.8908546897612031E-3</v>
      </c>
      <c r="D251" s="20">
        <f t="shared" si="19"/>
        <v>1.8763521553851865E-3</v>
      </c>
      <c r="E251" s="20">
        <f t="shared" si="20"/>
        <v>1.4181731406981061E-4</v>
      </c>
      <c r="F251" s="38">
        <v>1.6103797568366801E-2</v>
      </c>
      <c r="G251" s="20">
        <f t="shared" si="21"/>
        <v>1.3124595018218941E-2</v>
      </c>
      <c r="H251" s="20">
        <f t="shared" si="22"/>
        <v>2.7698531817590896E-3</v>
      </c>
      <c r="I251" s="20">
        <f t="shared" si="23"/>
        <v>2.0934936838876841E-4</v>
      </c>
    </row>
    <row r="252" spans="1:9" ht="15">
      <c r="A252" s="5" t="s">
        <v>406</v>
      </c>
      <c r="B252" s="38">
        <v>0</v>
      </c>
      <c r="C252" s="20">
        <f t="shared" si="18"/>
        <v>0</v>
      </c>
      <c r="D252" s="20">
        <f t="shared" si="19"/>
        <v>0</v>
      </c>
      <c r="E252" s="20">
        <f t="shared" si="20"/>
        <v>0</v>
      </c>
      <c r="F252" s="38">
        <v>0</v>
      </c>
      <c r="G252" s="20">
        <f t="shared" si="21"/>
        <v>0</v>
      </c>
      <c r="H252" s="20">
        <f t="shared" si="22"/>
        <v>0</v>
      </c>
      <c r="I252" s="20">
        <f t="shared" si="23"/>
        <v>0</v>
      </c>
    </row>
    <row r="253" spans="1:9" ht="15">
      <c r="A253" s="5" t="s">
        <v>407</v>
      </c>
      <c r="B253" s="38">
        <v>1.3993326857684301E-2</v>
      </c>
      <c r="C253" s="20">
        <f t="shared" si="18"/>
        <v>1.1404561389012705E-2</v>
      </c>
      <c r="D253" s="20">
        <f t="shared" si="19"/>
        <v>2.4068522195216996E-3</v>
      </c>
      <c r="E253" s="20">
        <f t="shared" si="20"/>
        <v>1.8191324914989591E-4</v>
      </c>
      <c r="F253" s="38">
        <v>2.0656815837533999E-2</v>
      </c>
      <c r="G253" s="20">
        <f t="shared" si="21"/>
        <v>1.6835304907590207E-2</v>
      </c>
      <c r="H253" s="20">
        <f t="shared" si="22"/>
        <v>3.5529723240558474E-3</v>
      </c>
      <c r="I253" s="20">
        <f t="shared" si="23"/>
        <v>2.68538605887942E-4</v>
      </c>
    </row>
    <row r="254" spans="1:9" ht="15">
      <c r="A254" s="5" t="s">
        <v>409</v>
      </c>
      <c r="B254" s="38">
        <v>0</v>
      </c>
      <c r="C254" s="20">
        <f t="shared" si="18"/>
        <v>0</v>
      </c>
      <c r="D254" s="20">
        <f t="shared" si="19"/>
        <v>0</v>
      </c>
      <c r="E254" s="20">
        <f t="shared" si="20"/>
        <v>0</v>
      </c>
      <c r="F254" s="38">
        <v>0</v>
      </c>
      <c r="G254" s="20">
        <f t="shared" si="21"/>
        <v>0</v>
      </c>
      <c r="H254" s="20">
        <f t="shared" si="22"/>
        <v>0</v>
      </c>
      <c r="I254" s="20">
        <f t="shared" si="23"/>
        <v>0</v>
      </c>
    </row>
    <row r="255" spans="1:9" ht="15">
      <c r="A255" s="5" t="s">
        <v>411</v>
      </c>
      <c r="B255" s="38">
        <v>0</v>
      </c>
      <c r="C255" s="20">
        <f t="shared" si="18"/>
        <v>0</v>
      </c>
      <c r="D255" s="20">
        <f t="shared" si="19"/>
        <v>0</v>
      </c>
      <c r="E255" s="20">
        <f t="shared" si="20"/>
        <v>0</v>
      </c>
      <c r="F255" s="38">
        <v>0</v>
      </c>
      <c r="G255" s="20">
        <f t="shared" si="21"/>
        <v>0</v>
      </c>
      <c r="H255" s="20">
        <f t="shared" si="22"/>
        <v>0</v>
      </c>
      <c r="I255" s="20">
        <f t="shared" si="23"/>
        <v>0</v>
      </c>
    </row>
    <row r="256" spans="1:9" ht="15">
      <c r="A256" s="5" t="s">
        <v>413</v>
      </c>
      <c r="B256" s="38">
        <v>0</v>
      </c>
      <c r="C256" s="20">
        <f t="shared" si="18"/>
        <v>0</v>
      </c>
      <c r="D256" s="20">
        <f t="shared" si="19"/>
        <v>0</v>
      </c>
      <c r="E256" s="20">
        <f t="shared" si="20"/>
        <v>0</v>
      </c>
      <c r="F256" s="38">
        <v>0</v>
      </c>
      <c r="G256" s="20">
        <f t="shared" si="21"/>
        <v>0</v>
      </c>
      <c r="H256" s="20">
        <f t="shared" si="22"/>
        <v>0</v>
      </c>
      <c r="I256" s="20">
        <f t="shared" si="23"/>
        <v>0</v>
      </c>
    </row>
    <row r="257" spans="1:9" ht="15">
      <c r="A257" s="5" t="s">
        <v>414</v>
      </c>
      <c r="B257" s="38">
        <v>5.08441736270362E-5</v>
      </c>
      <c r="C257" s="20">
        <f t="shared" si="18"/>
        <v>4.1438001506034499E-5</v>
      </c>
      <c r="D257" s="20">
        <f t="shared" si="19"/>
        <v>8.7451978638502264E-6</v>
      </c>
      <c r="E257" s="20">
        <f t="shared" si="20"/>
        <v>6.6097425715147057E-7</v>
      </c>
      <c r="F257" s="38">
        <v>7.5055684878005794E-5</v>
      </c>
      <c r="G257" s="20">
        <f t="shared" si="21"/>
        <v>6.1170383175574724E-5</v>
      </c>
      <c r="H257" s="20">
        <f t="shared" si="22"/>
        <v>1.2909577799016995E-5</v>
      </c>
      <c r="I257" s="20">
        <f t="shared" si="23"/>
        <v>9.7572390341407526E-7</v>
      </c>
    </row>
    <row r="258" spans="1:9" ht="15">
      <c r="A258" s="5" t="s">
        <v>415</v>
      </c>
      <c r="B258" s="38">
        <v>8.7148250929165805</v>
      </c>
      <c r="C258" s="20">
        <f t="shared" si="18"/>
        <v>7.102582450727013</v>
      </c>
      <c r="D258" s="20">
        <f t="shared" si="19"/>
        <v>1.4989499159816517</v>
      </c>
      <c r="E258" s="20">
        <f t="shared" si="20"/>
        <v>0.11329272620791554</v>
      </c>
      <c r="F258" s="38">
        <v>12.864741803829199</v>
      </c>
      <c r="G258" s="20">
        <f t="shared" si="21"/>
        <v>10.484764570120797</v>
      </c>
      <c r="H258" s="20">
        <f t="shared" si="22"/>
        <v>2.2127355902586219</v>
      </c>
      <c r="I258" s="20">
        <f t="shared" si="23"/>
        <v>0.16724164344977957</v>
      </c>
    </row>
    <row r="259" spans="1:9" ht="15">
      <c r="A259" s="5" t="s">
        <v>417</v>
      </c>
      <c r="B259" s="38">
        <v>1.3038903794377801E-2</v>
      </c>
      <c r="C259" s="20">
        <f t="shared" si="18"/>
        <v>1.0626706592417906E-2</v>
      </c>
      <c r="D259" s="20">
        <f t="shared" si="19"/>
        <v>2.2426914526329817E-3</v>
      </c>
      <c r="E259" s="20">
        <f t="shared" si="20"/>
        <v>1.6950574932691139E-4</v>
      </c>
      <c r="F259" s="38">
        <v>1.9247905601224299E-2</v>
      </c>
      <c r="G259" s="20">
        <f t="shared" si="21"/>
        <v>1.5687043064997803E-2</v>
      </c>
      <c r="H259" s="20">
        <f t="shared" si="22"/>
        <v>3.3106397634105793E-3</v>
      </c>
      <c r="I259" s="20">
        <f t="shared" si="23"/>
        <v>2.5022277281591589E-4</v>
      </c>
    </row>
    <row r="260" spans="1:9" ht="15">
      <c r="A260" s="5" t="s">
        <v>418</v>
      </c>
      <c r="B260" s="38">
        <v>2.43209037485901E-4</v>
      </c>
      <c r="C260" s="20">
        <f t="shared" si="18"/>
        <v>1.9821536555100932E-4</v>
      </c>
      <c r="D260" s="20">
        <f t="shared" si="19"/>
        <v>4.183195444757497E-5</v>
      </c>
      <c r="E260" s="20">
        <f t="shared" si="20"/>
        <v>3.161717487316713E-6</v>
      </c>
      <c r="F260" s="38">
        <v>3.5902286486014001E-4</v>
      </c>
      <c r="G260" s="20">
        <f t="shared" si="21"/>
        <v>2.9260363486101408E-4</v>
      </c>
      <c r="H260" s="20">
        <f t="shared" si="22"/>
        <v>6.1751932755944083E-5</v>
      </c>
      <c r="I260" s="20">
        <f t="shared" si="23"/>
        <v>4.6672972431818203E-6</v>
      </c>
    </row>
    <row r="261" spans="1:9" ht="15">
      <c r="A261" s="5" t="s">
        <v>419</v>
      </c>
      <c r="B261" s="38">
        <v>2.2078842527528299E-6</v>
      </c>
      <c r="C261" s="20">
        <f t="shared" ref="C261:C324" si="24">B261*0.815</f>
        <v>1.7994256659935562E-6</v>
      </c>
      <c r="D261" s="20">
        <f t="shared" ref="D261:D324" si="25">B261*0.172</f>
        <v>3.7975609147348672E-7</v>
      </c>
      <c r="E261" s="20">
        <f t="shared" ref="E261:E324" si="26">B261*0.013</f>
        <v>2.8702495285786786E-8</v>
      </c>
      <c r="F261" s="38">
        <v>3.2592577064446499E-6</v>
      </c>
      <c r="G261" s="20">
        <f t="shared" ref="G261:G324" si="27">F261*0.815</f>
        <v>2.6562950307523896E-6</v>
      </c>
      <c r="H261" s="20">
        <f t="shared" ref="H261:H324" si="28">F261*0.172</f>
        <v>5.6059232550847979E-7</v>
      </c>
      <c r="I261" s="20">
        <f t="shared" ref="I261:I324" si="29">F261*0.013</f>
        <v>4.2370350183780448E-8</v>
      </c>
    </row>
    <row r="262" spans="1:9" ht="15">
      <c r="A262" s="5" t="s">
        <v>420</v>
      </c>
      <c r="B262" s="38">
        <v>8.0413847080278004E-4</v>
      </c>
      <c r="C262" s="20">
        <f t="shared" si="24"/>
        <v>6.5537285370426569E-4</v>
      </c>
      <c r="D262" s="20">
        <f t="shared" si="25"/>
        <v>1.3831181697807816E-4</v>
      </c>
      <c r="E262" s="20">
        <f t="shared" si="26"/>
        <v>1.045380012043614E-5</v>
      </c>
      <c r="F262" s="38">
        <v>1.18706155213744E-3</v>
      </c>
      <c r="G262" s="20">
        <f t="shared" si="27"/>
        <v>9.6745516499201353E-4</v>
      </c>
      <c r="H262" s="20">
        <f t="shared" si="28"/>
        <v>2.0417458696763967E-4</v>
      </c>
      <c r="I262" s="20">
        <f t="shared" si="29"/>
        <v>1.543180017778672E-5</v>
      </c>
    </row>
    <row r="263" spans="1:9" ht="15">
      <c r="A263" s="5" t="s">
        <v>421</v>
      </c>
      <c r="B263" s="38">
        <v>1.3676954489392E-3</v>
      </c>
      <c r="C263" s="20">
        <f t="shared" si="24"/>
        <v>1.1146717908854479E-3</v>
      </c>
      <c r="D263" s="20">
        <f t="shared" si="25"/>
        <v>2.3524361721754237E-4</v>
      </c>
      <c r="E263" s="20">
        <f t="shared" si="26"/>
        <v>1.7780040836209599E-5</v>
      </c>
      <c r="F263" s="38">
        <v>2.01897899605311E-3</v>
      </c>
      <c r="G263" s="20">
        <f t="shared" si="27"/>
        <v>1.6454678817832845E-3</v>
      </c>
      <c r="H263" s="20">
        <f t="shared" si="28"/>
        <v>3.4726438732113492E-4</v>
      </c>
      <c r="I263" s="20">
        <f t="shared" si="29"/>
        <v>2.6246726948690428E-5</v>
      </c>
    </row>
    <row r="264" spans="1:9" ht="15">
      <c r="A264" s="5" t="s">
        <v>422</v>
      </c>
      <c r="B264" s="38">
        <v>2.79186414969025E-3</v>
      </c>
      <c r="C264" s="20">
        <f t="shared" si="24"/>
        <v>2.2753692819975535E-3</v>
      </c>
      <c r="D264" s="20">
        <f t="shared" si="25"/>
        <v>4.8020063374672298E-4</v>
      </c>
      <c r="E264" s="20">
        <f t="shared" si="26"/>
        <v>3.6294233945973245E-5</v>
      </c>
      <c r="F264" s="38">
        <v>4.1213232685903597E-3</v>
      </c>
      <c r="G264" s="20">
        <f t="shared" si="27"/>
        <v>3.3588784639011428E-3</v>
      </c>
      <c r="H264" s="20">
        <f t="shared" si="28"/>
        <v>7.0886760219754179E-4</v>
      </c>
      <c r="I264" s="20">
        <f t="shared" si="29"/>
        <v>5.3577202491674672E-5</v>
      </c>
    </row>
    <row r="265" spans="1:9" ht="15">
      <c r="A265" s="5" t="s">
        <v>423</v>
      </c>
      <c r="B265" s="38">
        <v>2.2166044611681198E-3</v>
      </c>
      <c r="C265" s="20">
        <f t="shared" si="24"/>
        <v>1.8065326358520175E-3</v>
      </c>
      <c r="D265" s="20">
        <f t="shared" si="25"/>
        <v>3.8125596732091656E-4</v>
      </c>
      <c r="E265" s="20">
        <f t="shared" si="26"/>
        <v>2.8815857995185558E-5</v>
      </c>
      <c r="F265" s="38">
        <v>3.2721303950577099E-3</v>
      </c>
      <c r="G265" s="20">
        <f t="shared" si="27"/>
        <v>2.6667862719720334E-3</v>
      </c>
      <c r="H265" s="20">
        <f t="shared" si="28"/>
        <v>5.6280642794992604E-4</v>
      </c>
      <c r="I265" s="20">
        <f t="shared" si="29"/>
        <v>4.2537695135750227E-5</v>
      </c>
    </row>
    <row r="266" spans="1:9" ht="15">
      <c r="A266" s="5" t="s">
        <v>424</v>
      </c>
      <c r="B266" s="38">
        <v>6.8066118468618794E-5</v>
      </c>
      <c r="C266" s="20">
        <f t="shared" si="24"/>
        <v>5.5473886551924316E-5</v>
      </c>
      <c r="D266" s="20">
        <f t="shared" si="25"/>
        <v>1.1707372376602432E-5</v>
      </c>
      <c r="E266" s="20">
        <f t="shared" si="26"/>
        <v>8.8485954009204429E-7</v>
      </c>
      <c r="F266" s="38">
        <v>1.0047855583462799E-4</v>
      </c>
      <c r="G266" s="20">
        <f t="shared" si="27"/>
        <v>8.1890023005221809E-5</v>
      </c>
      <c r="H266" s="20">
        <f t="shared" si="28"/>
        <v>1.7282311603556012E-5</v>
      </c>
      <c r="I266" s="20">
        <f t="shared" si="29"/>
        <v>1.3062212258501639E-6</v>
      </c>
    </row>
    <row r="267" spans="1:9" ht="15">
      <c r="A267" s="5" t="s">
        <v>425</v>
      </c>
      <c r="B267" s="38">
        <v>4.1298358437806798E-4</v>
      </c>
      <c r="C267" s="20">
        <f t="shared" si="24"/>
        <v>3.365816212681254E-4</v>
      </c>
      <c r="D267" s="20">
        <f t="shared" si="25"/>
        <v>7.1033176513027687E-5</v>
      </c>
      <c r="E267" s="20">
        <f t="shared" si="26"/>
        <v>5.3687865969148831E-6</v>
      </c>
      <c r="F267" s="38">
        <v>6.0964243408190896E-4</v>
      </c>
      <c r="G267" s="20">
        <f t="shared" si="27"/>
        <v>4.9685858377675576E-4</v>
      </c>
      <c r="H267" s="20">
        <f t="shared" si="28"/>
        <v>1.0485849866208834E-4</v>
      </c>
      <c r="I267" s="20">
        <f t="shared" si="29"/>
        <v>7.9253516430648162E-6</v>
      </c>
    </row>
    <row r="268" spans="1:9" ht="15">
      <c r="A268" s="5" t="s">
        <v>426</v>
      </c>
      <c r="B268" s="38">
        <v>4.60643898307789E-4</v>
      </c>
      <c r="C268" s="20">
        <f t="shared" si="24"/>
        <v>3.7542477712084799E-4</v>
      </c>
      <c r="D268" s="20">
        <f t="shared" si="25"/>
        <v>7.9230750508939703E-5</v>
      </c>
      <c r="E268" s="20">
        <f t="shared" si="26"/>
        <v>5.9883706780012568E-6</v>
      </c>
      <c r="F268" s="38">
        <v>6.7999813559721197E-4</v>
      </c>
      <c r="G268" s="20">
        <f t="shared" si="27"/>
        <v>5.5419848051172773E-4</v>
      </c>
      <c r="H268" s="20">
        <f t="shared" si="28"/>
        <v>1.1695967932272045E-4</v>
      </c>
      <c r="I268" s="20">
        <f t="shared" si="29"/>
        <v>8.8399757627637552E-6</v>
      </c>
    </row>
    <row r="269" spans="1:9" ht="15">
      <c r="A269" s="5" t="s">
        <v>427</v>
      </c>
      <c r="B269" s="38">
        <v>2.0680701374958099E-3</v>
      </c>
      <c r="C269" s="20">
        <f t="shared" si="24"/>
        <v>1.685477162059085E-3</v>
      </c>
      <c r="D269" s="20">
        <f t="shared" si="25"/>
        <v>3.5570806364927925E-4</v>
      </c>
      <c r="E269" s="20">
        <f t="shared" si="26"/>
        <v>2.6884911787445525E-5</v>
      </c>
      <c r="F269" s="38">
        <v>3.05286544106524E-3</v>
      </c>
      <c r="G269" s="20">
        <f t="shared" si="27"/>
        <v>2.4880853344681703E-3</v>
      </c>
      <c r="H269" s="20">
        <f t="shared" si="28"/>
        <v>5.2509285586322123E-4</v>
      </c>
      <c r="I269" s="20">
        <f t="shared" si="29"/>
        <v>3.9687250733848121E-5</v>
      </c>
    </row>
    <row r="270" spans="1:9" ht="15">
      <c r="A270" s="5" t="s">
        <v>428</v>
      </c>
      <c r="B270" s="38">
        <v>1.6831532170998101E-3</v>
      </c>
      <c r="C270" s="20">
        <f t="shared" si="24"/>
        <v>1.3717698719363451E-3</v>
      </c>
      <c r="D270" s="20">
        <f t="shared" si="25"/>
        <v>2.8950235334116733E-4</v>
      </c>
      <c r="E270" s="20">
        <f t="shared" si="26"/>
        <v>2.188099182229753E-5</v>
      </c>
      <c r="F270" s="38">
        <v>2.48465474905211E-3</v>
      </c>
      <c r="G270" s="20">
        <f t="shared" si="27"/>
        <v>2.0249936204774694E-3</v>
      </c>
      <c r="H270" s="20">
        <f t="shared" si="28"/>
        <v>4.2736061683696291E-4</v>
      </c>
      <c r="I270" s="20">
        <f t="shared" si="29"/>
        <v>3.2300511737677426E-5</v>
      </c>
    </row>
    <row r="271" spans="1:9" ht="15">
      <c r="A271" s="5" t="s">
        <v>429</v>
      </c>
      <c r="B271" s="38">
        <v>4.6916269008581203E-4</v>
      </c>
      <c r="C271" s="20">
        <f t="shared" si="24"/>
        <v>3.8236759241993678E-4</v>
      </c>
      <c r="D271" s="20">
        <f t="shared" si="25"/>
        <v>8.0695982694759658E-5</v>
      </c>
      <c r="E271" s="20">
        <f t="shared" si="26"/>
        <v>6.0991149711155564E-6</v>
      </c>
      <c r="F271" s="38">
        <v>6.9257349488857905E-4</v>
      </c>
      <c r="G271" s="20">
        <f t="shared" si="27"/>
        <v>5.6444739833419184E-4</v>
      </c>
      <c r="H271" s="20">
        <f t="shared" si="28"/>
        <v>1.1912264112083558E-4</v>
      </c>
      <c r="I271" s="20">
        <f t="shared" si="29"/>
        <v>9.0034554335515267E-6</v>
      </c>
    </row>
    <row r="272" spans="1:9" ht="15">
      <c r="A272" s="5" t="s">
        <v>430</v>
      </c>
      <c r="B272" s="38">
        <v>7.6382552843039502E-4</v>
      </c>
      <c r="C272" s="20">
        <f t="shared" si="24"/>
        <v>6.2251780567077191E-4</v>
      </c>
      <c r="D272" s="20">
        <f t="shared" si="25"/>
        <v>1.3137799089002792E-4</v>
      </c>
      <c r="E272" s="20">
        <f t="shared" si="26"/>
        <v>9.9297318695951341E-6</v>
      </c>
      <c r="F272" s="38">
        <v>1.1275519705401099E-3</v>
      </c>
      <c r="G272" s="20">
        <f t="shared" si="27"/>
        <v>9.1895485599018958E-4</v>
      </c>
      <c r="H272" s="20">
        <f t="shared" si="28"/>
        <v>1.939389389328989E-4</v>
      </c>
      <c r="I272" s="20">
        <f t="shared" si="29"/>
        <v>1.4658175617021428E-5</v>
      </c>
    </row>
    <row r="273" spans="1:9" ht="15">
      <c r="A273" s="5" t="s">
        <v>431</v>
      </c>
      <c r="B273" s="38">
        <v>7.0924392730890005E-4</v>
      </c>
      <c r="C273" s="20">
        <f t="shared" si="24"/>
        <v>5.7803380075675348E-4</v>
      </c>
      <c r="D273" s="20">
        <f t="shared" si="25"/>
        <v>1.219899554971308E-4</v>
      </c>
      <c r="E273" s="20">
        <f t="shared" si="26"/>
        <v>9.2201710550157006E-6</v>
      </c>
      <c r="F273" s="38">
        <v>1.0469791307893301E-3</v>
      </c>
      <c r="G273" s="20">
        <f t="shared" si="27"/>
        <v>8.5328799159330399E-4</v>
      </c>
      <c r="H273" s="20">
        <f t="shared" si="28"/>
        <v>1.8008041049576476E-4</v>
      </c>
      <c r="I273" s="20">
        <f t="shared" si="29"/>
        <v>1.3610728700261291E-5</v>
      </c>
    </row>
    <row r="274" spans="1:9" ht="15">
      <c r="A274" s="5" t="s">
        <v>432</v>
      </c>
      <c r="B274" s="38">
        <v>3.6824480284106298E-3</v>
      </c>
      <c r="C274" s="20">
        <f t="shared" si="24"/>
        <v>3.0011951431546629E-3</v>
      </c>
      <c r="D274" s="20">
        <f t="shared" si="25"/>
        <v>6.3338106088662823E-4</v>
      </c>
      <c r="E274" s="20">
        <f t="shared" si="26"/>
        <v>4.7871824369338183E-5</v>
      </c>
      <c r="F274" s="38">
        <v>5.4359947086061698E-3</v>
      </c>
      <c r="G274" s="20">
        <f t="shared" si="27"/>
        <v>4.430335687514028E-3</v>
      </c>
      <c r="H274" s="20">
        <f t="shared" si="28"/>
        <v>9.3499108988026115E-4</v>
      </c>
      <c r="I274" s="20">
        <f t="shared" si="29"/>
        <v>7.0667931211880209E-5</v>
      </c>
    </row>
    <row r="275" spans="1:9" ht="15">
      <c r="A275" s="5" t="s">
        <v>433</v>
      </c>
      <c r="B275" s="38">
        <v>2.83001673650705E-4</v>
      </c>
      <c r="C275" s="20">
        <f t="shared" si="24"/>
        <v>2.3064636402532455E-4</v>
      </c>
      <c r="D275" s="20">
        <f t="shared" si="25"/>
        <v>4.8676287867921259E-5</v>
      </c>
      <c r="E275" s="20">
        <f t="shared" si="26"/>
        <v>3.679021757459165E-6</v>
      </c>
      <c r="F275" s="38">
        <v>4.1776437538913503E-4</v>
      </c>
      <c r="G275" s="20">
        <f t="shared" si="27"/>
        <v>3.4047796594214501E-4</v>
      </c>
      <c r="H275" s="20">
        <f t="shared" si="28"/>
        <v>7.185547256693122E-5</v>
      </c>
      <c r="I275" s="20">
        <f t="shared" si="29"/>
        <v>5.4309368800587552E-6</v>
      </c>
    </row>
    <row r="276" spans="1:9" ht="15">
      <c r="A276" s="5" t="s">
        <v>434</v>
      </c>
      <c r="B276" s="38">
        <v>4.1162965300817699E-4</v>
      </c>
      <c r="C276" s="20">
        <f t="shared" si="24"/>
        <v>3.3547816720166425E-4</v>
      </c>
      <c r="D276" s="20">
        <f t="shared" si="25"/>
        <v>7.0800300317406441E-5</v>
      </c>
      <c r="E276" s="20">
        <f t="shared" si="26"/>
        <v>5.3511854891063008E-6</v>
      </c>
      <c r="F276" s="38">
        <v>6.0764377348826101E-4</v>
      </c>
      <c r="G276" s="20">
        <f t="shared" si="27"/>
        <v>4.9522967539293269E-4</v>
      </c>
      <c r="H276" s="20">
        <f t="shared" si="28"/>
        <v>1.0451472903998089E-4</v>
      </c>
      <c r="I276" s="20">
        <f t="shared" si="29"/>
        <v>7.8993690553473921E-6</v>
      </c>
    </row>
    <row r="277" spans="1:9" ht="15">
      <c r="A277" s="5" t="s">
        <v>435</v>
      </c>
      <c r="B277" s="38">
        <v>3.3765488977245799E-5</v>
      </c>
      <c r="C277" s="20">
        <f t="shared" si="24"/>
        <v>2.7518873516455325E-5</v>
      </c>
      <c r="D277" s="20">
        <f t="shared" si="25"/>
        <v>5.8076641040862768E-6</v>
      </c>
      <c r="E277" s="20">
        <f t="shared" si="26"/>
        <v>4.3895135670419534E-7</v>
      </c>
      <c r="F277" s="38">
        <v>4.9844293252124697E-5</v>
      </c>
      <c r="G277" s="20">
        <f t="shared" si="27"/>
        <v>4.0623099000481628E-5</v>
      </c>
      <c r="H277" s="20">
        <f t="shared" si="28"/>
        <v>8.5732184393654464E-6</v>
      </c>
      <c r="I277" s="20">
        <f t="shared" si="29"/>
        <v>6.4797581227762099E-7</v>
      </c>
    </row>
    <row r="278" spans="1:9" ht="15">
      <c r="A278" s="5" t="s">
        <v>436</v>
      </c>
      <c r="B278" s="38">
        <v>1.29140628160747E-4</v>
      </c>
      <c r="C278" s="20">
        <f t="shared" si="24"/>
        <v>1.052496119510088E-4</v>
      </c>
      <c r="D278" s="20">
        <f t="shared" si="25"/>
        <v>2.2212188043648483E-5</v>
      </c>
      <c r="E278" s="20">
        <f t="shared" si="26"/>
        <v>1.678828166089711E-6</v>
      </c>
      <c r="F278" s="38">
        <v>1.90636165380151E-4</v>
      </c>
      <c r="G278" s="20">
        <f t="shared" si="27"/>
        <v>1.5536847478482305E-4</v>
      </c>
      <c r="H278" s="20">
        <f t="shared" si="28"/>
        <v>3.2789420445385973E-5</v>
      </c>
      <c r="I278" s="20">
        <f t="shared" si="29"/>
        <v>2.478270149941963E-6</v>
      </c>
    </row>
    <row r="279" spans="1:9" ht="15">
      <c r="A279" s="5" t="s">
        <v>437</v>
      </c>
      <c r="B279" s="38">
        <v>2.61243942124245E-3</v>
      </c>
      <c r="C279" s="20">
        <f t="shared" si="24"/>
        <v>2.1291381283125967E-3</v>
      </c>
      <c r="D279" s="20">
        <f t="shared" si="25"/>
        <v>4.4933958045370137E-4</v>
      </c>
      <c r="E279" s="20">
        <f t="shared" si="26"/>
        <v>3.396171247615185E-5</v>
      </c>
      <c r="F279" s="38">
        <v>3.8564581932626599E-3</v>
      </c>
      <c r="G279" s="20">
        <f t="shared" si="27"/>
        <v>3.1430134275090677E-3</v>
      </c>
      <c r="H279" s="20">
        <f t="shared" si="28"/>
        <v>6.633108092411774E-4</v>
      </c>
      <c r="I279" s="20">
        <f t="shared" si="29"/>
        <v>5.0133956512414578E-5</v>
      </c>
    </row>
    <row r="280" spans="1:9" ht="15">
      <c r="A280" s="5" t="s">
        <v>438</v>
      </c>
      <c r="B280" s="38">
        <v>4.1129691319711999E-4</v>
      </c>
      <c r="C280" s="20">
        <f t="shared" si="24"/>
        <v>3.3520698425565279E-4</v>
      </c>
      <c r="D280" s="20">
        <f t="shared" si="25"/>
        <v>7.0743069069904632E-5</v>
      </c>
      <c r="E280" s="20">
        <f t="shared" si="26"/>
        <v>5.3468598715625597E-6</v>
      </c>
      <c r="F280" s="38">
        <v>6.0715258614812897E-4</v>
      </c>
      <c r="G280" s="20">
        <f t="shared" si="27"/>
        <v>4.948293577107251E-4</v>
      </c>
      <c r="H280" s="20">
        <f t="shared" si="28"/>
        <v>1.0443024481747817E-4</v>
      </c>
      <c r="I280" s="20">
        <f t="shared" si="29"/>
        <v>7.8929836199256762E-6</v>
      </c>
    </row>
    <row r="281" spans="1:9" ht="15">
      <c r="A281" s="5" t="s">
        <v>439</v>
      </c>
      <c r="B281" s="38">
        <v>0</v>
      </c>
      <c r="C281" s="20">
        <f t="shared" si="24"/>
        <v>0</v>
      </c>
      <c r="D281" s="20">
        <f t="shared" si="25"/>
        <v>0</v>
      </c>
      <c r="E281" s="20">
        <f t="shared" si="26"/>
        <v>0</v>
      </c>
      <c r="F281" s="38">
        <v>0</v>
      </c>
      <c r="G281" s="20">
        <f t="shared" si="27"/>
        <v>0</v>
      </c>
      <c r="H281" s="20">
        <f t="shared" si="28"/>
        <v>0</v>
      </c>
      <c r="I281" s="20">
        <f t="shared" si="29"/>
        <v>0</v>
      </c>
    </row>
    <row r="282" spans="1:9" ht="15">
      <c r="A282" s="5" t="s">
        <v>440</v>
      </c>
      <c r="B282" s="38">
        <v>0</v>
      </c>
      <c r="C282" s="20">
        <f t="shared" si="24"/>
        <v>0</v>
      </c>
      <c r="D282" s="20">
        <f t="shared" si="25"/>
        <v>0</v>
      </c>
      <c r="E282" s="20">
        <f t="shared" si="26"/>
        <v>0</v>
      </c>
      <c r="F282" s="38">
        <v>0</v>
      </c>
      <c r="G282" s="20">
        <f t="shared" si="27"/>
        <v>0</v>
      </c>
      <c r="H282" s="20">
        <f t="shared" si="28"/>
        <v>0</v>
      </c>
      <c r="I282" s="20">
        <f t="shared" si="29"/>
        <v>0</v>
      </c>
    </row>
    <row r="283" spans="1:9" ht="15">
      <c r="A283" s="5" t="s">
        <v>443</v>
      </c>
      <c r="B283" s="38">
        <v>0</v>
      </c>
      <c r="C283" s="20">
        <f t="shared" si="24"/>
        <v>0</v>
      </c>
      <c r="D283" s="20">
        <f t="shared" si="25"/>
        <v>0</v>
      </c>
      <c r="E283" s="20">
        <f t="shared" si="26"/>
        <v>0</v>
      </c>
      <c r="F283" s="38">
        <v>0</v>
      </c>
      <c r="G283" s="20">
        <f t="shared" si="27"/>
        <v>0</v>
      </c>
      <c r="H283" s="20">
        <f t="shared" si="28"/>
        <v>0</v>
      </c>
      <c r="I283" s="20">
        <f t="shared" si="29"/>
        <v>0</v>
      </c>
    </row>
    <row r="284" spans="1:9" ht="15">
      <c r="A284" s="5" t="s">
        <v>444</v>
      </c>
      <c r="B284" s="38">
        <v>9.7834152737723005E-9</v>
      </c>
      <c r="C284" s="20">
        <f t="shared" si="24"/>
        <v>7.973483448124425E-9</v>
      </c>
      <c r="D284" s="20">
        <f t="shared" si="25"/>
        <v>1.6827474270888356E-9</v>
      </c>
      <c r="E284" s="20">
        <f t="shared" si="26"/>
        <v>1.271843985590399E-10</v>
      </c>
      <c r="F284" s="38">
        <v>1.44421844517591E-8</v>
      </c>
      <c r="G284" s="20">
        <f t="shared" si="27"/>
        <v>1.1770380328183666E-8</v>
      </c>
      <c r="H284" s="20">
        <f t="shared" si="28"/>
        <v>2.4840557257025651E-9</v>
      </c>
      <c r="I284" s="20">
        <f t="shared" si="29"/>
        <v>1.877483978728683E-10</v>
      </c>
    </row>
    <row r="285" spans="1:9" ht="15">
      <c r="A285" s="5" t="s">
        <v>445</v>
      </c>
      <c r="B285" s="38">
        <v>0</v>
      </c>
      <c r="C285" s="20">
        <f t="shared" si="24"/>
        <v>0</v>
      </c>
      <c r="D285" s="20">
        <f t="shared" si="25"/>
        <v>0</v>
      </c>
      <c r="E285" s="20">
        <f t="shared" si="26"/>
        <v>0</v>
      </c>
      <c r="F285" s="38">
        <v>0</v>
      </c>
      <c r="G285" s="20">
        <f t="shared" si="27"/>
        <v>0</v>
      </c>
      <c r="H285" s="20">
        <f t="shared" si="28"/>
        <v>0</v>
      </c>
      <c r="I285" s="20">
        <f t="shared" si="29"/>
        <v>0</v>
      </c>
    </row>
    <row r="286" spans="1:9" ht="15">
      <c r="A286" s="5" t="s">
        <v>446</v>
      </c>
      <c r="B286" s="38">
        <v>4.8561385670557802E-3</v>
      </c>
      <c r="C286" s="20">
        <f t="shared" si="24"/>
        <v>3.9577529321504603E-3</v>
      </c>
      <c r="D286" s="20">
        <f t="shared" si="25"/>
        <v>8.3525583353359417E-4</v>
      </c>
      <c r="E286" s="20">
        <f t="shared" si="26"/>
        <v>6.3129801371725135E-5</v>
      </c>
      <c r="F286" s="38">
        <v>7.1685855037490198E-3</v>
      </c>
      <c r="G286" s="20">
        <f t="shared" si="27"/>
        <v>5.8423971855554504E-3</v>
      </c>
      <c r="H286" s="20">
        <f t="shared" si="28"/>
        <v>1.2329967066448313E-3</v>
      </c>
      <c r="I286" s="20">
        <f t="shared" si="29"/>
        <v>9.3191611548737251E-5</v>
      </c>
    </row>
    <row r="287" spans="1:9" ht="15">
      <c r="A287" s="5" t="s">
        <v>447</v>
      </c>
      <c r="B287" s="38">
        <v>3.3024716379734899E-2</v>
      </c>
      <c r="C287" s="20">
        <f t="shared" si="24"/>
        <v>2.6915143849483941E-2</v>
      </c>
      <c r="D287" s="20">
        <f t="shared" si="25"/>
        <v>5.6802512173144025E-3</v>
      </c>
      <c r="E287" s="20">
        <f t="shared" si="26"/>
        <v>4.2932131293655366E-4</v>
      </c>
      <c r="F287" s="38">
        <v>4.8750771798656299E-2</v>
      </c>
      <c r="G287" s="20">
        <f t="shared" si="27"/>
        <v>3.9731879015904879E-2</v>
      </c>
      <c r="H287" s="20">
        <f t="shared" si="28"/>
        <v>8.3851327493688829E-3</v>
      </c>
      <c r="I287" s="20">
        <f t="shared" si="29"/>
        <v>6.337600333825319E-4</v>
      </c>
    </row>
    <row r="288" spans="1:9" ht="15">
      <c r="A288" s="5" t="s">
        <v>449</v>
      </c>
      <c r="B288" s="38">
        <v>8.9828976306352299E-6</v>
      </c>
      <c r="C288" s="20">
        <f t="shared" si="24"/>
        <v>7.3210615689677119E-6</v>
      </c>
      <c r="D288" s="20">
        <f t="shared" si="25"/>
        <v>1.5450583924692595E-6</v>
      </c>
      <c r="E288" s="20">
        <f t="shared" si="26"/>
        <v>1.1677766919825798E-7</v>
      </c>
      <c r="F288" s="38">
        <v>1.3260467930937699E-5</v>
      </c>
      <c r="G288" s="20">
        <f t="shared" si="27"/>
        <v>1.0807281363714223E-5</v>
      </c>
      <c r="H288" s="20">
        <f t="shared" si="28"/>
        <v>2.280800484121284E-6</v>
      </c>
      <c r="I288" s="20">
        <f t="shared" si="29"/>
        <v>1.7238608310219008E-7</v>
      </c>
    </row>
    <row r="289" spans="1:9" ht="15">
      <c r="A289" s="5" t="s">
        <v>450</v>
      </c>
      <c r="B289" s="38">
        <v>0</v>
      </c>
      <c r="C289" s="20">
        <f t="shared" si="24"/>
        <v>0</v>
      </c>
      <c r="D289" s="20">
        <f t="shared" si="25"/>
        <v>0</v>
      </c>
      <c r="E289" s="20">
        <f t="shared" si="26"/>
        <v>0</v>
      </c>
      <c r="F289" s="38">
        <v>0</v>
      </c>
      <c r="G289" s="20">
        <f t="shared" si="27"/>
        <v>0</v>
      </c>
      <c r="H289" s="20">
        <f t="shared" si="28"/>
        <v>0</v>
      </c>
      <c r="I289" s="20">
        <f t="shared" si="29"/>
        <v>0</v>
      </c>
    </row>
    <row r="290" spans="1:9" ht="15">
      <c r="A290" s="5" t="s">
        <v>452</v>
      </c>
      <c r="B290" s="38">
        <v>1.94332452375281E-4</v>
      </c>
      <c r="C290" s="20">
        <f t="shared" si="24"/>
        <v>1.5838094868585401E-4</v>
      </c>
      <c r="D290" s="20">
        <f t="shared" si="25"/>
        <v>3.3425181808548332E-5</v>
      </c>
      <c r="E290" s="20">
        <f t="shared" si="26"/>
        <v>2.5263218808786527E-6</v>
      </c>
      <c r="F290" s="38">
        <v>2.8687171541112998E-4</v>
      </c>
      <c r="G290" s="20">
        <f t="shared" si="27"/>
        <v>2.3380044806007092E-4</v>
      </c>
      <c r="H290" s="20">
        <f t="shared" si="28"/>
        <v>4.9341935050714355E-5</v>
      </c>
      <c r="I290" s="20">
        <f t="shared" si="29"/>
        <v>3.7293323003446898E-6</v>
      </c>
    </row>
    <row r="291" spans="1:9" ht="15">
      <c r="A291" s="5" t="s">
        <v>453</v>
      </c>
      <c r="B291" s="38">
        <v>0</v>
      </c>
      <c r="C291" s="20">
        <f t="shared" si="24"/>
        <v>0</v>
      </c>
      <c r="D291" s="20">
        <f t="shared" si="25"/>
        <v>0</v>
      </c>
      <c r="E291" s="20">
        <f t="shared" si="26"/>
        <v>0</v>
      </c>
      <c r="F291" s="38">
        <v>0</v>
      </c>
      <c r="G291" s="20">
        <f t="shared" si="27"/>
        <v>0</v>
      </c>
      <c r="H291" s="20">
        <f t="shared" si="28"/>
        <v>0</v>
      </c>
      <c r="I291" s="20">
        <f t="shared" si="29"/>
        <v>0</v>
      </c>
    </row>
    <row r="292" spans="1:9" ht="15">
      <c r="A292" s="5" t="s">
        <v>455</v>
      </c>
      <c r="B292" s="38">
        <v>3.2850273930273599E-4</v>
      </c>
      <c r="C292" s="20">
        <f t="shared" si="24"/>
        <v>2.677297325317298E-4</v>
      </c>
      <c r="D292" s="20">
        <f t="shared" si="25"/>
        <v>5.6502471160070589E-5</v>
      </c>
      <c r="E292" s="20">
        <f t="shared" si="26"/>
        <v>4.2705356109355676E-6</v>
      </c>
      <c r="F292" s="38">
        <v>4.8493261516118202E-4</v>
      </c>
      <c r="G292" s="20">
        <f t="shared" si="27"/>
        <v>3.9522008135636332E-4</v>
      </c>
      <c r="H292" s="20">
        <f t="shared" si="28"/>
        <v>8.3408409807723304E-5</v>
      </c>
      <c r="I292" s="20">
        <f t="shared" si="29"/>
        <v>6.3041239970953658E-6</v>
      </c>
    </row>
    <row r="293" spans="1:9" ht="15">
      <c r="A293" s="5" t="s">
        <v>458</v>
      </c>
      <c r="B293" s="38">
        <v>3.3186624494342101</v>
      </c>
      <c r="C293" s="20">
        <f t="shared" si="24"/>
        <v>2.7047098962888811</v>
      </c>
      <c r="D293" s="20">
        <f t="shared" si="25"/>
        <v>0.57080994130268403</v>
      </c>
      <c r="E293" s="20">
        <f t="shared" si="26"/>
        <v>4.3142611842644729E-2</v>
      </c>
      <c r="F293" s="38">
        <v>4.8989779015457504</v>
      </c>
      <c r="G293" s="20">
        <f t="shared" si="27"/>
        <v>3.9926669897597864</v>
      </c>
      <c r="H293" s="20">
        <f t="shared" si="28"/>
        <v>0.84262419906586905</v>
      </c>
      <c r="I293" s="20">
        <f t="shared" si="29"/>
        <v>6.3686712720094754E-2</v>
      </c>
    </row>
    <row r="294" spans="1:9" ht="15">
      <c r="A294" s="5" t="s">
        <v>460</v>
      </c>
      <c r="B294" s="38">
        <v>6.1127585076334496E-4</v>
      </c>
      <c r="C294" s="20">
        <f t="shared" si="24"/>
        <v>4.9818981837212615E-4</v>
      </c>
      <c r="D294" s="20">
        <f t="shared" si="25"/>
        <v>1.0513944633129533E-4</v>
      </c>
      <c r="E294" s="20">
        <f t="shared" si="26"/>
        <v>7.9465860599234842E-6</v>
      </c>
      <c r="F294" s="38">
        <v>9.02359589222081E-4</v>
      </c>
      <c r="G294" s="20">
        <f t="shared" si="27"/>
        <v>7.3542306521599593E-4</v>
      </c>
      <c r="H294" s="20">
        <f t="shared" si="28"/>
        <v>1.5520584934619792E-4</v>
      </c>
      <c r="I294" s="20">
        <f t="shared" si="29"/>
        <v>1.1730674659887052E-5</v>
      </c>
    </row>
    <row r="295" spans="1:9" ht="15">
      <c r="A295" s="5" t="s">
        <v>461</v>
      </c>
      <c r="B295" s="38">
        <v>2.32015739231066E-5</v>
      </c>
      <c r="C295" s="20">
        <f t="shared" si="24"/>
        <v>1.8909282747331877E-5</v>
      </c>
      <c r="D295" s="20">
        <f t="shared" si="25"/>
        <v>3.9906707147743347E-6</v>
      </c>
      <c r="E295" s="20">
        <f t="shared" si="26"/>
        <v>3.0162046100038577E-7</v>
      </c>
      <c r="F295" s="38">
        <v>3.42499424579193E-5</v>
      </c>
      <c r="G295" s="20">
        <f t="shared" si="27"/>
        <v>2.7913703103204227E-5</v>
      </c>
      <c r="H295" s="20">
        <f t="shared" si="28"/>
        <v>5.8909901027621195E-6</v>
      </c>
      <c r="I295" s="20">
        <f t="shared" si="29"/>
        <v>4.452492519529509E-7</v>
      </c>
    </row>
    <row r="296" spans="1:9" ht="15">
      <c r="A296" s="5" t="s">
        <v>463</v>
      </c>
      <c r="B296" s="38">
        <v>5.0006439406084803E-5</v>
      </c>
      <c r="C296" s="20">
        <f t="shared" si="24"/>
        <v>4.0755248115959112E-5</v>
      </c>
      <c r="D296" s="20">
        <f t="shared" si="25"/>
        <v>8.6011075778465853E-6</v>
      </c>
      <c r="E296" s="20">
        <f t="shared" si="26"/>
        <v>6.5008371227910236E-7</v>
      </c>
      <c r="F296" s="38">
        <v>7.3819029599458497E-5</v>
      </c>
      <c r="G296" s="20">
        <f t="shared" si="27"/>
        <v>6.0162509123558671E-5</v>
      </c>
      <c r="H296" s="20">
        <f t="shared" si="28"/>
        <v>1.269687309110686E-5</v>
      </c>
      <c r="I296" s="20">
        <f t="shared" si="29"/>
        <v>9.5964738479296051E-7</v>
      </c>
    </row>
    <row r="297" spans="1:9" ht="15">
      <c r="A297" s="5" t="s">
        <v>464</v>
      </c>
      <c r="B297" s="38">
        <v>0</v>
      </c>
      <c r="C297" s="20">
        <f t="shared" si="24"/>
        <v>0</v>
      </c>
      <c r="D297" s="20">
        <f t="shared" si="25"/>
        <v>0</v>
      </c>
      <c r="E297" s="20">
        <f t="shared" si="26"/>
        <v>0</v>
      </c>
      <c r="F297" s="38">
        <v>0</v>
      </c>
      <c r="G297" s="20">
        <f t="shared" si="27"/>
        <v>0</v>
      </c>
      <c r="H297" s="20">
        <f t="shared" si="28"/>
        <v>0</v>
      </c>
      <c r="I297" s="20">
        <f t="shared" si="29"/>
        <v>0</v>
      </c>
    </row>
    <row r="298" spans="1:9" ht="15">
      <c r="A298" s="5" t="s">
        <v>465</v>
      </c>
      <c r="B298" s="38">
        <v>3.17734867182497E-4</v>
      </c>
      <c r="C298" s="20">
        <f t="shared" si="24"/>
        <v>2.5895391675373502E-4</v>
      </c>
      <c r="D298" s="20">
        <f t="shared" si="25"/>
        <v>5.4650397155389481E-5</v>
      </c>
      <c r="E298" s="20">
        <f t="shared" si="26"/>
        <v>4.1305532733724608E-6</v>
      </c>
      <c r="F298" s="38">
        <v>4.69037184888447E-4</v>
      </c>
      <c r="G298" s="20">
        <f t="shared" si="27"/>
        <v>3.8226530568408429E-4</v>
      </c>
      <c r="H298" s="20">
        <f t="shared" si="28"/>
        <v>8.0674395800812881E-5</v>
      </c>
      <c r="I298" s="20">
        <f t="shared" si="29"/>
        <v>6.0974834035498105E-6</v>
      </c>
    </row>
    <row r="299" spans="1:9" ht="15">
      <c r="A299" s="5" t="s">
        <v>466</v>
      </c>
      <c r="B299" s="38">
        <v>2.4162739807970699E-9</v>
      </c>
      <c r="C299" s="20">
        <f t="shared" si="24"/>
        <v>1.9692632943496121E-9</v>
      </c>
      <c r="D299" s="20">
        <f t="shared" si="25"/>
        <v>4.15599124697096E-10</v>
      </c>
      <c r="E299" s="20">
        <f t="shared" si="26"/>
        <v>3.1411561750361907E-11</v>
      </c>
      <c r="F299" s="38">
        <v>3.56688063831948E-9</v>
      </c>
      <c r="G299" s="20">
        <f t="shared" si="27"/>
        <v>2.9070077202303761E-9</v>
      </c>
      <c r="H299" s="20">
        <f t="shared" si="28"/>
        <v>6.1350346979095052E-10</v>
      </c>
      <c r="I299" s="20">
        <f t="shared" si="29"/>
        <v>4.636944829815324E-11</v>
      </c>
    </row>
    <row r="300" spans="1:9" ht="15">
      <c r="A300" s="5" t="s">
        <v>467</v>
      </c>
      <c r="B300" s="38">
        <v>1.5763556506882801E-2</v>
      </c>
      <c r="C300" s="20">
        <f t="shared" si="24"/>
        <v>1.2847298553109482E-2</v>
      </c>
      <c r="D300" s="20">
        <f t="shared" si="25"/>
        <v>2.7113317191838414E-3</v>
      </c>
      <c r="E300" s="20">
        <f t="shared" si="26"/>
        <v>2.0492623458947639E-4</v>
      </c>
      <c r="F300" s="38">
        <v>2.32700119863508E-2</v>
      </c>
      <c r="G300" s="20">
        <f t="shared" si="27"/>
        <v>1.89650597688759E-2</v>
      </c>
      <c r="H300" s="20">
        <f t="shared" si="28"/>
        <v>4.002442061652337E-3</v>
      </c>
      <c r="I300" s="20">
        <f t="shared" si="29"/>
        <v>3.025101558225604E-4</v>
      </c>
    </row>
    <row r="301" spans="1:9" ht="15">
      <c r="A301" s="5" t="s">
        <v>468</v>
      </c>
      <c r="B301" s="38">
        <v>6.37701299556288E-3</v>
      </c>
      <c r="C301" s="20">
        <f t="shared" si="24"/>
        <v>5.1972655913837471E-3</v>
      </c>
      <c r="D301" s="20">
        <f t="shared" si="25"/>
        <v>1.0968462352368153E-3</v>
      </c>
      <c r="E301" s="20">
        <f t="shared" si="26"/>
        <v>8.2901168942317436E-5</v>
      </c>
      <c r="F301" s="38">
        <v>9.4136858505928199E-3</v>
      </c>
      <c r="G301" s="20">
        <f t="shared" si="27"/>
        <v>7.6721539682331474E-3</v>
      </c>
      <c r="H301" s="20">
        <f t="shared" si="28"/>
        <v>1.6191539663019648E-3</v>
      </c>
      <c r="I301" s="20">
        <f t="shared" si="29"/>
        <v>1.2237791605770664E-4</v>
      </c>
    </row>
    <row r="302" spans="1:9" ht="15">
      <c r="A302" s="5" t="s">
        <v>470</v>
      </c>
      <c r="B302" s="38">
        <v>2.6185276269509498E-2</v>
      </c>
      <c r="C302" s="20">
        <f t="shared" si="24"/>
        <v>2.134100015965024E-2</v>
      </c>
      <c r="D302" s="20">
        <f t="shared" si="25"/>
        <v>4.5038675183556335E-3</v>
      </c>
      <c r="E302" s="20">
        <f t="shared" si="26"/>
        <v>3.4040859150362348E-4</v>
      </c>
      <c r="F302" s="38">
        <v>3.8654455445466501E-2</v>
      </c>
      <c r="G302" s="20">
        <f t="shared" si="27"/>
        <v>3.1503381188055193E-2</v>
      </c>
      <c r="H302" s="20">
        <f t="shared" si="28"/>
        <v>6.6485663366202376E-3</v>
      </c>
      <c r="I302" s="20">
        <f t="shared" si="29"/>
        <v>5.0250792079106451E-4</v>
      </c>
    </row>
    <row r="303" spans="1:9" ht="15">
      <c r="A303" s="5" t="s">
        <v>471</v>
      </c>
      <c r="B303" s="38">
        <v>0</v>
      </c>
      <c r="C303" s="20">
        <f t="shared" si="24"/>
        <v>0</v>
      </c>
      <c r="D303" s="20">
        <f t="shared" si="25"/>
        <v>0</v>
      </c>
      <c r="E303" s="20">
        <f t="shared" si="26"/>
        <v>0</v>
      </c>
      <c r="F303" s="38">
        <v>0</v>
      </c>
      <c r="G303" s="20">
        <f t="shared" si="27"/>
        <v>0</v>
      </c>
      <c r="H303" s="20">
        <f t="shared" si="28"/>
        <v>0</v>
      </c>
      <c r="I303" s="20">
        <f t="shared" si="29"/>
        <v>0</v>
      </c>
    </row>
    <row r="304" spans="1:9" ht="15">
      <c r="A304" s="5" t="s">
        <v>473</v>
      </c>
      <c r="B304" s="38">
        <v>3.3303375582448202E-3</v>
      </c>
      <c r="C304" s="20">
        <f t="shared" si="24"/>
        <v>2.7142251099695285E-3</v>
      </c>
      <c r="D304" s="20">
        <f t="shared" si="25"/>
        <v>5.7281806001810908E-4</v>
      </c>
      <c r="E304" s="20">
        <f t="shared" si="26"/>
        <v>4.3294388257182659E-5</v>
      </c>
      <c r="F304" s="38">
        <v>4.9162125859804496E-3</v>
      </c>
      <c r="G304" s="20">
        <f t="shared" si="27"/>
        <v>4.0067132575740665E-3</v>
      </c>
      <c r="H304" s="20">
        <f t="shared" si="28"/>
        <v>8.4558856478863728E-4</v>
      </c>
      <c r="I304" s="20">
        <f t="shared" si="29"/>
        <v>6.3910763617745848E-5</v>
      </c>
    </row>
    <row r="305" spans="1:9" ht="15">
      <c r="A305" s="5" t="s">
        <v>474</v>
      </c>
      <c r="B305" s="38">
        <v>0</v>
      </c>
      <c r="C305" s="20">
        <f t="shared" si="24"/>
        <v>0</v>
      </c>
      <c r="D305" s="20">
        <f t="shared" si="25"/>
        <v>0</v>
      </c>
      <c r="E305" s="20">
        <f t="shared" si="26"/>
        <v>0</v>
      </c>
      <c r="F305" s="38">
        <v>0</v>
      </c>
      <c r="G305" s="20">
        <f t="shared" si="27"/>
        <v>0</v>
      </c>
      <c r="H305" s="20">
        <f t="shared" si="28"/>
        <v>0</v>
      </c>
      <c r="I305" s="20">
        <f t="shared" si="29"/>
        <v>0</v>
      </c>
    </row>
    <row r="306" spans="1:9" ht="15">
      <c r="A306" s="5" t="s">
        <v>475</v>
      </c>
      <c r="B306" s="38">
        <v>1.22195172032848E-9</v>
      </c>
      <c r="C306" s="20">
        <f t="shared" si="24"/>
        <v>9.958906520677112E-10</v>
      </c>
      <c r="D306" s="20">
        <f t="shared" si="25"/>
        <v>2.1017569589649852E-10</v>
      </c>
      <c r="E306" s="20">
        <f t="shared" si="26"/>
        <v>1.5885372364270238E-11</v>
      </c>
      <c r="F306" s="38">
        <v>1.80383349191347E-9</v>
      </c>
      <c r="G306" s="20">
        <f t="shared" si="27"/>
        <v>1.4701242959094779E-9</v>
      </c>
      <c r="H306" s="20">
        <f t="shared" si="28"/>
        <v>3.1025936060911679E-10</v>
      </c>
      <c r="I306" s="20">
        <f t="shared" si="29"/>
        <v>2.3449835394875108E-11</v>
      </c>
    </row>
    <row r="307" spans="1:9" ht="15">
      <c r="A307" s="5" t="s">
        <v>477</v>
      </c>
      <c r="B307" s="38">
        <v>0</v>
      </c>
      <c r="C307" s="20">
        <f t="shared" si="24"/>
        <v>0</v>
      </c>
      <c r="D307" s="20">
        <f t="shared" si="25"/>
        <v>0</v>
      </c>
      <c r="E307" s="20">
        <f t="shared" si="26"/>
        <v>0</v>
      </c>
      <c r="F307" s="38">
        <v>0</v>
      </c>
      <c r="G307" s="20">
        <f t="shared" si="27"/>
        <v>0</v>
      </c>
      <c r="H307" s="20">
        <f t="shared" si="28"/>
        <v>0</v>
      </c>
      <c r="I307" s="20">
        <f t="shared" si="29"/>
        <v>0</v>
      </c>
    </row>
    <row r="308" spans="1:9" ht="15">
      <c r="A308" s="5" t="s">
        <v>478</v>
      </c>
      <c r="B308" s="38">
        <v>9.7152675629940607E-3</v>
      </c>
      <c r="C308" s="20">
        <f t="shared" si="24"/>
        <v>7.9179430638401591E-3</v>
      </c>
      <c r="D308" s="20">
        <f t="shared" si="25"/>
        <v>1.6710260208349782E-3</v>
      </c>
      <c r="E308" s="20">
        <f t="shared" si="26"/>
        <v>1.2629847831892278E-4</v>
      </c>
      <c r="F308" s="38">
        <v>1.4341585450134101E-2</v>
      </c>
      <c r="G308" s="20">
        <f t="shared" si="27"/>
        <v>1.1688392141859291E-2</v>
      </c>
      <c r="H308" s="20">
        <f t="shared" si="28"/>
        <v>2.4667526974230651E-3</v>
      </c>
      <c r="I308" s="20">
        <f t="shared" si="29"/>
        <v>1.864406108517433E-4</v>
      </c>
    </row>
    <row r="309" spans="1:9" ht="15">
      <c r="A309" s="5" t="s">
        <v>479</v>
      </c>
      <c r="B309" s="38">
        <v>0</v>
      </c>
      <c r="C309" s="20">
        <f t="shared" si="24"/>
        <v>0</v>
      </c>
      <c r="D309" s="20">
        <f t="shared" si="25"/>
        <v>0</v>
      </c>
      <c r="E309" s="20">
        <f t="shared" si="26"/>
        <v>0</v>
      </c>
      <c r="F309" s="38">
        <v>0</v>
      </c>
      <c r="G309" s="20">
        <f t="shared" si="27"/>
        <v>0</v>
      </c>
      <c r="H309" s="20">
        <f t="shared" si="28"/>
        <v>0</v>
      </c>
      <c r="I309" s="20">
        <f t="shared" si="29"/>
        <v>0</v>
      </c>
    </row>
    <row r="310" spans="1:9" ht="15">
      <c r="A310" s="5" t="s">
        <v>482</v>
      </c>
      <c r="B310" s="38">
        <v>0</v>
      </c>
      <c r="C310" s="20">
        <f t="shared" si="24"/>
        <v>0</v>
      </c>
      <c r="D310" s="20">
        <f t="shared" si="25"/>
        <v>0</v>
      </c>
      <c r="E310" s="20">
        <f t="shared" si="26"/>
        <v>0</v>
      </c>
      <c r="F310" s="38">
        <v>0</v>
      </c>
      <c r="G310" s="20">
        <f t="shared" si="27"/>
        <v>0</v>
      </c>
      <c r="H310" s="20">
        <f t="shared" si="28"/>
        <v>0</v>
      </c>
      <c r="I310" s="20">
        <f t="shared" si="29"/>
        <v>0</v>
      </c>
    </row>
    <row r="311" spans="1:9" ht="15">
      <c r="A311" s="5" t="s">
        <v>483</v>
      </c>
      <c r="B311" s="38">
        <v>1.1260196746445799E-2</v>
      </c>
      <c r="C311" s="20">
        <f t="shared" si="24"/>
        <v>9.1770603483533261E-3</v>
      </c>
      <c r="D311" s="20">
        <f t="shared" si="25"/>
        <v>1.9367538403886773E-3</v>
      </c>
      <c r="E311" s="20">
        <f t="shared" si="26"/>
        <v>1.4638255770379539E-4</v>
      </c>
      <c r="F311" s="38">
        <v>1.6622195197134201E-2</v>
      </c>
      <c r="G311" s="20">
        <f t="shared" si="27"/>
        <v>1.3547089085664373E-2</v>
      </c>
      <c r="H311" s="20">
        <f t="shared" si="28"/>
        <v>2.8590175739070822E-3</v>
      </c>
      <c r="I311" s="20">
        <f t="shared" si="29"/>
        <v>2.1608853756274461E-4</v>
      </c>
    </row>
    <row r="312" spans="1:9" ht="15">
      <c r="A312" s="5" t="s">
        <v>484</v>
      </c>
      <c r="B312" s="38">
        <v>2.6349234443318901E-8</v>
      </c>
      <c r="C312" s="20">
        <f t="shared" si="24"/>
        <v>2.1474626071304903E-8</v>
      </c>
      <c r="D312" s="20">
        <f t="shared" si="25"/>
        <v>4.532068324250851E-9</v>
      </c>
      <c r="E312" s="20">
        <f t="shared" si="26"/>
        <v>3.4254004776314569E-10</v>
      </c>
      <c r="F312" s="38">
        <v>3.8896488940137402E-8</v>
      </c>
      <c r="G312" s="20">
        <f t="shared" si="27"/>
        <v>3.1700638486211984E-8</v>
      </c>
      <c r="H312" s="20">
        <f t="shared" si="28"/>
        <v>6.6901960977036328E-9</v>
      </c>
      <c r="I312" s="20">
        <f t="shared" si="29"/>
        <v>5.0565435622178616E-10</v>
      </c>
    </row>
    <row r="313" spans="1:9" ht="15">
      <c r="A313" s="5" t="s">
        <v>485</v>
      </c>
      <c r="B313" s="38">
        <v>0</v>
      </c>
      <c r="C313" s="20">
        <f t="shared" si="24"/>
        <v>0</v>
      </c>
      <c r="D313" s="20">
        <f t="shared" si="25"/>
        <v>0</v>
      </c>
      <c r="E313" s="20">
        <f t="shared" si="26"/>
        <v>0</v>
      </c>
      <c r="F313" s="38">
        <v>0</v>
      </c>
      <c r="G313" s="20">
        <f t="shared" si="27"/>
        <v>0</v>
      </c>
      <c r="H313" s="20">
        <f t="shared" si="28"/>
        <v>0</v>
      </c>
      <c r="I313" s="20">
        <f t="shared" si="29"/>
        <v>0</v>
      </c>
    </row>
    <row r="314" spans="1:9" ht="15">
      <c r="A314" s="15" t="s">
        <v>486</v>
      </c>
      <c r="B314" s="38">
        <v>0</v>
      </c>
      <c r="C314" s="20">
        <f t="shared" si="24"/>
        <v>0</v>
      </c>
      <c r="D314" s="20">
        <f t="shared" si="25"/>
        <v>0</v>
      </c>
      <c r="E314" s="20">
        <f t="shared" si="26"/>
        <v>0</v>
      </c>
      <c r="F314" s="38">
        <v>0</v>
      </c>
      <c r="G314" s="20">
        <f t="shared" si="27"/>
        <v>0</v>
      </c>
      <c r="H314" s="20">
        <f t="shared" si="28"/>
        <v>0</v>
      </c>
      <c r="I314" s="20">
        <f t="shared" si="29"/>
        <v>0</v>
      </c>
    </row>
    <row r="315" spans="1:9" ht="15">
      <c r="A315" s="5" t="s">
        <v>489</v>
      </c>
      <c r="B315" s="38">
        <v>0</v>
      </c>
      <c r="C315" s="20">
        <f t="shared" si="24"/>
        <v>0</v>
      </c>
      <c r="D315" s="20">
        <f t="shared" si="25"/>
        <v>0</v>
      </c>
      <c r="E315" s="20">
        <f t="shared" si="26"/>
        <v>0</v>
      </c>
      <c r="F315" s="38">
        <v>0</v>
      </c>
      <c r="G315" s="20">
        <f t="shared" si="27"/>
        <v>0</v>
      </c>
      <c r="H315" s="20">
        <f t="shared" si="28"/>
        <v>0</v>
      </c>
      <c r="I315" s="20">
        <f t="shared" si="29"/>
        <v>0</v>
      </c>
    </row>
    <row r="316" spans="1:9" ht="15">
      <c r="A316" s="5" t="s">
        <v>638</v>
      </c>
      <c r="B316" s="38">
        <v>0.35358081732838798</v>
      </c>
      <c r="C316" s="20">
        <f t="shared" si="24"/>
        <v>0.28816836612263619</v>
      </c>
      <c r="D316" s="20">
        <f t="shared" si="25"/>
        <v>6.0815900580482724E-2</v>
      </c>
      <c r="E316" s="20">
        <f t="shared" si="26"/>
        <v>4.5965506252690436E-3</v>
      </c>
      <c r="F316" s="38">
        <v>0.52195263510381096</v>
      </c>
      <c r="G316" s="20">
        <f t="shared" si="27"/>
        <v>0.42539139760960593</v>
      </c>
      <c r="H316" s="20">
        <f t="shared" si="28"/>
        <v>8.9775853237855474E-2</v>
      </c>
      <c r="I316" s="20">
        <f t="shared" si="29"/>
        <v>6.7853842563495425E-3</v>
      </c>
    </row>
    <row r="317" spans="1:9" ht="15">
      <c r="A317" s="5" t="s">
        <v>492</v>
      </c>
      <c r="B317" s="38">
        <v>0</v>
      </c>
      <c r="C317" s="20">
        <f t="shared" si="24"/>
        <v>0</v>
      </c>
      <c r="D317" s="20">
        <f t="shared" si="25"/>
        <v>0</v>
      </c>
      <c r="E317" s="20">
        <f t="shared" si="26"/>
        <v>0</v>
      </c>
      <c r="F317" s="38">
        <v>0</v>
      </c>
      <c r="G317" s="20">
        <f t="shared" si="27"/>
        <v>0</v>
      </c>
      <c r="H317" s="20">
        <f t="shared" si="28"/>
        <v>0</v>
      </c>
      <c r="I317" s="20">
        <f t="shared" si="29"/>
        <v>0</v>
      </c>
    </row>
    <row r="318" spans="1:9" ht="15">
      <c r="A318" s="5" t="s">
        <v>494</v>
      </c>
      <c r="B318" s="38">
        <v>3.0313813937547898E-7</v>
      </c>
      <c r="C318" s="20">
        <f t="shared" si="24"/>
        <v>2.4705758359101534E-7</v>
      </c>
      <c r="D318" s="20">
        <f t="shared" si="25"/>
        <v>5.2139759972582383E-8</v>
      </c>
      <c r="E318" s="20">
        <f t="shared" si="26"/>
        <v>3.9407958118812267E-9</v>
      </c>
      <c r="F318" s="38">
        <v>4.4748963431618299E-7</v>
      </c>
      <c r="G318" s="20">
        <f t="shared" si="27"/>
        <v>3.6470405196768909E-7</v>
      </c>
      <c r="H318" s="20">
        <f t="shared" si="28"/>
        <v>7.6968217102383464E-8</v>
      </c>
      <c r="I318" s="20">
        <f t="shared" si="29"/>
        <v>5.8173652461103783E-9</v>
      </c>
    </row>
    <row r="319" spans="1:9" ht="15">
      <c r="A319" s="5" t="s">
        <v>495</v>
      </c>
      <c r="B319" s="38">
        <v>3.4824507756806202E-5</v>
      </c>
      <c r="C319" s="20">
        <f t="shared" si="24"/>
        <v>2.8381973821797054E-5</v>
      </c>
      <c r="D319" s="20">
        <f t="shared" si="25"/>
        <v>5.9898153341706667E-6</v>
      </c>
      <c r="E319" s="20">
        <f t="shared" si="26"/>
        <v>4.5271860083848061E-7</v>
      </c>
      <c r="F319" s="38">
        <v>5.1407606688618598E-5</v>
      </c>
      <c r="G319" s="20">
        <f t="shared" si="27"/>
        <v>4.1897199451224154E-5</v>
      </c>
      <c r="H319" s="20">
        <f t="shared" si="28"/>
        <v>8.8421083504423973E-6</v>
      </c>
      <c r="I319" s="20">
        <f t="shared" si="29"/>
        <v>6.6829888695204174E-7</v>
      </c>
    </row>
    <row r="320" spans="1:9" ht="15">
      <c r="A320" s="5" t="s">
        <v>497</v>
      </c>
      <c r="B320" s="38">
        <v>3.4807087016684802E-6</v>
      </c>
      <c r="C320" s="20">
        <f t="shared" si="24"/>
        <v>2.8367775918598111E-6</v>
      </c>
      <c r="D320" s="20">
        <f t="shared" si="25"/>
        <v>5.9868189668697851E-7</v>
      </c>
      <c r="E320" s="20">
        <f t="shared" si="26"/>
        <v>4.5249213121690241E-8</v>
      </c>
      <c r="F320" s="38">
        <v>5.1381890357963299E-6</v>
      </c>
      <c r="G320" s="20">
        <f t="shared" si="27"/>
        <v>4.1876240641740089E-6</v>
      </c>
      <c r="H320" s="20">
        <f t="shared" si="28"/>
        <v>8.8376851415696869E-7</v>
      </c>
      <c r="I320" s="20">
        <f t="shared" si="29"/>
        <v>6.6796457465352279E-8</v>
      </c>
    </row>
    <row r="321" spans="1:9" ht="15">
      <c r="A321" s="5" t="s">
        <v>500</v>
      </c>
      <c r="B321" s="38">
        <v>0</v>
      </c>
      <c r="C321" s="20">
        <f t="shared" si="24"/>
        <v>0</v>
      </c>
      <c r="D321" s="20">
        <f t="shared" si="25"/>
        <v>0</v>
      </c>
      <c r="E321" s="20">
        <f t="shared" si="26"/>
        <v>0</v>
      </c>
      <c r="F321" s="38">
        <v>0</v>
      </c>
      <c r="G321" s="20">
        <f t="shared" si="27"/>
        <v>0</v>
      </c>
      <c r="H321" s="20">
        <f t="shared" si="28"/>
        <v>0</v>
      </c>
      <c r="I321" s="20">
        <f t="shared" si="29"/>
        <v>0</v>
      </c>
    </row>
    <row r="322" spans="1:9" ht="15">
      <c r="A322" s="5" t="s">
        <v>501</v>
      </c>
      <c r="B322" s="38">
        <v>1.44235160098663E-2</v>
      </c>
      <c r="C322" s="20">
        <f t="shared" si="24"/>
        <v>1.1755165548041034E-2</v>
      </c>
      <c r="D322" s="20">
        <f t="shared" si="25"/>
        <v>2.4808447536970035E-3</v>
      </c>
      <c r="E322" s="20">
        <f t="shared" si="26"/>
        <v>1.8750570812826189E-4</v>
      </c>
      <c r="F322" s="38">
        <v>2.1291856966945501E-2</v>
      </c>
      <c r="G322" s="20">
        <f t="shared" si="27"/>
        <v>1.7352863428060583E-2</v>
      </c>
      <c r="H322" s="20">
        <f t="shared" si="28"/>
        <v>3.6621993983146257E-3</v>
      </c>
      <c r="I322" s="20">
        <f t="shared" si="29"/>
        <v>2.7679414057029148E-4</v>
      </c>
    </row>
    <row r="323" spans="1:9" ht="15">
      <c r="A323" s="5" t="s">
        <v>502</v>
      </c>
      <c r="B323" s="38">
        <v>0.50025509984892602</v>
      </c>
      <c r="C323" s="20">
        <f t="shared" si="24"/>
        <v>0.40770790637687471</v>
      </c>
      <c r="D323" s="20">
        <f t="shared" si="25"/>
        <v>8.6043877174015265E-2</v>
      </c>
      <c r="E323" s="20">
        <f t="shared" si="26"/>
        <v>6.503316298036038E-3</v>
      </c>
      <c r="F323" s="38">
        <v>0.73847181406270002</v>
      </c>
      <c r="G323" s="20">
        <f t="shared" si="27"/>
        <v>0.60185452846110044</v>
      </c>
      <c r="H323" s="20">
        <f t="shared" si="28"/>
        <v>0.12701715201878438</v>
      </c>
      <c r="I323" s="20">
        <f t="shared" si="29"/>
        <v>9.6001335828151003E-3</v>
      </c>
    </row>
    <row r="324" spans="1:9" ht="15">
      <c r="A324" s="5" t="s">
        <v>504</v>
      </c>
      <c r="B324" s="38">
        <v>0</v>
      </c>
      <c r="C324" s="20">
        <f t="shared" si="24"/>
        <v>0</v>
      </c>
      <c r="D324" s="20">
        <f t="shared" si="25"/>
        <v>0</v>
      </c>
      <c r="E324" s="20">
        <f t="shared" si="26"/>
        <v>0</v>
      </c>
      <c r="F324" s="38">
        <v>0</v>
      </c>
      <c r="G324" s="20">
        <f t="shared" si="27"/>
        <v>0</v>
      </c>
      <c r="H324" s="20">
        <f t="shared" si="28"/>
        <v>0</v>
      </c>
      <c r="I324" s="20">
        <f t="shared" si="29"/>
        <v>0</v>
      </c>
    </row>
    <row r="325" spans="1:9" ht="15">
      <c r="A325" s="5" t="s">
        <v>505</v>
      </c>
      <c r="B325" s="38">
        <v>7.1453998958363001E-9</v>
      </c>
      <c r="C325" s="20">
        <f t="shared" ref="C325:C372" si="30">B325*0.815</f>
        <v>5.8235009151065839E-9</v>
      </c>
      <c r="D325" s="20">
        <f t="shared" ref="D325:D372" si="31">B325*0.172</f>
        <v>1.2290087820838436E-9</v>
      </c>
      <c r="E325" s="20">
        <f t="shared" ref="E325:E372" si="32">B325*0.013</f>
        <v>9.2890198645871902E-11</v>
      </c>
      <c r="F325" s="38">
        <v>1.0547971274806E-8</v>
      </c>
      <c r="G325" s="20">
        <f t="shared" ref="G325:G372" si="33">F325*0.815</f>
        <v>8.5965965889668892E-9</v>
      </c>
      <c r="H325" s="20">
        <f t="shared" ref="H325:H372" si="34">F325*0.172</f>
        <v>1.8142510592666318E-9</v>
      </c>
      <c r="I325" s="20">
        <f t="shared" ref="I325:I372" si="35">F325*0.013</f>
        <v>1.3712362657247798E-10</v>
      </c>
    </row>
    <row r="326" spans="1:9" ht="15">
      <c r="A326" s="5" t="s">
        <v>507</v>
      </c>
      <c r="B326" s="38">
        <v>0</v>
      </c>
      <c r="C326" s="20">
        <f t="shared" si="30"/>
        <v>0</v>
      </c>
      <c r="D326" s="20">
        <f t="shared" si="31"/>
        <v>0</v>
      </c>
      <c r="E326" s="20">
        <f t="shared" si="32"/>
        <v>0</v>
      </c>
      <c r="F326" s="38">
        <v>0</v>
      </c>
      <c r="G326" s="20">
        <f t="shared" si="33"/>
        <v>0</v>
      </c>
      <c r="H326" s="20">
        <f t="shared" si="34"/>
        <v>0</v>
      </c>
      <c r="I326" s="20">
        <f t="shared" si="35"/>
        <v>0</v>
      </c>
    </row>
    <row r="327" spans="1:9" ht="15">
      <c r="A327" s="5" t="s">
        <v>509</v>
      </c>
      <c r="B327" s="38">
        <v>0</v>
      </c>
      <c r="C327" s="20">
        <f t="shared" si="30"/>
        <v>0</v>
      </c>
      <c r="D327" s="20">
        <f t="shared" si="31"/>
        <v>0</v>
      </c>
      <c r="E327" s="20">
        <f t="shared" si="32"/>
        <v>0</v>
      </c>
      <c r="F327" s="38">
        <v>0</v>
      </c>
      <c r="G327" s="20">
        <f t="shared" si="33"/>
        <v>0</v>
      </c>
      <c r="H327" s="20">
        <f t="shared" si="34"/>
        <v>0</v>
      </c>
      <c r="I327" s="20">
        <f t="shared" si="35"/>
        <v>0</v>
      </c>
    </row>
    <row r="328" spans="1:9" ht="15">
      <c r="A328" s="5" t="s">
        <v>511</v>
      </c>
      <c r="B328" s="38">
        <v>0</v>
      </c>
      <c r="C328" s="20">
        <f t="shared" si="30"/>
        <v>0</v>
      </c>
      <c r="D328" s="20">
        <f t="shared" si="31"/>
        <v>0</v>
      </c>
      <c r="E328" s="20">
        <f t="shared" si="32"/>
        <v>0</v>
      </c>
      <c r="F328" s="38">
        <v>0</v>
      </c>
      <c r="G328" s="20">
        <f t="shared" si="33"/>
        <v>0</v>
      </c>
      <c r="H328" s="20">
        <f t="shared" si="34"/>
        <v>0</v>
      </c>
      <c r="I328" s="20">
        <f t="shared" si="35"/>
        <v>0</v>
      </c>
    </row>
    <row r="329" spans="1:9" ht="15">
      <c r="A329" s="5" t="s">
        <v>115</v>
      </c>
      <c r="B329" s="38">
        <v>8.9757423375336808E-6</v>
      </c>
      <c r="C329" s="20">
        <f t="shared" si="30"/>
        <v>7.3152300050899491E-6</v>
      </c>
      <c r="D329" s="20">
        <f t="shared" si="31"/>
        <v>1.543827682055793E-6</v>
      </c>
      <c r="E329" s="20">
        <f t="shared" si="32"/>
        <v>1.1668465038793785E-7</v>
      </c>
      <c r="F329" s="38">
        <v>1.32499053554069E-5</v>
      </c>
      <c r="G329" s="20">
        <f t="shared" si="33"/>
        <v>1.0798672864656624E-5</v>
      </c>
      <c r="H329" s="20">
        <f t="shared" si="34"/>
        <v>2.2789837211299868E-6</v>
      </c>
      <c r="I329" s="20">
        <f t="shared" si="35"/>
        <v>1.722487696202897E-7</v>
      </c>
    </row>
    <row r="330" spans="1:9" ht="15">
      <c r="A330" s="5" t="s">
        <v>514</v>
      </c>
      <c r="B330" s="38">
        <v>8.2659218699267897E-7</v>
      </c>
      <c r="C330" s="20">
        <f t="shared" si="30"/>
        <v>6.7367263239903335E-7</v>
      </c>
      <c r="D330" s="20">
        <f t="shared" si="31"/>
        <v>1.4217385616274078E-7</v>
      </c>
      <c r="E330" s="20">
        <f t="shared" si="32"/>
        <v>1.0745698430904826E-8</v>
      </c>
      <c r="F330" s="38">
        <v>1.22020751413205E-6</v>
      </c>
      <c r="G330" s="20">
        <f t="shared" si="33"/>
        <v>9.9446912401762081E-7</v>
      </c>
      <c r="H330" s="20">
        <f t="shared" si="34"/>
        <v>2.0987569243071259E-7</v>
      </c>
      <c r="I330" s="20">
        <f t="shared" si="35"/>
        <v>1.5862697683716651E-8</v>
      </c>
    </row>
    <row r="331" spans="1:9" ht="15">
      <c r="A331" s="5" t="s">
        <v>515</v>
      </c>
      <c r="B331" s="38">
        <v>1.84729485639872E-2</v>
      </c>
      <c r="C331" s="20">
        <f t="shared" si="30"/>
        <v>1.5055453079649566E-2</v>
      </c>
      <c r="D331" s="20">
        <f t="shared" si="31"/>
        <v>3.1773471530057982E-3</v>
      </c>
      <c r="E331" s="20">
        <f t="shared" si="32"/>
        <v>2.4014833133183358E-4</v>
      </c>
      <c r="F331" s="38">
        <v>2.72695907373144E-2</v>
      </c>
      <c r="G331" s="20">
        <f t="shared" si="33"/>
        <v>2.2224716450911234E-2</v>
      </c>
      <c r="H331" s="20">
        <f t="shared" si="34"/>
        <v>4.6903696068180765E-3</v>
      </c>
      <c r="I331" s="20">
        <f t="shared" si="35"/>
        <v>3.5450467958508721E-4</v>
      </c>
    </row>
    <row r="332" spans="1:9" ht="15">
      <c r="A332" s="5" t="s">
        <v>516</v>
      </c>
      <c r="B332" s="38">
        <v>1.09771459393567E-3</v>
      </c>
      <c r="C332" s="20">
        <f t="shared" si="30"/>
        <v>8.9463739405757096E-4</v>
      </c>
      <c r="D332" s="20">
        <f t="shared" si="31"/>
        <v>1.8880691015693522E-4</v>
      </c>
      <c r="E332" s="20">
        <f t="shared" si="32"/>
        <v>1.427028972116371E-5</v>
      </c>
      <c r="F332" s="38">
        <v>1.62043582914313E-3</v>
      </c>
      <c r="G332" s="20">
        <f t="shared" si="33"/>
        <v>1.3206552007516508E-3</v>
      </c>
      <c r="H332" s="20">
        <f t="shared" si="34"/>
        <v>2.7871496261261831E-4</v>
      </c>
      <c r="I332" s="20">
        <f t="shared" si="35"/>
        <v>2.1065665778860688E-5</v>
      </c>
    </row>
    <row r="333" spans="1:9" ht="15">
      <c r="A333" s="5" t="s">
        <v>517</v>
      </c>
      <c r="B333" s="38">
        <v>0</v>
      </c>
      <c r="C333" s="20">
        <f t="shared" si="30"/>
        <v>0</v>
      </c>
      <c r="D333" s="20">
        <f t="shared" si="31"/>
        <v>0</v>
      </c>
      <c r="E333" s="20">
        <f t="shared" si="32"/>
        <v>0</v>
      </c>
      <c r="F333" s="38">
        <v>0</v>
      </c>
      <c r="G333" s="20">
        <f t="shared" si="33"/>
        <v>0</v>
      </c>
      <c r="H333" s="20">
        <f t="shared" si="34"/>
        <v>0</v>
      </c>
      <c r="I333" s="20">
        <f t="shared" si="35"/>
        <v>0</v>
      </c>
    </row>
    <row r="334" spans="1:9" ht="15">
      <c r="A334" s="5" t="s">
        <v>518</v>
      </c>
      <c r="B334" s="38">
        <v>9.1376347323831904E-8</v>
      </c>
      <c r="C334" s="20">
        <f t="shared" si="30"/>
        <v>7.4471723068922999E-8</v>
      </c>
      <c r="D334" s="20">
        <f t="shared" si="31"/>
        <v>1.5716731739699087E-8</v>
      </c>
      <c r="E334" s="20">
        <f t="shared" si="32"/>
        <v>1.1878925152098146E-9</v>
      </c>
      <c r="F334" s="38">
        <v>1.34888893668514E-7</v>
      </c>
      <c r="G334" s="20">
        <f t="shared" si="33"/>
        <v>1.099344483398389E-7</v>
      </c>
      <c r="H334" s="20">
        <f t="shared" si="34"/>
        <v>2.3200889710984406E-8</v>
      </c>
      <c r="I334" s="20">
        <f t="shared" si="35"/>
        <v>1.7535556176906819E-9</v>
      </c>
    </row>
    <row r="335" spans="1:9" ht="15">
      <c r="A335" s="5" t="s">
        <v>519</v>
      </c>
      <c r="B335" s="38">
        <v>0</v>
      </c>
      <c r="C335" s="20">
        <f t="shared" si="30"/>
        <v>0</v>
      </c>
      <c r="D335" s="20">
        <f t="shared" si="31"/>
        <v>0</v>
      </c>
      <c r="E335" s="20">
        <f t="shared" si="32"/>
        <v>0</v>
      </c>
      <c r="F335" s="38">
        <v>0</v>
      </c>
      <c r="G335" s="20">
        <f t="shared" si="33"/>
        <v>0</v>
      </c>
      <c r="H335" s="20">
        <f t="shared" si="34"/>
        <v>0</v>
      </c>
      <c r="I335" s="20">
        <f t="shared" si="35"/>
        <v>0</v>
      </c>
    </row>
    <row r="336" spans="1:9" ht="15">
      <c r="A336" s="5" t="s">
        <v>520</v>
      </c>
      <c r="B336" s="38">
        <v>3.88912883199517E-8</v>
      </c>
      <c r="C336" s="20">
        <f t="shared" si="30"/>
        <v>3.1696399980760636E-8</v>
      </c>
      <c r="D336" s="20">
        <f t="shared" si="31"/>
        <v>6.6893015910316918E-9</v>
      </c>
      <c r="E336" s="20">
        <f t="shared" si="32"/>
        <v>5.0558674815937208E-10</v>
      </c>
      <c r="F336" s="38">
        <v>5.7410949424690598E-8</v>
      </c>
      <c r="G336" s="20">
        <f t="shared" si="33"/>
        <v>4.6789923781122835E-8</v>
      </c>
      <c r="H336" s="20">
        <f t="shared" si="34"/>
        <v>9.8746833010467812E-9</v>
      </c>
      <c r="I336" s="20">
        <f t="shared" si="35"/>
        <v>7.4634234252097768E-10</v>
      </c>
    </row>
    <row r="337" spans="1:9" ht="15">
      <c r="A337" s="5" t="s">
        <v>521</v>
      </c>
      <c r="B337" s="38">
        <v>0</v>
      </c>
      <c r="C337" s="20">
        <f t="shared" si="30"/>
        <v>0</v>
      </c>
      <c r="D337" s="20">
        <f t="shared" si="31"/>
        <v>0</v>
      </c>
      <c r="E337" s="20">
        <f t="shared" si="32"/>
        <v>0</v>
      </c>
      <c r="F337" s="38">
        <v>0</v>
      </c>
      <c r="G337" s="20">
        <f t="shared" si="33"/>
        <v>0</v>
      </c>
      <c r="H337" s="20">
        <f t="shared" si="34"/>
        <v>0</v>
      </c>
      <c r="I337" s="20">
        <f t="shared" si="35"/>
        <v>0</v>
      </c>
    </row>
    <row r="338" spans="1:9" ht="15">
      <c r="A338" s="5" t="s">
        <v>522</v>
      </c>
      <c r="B338" s="38">
        <v>1.44991145436446E-3</v>
      </c>
      <c r="C338" s="20">
        <f t="shared" si="30"/>
        <v>1.1816778353070348E-3</v>
      </c>
      <c r="D338" s="20">
        <f t="shared" si="31"/>
        <v>2.493847701506871E-4</v>
      </c>
      <c r="E338" s="20">
        <f t="shared" si="32"/>
        <v>1.8848848906737978E-5</v>
      </c>
      <c r="F338" s="38">
        <v>2.1403454802522899E-3</v>
      </c>
      <c r="G338" s="20">
        <f t="shared" si="33"/>
        <v>1.7443815664056161E-3</v>
      </c>
      <c r="H338" s="20">
        <f t="shared" si="34"/>
        <v>3.6813942260339381E-4</v>
      </c>
      <c r="I338" s="20">
        <f t="shared" si="35"/>
        <v>2.7824491243279768E-5</v>
      </c>
    </row>
    <row r="339" spans="1:9" ht="15">
      <c r="A339" s="5" t="s">
        <v>523</v>
      </c>
      <c r="B339" s="38">
        <v>0</v>
      </c>
      <c r="C339" s="20">
        <f t="shared" si="30"/>
        <v>0</v>
      </c>
      <c r="D339" s="20">
        <f t="shared" si="31"/>
        <v>0</v>
      </c>
      <c r="E339" s="20">
        <f t="shared" si="32"/>
        <v>0</v>
      </c>
      <c r="F339" s="38">
        <v>0</v>
      </c>
      <c r="G339" s="20">
        <f t="shared" si="33"/>
        <v>0</v>
      </c>
      <c r="H339" s="20">
        <f t="shared" si="34"/>
        <v>0</v>
      </c>
      <c r="I339" s="20">
        <f t="shared" si="35"/>
        <v>0</v>
      </c>
    </row>
    <row r="340" spans="1:9" ht="15">
      <c r="A340" s="5" t="s">
        <v>524</v>
      </c>
      <c r="B340" s="38">
        <v>9.9238747514934597E-2</v>
      </c>
      <c r="C340" s="20">
        <f t="shared" si="30"/>
        <v>8.0879579224671691E-2</v>
      </c>
      <c r="D340" s="20">
        <f t="shared" si="31"/>
        <v>1.7069064572568748E-2</v>
      </c>
      <c r="E340" s="20">
        <f t="shared" si="32"/>
        <v>1.2901037176941497E-3</v>
      </c>
      <c r="F340" s="38">
        <v>0.146495293950618</v>
      </c>
      <c r="G340" s="20">
        <f t="shared" si="33"/>
        <v>0.11939366456975366</v>
      </c>
      <c r="H340" s="20">
        <f t="shared" si="34"/>
        <v>2.5197190559506293E-2</v>
      </c>
      <c r="I340" s="20">
        <f t="shared" si="35"/>
        <v>1.9044388213580339E-3</v>
      </c>
    </row>
    <row r="341" spans="1:9" ht="15">
      <c r="A341" s="5" t="s">
        <v>526</v>
      </c>
      <c r="B341" s="38">
        <v>0.405828098267</v>
      </c>
      <c r="C341" s="20">
        <f t="shared" si="30"/>
        <v>0.33074990008760496</v>
      </c>
      <c r="D341" s="20">
        <f t="shared" si="31"/>
        <v>6.9802432901923991E-2</v>
      </c>
      <c r="E341" s="20">
        <f t="shared" si="32"/>
        <v>5.2757652774710001E-3</v>
      </c>
      <c r="F341" s="38">
        <v>0.59907957363223796</v>
      </c>
      <c r="G341" s="20">
        <f t="shared" si="33"/>
        <v>0.48824985251027392</v>
      </c>
      <c r="H341" s="20">
        <f t="shared" si="34"/>
        <v>0.10304168666474492</v>
      </c>
      <c r="I341" s="20">
        <f t="shared" si="35"/>
        <v>7.7880344572190934E-3</v>
      </c>
    </row>
    <row r="342" spans="1:9" ht="15">
      <c r="A342" s="5" t="s">
        <v>527</v>
      </c>
      <c r="B342" s="38">
        <v>8.5472443512173796E-9</v>
      </c>
      <c r="C342" s="20">
        <f t="shared" si="30"/>
        <v>6.9660041462421638E-9</v>
      </c>
      <c r="D342" s="20">
        <f t="shared" si="31"/>
        <v>1.4701260284093892E-9</v>
      </c>
      <c r="E342" s="20">
        <f t="shared" si="32"/>
        <v>1.1111417656582593E-10</v>
      </c>
      <c r="F342" s="38">
        <v>1.2617360708939901E-8</v>
      </c>
      <c r="G342" s="20">
        <f t="shared" si="33"/>
        <v>1.0283148977786018E-8</v>
      </c>
      <c r="H342" s="20">
        <f t="shared" si="34"/>
        <v>2.1701860419376628E-9</v>
      </c>
      <c r="I342" s="20">
        <f t="shared" si="35"/>
        <v>1.6402568921621869E-10</v>
      </c>
    </row>
    <row r="343" spans="1:9" ht="15">
      <c r="A343" s="5" t="s">
        <v>529</v>
      </c>
      <c r="B343" s="38">
        <v>0</v>
      </c>
      <c r="C343" s="20">
        <f t="shared" si="30"/>
        <v>0</v>
      </c>
      <c r="D343" s="20">
        <f t="shared" si="31"/>
        <v>0</v>
      </c>
      <c r="E343" s="20">
        <f t="shared" si="32"/>
        <v>0</v>
      </c>
      <c r="F343" s="38">
        <v>0</v>
      </c>
      <c r="G343" s="20">
        <f t="shared" si="33"/>
        <v>0</v>
      </c>
      <c r="H343" s="20">
        <f t="shared" si="34"/>
        <v>0</v>
      </c>
      <c r="I343" s="20">
        <f t="shared" si="35"/>
        <v>0</v>
      </c>
    </row>
    <row r="344" spans="1:9" ht="15">
      <c r="A344" s="5" t="s">
        <v>530</v>
      </c>
      <c r="B344" s="38">
        <v>0</v>
      </c>
      <c r="C344" s="20">
        <f t="shared" si="30"/>
        <v>0</v>
      </c>
      <c r="D344" s="20">
        <f t="shared" si="31"/>
        <v>0</v>
      </c>
      <c r="E344" s="20">
        <f t="shared" si="32"/>
        <v>0</v>
      </c>
      <c r="F344" s="38">
        <v>0</v>
      </c>
      <c r="G344" s="20">
        <f t="shared" si="33"/>
        <v>0</v>
      </c>
      <c r="H344" s="20">
        <f t="shared" si="34"/>
        <v>0</v>
      </c>
      <c r="I344" s="20">
        <f t="shared" si="35"/>
        <v>0</v>
      </c>
    </row>
    <row r="345" spans="1:9" ht="15">
      <c r="A345" s="5" t="s">
        <v>532</v>
      </c>
      <c r="B345" s="38">
        <v>4.8848198086399999E-3</v>
      </c>
      <c r="C345" s="20">
        <f t="shared" si="30"/>
        <v>3.9811281440415994E-3</v>
      </c>
      <c r="D345" s="20">
        <f t="shared" si="31"/>
        <v>8.4018900708607996E-4</v>
      </c>
      <c r="E345" s="20">
        <f t="shared" si="32"/>
        <v>6.3502657512319997E-5</v>
      </c>
      <c r="F345" s="38">
        <v>7.21092447942096E-3</v>
      </c>
      <c r="G345" s="20">
        <f t="shared" si="33"/>
        <v>5.8769034507280818E-3</v>
      </c>
      <c r="H345" s="20">
        <f t="shared" si="34"/>
        <v>1.2402790104604051E-3</v>
      </c>
      <c r="I345" s="20">
        <f t="shared" si="35"/>
        <v>9.3742018232472482E-5</v>
      </c>
    </row>
    <row r="346" spans="1:9" ht="15">
      <c r="A346" s="5" t="s">
        <v>533</v>
      </c>
      <c r="B346" s="38">
        <v>2.8977376334664098</v>
      </c>
      <c r="C346" s="20">
        <f t="shared" si="30"/>
        <v>2.3616561712751238</v>
      </c>
      <c r="D346" s="20">
        <f t="shared" si="31"/>
        <v>0.49841087295622244</v>
      </c>
      <c r="E346" s="20">
        <f t="shared" si="32"/>
        <v>3.7670589235063327E-2</v>
      </c>
      <c r="F346" s="38">
        <v>4.2776126970218504</v>
      </c>
      <c r="G346" s="20">
        <f t="shared" si="33"/>
        <v>3.4862543480728077</v>
      </c>
      <c r="H346" s="20">
        <f t="shared" si="34"/>
        <v>0.73574938388775823</v>
      </c>
      <c r="I346" s="20">
        <f t="shared" si="35"/>
        <v>5.5608965061284051E-2</v>
      </c>
    </row>
    <row r="347" spans="1:9" ht="15">
      <c r="A347" s="5" t="s">
        <v>535</v>
      </c>
      <c r="B347" s="38">
        <v>0</v>
      </c>
      <c r="C347" s="20">
        <f t="shared" si="30"/>
        <v>0</v>
      </c>
      <c r="D347" s="20">
        <f t="shared" si="31"/>
        <v>0</v>
      </c>
      <c r="E347" s="20">
        <f t="shared" si="32"/>
        <v>0</v>
      </c>
      <c r="F347" s="38">
        <v>0</v>
      </c>
      <c r="G347" s="20">
        <f t="shared" si="33"/>
        <v>0</v>
      </c>
      <c r="H347" s="20">
        <f t="shared" si="34"/>
        <v>0</v>
      </c>
      <c r="I347" s="20">
        <f t="shared" si="35"/>
        <v>0</v>
      </c>
    </row>
    <row r="348" spans="1:9" ht="15">
      <c r="A348" s="5" t="s">
        <v>536</v>
      </c>
      <c r="B348" s="38">
        <v>0.170841186113907</v>
      </c>
      <c r="C348" s="20">
        <f t="shared" si="30"/>
        <v>0.13923556668283418</v>
      </c>
      <c r="D348" s="20">
        <f t="shared" si="31"/>
        <v>2.9384684011592003E-2</v>
      </c>
      <c r="E348" s="20">
        <f t="shared" si="32"/>
        <v>2.2209354194807911E-3</v>
      </c>
      <c r="F348" s="38">
        <v>0.252194131882434</v>
      </c>
      <c r="G348" s="20">
        <f t="shared" si="33"/>
        <v>0.20553821748418369</v>
      </c>
      <c r="H348" s="20">
        <f t="shared" si="34"/>
        <v>4.3377390683778647E-2</v>
      </c>
      <c r="I348" s="20">
        <f t="shared" si="35"/>
        <v>3.2785237144716418E-3</v>
      </c>
    </row>
    <row r="349" spans="1:9" ht="15">
      <c r="A349" s="5" t="s">
        <v>537</v>
      </c>
      <c r="B349" s="38">
        <v>3.4102077947661402E-2</v>
      </c>
      <c r="C349" s="20">
        <f t="shared" si="30"/>
        <v>2.7793193527344041E-2</v>
      </c>
      <c r="D349" s="20">
        <f t="shared" si="31"/>
        <v>5.8655574069977606E-3</v>
      </c>
      <c r="E349" s="20">
        <f t="shared" si="32"/>
        <v>4.4332701331959822E-4</v>
      </c>
      <c r="F349" s="38">
        <v>5.0341162684642997E-2</v>
      </c>
      <c r="G349" s="20">
        <f t="shared" si="33"/>
        <v>4.1028047587984041E-2</v>
      </c>
      <c r="H349" s="20">
        <f t="shared" si="34"/>
        <v>8.6586799817585953E-3</v>
      </c>
      <c r="I349" s="20">
        <f t="shared" si="35"/>
        <v>6.5443511490035895E-4</v>
      </c>
    </row>
    <row r="350" spans="1:9" ht="15">
      <c r="A350" s="5" t="s">
        <v>538</v>
      </c>
      <c r="B350" s="38">
        <v>0</v>
      </c>
      <c r="C350" s="20">
        <f t="shared" si="30"/>
        <v>0</v>
      </c>
      <c r="D350" s="20">
        <f t="shared" si="31"/>
        <v>0</v>
      </c>
      <c r="E350" s="20">
        <f t="shared" si="32"/>
        <v>0</v>
      </c>
      <c r="F350" s="38">
        <v>0</v>
      </c>
      <c r="G350" s="20">
        <f t="shared" si="33"/>
        <v>0</v>
      </c>
      <c r="H350" s="20">
        <f t="shared" si="34"/>
        <v>0</v>
      </c>
      <c r="I350" s="20">
        <f t="shared" si="35"/>
        <v>0</v>
      </c>
    </row>
    <row r="351" spans="1:9" ht="15">
      <c r="A351" s="5" t="s">
        <v>539</v>
      </c>
      <c r="B351" s="38">
        <v>0</v>
      </c>
      <c r="C351" s="20">
        <f t="shared" si="30"/>
        <v>0</v>
      </c>
      <c r="D351" s="20">
        <f t="shared" si="31"/>
        <v>0</v>
      </c>
      <c r="E351" s="20">
        <f t="shared" si="32"/>
        <v>0</v>
      </c>
      <c r="F351" s="38">
        <v>0</v>
      </c>
      <c r="G351" s="20">
        <f t="shared" si="33"/>
        <v>0</v>
      </c>
      <c r="H351" s="20">
        <f t="shared" si="34"/>
        <v>0</v>
      </c>
      <c r="I351" s="20">
        <f t="shared" si="35"/>
        <v>0</v>
      </c>
    </row>
    <row r="352" spans="1:9" ht="15">
      <c r="A352" s="5" t="s">
        <v>540</v>
      </c>
      <c r="B352" s="38">
        <v>0</v>
      </c>
      <c r="C352" s="20">
        <f t="shared" si="30"/>
        <v>0</v>
      </c>
      <c r="D352" s="20">
        <f t="shared" si="31"/>
        <v>0</v>
      </c>
      <c r="E352" s="20">
        <f t="shared" si="32"/>
        <v>0</v>
      </c>
      <c r="F352" s="38">
        <v>0</v>
      </c>
      <c r="G352" s="20">
        <f t="shared" si="33"/>
        <v>0</v>
      </c>
      <c r="H352" s="20">
        <f t="shared" si="34"/>
        <v>0</v>
      </c>
      <c r="I352" s="20">
        <f t="shared" si="35"/>
        <v>0</v>
      </c>
    </row>
    <row r="353" spans="1:9" ht="15">
      <c r="A353" s="5" t="s">
        <v>542</v>
      </c>
      <c r="B353" s="38">
        <v>9.8765884686999501E-5</v>
      </c>
      <c r="C353" s="20">
        <f t="shared" si="30"/>
        <v>8.0494196019904591E-5</v>
      </c>
      <c r="D353" s="20">
        <f t="shared" si="31"/>
        <v>1.6987732166163914E-5</v>
      </c>
      <c r="E353" s="20">
        <f t="shared" si="32"/>
        <v>1.2839565009309935E-6</v>
      </c>
      <c r="F353" s="38">
        <v>1.45797258347475E-4</v>
      </c>
      <c r="G353" s="20">
        <f t="shared" si="33"/>
        <v>1.1882476555319213E-4</v>
      </c>
      <c r="H353" s="20">
        <f t="shared" si="34"/>
        <v>2.5077128435765699E-5</v>
      </c>
      <c r="I353" s="20">
        <f t="shared" si="35"/>
        <v>1.895364358517175E-6</v>
      </c>
    </row>
    <row r="354" spans="1:9" ht="15">
      <c r="A354" s="5" t="s">
        <v>544</v>
      </c>
      <c r="B354" s="38">
        <v>4.9162389837871599E-4</v>
      </c>
      <c r="C354" s="20">
        <f t="shared" si="30"/>
        <v>4.0067347717865351E-4</v>
      </c>
      <c r="D354" s="20">
        <f t="shared" si="31"/>
        <v>8.4559310521139144E-5</v>
      </c>
      <c r="E354" s="20">
        <f t="shared" si="32"/>
        <v>6.3911106789233079E-6</v>
      </c>
      <c r="F354" s="38">
        <v>7.2573051665429601E-4</v>
      </c>
      <c r="G354" s="20">
        <f t="shared" si="33"/>
        <v>5.914703710732512E-4</v>
      </c>
      <c r="H354" s="20">
        <f t="shared" si="34"/>
        <v>1.2482564886453891E-4</v>
      </c>
      <c r="I354" s="20">
        <f t="shared" si="35"/>
        <v>9.4344967165058476E-6</v>
      </c>
    </row>
    <row r="355" spans="1:9" ht="15">
      <c r="A355" s="5" t="s">
        <v>545</v>
      </c>
      <c r="B355" s="38">
        <v>3.8359212172430599E-3</v>
      </c>
      <c r="C355" s="20">
        <f t="shared" si="30"/>
        <v>3.1262757920530937E-3</v>
      </c>
      <c r="D355" s="20">
        <f t="shared" si="31"/>
        <v>6.5977844936580625E-4</v>
      </c>
      <c r="E355" s="20">
        <f t="shared" si="32"/>
        <v>4.9866975824159778E-5</v>
      </c>
      <c r="F355" s="38">
        <v>5.6625503683111903E-3</v>
      </c>
      <c r="G355" s="20">
        <f t="shared" si="33"/>
        <v>4.6149785501736198E-3</v>
      </c>
      <c r="H355" s="20">
        <f t="shared" si="34"/>
        <v>9.7395866334952464E-4</v>
      </c>
      <c r="I355" s="20">
        <f t="shared" si="35"/>
        <v>7.3613154788045474E-5</v>
      </c>
    </row>
    <row r="356" spans="1:9" ht="15">
      <c r="A356" s="5" t="s">
        <v>548</v>
      </c>
      <c r="B356" s="38">
        <v>1.0317233379896901E-2</v>
      </c>
      <c r="C356" s="20">
        <f t="shared" si="30"/>
        <v>8.4085452046159734E-3</v>
      </c>
      <c r="D356" s="20">
        <f t="shared" si="31"/>
        <v>1.7745641413422668E-3</v>
      </c>
      <c r="E356" s="20">
        <f t="shared" si="32"/>
        <v>1.341240339386597E-4</v>
      </c>
      <c r="F356" s="38">
        <v>1.5230201656038301E-2</v>
      </c>
      <c r="G356" s="20">
        <f t="shared" si="33"/>
        <v>1.2412614349671214E-2</v>
      </c>
      <c r="H356" s="20">
        <f t="shared" si="34"/>
        <v>2.6195946848385876E-3</v>
      </c>
      <c r="I356" s="20">
        <f t="shared" si="35"/>
        <v>1.9799262152849791E-4</v>
      </c>
    </row>
    <row r="357" spans="1:9" ht="15">
      <c r="A357" s="5" t="s">
        <v>549</v>
      </c>
      <c r="B357" s="38">
        <v>1.4750985610383299E-4</v>
      </c>
      <c r="C357" s="20">
        <f t="shared" si="30"/>
        <v>1.2022053272462388E-4</v>
      </c>
      <c r="D357" s="20">
        <f t="shared" si="31"/>
        <v>2.5371695249859272E-5</v>
      </c>
      <c r="E357" s="20">
        <f t="shared" si="32"/>
        <v>1.9176281293498288E-6</v>
      </c>
      <c r="F357" s="38">
        <v>2.1775264472470601E-4</v>
      </c>
      <c r="G357" s="20">
        <f t="shared" si="33"/>
        <v>1.7746840545063538E-4</v>
      </c>
      <c r="H357" s="20">
        <f t="shared" si="34"/>
        <v>3.745345489264943E-5</v>
      </c>
      <c r="I357" s="20">
        <f t="shared" si="35"/>
        <v>2.8307843814211779E-6</v>
      </c>
    </row>
    <row r="358" spans="1:9" ht="15">
      <c r="A358" s="5" t="s">
        <v>550</v>
      </c>
      <c r="B358" s="38">
        <v>0</v>
      </c>
      <c r="C358" s="20">
        <f t="shared" si="30"/>
        <v>0</v>
      </c>
      <c r="D358" s="20">
        <f t="shared" si="31"/>
        <v>0</v>
      </c>
      <c r="E358" s="20">
        <f t="shared" si="32"/>
        <v>0</v>
      </c>
      <c r="F358" s="38">
        <v>0</v>
      </c>
      <c r="G358" s="20">
        <f t="shared" si="33"/>
        <v>0</v>
      </c>
      <c r="H358" s="20">
        <f t="shared" si="34"/>
        <v>0</v>
      </c>
      <c r="I358" s="20">
        <f t="shared" si="35"/>
        <v>0</v>
      </c>
    </row>
    <row r="359" spans="1:9" ht="15">
      <c r="A359" s="5" t="s">
        <v>551</v>
      </c>
      <c r="B359" s="38">
        <v>0</v>
      </c>
      <c r="C359" s="20">
        <f t="shared" si="30"/>
        <v>0</v>
      </c>
      <c r="D359" s="20">
        <f t="shared" si="31"/>
        <v>0</v>
      </c>
      <c r="E359" s="20">
        <f t="shared" si="32"/>
        <v>0</v>
      </c>
      <c r="F359" s="38">
        <v>0</v>
      </c>
      <c r="G359" s="20">
        <f t="shared" si="33"/>
        <v>0</v>
      </c>
      <c r="H359" s="20">
        <f t="shared" si="34"/>
        <v>0</v>
      </c>
      <c r="I359" s="20">
        <f t="shared" si="35"/>
        <v>0</v>
      </c>
    </row>
    <row r="360" spans="1:9" ht="15">
      <c r="A360" s="5" t="s">
        <v>553</v>
      </c>
      <c r="B360" s="38">
        <v>0</v>
      </c>
      <c r="C360" s="20">
        <f t="shared" si="30"/>
        <v>0</v>
      </c>
      <c r="D360" s="20">
        <f t="shared" si="31"/>
        <v>0</v>
      </c>
      <c r="E360" s="20">
        <f t="shared" si="32"/>
        <v>0</v>
      </c>
      <c r="F360" s="38">
        <v>0</v>
      </c>
      <c r="G360" s="20">
        <f t="shared" si="33"/>
        <v>0</v>
      </c>
      <c r="H360" s="20">
        <f t="shared" si="34"/>
        <v>0</v>
      </c>
      <c r="I360" s="20">
        <f t="shared" si="35"/>
        <v>0</v>
      </c>
    </row>
    <row r="361" spans="1:9" ht="15">
      <c r="A361" s="5" t="s">
        <v>554</v>
      </c>
      <c r="B361" s="38">
        <v>0</v>
      </c>
      <c r="C361" s="20">
        <f t="shared" si="30"/>
        <v>0</v>
      </c>
      <c r="D361" s="20">
        <f t="shared" si="31"/>
        <v>0</v>
      </c>
      <c r="E361" s="20">
        <f t="shared" si="32"/>
        <v>0</v>
      </c>
      <c r="F361" s="38">
        <v>0</v>
      </c>
      <c r="G361" s="20">
        <f t="shared" si="33"/>
        <v>0</v>
      </c>
      <c r="H361" s="20">
        <f t="shared" si="34"/>
        <v>0</v>
      </c>
      <c r="I361" s="20">
        <f t="shared" si="35"/>
        <v>0</v>
      </c>
    </row>
    <row r="362" spans="1:9" ht="15">
      <c r="A362" s="5" t="s">
        <v>555</v>
      </c>
      <c r="B362" s="38">
        <v>1.1622889319791601E-4</v>
      </c>
      <c r="C362" s="20">
        <f t="shared" si="30"/>
        <v>9.4726547956301536E-5</v>
      </c>
      <c r="D362" s="20">
        <f t="shared" si="31"/>
        <v>1.9991369630041553E-5</v>
      </c>
      <c r="E362" s="20">
        <f t="shared" si="32"/>
        <v>1.5109756115729081E-6</v>
      </c>
      <c r="F362" s="38">
        <v>1.7157598519692299E-4</v>
      </c>
      <c r="G362" s="20">
        <f t="shared" si="33"/>
        <v>1.3983442793549222E-4</v>
      </c>
      <c r="H362" s="20">
        <f t="shared" si="34"/>
        <v>2.9511069453870751E-5</v>
      </c>
      <c r="I362" s="20">
        <f t="shared" si="35"/>
        <v>2.2304878075599989E-6</v>
      </c>
    </row>
    <row r="363" spans="1:9" ht="15">
      <c r="A363" s="5" t="s">
        <v>557</v>
      </c>
      <c r="B363" s="38">
        <v>0.72179657352004201</v>
      </c>
      <c r="C363" s="20">
        <f t="shared" si="30"/>
        <v>0.58826420741883423</v>
      </c>
      <c r="D363" s="20">
        <f t="shared" si="31"/>
        <v>0.12414901064544721</v>
      </c>
      <c r="E363" s="20">
        <f t="shared" si="32"/>
        <v>9.3833554557605451E-3</v>
      </c>
      <c r="F363" s="38">
        <v>1.0655092275772</v>
      </c>
      <c r="G363" s="20">
        <f t="shared" si="33"/>
        <v>0.86839002047541791</v>
      </c>
      <c r="H363" s="20">
        <f t="shared" si="34"/>
        <v>0.1832675871432784</v>
      </c>
      <c r="I363" s="20">
        <f t="shared" si="35"/>
        <v>1.38516199585036E-2</v>
      </c>
    </row>
    <row r="364" spans="1:9" ht="15">
      <c r="A364" s="5" t="s">
        <v>559</v>
      </c>
      <c r="B364" s="38">
        <v>9.0061116102970095E-9</v>
      </c>
      <c r="C364" s="20">
        <f t="shared" si="30"/>
        <v>7.3399809623920627E-9</v>
      </c>
      <c r="D364" s="20">
        <f t="shared" si="31"/>
        <v>1.5490511969710856E-9</v>
      </c>
      <c r="E364" s="20">
        <f t="shared" si="32"/>
        <v>1.1707945093386112E-10</v>
      </c>
      <c r="F364" s="38">
        <v>1.32947361866289E-8</v>
      </c>
      <c r="G364" s="20">
        <f t="shared" si="33"/>
        <v>1.0835209992102553E-8</v>
      </c>
      <c r="H364" s="20">
        <f t="shared" si="34"/>
        <v>2.2866946241001705E-9</v>
      </c>
      <c r="I364" s="20">
        <f t="shared" si="35"/>
        <v>1.7283157042617568E-10</v>
      </c>
    </row>
    <row r="365" spans="1:9" ht="15">
      <c r="A365" s="5" t="s">
        <v>560</v>
      </c>
      <c r="B365" s="38">
        <v>1.9371553860469499</v>
      </c>
      <c r="C365" s="20">
        <f t="shared" si="30"/>
        <v>1.5787816396282641</v>
      </c>
      <c r="D365" s="20">
        <f t="shared" si="31"/>
        <v>0.33319072640007535</v>
      </c>
      <c r="E365" s="20">
        <f t="shared" si="32"/>
        <v>2.5183020018610346E-2</v>
      </c>
      <c r="F365" s="38">
        <v>2.8596103317836001</v>
      </c>
      <c r="G365" s="20">
        <f t="shared" si="33"/>
        <v>2.3305824204036338</v>
      </c>
      <c r="H365" s="20">
        <f t="shared" si="34"/>
        <v>0.49185297706677916</v>
      </c>
      <c r="I365" s="20">
        <f t="shared" si="35"/>
        <v>3.7174934313186803E-2</v>
      </c>
    </row>
    <row r="366" spans="1:9" ht="15">
      <c r="A366" s="5" t="s">
        <v>561</v>
      </c>
      <c r="B366" s="38">
        <v>0</v>
      </c>
      <c r="C366" s="20">
        <f t="shared" si="30"/>
        <v>0</v>
      </c>
      <c r="D366" s="20">
        <f t="shared" si="31"/>
        <v>0</v>
      </c>
      <c r="E366" s="20">
        <f t="shared" si="32"/>
        <v>0</v>
      </c>
      <c r="F366" s="38">
        <v>0</v>
      </c>
      <c r="G366" s="20">
        <f t="shared" si="33"/>
        <v>0</v>
      </c>
      <c r="H366" s="20">
        <f t="shared" si="34"/>
        <v>0</v>
      </c>
      <c r="I366" s="20">
        <f t="shared" si="35"/>
        <v>0</v>
      </c>
    </row>
    <row r="367" spans="1:9" ht="15">
      <c r="A367" s="5" t="s">
        <v>562</v>
      </c>
      <c r="B367" s="38">
        <v>1799.1870832961299</v>
      </c>
      <c r="C367" s="20">
        <f t="shared" si="30"/>
        <v>1466.3374728863457</v>
      </c>
      <c r="D367" s="20">
        <f t="shared" si="31"/>
        <v>309.46017832693434</v>
      </c>
      <c r="E367" s="20">
        <f t="shared" si="32"/>
        <v>23.389432082849687</v>
      </c>
      <c r="F367" s="38">
        <v>2655.94283724667</v>
      </c>
      <c r="G367" s="20">
        <f t="shared" si="33"/>
        <v>2164.593412356036</v>
      </c>
      <c r="H367" s="20">
        <f t="shared" si="34"/>
        <v>456.82216800642721</v>
      </c>
      <c r="I367" s="20">
        <f t="shared" si="35"/>
        <v>34.527256884206707</v>
      </c>
    </row>
    <row r="368" spans="1:9" ht="15">
      <c r="A368" s="5" t="s">
        <v>564</v>
      </c>
      <c r="B368" s="38">
        <v>2.3852665037082401E-3</v>
      </c>
      <c r="C368" s="20">
        <f t="shared" si="30"/>
        <v>1.9439922005222154E-3</v>
      </c>
      <c r="D368" s="20">
        <f t="shared" si="31"/>
        <v>4.1026583863781727E-4</v>
      </c>
      <c r="E368" s="20">
        <f t="shared" si="32"/>
        <v>3.1008464548207118E-5</v>
      </c>
      <c r="F368" s="38">
        <v>3.52110769595026E-3</v>
      </c>
      <c r="G368" s="20">
        <f t="shared" si="33"/>
        <v>2.8697027721994615E-3</v>
      </c>
      <c r="H368" s="20">
        <f t="shared" si="34"/>
        <v>6.0563052370344466E-4</v>
      </c>
      <c r="I368" s="20">
        <f t="shared" si="35"/>
        <v>4.5774400047353377E-5</v>
      </c>
    </row>
    <row r="369" spans="1:9" ht="15">
      <c r="A369" s="5" t="s">
        <v>565</v>
      </c>
      <c r="B369" s="38">
        <v>0</v>
      </c>
      <c r="C369" s="20">
        <f t="shared" si="30"/>
        <v>0</v>
      </c>
      <c r="D369" s="20">
        <f t="shared" si="31"/>
        <v>0</v>
      </c>
      <c r="E369" s="20">
        <f t="shared" si="32"/>
        <v>0</v>
      </c>
      <c r="F369" s="38">
        <v>0</v>
      </c>
      <c r="G369" s="20">
        <f t="shared" si="33"/>
        <v>0</v>
      </c>
      <c r="H369" s="20">
        <f t="shared" si="34"/>
        <v>0</v>
      </c>
      <c r="I369" s="20">
        <f t="shared" si="35"/>
        <v>0</v>
      </c>
    </row>
    <row r="370" spans="1:9" ht="15">
      <c r="A370" s="5" t="s">
        <v>566</v>
      </c>
      <c r="B370" s="38">
        <v>2.71470908920231</v>
      </c>
      <c r="C370" s="20">
        <f t="shared" si="30"/>
        <v>2.2124879076998827</v>
      </c>
      <c r="D370" s="20">
        <f t="shared" si="31"/>
        <v>0.46692996334279729</v>
      </c>
      <c r="E370" s="20">
        <f t="shared" si="32"/>
        <v>3.5291218159630031E-2</v>
      </c>
      <c r="F370" s="38">
        <v>4.0074277031081804</v>
      </c>
      <c r="G370" s="20">
        <f t="shared" si="33"/>
        <v>3.266053578033167</v>
      </c>
      <c r="H370" s="20">
        <f t="shared" si="34"/>
        <v>0.68927756493460701</v>
      </c>
      <c r="I370" s="20">
        <f t="shared" si="35"/>
        <v>5.2096560140406346E-2</v>
      </c>
    </row>
    <row r="371" spans="1:9" ht="15">
      <c r="A371" s="5" t="s">
        <v>567</v>
      </c>
      <c r="B371" s="38">
        <v>9.3921788411990801E-5</v>
      </c>
      <c r="C371" s="20">
        <f t="shared" si="30"/>
        <v>7.6546257555772494E-5</v>
      </c>
      <c r="D371" s="20">
        <f t="shared" si="31"/>
        <v>1.6154547606862418E-5</v>
      </c>
      <c r="E371" s="20">
        <f t="shared" si="32"/>
        <v>1.2209832493558804E-6</v>
      </c>
      <c r="F371" s="38">
        <v>1.38646449560558E-4</v>
      </c>
      <c r="G371" s="20">
        <f t="shared" si="33"/>
        <v>1.1299685639185476E-4</v>
      </c>
      <c r="H371" s="20">
        <f t="shared" si="34"/>
        <v>2.3847189324415974E-5</v>
      </c>
      <c r="I371" s="20">
        <f t="shared" si="35"/>
        <v>1.8024038442872539E-6</v>
      </c>
    </row>
    <row r="372" spans="1:9" ht="15">
      <c r="A372" s="5" t="s">
        <v>568</v>
      </c>
      <c r="B372" s="38">
        <v>0</v>
      </c>
      <c r="C372" s="20">
        <f t="shared" si="30"/>
        <v>0</v>
      </c>
      <c r="D372" s="20">
        <f t="shared" si="31"/>
        <v>0</v>
      </c>
      <c r="E372" s="20">
        <f t="shared" si="32"/>
        <v>0</v>
      </c>
      <c r="F372" s="38">
        <v>0</v>
      </c>
      <c r="G372" s="20">
        <f t="shared" si="33"/>
        <v>0</v>
      </c>
      <c r="H372" s="20">
        <f t="shared" si="34"/>
        <v>0</v>
      </c>
      <c r="I372" s="20">
        <f t="shared" si="35"/>
        <v>0</v>
      </c>
    </row>
  </sheetData>
  <mergeCells count="4">
    <mergeCell ref="A1:A3"/>
    <mergeCell ref="B1:I1"/>
    <mergeCell ref="B2:E2"/>
    <mergeCell ref="F2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1"/>
  <sheetViews>
    <sheetView workbookViewId="0">
      <selection activeCell="K34" sqref="K34"/>
    </sheetView>
  </sheetViews>
  <sheetFormatPr defaultRowHeight="14.25"/>
  <cols>
    <col min="1" max="1" width="23.625" customWidth="1"/>
  </cols>
  <sheetData>
    <row r="1" spans="1:8" ht="15" customHeight="1">
      <c r="A1" s="58" t="s">
        <v>0</v>
      </c>
      <c r="B1" s="53" t="s">
        <v>612</v>
      </c>
      <c r="C1" s="54"/>
      <c r="D1" s="54"/>
      <c r="E1" s="54"/>
      <c r="F1" s="54"/>
      <c r="G1" s="54"/>
      <c r="H1" s="55"/>
    </row>
    <row r="2" spans="1:8" ht="15">
      <c r="A2" s="52"/>
      <c r="B2" s="19" t="s">
        <v>574</v>
      </c>
      <c r="C2" s="19" t="s">
        <v>575</v>
      </c>
      <c r="D2" s="19" t="s">
        <v>576</v>
      </c>
      <c r="E2" s="19" t="s">
        <v>577</v>
      </c>
      <c r="F2" s="19" t="s">
        <v>578</v>
      </c>
      <c r="G2" s="19" t="s">
        <v>579</v>
      </c>
      <c r="H2" s="19" t="s">
        <v>611</v>
      </c>
    </row>
    <row r="3" spans="1:8" ht="15">
      <c r="A3" s="32" t="s">
        <v>4</v>
      </c>
      <c r="B3" s="33">
        <f>(discharge_hospital!B4+discharge_hospital!H4+discharge_hospital!N4)/3+(discharge_TestKits!B4+discharge_TestKits!G4)/2+(discharge_PPE!B4+discharge_PPE!E4+discharge_PPE!H4+discharge_PPE!K4+discharge_PPE!N4+discharge_PPE!Q4+discharge_PPE!T4+discharge_PPE!W4)/8+(discharge_Packaging!B4+discharge_Packaging!F4)/2</f>
        <v>0</v>
      </c>
      <c r="C3" s="20">
        <f>(discharge_hospital!C4+discharge_hospital!I4+discharge_hospital!O4)/3+(discharge_TestKits!C4+discharge_TestKits!H4)/2</f>
        <v>0</v>
      </c>
      <c r="D3" s="20">
        <f>(discharge_hospital!D4+discharge_hospital!J4+discharge_hospital!P4)/3</f>
        <v>0</v>
      </c>
      <c r="E3" s="20">
        <f>(discharge_hospital!E4+discharge_hospital!K4+discharge_hospital!Q4)/3+(discharge_TestKits!D4+discharge_TestKits!I4)/2+(discharge_Packaging!C4+discharge_Packaging!G4)/2</f>
        <v>0</v>
      </c>
      <c r="F3" s="20">
        <f>(discharge_hospital!F4+discharge_hospital!L4+discharge_hospital!R4)/3+(discharge_Packaging!E4+discharge_Packaging!I4)/2</f>
        <v>0</v>
      </c>
      <c r="G3" s="34">
        <f>(discharge_hospital!G4+discharge_hospital!M4+discharge_hospital!S4)/3+(discharge_TestKits!F4+discharge_TestKits!K4)/2+(discharge_PPE!C4+discharge_PPE!F4+discharge_PPE!I4+discharge_PPE!L4+discharge_PPE!O4+discharge_PPE!R4+discharge_PPE!U4+discharge_PPE!X4)/8+(discharge_Packaging!D4+discharge_Packaging!H4)/2</f>
        <v>0</v>
      </c>
      <c r="H3" s="34">
        <f>(discharge_TestKits!E4+discharge_TestKits!J4)/2+(discharge_PPE!D4+discharge_PPE!G4+discharge_PPE!J4+discharge_PPE!M4+discharge_PPE!P4+discharge_PPE!S4+discharge_PPE!V4+discharge_PPE!Y4)/8</f>
        <v>0</v>
      </c>
    </row>
    <row r="4" spans="1:8" ht="15">
      <c r="A4" s="5" t="s">
        <v>8</v>
      </c>
      <c r="B4" s="33">
        <f>(discharge_hospital!B5+discharge_hospital!H5+discharge_hospital!N5)/3+(discharge_TestKits!B5+discharge_TestKits!G5)/2+(discharge_PPE!B5+discharge_PPE!E5+discharge_PPE!H5+discharge_PPE!K5+discharge_PPE!N5+discharge_PPE!Q5+discharge_PPE!T5+discharge_PPE!W5)/8+(discharge_Packaging!B5+discharge_Packaging!F5)/2</f>
        <v>4.8977072765054672E-6</v>
      </c>
      <c r="C4" s="20">
        <f>(discharge_hospital!C5+discharge_hospital!I5+discharge_hospital!O5)/3+(discharge_TestKits!C5+discharge_TestKits!H5)/2</f>
        <v>3.3175696156847534E-8</v>
      </c>
      <c r="D4" s="20">
        <f>(discharge_hospital!D5+discharge_hospital!J5+discharge_hospital!P5)/3</f>
        <v>2.2417291831698404E-6</v>
      </c>
      <c r="E4" s="20">
        <f>(discharge_hospital!E5+discharge_hospital!K5+discharge_hospital!Q5)/3+(discharge_TestKits!D5+discharge_TestKits!I5)/2+(discharge_Packaging!C5+discharge_Packaging!G5)/2</f>
        <v>8.2642013927359359E-7</v>
      </c>
      <c r="F4" s="20">
        <f>(discharge_hospital!F5+discharge_hospital!L5+discharge_hospital!R5)/3+(discharge_Packaging!E5+discharge_Packaging!I5)/2</f>
        <v>1.3518869226204124E-6</v>
      </c>
      <c r="G4" s="34">
        <f>(discharge_hospital!G5+discharge_hospital!M5+discharge_hospital!S5)/3+(discharge_TestKits!F5+discharge_TestKits!K5)/2+(discharge_PPE!C5+discharge_PPE!F5+discharge_PPE!I5+discharge_PPE!L5+discharge_PPE!O5+discharge_PPE!R5+discharge_PPE!U5+discharge_PPE!X5)/8+(discharge_Packaging!D5+discharge_Packaging!H5)/2</f>
        <v>4.3312195230744389E-7</v>
      </c>
      <c r="H4" s="34">
        <f>(discharge_TestKits!E5+discharge_TestKits!J5)/2+(discharge_PPE!D5+discharge_PPE!G5+discharge_PPE!J5+discharge_PPE!M5+discharge_PPE!P5+discharge_PPE!S5+discharge_PPE!V5+discharge_PPE!Y5)/8</f>
        <v>1.1373382977329254E-8</v>
      </c>
    </row>
    <row r="5" spans="1:8" ht="15">
      <c r="A5" s="5" t="s">
        <v>12</v>
      </c>
      <c r="B5" s="33">
        <f>(discharge_hospital!B6+discharge_hospital!H6+discharge_hospital!N6)/3+(discharge_TestKits!B6+discharge_TestKits!G6)/2+(discharge_PPE!B6+discharge_PPE!E6+discharge_PPE!H6+discharge_PPE!K6+discharge_PPE!N6+discharge_PPE!Q6+discharge_PPE!T6+discharge_PPE!W6)/8+(discharge_Packaging!B6+discharge_Packaging!F6)/2</f>
        <v>8.8594807871453791E-7</v>
      </c>
      <c r="C5" s="20">
        <f>(discharge_hospital!C6+discharge_hospital!I6+discharge_hospital!O6)/3+(discharge_TestKits!C6+discharge_TestKits!H6)/2</f>
        <v>6.0993788227100871E-9</v>
      </c>
      <c r="D5" s="20">
        <f>(discharge_hospital!D6+discharge_hospital!J6+discharge_hospital!P6)/3</f>
        <v>4.1214374044883868E-7</v>
      </c>
      <c r="E5" s="20">
        <f>(discharge_hospital!E6+discharge_hospital!K6+discharge_hospital!Q6)/3+(discharge_TestKits!D6+discharge_TestKits!I6)/2+(discharge_Packaging!C6+discharge_Packaging!G6)/2</f>
        <v>1.4600123275801871E-7</v>
      </c>
      <c r="F5" s="20">
        <f>(discharge_hospital!F6+discharge_hospital!L6+discharge_hospital!R6)/3+(discharge_Packaging!E6+discharge_Packaging!I6)/2</f>
        <v>2.4845081721286994E-7</v>
      </c>
      <c r="G5" s="34">
        <f>(discharge_hospital!G6+discharge_hospital!M6+discharge_hospital!S6)/3+(discharge_TestKits!F6+discharge_TestKits!K6)/2+(discharge_PPE!C6+discharge_PPE!F6+discharge_PPE!I6+discharge_PPE!L6+discharge_PPE!O6+discharge_PPE!R6+discharge_PPE!U6+discharge_PPE!X6)/8+(discharge_Packaging!D6+discharge_Packaging!H6)/2</f>
        <v>7.2352442936534154E-8</v>
      </c>
      <c r="H5" s="34">
        <f>(discharge_TestKits!E6+discharge_TestKits!J6)/2+(discharge_PPE!D6+discharge_PPE!G6+discharge_PPE!J6+discharge_PPE!M6+discharge_PPE!P6+discharge_PPE!S6+discharge_PPE!V6+discharge_PPE!Y6)/8</f>
        <v>9.0046653556622784E-10</v>
      </c>
    </row>
    <row r="6" spans="1:8" ht="15">
      <c r="A6" s="5" t="s">
        <v>14</v>
      </c>
      <c r="B6" s="33">
        <f>(discharge_hospital!B7+discharge_hospital!H7+discharge_hospital!N7)/3+(discharge_TestKits!B7+discharge_TestKits!G7)/2+(discharge_PPE!B7+discharge_PPE!E7+discharge_PPE!H7+discharge_PPE!K7+discharge_PPE!N7+discharge_PPE!Q7+discharge_PPE!T7+discharge_PPE!W7)/8+(discharge_Packaging!B7+discharge_Packaging!F7)/2</f>
        <v>1.2902385989684308</v>
      </c>
      <c r="C6" s="20">
        <f>(discharge_hospital!C7+discharge_hospital!I7+discharge_hospital!O7)/3+(discharge_TestKits!C7+discharge_TestKits!H7)/2</f>
        <v>8.8929793779671598E-3</v>
      </c>
      <c r="D6" s="20">
        <f>(discharge_hospital!D7+discharge_hospital!J7+discharge_hospital!P7)/3</f>
        <v>0.60091132082549514</v>
      </c>
      <c r="E6" s="20">
        <f>(discharge_hospital!E7+discharge_hospital!K7+discharge_hospital!Q7)/3+(discharge_TestKits!D7+discharge_TestKits!I7)/2+(discharge_Packaging!C7+discharge_Packaging!G7)/2</f>
        <v>0.2122633680190304</v>
      </c>
      <c r="F6" s="20">
        <f>(discharge_hospital!F7+discharge_hospital!L7+discharge_hospital!R7)/3+(discharge_Packaging!E7+discharge_Packaging!I7)/2</f>
        <v>0.36223505050531035</v>
      </c>
      <c r="G6" s="34">
        <f>(discharge_hospital!G7+discharge_hospital!M7+discharge_hospital!S7)/3+(discharge_TestKits!F7+discharge_TestKits!K7)/2+(discharge_PPE!C7+discharge_PPE!F7+discharge_PPE!I7+discharge_PPE!L7+discharge_PPE!O7+discharge_PPE!R7+discharge_PPE!U7+discharge_PPE!X7)/8+(discharge_Packaging!D7+discharge_Packaging!H7)/2</f>
        <v>0.1047450066908784</v>
      </c>
      <c r="H6" s="34">
        <f>(discharge_TestKits!E7+discharge_TestKits!J7)/2+(discharge_PPE!D7+discharge_PPE!G7+discharge_PPE!J7+discharge_PPE!M7+discharge_PPE!P7+discharge_PPE!S7+discharge_PPE!V7+discharge_PPE!Y7)/8</f>
        <v>1.1908735497493416E-3</v>
      </c>
    </row>
    <row r="7" spans="1:8" ht="15">
      <c r="A7" s="5" t="s">
        <v>16</v>
      </c>
      <c r="B7" s="33">
        <f>(discharge_hospital!B8+discharge_hospital!H8+discharge_hospital!N8)/3+(discharge_TestKits!B8+discharge_TestKits!G8)/2+(discharge_PPE!B8+discharge_PPE!E8+discharge_PPE!H8+discharge_PPE!K8+discharge_PPE!N8+discharge_PPE!Q8+discharge_PPE!T8+discharge_PPE!W8)/8+(discharge_Packaging!B8+discharge_Packaging!F8)/2</f>
        <v>610.60104839447672</v>
      </c>
      <c r="C7" s="20">
        <f>(discharge_hospital!C8+discharge_hospital!I8+discharge_hospital!O8)/3+(discharge_TestKits!C8+discharge_TestKits!H8)/2</f>
        <v>4.3773013792575908</v>
      </c>
      <c r="D7" s="20">
        <f>(discharge_hospital!D8+discharge_hospital!J8+discharge_hospital!P8)/3</f>
        <v>280.70390841149458</v>
      </c>
      <c r="E7" s="20">
        <f>(discharge_hospital!E8+discharge_hospital!K8+discharge_hospital!Q8)/3+(discharge_TestKits!D8+discharge_TestKits!I8)/2+(discharge_Packaging!C8+discharge_Packaging!G8)/2</f>
        <v>95.162640940112652</v>
      </c>
      <c r="F7" s="20">
        <f>(discharge_hospital!F8+discharge_hospital!L8+discharge_hospital!R8)/3+(discharge_Packaging!E8+discharge_Packaging!I8)/2</f>
        <v>169.14708042896851</v>
      </c>
      <c r="G7" s="34">
        <f>(discharge_hospital!G8+discharge_hospital!M8+discharge_hospital!S8)/3+(discharge_TestKits!F8+discharge_TestKits!K8)/2+(discharge_PPE!C8+discharge_PPE!F8+discharge_PPE!I8+discharge_PPE!L8+discharge_PPE!O8+discharge_PPE!R8+discharge_PPE!U8+discharge_PPE!X8)/8+(discharge_Packaging!D8+discharge_Packaging!H8)/2</f>
        <v>58.54835113556139</v>
      </c>
      <c r="H7" s="34">
        <f>(discharge_TestKits!E8+discharge_TestKits!J8)/2+(discharge_PPE!D8+discharge_PPE!G8+discharge_PPE!J8+discharge_PPE!M8+discharge_PPE!P8+discharge_PPE!S8+discharge_PPE!V8+discharge_PPE!Y8)/8</f>
        <v>2.6617660990820058</v>
      </c>
    </row>
    <row r="8" spans="1:8" ht="15">
      <c r="A8" s="5" t="s">
        <v>19</v>
      </c>
      <c r="B8" s="33">
        <f>(discharge_hospital!B9+discharge_hospital!H9+discharge_hospital!N9)/3+(discharge_TestKits!B9+discharge_TestKits!G9)/2+(discharge_PPE!B9+discharge_PPE!E9+discharge_PPE!H9+discharge_PPE!K9+discharge_PPE!N9+discharge_PPE!Q9+discharge_PPE!T9+discharge_PPE!W9)/8+(discharge_Packaging!B9+discharge_Packaging!F9)/2</f>
        <v>1161.3849488390715</v>
      </c>
      <c r="C8" s="20">
        <f>(discharge_hospital!C9+discharge_hospital!I9+discharge_hospital!O9)/3+(discharge_TestKits!C9+discharge_TestKits!H9)/2</f>
        <v>7.6437172018222714</v>
      </c>
      <c r="D8" s="20">
        <f>(discharge_hospital!D9+discharge_hospital!J9+discharge_hospital!P9)/3</f>
        <v>459.99546866166884</v>
      </c>
      <c r="E8" s="20">
        <f>(discharge_hospital!E9+discharge_hospital!K9+discharge_hospital!Q9)/3+(discharge_TestKits!D9+discharge_TestKits!I9)/2+(discharge_Packaging!C9+discharge_Packaging!G9)/2</f>
        <v>238.4239518361083</v>
      </c>
      <c r="F8" s="20">
        <f>(discharge_hospital!F9+discharge_hospital!L9+discharge_hospital!R9)/3+(discharge_Packaging!E9+discharge_Packaging!I9)/2</f>
        <v>278.50006088932901</v>
      </c>
      <c r="G8" s="34">
        <f>(discharge_hospital!G9+discharge_hospital!M9+discharge_hospital!S9)/3+(discharge_TestKits!F9+discharge_TestKits!K9)/2+(discharge_PPE!C9+discharge_PPE!F9+discharge_PPE!I9+discharge_PPE!L9+discharge_PPE!O9+discharge_PPE!R9+discharge_PPE!U9+discharge_PPE!X9)/8+(discharge_Packaging!D9+discharge_Packaging!H9)/2</f>
        <v>162.63921043739623</v>
      </c>
      <c r="H8" s="34">
        <f>(discharge_TestKits!E9+discharge_TestKits!J9)/2+(discharge_PPE!D9+discharge_PPE!G9+discharge_PPE!J9+discharge_PPE!M9+discharge_PPE!P9+discharge_PPE!S9+discharge_PPE!V9+discharge_PPE!Y9)/8</f>
        <v>14.182539812746986</v>
      </c>
    </row>
    <row r="9" spans="1:8" ht="15">
      <c r="A9" s="32" t="s">
        <v>21</v>
      </c>
      <c r="B9" s="33">
        <f>(discharge_hospital!B10+discharge_hospital!H10+discharge_hospital!N10)/3+(discharge_TestKits!B10+discharge_TestKits!G10)/2+(discharge_PPE!B10+discharge_PPE!E10+discharge_PPE!H10+discharge_PPE!K10+discharge_PPE!N10+discharge_PPE!Q10+discharge_PPE!T10+discharge_PPE!W10)/8+(discharge_Packaging!B10+discharge_Packaging!F10)/2</f>
        <v>0</v>
      </c>
      <c r="C9" s="20">
        <f>(discharge_hospital!C10+discharge_hospital!I10+discharge_hospital!O10)/3+(discharge_TestKits!C10+discharge_TestKits!H10)/2</f>
        <v>0</v>
      </c>
      <c r="D9" s="20">
        <f>(discharge_hospital!D10+discharge_hospital!J10+discharge_hospital!P10)/3</f>
        <v>0</v>
      </c>
      <c r="E9" s="20">
        <f>(discharge_hospital!E10+discharge_hospital!K10+discharge_hospital!Q10)/3+(discharge_TestKits!D10+discharge_TestKits!I10)/2+(discharge_Packaging!C10+discharge_Packaging!G10)/2</f>
        <v>0</v>
      </c>
      <c r="F9" s="20">
        <f>(discharge_hospital!F10+discharge_hospital!L10+discharge_hospital!R10)/3+(discharge_Packaging!E10+discharge_Packaging!I10)/2</f>
        <v>0</v>
      </c>
      <c r="G9" s="34">
        <f>(discharge_hospital!G10+discharge_hospital!M10+discharge_hospital!S10)/3+(discharge_TestKits!F10+discharge_TestKits!K10)/2+(discharge_PPE!C10+discharge_PPE!F10+discharge_PPE!I10+discharge_PPE!L10+discharge_PPE!O10+discharge_PPE!R10+discharge_PPE!U10+discharge_PPE!X10)/8+(discharge_Packaging!D10+discharge_Packaging!H10)/2</f>
        <v>0</v>
      </c>
      <c r="H9" s="34">
        <f>(discharge_TestKits!E10+discharge_TestKits!J10)/2+(discharge_PPE!D10+discharge_PPE!G10+discharge_PPE!J10+discharge_PPE!M10+discharge_PPE!P10+discharge_PPE!S10+discharge_PPE!V10+discharge_PPE!Y10)/8</f>
        <v>0</v>
      </c>
    </row>
    <row r="10" spans="1:8" ht="15">
      <c r="A10" s="5" t="s">
        <v>23</v>
      </c>
      <c r="B10" s="33">
        <f>(discharge_hospital!B11+discharge_hospital!H11+discharge_hospital!N11)/3+(discharge_TestKits!B11+discharge_TestKits!G11)/2+(discharge_PPE!B11+discharge_PPE!E11+discharge_PPE!H11+discharge_PPE!K11+discharge_PPE!N11+discharge_PPE!Q11+discharge_PPE!T11+discharge_PPE!W11)/8+(discharge_Packaging!B11+discharge_Packaging!F11)/2</f>
        <v>0</v>
      </c>
      <c r="C10" s="20">
        <f>(discharge_hospital!C11+discharge_hospital!I11+discharge_hospital!O11)/3+(discharge_TestKits!C11+discharge_TestKits!H11)/2</f>
        <v>0</v>
      </c>
      <c r="D10" s="20">
        <f>(discharge_hospital!D11+discharge_hospital!J11+discharge_hospital!P11)/3</f>
        <v>0</v>
      </c>
      <c r="E10" s="20">
        <f>(discharge_hospital!E11+discharge_hospital!K11+discharge_hospital!Q11)/3+(discharge_TestKits!D11+discharge_TestKits!I11)/2+(discharge_Packaging!C11+discharge_Packaging!G11)/2</f>
        <v>0</v>
      </c>
      <c r="F10" s="20">
        <f>(discharge_hospital!F11+discharge_hospital!L11+discharge_hospital!R11)/3+(discharge_Packaging!E11+discharge_Packaging!I11)/2</f>
        <v>0</v>
      </c>
      <c r="G10" s="34">
        <f>(discharge_hospital!G11+discharge_hospital!M11+discharge_hospital!S11)/3+(discharge_TestKits!F11+discharge_TestKits!K11)/2+(discharge_PPE!C11+discharge_PPE!F11+discharge_PPE!I11+discharge_PPE!L11+discharge_PPE!O11+discharge_PPE!R11+discharge_PPE!U11+discharge_PPE!X11)/8+(discharge_Packaging!D11+discharge_Packaging!H11)/2</f>
        <v>0</v>
      </c>
      <c r="H10" s="34">
        <f>(discharge_TestKits!E11+discharge_TestKits!J11)/2+(discharge_PPE!D11+discharge_PPE!G11+discharge_PPE!J11+discharge_PPE!M11+discharge_PPE!P11+discharge_PPE!S11+discharge_PPE!V11+discharge_PPE!Y11)/8</f>
        <v>0</v>
      </c>
    </row>
    <row r="11" spans="1:8" ht="15">
      <c r="A11" s="5" t="s">
        <v>25</v>
      </c>
      <c r="B11" s="33">
        <f>(discharge_hospital!B12+discharge_hospital!H12+discharge_hospital!N12)/3+(discharge_TestKits!B12+discharge_TestKits!G12)/2+(discharge_PPE!B12+discharge_PPE!E12+discharge_PPE!H12+discharge_PPE!K12+discharge_PPE!N12+discharge_PPE!Q12+discharge_PPE!T12+discharge_PPE!W12)/8+(discharge_Packaging!B12+discharge_Packaging!F12)/2</f>
        <v>0</v>
      </c>
      <c r="C11" s="20">
        <f>(discharge_hospital!C12+discharge_hospital!I12+discharge_hospital!O12)/3+(discharge_TestKits!C12+discharge_TestKits!H12)/2</f>
        <v>0</v>
      </c>
      <c r="D11" s="20">
        <f>(discharge_hospital!D12+discharge_hospital!J12+discharge_hospital!P12)/3</f>
        <v>0</v>
      </c>
      <c r="E11" s="20">
        <f>(discharge_hospital!E12+discharge_hospital!K12+discharge_hospital!Q12)/3+(discharge_TestKits!D12+discharge_TestKits!I12)/2+(discharge_Packaging!C12+discharge_Packaging!G12)/2</f>
        <v>0</v>
      </c>
      <c r="F11" s="20">
        <f>(discharge_hospital!F12+discharge_hospital!L12+discharge_hospital!R12)/3+(discharge_Packaging!E12+discharge_Packaging!I12)/2</f>
        <v>0</v>
      </c>
      <c r="G11" s="34">
        <f>(discharge_hospital!G12+discharge_hospital!M12+discharge_hospital!S12)/3+(discharge_TestKits!F12+discharge_TestKits!K12)/2+(discharge_PPE!C12+discharge_PPE!F12+discharge_PPE!I12+discharge_PPE!L12+discharge_PPE!O12+discharge_PPE!R12+discharge_PPE!U12+discharge_PPE!X12)/8+(discharge_Packaging!D12+discharge_Packaging!H12)/2</f>
        <v>0</v>
      </c>
      <c r="H11" s="34">
        <f>(discharge_TestKits!E12+discharge_TestKits!J12)/2+(discharge_PPE!D12+discharge_PPE!G12+discharge_PPE!J12+discharge_PPE!M12+discharge_PPE!P12+discharge_PPE!S12+discharge_PPE!V12+discharge_PPE!Y12)/8</f>
        <v>0</v>
      </c>
    </row>
    <row r="12" spans="1:8" ht="15">
      <c r="A12" s="5" t="s">
        <v>27</v>
      </c>
      <c r="B12" s="33">
        <f>(discharge_hospital!B13+discharge_hospital!H13+discharge_hospital!N13)/3+(discharge_TestKits!B13+discharge_TestKits!G13)/2+(discharge_PPE!B13+discharge_PPE!E13+discharge_PPE!H13+discharge_PPE!K13+discharge_PPE!N13+discharge_PPE!Q13+discharge_PPE!T13+discharge_PPE!W13)/8+(discharge_Packaging!B13+discharge_Packaging!F13)/2</f>
        <v>2.072601290533933</v>
      </c>
      <c r="C12" s="20">
        <f>(discharge_hospital!C13+discharge_hospital!I13+discharge_hospital!O13)/3+(discharge_TestKits!C13+discharge_TestKits!H13)/2</f>
        <v>1.4285420192980418E-2</v>
      </c>
      <c r="D12" s="20">
        <f>(discharge_hospital!D13+discharge_hospital!J13+discharge_hospital!P13)/3</f>
        <v>0.96528625018281966</v>
      </c>
      <c r="E12" s="20">
        <f>(discharge_hospital!E13+discharge_hospital!K13+discharge_hospital!Q13)/3+(discharge_TestKits!D13+discharge_TestKits!I13)/2+(discharge_Packaging!C13+discharge_Packaging!G13)/2</f>
        <v>0.34097362367011769</v>
      </c>
      <c r="F12" s="20">
        <f>(discharge_hospital!F13+discharge_hospital!L13+discharge_hospital!R13)/3+(discharge_Packaging!E13+discharge_Packaging!I13)/2</f>
        <v>0.58188371806128247</v>
      </c>
      <c r="G12" s="34">
        <f>(discharge_hospital!G13+discharge_hospital!M13+discharge_hospital!S13)/3+(discharge_TestKits!F13+discharge_TestKits!K13)/2+(discharge_PPE!C13+discharge_PPE!F13+discharge_PPE!I13+discharge_PPE!L13+discharge_PPE!O13+discharge_PPE!R13+discharge_PPE!U13+discharge_PPE!X13)/8+(discharge_Packaging!D13+discharge_Packaging!H13)/2</f>
        <v>0.16825929422516972</v>
      </c>
      <c r="H12" s="34">
        <f>(discharge_TestKits!E13+discharge_TestKits!J13)/2+(discharge_PPE!D13+discharge_PPE!G13+discharge_PPE!J13+discharge_PPE!M13+discharge_PPE!P13+discharge_PPE!S13+discharge_PPE!V13+discharge_PPE!Y13)/8</f>
        <v>1.9129842015628631E-3</v>
      </c>
    </row>
    <row r="13" spans="1:8" ht="15">
      <c r="A13" s="5" t="s">
        <v>29</v>
      </c>
      <c r="B13" s="33">
        <f>(discharge_hospital!B14+discharge_hospital!H14+discharge_hospital!N14)/3+(discharge_TestKits!B14+discharge_TestKits!G14)/2+(discharge_PPE!B14+discharge_PPE!E14+discharge_PPE!H14+discharge_PPE!K14+discharge_PPE!N14+discharge_PPE!Q14+discharge_PPE!T14+discharge_PPE!W14)/8+(discharge_Packaging!B14+discharge_Packaging!F14)/2</f>
        <v>0.17550999333925432</v>
      </c>
      <c r="C13" s="20">
        <f>(discharge_hospital!C14+discharge_hospital!I14+discharge_hospital!O14)/3+(discharge_TestKits!C14+discharge_TestKits!H14)/2</f>
        <v>1.1101343167967501E-3</v>
      </c>
      <c r="D13" s="20">
        <f>(discharge_hospital!D14+discharge_hospital!J14+discharge_hospital!P14)/3</f>
        <v>7.4770223980541714E-2</v>
      </c>
      <c r="E13" s="20">
        <f>(discharge_hospital!E14+discharge_hospital!K14+discharge_hospital!Q14)/3+(discharge_TestKits!D14+discharge_TestKits!I14)/2+(discharge_Packaging!C14+discharge_Packaging!G14)/2</f>
        <v>2.516429327816521E-2</v>
      </c>
      <c r="F13" s="20">
        <f>(discharge_hospital!F14+discharge_hospital!L14+discharge_hospital!R14)/3+(discharge_Packaging!E14+discharge_Packaging!I14)/2</f>
        <v>4.505230304927748E-2</v>
      </c>
      <c r="G13" s="34">
        <f>(discharge_hospital!G14+discharge_hospital!M14+discharge_hospital!S14)/3+(discharge_TestKits!F14+discharge_TestKits!K14)/2+(discharge_PPE!C14+discharge_PPE!F14+discharge_PPE!I14+discharge_PPE!L14+discharge_PPE!O14+discharge_PPE!R14+discharge_PPE!U14+discharge_PPE!X14)/8+(discharge_Packaging!D14+discharge_Packaging!H14)/2</f>
        <v>2.6542549689303231E-2</v>
      </c>
      <c r="H13" s="34">
        <f>(discharge_TestKits!E14+discharge_TestKits!J14)/2+(discharge_PPE!D14+discharge_PPE!G14+discharge_PPE!J14+discharge_PPE!M14+discharge_PPE!P14+discharge_PPE!S14+discharge_PPE!V14+discharge_PPE!Y14)/8</f>
        <v>2.8704890251699221E-3</v>
      </c>
    </row>
    <row r="14" spans="1:8" ht="15">
      <c r="A14" s="5" t="s">
        <v>32</v>
      </c>
      <c r="B14" s="33">
        <f>(discharge_hospital!B15+discharge_hospital!H15+discharge_hospital!N15)/3+(discharge_TestKits!B15+discharge_TestKits!G15)/2+(discharge_PPE!B15+discharge_PPE!E15+discharge_PPE!H15+discharge_PPE!K15+discharge_PPE!N15+discharge_PPE!Q15+discharge_PPE!T15+discharge_PPE!W15)/8+(discharge_Packaging!B15+discharge_Packaging!F15)/2</f>
        <v>0</v>
      </c>
      <c r="C14" s="20">
        <f>(discharge_hospital!C15+discharge_hospital!I15+discharge_hospital!O15)/3+(discharge_TestKits!C15+discharge_TestKits!H15)/2</f>
        <v>0</v>
      </c>
      <c r="D14" s="20">
        <f>(discharge_hospital!D15+discharge_hospital!J15+discharge_hospital!P15)/3</f>
        <v>0</v>
      </c>
      <c r="E14" s="20">
        <f>(discharge_hospital!E15+discharge_hospital!K15+discharge_hospital!Q15)/3+(discharge_TestKits!D15+discharge_TestKits!I15)/2+(discharge_Packaging!C15+discharge_Packaging!G15)/2</f>
        <v>0</v>
      </c>
      <c r="F14" s="20">
        <f>(discharge_hospital!F15+discharge_hospital!L15+discharge_hospital!R15)/3+(discharge_Packaging!E15+discharge_Packaging!I15)/2</f>
        <v>0</v>
      </c>
      <c r="G14" s="34">
        <f>(discharge_hospital!G15+discharge_hospital!M15+discharge_hospital!S15)/3+(discharge_TestKits!F15+discharge_TestKits!K15)/2+(discharge_PPE!C15+discharge_PPE!F15+discharge_PPE!I15+discharge_PPE!L15+discharge_PPE!O15+discharge_PPE!R15+discharge_PPE!U15+discharge_PPE!X15)/8+(discharge_Packaging!D15+discharge_Packaging!H15)/2</f>
        <v>0</v>
      </c>
      <c r="H14" s="34">
        <f>(discharge_TestKits!E15+discharge_TestKits!J15)/2+(discharge_PPE!D15+discharge_PPE!G15+discharge_PPE!J15+discharge_PPE!M15+discharge_PPE!P15+discharge_PPE!S15+discharge_PPE!V15+discharge_PPE!Y15)/8</f>
        <v>0</v>
      </c>
    </row>
    <row r="15" spans="1:8" ht="15">
      <c r="A15" s="5" t="s">
        <v>36</v>
      </c>
      <c r="B15" s="33">
        <f>(discharge_hospital!B16+discharge_hospital!H16+discharge_hospital!N16)/3+(discharge_TestKits!B16+discharge_TestKits!G16)/2+(discharge_PPE!B16+discharge_PPE!E16+discharge_PPE!H16+discharge_PPE!K16+discharge_PPE!N16+discharge_PPE!Q16+discharge_PPE!T16+discharge_PPE!W16)/8+(discharge_Packaging!B16+discharge_Packaging!F16)/2</f>
        <v>91.018070766767721</v>
      </c>
      <c r="C15" s="20">
        <f>(discharge_hospital!C16+discharge_hospital!I16+discharge_hospital!O16)/3+(discharge_TestKits!C16+discharge_TestKits!H16)/2</f>
        <v>0.67675477978685616</v>
      </c>
      <c r="D15" s="20">
        <f>(discharge_hospital!D16+discharge_hospital!J16+discharge_hospital!P16)/3</f>
        <v>42.622866894660262</v>
      </c>
      <c r="E15" s="20">
        <f>(discharge_hospital!E16+discharge_hospital!K16+discharge_hospital!Q16)/3+(discharge_TestKits!D16+discharge_TestKits!I16)/2+(discharge_Packaging!C16+discharge_Packaging!G16)/2</f>
        <v>14.330675044679568</v>
      </c>
      <c r="F15" s="20">
        <f>(discharge_hospital!F16+discharge_hospital!L16+discharge_hospital!R16)/3+(discharge_Packaging!E16+discharge_Packaging!I16)/2</f>
        <v>25.68185425999614</v>
      </c>
      <c r="G15" s="34">
        <f>(discharge_hospital!G16+discharge_hospital!M16+discharge_hospital!S16)/3+(discharge_TestKits!F16+discharge_TestKits!K16)/2+(discharge_PPE!C16+discharge_PPE!F16+discharge_PPE!I16+discharge_PPE!L16+discharge_PPE!O16+discharge_PPE!R16+discharge_PPE!U16+discharge_PPE!X16)/8+(discharge_Packaging!D16+discharge_Packaging!H16)/2</f>
        <v>7.5579757109797647</v>
      </c>
      <c r="H15" s="34">
        <f>(discharge_TestKits!E16+discharge_TestKits!J16)/2+(discharge_PPE!D16+discharge_PPE!G16+discharge_PPE!J16+discharge_PPE!M16+discharge_PPE!P16+discharge_PPE!S16+discharge_PPE!V16+discharge_PPE!Y16)/8</f>
        <v>0.1479440766651203</v>
      </c>
    </row>
    <row r="16" spans="1:8" ht="15">
      <c r="A16" s="5" t="s">
        <v>40</v>
      </c>
      <c r="B16" s="33">
        <f>(discharge_hospital!B17+discharge_hospital!H17+discharge_hospital!N17)/3+(discharge_TestKits!B17+discharge_TestKits!G17)/2+(discharge_PPE!B17+discharge_PPE!E17+discharge_PPE!H17+discharge_PPE!K17+discharge_PPE!N17+discharge_PPE!Q17+discharge_PPE!T17+discharge_PPE!W17)/8+(discharge_Packaging!B17+discharge_Packaging!F17)/2</f>
        <v>5.5689865152988922</v>
      </c>
      <c r="C16" s="20">
        <f>(discharge_hospital!C17+discharge_hospital!I17+discharge_hospital!O17)/3+(discharge_TestKits!C17+discharge_TestKits!H17)/2</f>
        <v>4.1270878300524019E-2</v>
      </c>
      <c r="D16" s="20">
        <f>(discharge_hospital!D17+discharge_hospital!J17+discharge_hospital!P17)/3</f>
        <v>2.5929018205045211</v>
      </c>
      <c r="E16" s="20">
        <f>(discharge_hospital!E17+discharge_hospital!K17+discharge_hospital!Q17)/3+(discharge_TestKits!D17+discharge_TestKits!I17)/2+(discharge_Packaging!C17+discharge_Packaging!G17)/2</f>
        <v>0.87182825324588531</v>
      </c>
      <c r="F16" s="20">
        <f>(discharge_hospital!F17+discharge_hospital!L17+discharge_hospital!R17)/3+(discharge_Packaging!E17+discharge_Packaging!I17)/2</f>
        <v>1.5623198449697606</v>
      </c>
      <c r="G16" s="34">
        <f>(discharge_hospital!G17+discharge_hospital!M17+discharge_hospital!S17)/3+(discharge_TestKits!F17+discharge_TestKits!K17)/2+(discharge_PPE!C17+discharge_PPE!F17+discharge_PPE!I17+discharge_PPE!L17+discharge_PPE!O17+discharge_PPE!R17+discharge_PPE!U17+discharge_PPE!X17)/8+(discharge_Packaging!D17+discharge_Packaging!H17)/2</f>
        <v>0.48639109240998996</v>
      </c>
      <c r="H16" s="34">
        <f>(discharge_TestKits!E17+discharge_TestKits!J17)/2+(discharge_PPE!D17+discharge_PPE!G17+discharge_PPE!J17+discharge_PPE!M17+discharge_PPE!P17+discharge_PPE!S17+discharge_PPE!V17+discharge_PPE!Y17)/8</f>
        <v>1.4274625868210678E-2</v>
      </c>
    </row>
    <row r="17" spans="1:8" ht="15">
      <c r="A17" s="5" t="s">
        <v>43</v>
      </c>
      <c r="B17" s="33">
        <f>(discharge_hospital!B18+discharge_hospital!H18+discharge_hospital!N18)/3+(discharge_TestKits!B18+discharge_TestKits!G18)/2+(discharge_PPE!B18+discharge_PPE!E18+discharge_PPE!H18+discharge_PPE!K18+discharge_PPE!N18+discharge_PPE!Q18+discharge_PPE!T18+discharge_PPE!W18)/8+(discharge_Packaging!B18+discharge_Packaging!F18)/2</f>
        <v>2.9246224272268374E-7</v>
      </c>
      <c r="C17" s="20">
        <f>(discharge_hospital!C18+discharge_hospital!I18+discharge_hospital!O18)/3+(discharge_TestKits!C18+discharge_TestKits!H18)/2</f>
        <v>1.981057248656318E-9</v>
      </c>
      <c r="D17" s="20">
        <f>(discharge_hospital!D18+discharge_hospital!J18+discharge_hospital!P18)/3</f>
        <v>1.3386286837349119E-7</v>
      </c>
      <c r="E17" s="20">
        <f>(discharge_hospital!E18+discharge_hospital!K18+discharge_hospital!Q18)/3+(discharge_TestKits!D18+discharge_TestKits!I18)/2+(discharge_Packaging!C18+discharge_Packaging!G18)/2</f>
        <v>4.9348945071212872E-8</v>
      </c>
      <c r="F17" s="20">
        <f>(discharge_hospital!F18+discharge_hospital!L18+discharge_hospital!R18)/3+(discharge_Packaging!E18+discharge_Packaging!I18)/2</f>
        <v>8.0726727624917438E-8</v>
      </c>
      <c r="G17" s="34">
        <f>(discharge_hospital!G18+discharge_hospital!M18+discharge_hospital!S18)/3+(discharge_TestKits!F18+discharge_TestKits!K18)/2+(discharge_PPE!C18+discharge_PPE!F18+discharge_PPE!I18+discharge_PPE!L18+discharge_PPE!O18+discharge_PPE!R18+discharge_PPE!U18+discharge_PPE!X18)/8+(discharge_Packaging!D18+discharge_Packaging!H18)/2</f>
        <v>2.5863492935135798E-8</v>
      </c>
      <c r="H17" s="34">
        <f>(discharge_TestKits!E18+discharge_TestKits!J18)/2+(discharge_PPE!D18+discharge_PPE!G18+discharge_PPE!J18+discharge_PPE!M18+discharge_PPE!P18+discharge_PPE!S18+discharge_PPE!V18+discharge_PPE!Y18)/8</f>
        <v>6.7915146927013441E-10</v>
      </c>
    </row>
    <row r="18" spans="1:8" ht="15">
      <c r="A18" s="5" t="s">
        <v>44</v>
      </c>
      <c r="B18" s="33">
        <f>(discharge_hospital!B19+discharge_hospital!H19+discharge_hospital!N19)/3+(discharge_TestKits!B19+discharge_TestKits!G19)/2+(discharge_PPE!B19+discharge_PPE!E19+discharge_PPE!H19+discharge_PPE!K19+discharge_PPE!N19+discharge_PPE!Q19+discharge_PPE!T19+discharge_PPE!W19)/8+(discharge_Packaging!B19+discharge_Packaging!F19)/2</f>
        <v>0</v>
      </c>
      <c r="C18" s="20">
        <f>(discharge_hospital!C19+discharge_hospital!I19+discharge_hospital!O19)/3+(discharge_TestKits!C19+discharge_TestKits!H19)/2</f>
        <v>0</v>
      </c>
      <c r="D18" s="20">
        <f>(discharge_hospital!D19+discharge_hospital!J19+discharge_hospital!P19)/3</f>
        <v>0</v>
      </c>
      <c r="E18" s="20">
        <f>(discharge_hospital!E19+discharge_hospital!K19+discharge_hospital!Q19)/3+(discharge_TestKits!D19+discharge_TestKits!I19)/2+(discharge_Packaging!C19+discharge_Packaging!G19)/2</f>
        <v>0</v>
      </c>
      <c r="F18" s="20">
        <f>(discharge_hospital!F19+discharge_hospital!L19+discharge_hospital!R19)/3+(discharge_Packaging!E19+discharge_Packaging!I19)/2</f>
        <v>0</v>
      </c>
      <c r="G18" s="34">
        <f>(discharge_hospital!G19+discharge_hospital!M19+discharge_hospital!S19)/3+(discharge_TestKits!F19+discharge_TestKits!K19)/2+(discharge_PPE!C19+discharge_PPE!F19+discharge_PPE!I19+discharge_PPE!L19+discharge_PPE!O19+discharge_PPE!R19+discharge_PPE!U19+discharge_PPE!X19)/8+(discharge_Packaging!D19+discharge_Packaging!H19)/2</f>
        <v>0</v>
      </c>
      <c r="H18" s="34">
        <f>(discharge_TestKits!E19+discharge_TestKits!J19)/2+(discharge_PPE!D19+discharge_PPE!G19+discharge_PPE!J19+discharge_PPE!M19+discharge_PPE!P19+discharge_PPE!S19+discharge_PPE!V19+discharge_PPE!Y19)/8</f>
        <v>0</v>
      </c>
    </row>
    <row r="19" spans="1:8" ht="15">
      <c r="A19" s="5" t="s">
        <v>46</v>
      </c>
      <c r="B19" s="33">
        <f>(discharge_hospital!B20+discharge_hospital!H20+discharge_hospital!N20)/3+(discharge_TestKits!B20+discharge_TestKits!G20)/2+(discharge_PPE!B20+discharge_PPE!E20+discharge_PPE!H20+discharge_PPE!K20+discharge_PPE!N20+discharge_PPE!Q20+discharge_PPE!T20+discharge_PPE!W20)/8+(discharge_Packaging!B20+discharge_Packaging!F20)/2</f>
        <v>4.4468261013061027E-5</v>
      </c>
      <c r="C19" s="20">
        <f>(discharge_hospital!C20+discharge_hospital!I20+discharge_hospital!O20)/3+(discharge_TestKits!C20+discharge_TestKits!H20)/2</f>
        <v>3.3482012954608253E-7</v>
      </c>
      <c r="D19" s="20">
        <f>(discharge_hospital!D20+discharge_hospital!J20+discharge_hospital!P20)/3</f>
        <v>2.0827750540535275E-5</v>
      </c>
      <c r="E19" s="20">
        <f>(discharge_hospital!E20+discharge_hospital!K20+discharge_hospital!Q20)/3+(discharge_TestKits!D20+discharge_TestKits!I20)/2+(discharge_Packaging!C20+discharge_Packaging!G20)/2</f>
        <v>7.0063953285782901E-6</v>
      </c>
      <c r="F19" s="20">
        <f>(discharge_hospital!F20+discharge_hospital!L20+discharge_hospital!R20)/3+(discharge_Packaging!E20+discharge_Packaging!I20)/2</f>
        <v>1.2549544858717207E-5</v>
      </c>
      <c r="G19" s="34">
        <f>(discharge_hospital!G20+discharge_hospital!M20+discharge_hospital!S20)/3+(discharge_TestKits!F20+discharge_TestKits!K20)/2+(discharge_PPE!C20+discharge_PPE!F20+discharge_PPE!I20+discharge_PPE!L20+discharge_PPE!O20+discharge_PPE!R20+discharge_PPE!U20+discharge_PPE!X20)/8+(discharge_Packaging!D20+discharge_Packaging!H20)/2</f>
        <v>3.6795977832261709E-6</v>
      </c>
      <c r="H19" s="34">
        <f>(discharge_TestKits!E20+discharge_TestKits!J20)/2+(discharge_PPE!D20+discharge_PPE!G20+discharge_PPE!J20+discharge_PPE!M20+discharge_PPE!P20+discharge_PPE!S20+discharge_PPE!V20+discharge_PPE!Y20)/8</f>
        <v>7.015237245800267E-8</v>
      </c>
    </row>
    <row r="20" spans="1:8" ht="15">
      <c r="A20" s="5" t="s">
        <v>48</v>
      </c>
      <c r="B20" s="33">
        <f>(discharge_hospital!B21+discharge_hospital!H21+discharge_hospital!N21)/3+(discharge_TestKits!B21+discharge_TestKits!G21)/2+(discharge_PPE!B21+discharge_PPE!E21+discharge_PPE!H21+discharge_PPE!K21+discharge_PPE!N21+discharge_PPE!Q21+discharge_PPE!T21+discharge_PPE!W21)/8+(discharge_Packaging!B21+discharge_Packaging!F21)/2</f>
        <v>0</v>
      </c>
      <c r="C20" s="20">
        <f>(discharge_hospital!C21+discharge_hospital!I21+discharge_hospital!O21)/3+(discharge_TestKits!C21+discharge_TestKits!H21)/2</f>
        <v>0</v>
      </c>
      <c r="D20" s="20">
        <f>(discharge_hospital!D21+discharge_hospital!J21+discharge_hospital!P21)/3</f>
        <v>0</v>
      </c>
      <c r="E20" s="20">
        <f>(discharge_hospital!E21+discharge_hospital!K21+discharge_hospital!Q21)/3+(discharge_TestKits!D21+discharge_TestKits!I21)/2+(discharge_Packaging!C21+discharge_Packaging!G21)/2</f>
        <v>0</v>
      </c>
      <c r="F20" s="20">
        <f>(discharge_hospital!F21+discharge_hospital!L21+discharge_hospital!R21)/3+(discharge_Packaging!E21+discharge_Packaging!I21)/2</f>
        <v>0</v>
      </c>
      <c r="G20" s="34">
        <f>(discharge_hospital!G21+discharge_hospital!M21+discharge_hospital!S21)/3+(discharge_TestKits!F21+discharge_TestKits!K21)/2+(discharge_PPE!C21+discharge_PPE!F21+discharge_PPE!I21+discharge_PPE!L21+discharge_PPE!O21+discharge_PPE!R21+discharge_PPE!U21+discharge_PPE!X21)/8+(discharge_Packaging!D21+discharge_Packaging!H21)/2</f>
        <v>0</v>
      </c>
      <c r="H20" s="34">
        <f>(discharge_TestKits!E21+discharge_TestKits!J21)/2+(discharge_PPE!D21+discharge_PPE!G21+discharge_PPE!J21+discharge_PPE!M21+discharge_PPE!P21+discharge_PPE!S21+discharge_PPE!V21+discharge_PPE!Y21)/8</f>
        <v>0</v>
      </c>
    </row>
    <row r="21" spans="1:8" ht="15">
      <c r="A21" s="5" t="s">
        <v>49</v>
      </c>
      <c r="B21" s="33">
        <f>(discharge_hospital!B22+discharge_hospital!H22+discharge_hospital!N22)/3+(discharge_TestKits!B22+discharge_TestKits!G22)/2+(discharge_PPE!B22+discharge_PPE!E22+discharge_PPE!H22+discharge_PPE!K22+discharge_PPE!N22+discharge_PPE!Q22+discharge_PPE!T22+discharge_PPE!W22)/8+(discharge_Packaging!B22+discharge_Packaging!F22)/2</f>
        <v>22.483187572560123</v>
      </c>
      <c r="C21" s="20">
        <f>(discharge_hospital!C22+discharge_hospital!I22+discharge_hospital!O22)/3+(discharge_TestKits!C22+discharge_TestKits!H22)/2</f>
        <v>0.1422104667683036</v>
      </c>
      <c r="D21" s="20">
        <f>(discharge_hospital!D22+discharge_hospital!J22+discharge_hospital!P22)/3</f>
        <v>9.5782179613408136</v>
      </c>
      <c r="E21" s="20">
        <f>(discharge_hospital!E22+discharge_hospital!K22+discharge_hospital!Q22)/3+(discharge_TestKits!D22+discharge_TestKits!I22)/2+(discharge_Packaging!C22+discharge_Packaging!G22)/2</f>
        <v>3.2235972159732413</v>
      </c>
      <c r="F21" s="20">
        <f>(discharge_hospital!F22+discharge_hospital!L22+discharge_hospital!R22)/3+(discharge_Packaging!E22+discharge_Packaging!I22)/2</f>
        <v>5.7712917695506514</v>
      </c>
      <c r="G21" s="34">
        <f>(discharge_hospital!G22+discharge_hospital!M22+discharge_hospital!S22)/3+(discharge_TestKits!F22+discharge_TestKits!K22)/2+(discharge_PPE!C22+discharge_PPE!F22+discharge_PPE!I22+discharge_PPE!L22+discharge_PPE!O22+discharge_PPE!R22+discharge_PPE!U22+discharge_PPE!X22)/8+(discharge_Packaging!D22+discharge_Packaging!H22)/2</f>
        <v>3.4001546690568492</v>
      </c>
      <c r="H21" s="34">
        <f>(discharge_TestKits!E22+discharge_TestKits!J22)/2+(discharge_PPE!D22+discharge_PPE!G22+discharge_PPE!J22+discharge_PPE!M22+discharge_PPE!P22+discharge_PPE!S22+discharge_PPE!V22+discharge_PPE!Y22)/8</f>
        <v>0.36771548987026403</v>
      </c>
    </row>
    <row r="22" spans="1:8" ht="15">
      <c r="A22" s="5" t="s">
        <v>50</v>
      </c>
      <c r="B22" s="33">
        <f>(discharge_hospital!B23+discharge_hospital!H23+discharge_hospital!N23)/3+(discharge_TestKits!B23+discharge_TestKits!G23)/2+(discharge_PPE!B23+discharge_PPE!E23+discharge_PPE!H23+discharge_PPE!K23+discharge_PPE!N23+discharge_PPE!Q23+discharge_PPE!T23+discharge_PPE!W23)/8+(discharge_Packaging!B23+discharge_Packaging!F23)/2</f>
        <v>0</v>
      </c>
      <c r="C22" s="20">
        <f>(discharge_hospital!C23+discharge_hospital!I23+discharge_hospital!O23)/3+(discharge_TestKits!C23+discharge_TestKits!H23)/2</f>
        <v>0</v>
      </c>
      <c r="D22" s="20">
        <f>(discharge_hospital!D23+discharge_hospital!J23+discharge_hospital!P23)/3</f>
        <v>0</v>
      </c>
      <c r="E22" s="20">
        <f>(discharge_hospital!E23+discharge_hospital!K23+discharge_hospital!Q23)/3+(discharge_TestKits!D23+discharge_TestKits!I23)/2+(discharge_Packaging!C23+discharge_Packaging!G23)/2</f>
        <v>0</v>
      </c>
      <c r="F22" s="20">
        <f>(discharge_hospital!F23+discharge_hospital!L23+discharge_hospital!R23)/3+(discharge_Packaging!E23+discharge_Packaging!I23)/2</f>
        <v>0</v>
      </c>
      <c r="G22" s="34">
        <f>(discharge_hospital!G23+discharge_hospital!M23+discharge_hospital!S23)/3+(discharge_TestKits!F23+discharge_TestKits!K23)/2+(discharge_PPE!C23+discharge_PPE!F23+discharge_PPE!I23+discharge_PPE!L23+discharge_PPE!O23+discharge_PPE!R23+discharge_PPE!U23+discharge_PPE!X23)/8+(discharge_Packaging!D23+discharge_Packaging!H23)/2</f>
        <v>0</v>
      </c>
      <c r="H22" s="34">
        <f>(discharge_TestKits!E23+discharge_TestKits!J23)/2+(discharge_PPE!D23+discharge_PPE!G23+discharge_PPE!J23+discharge_PPE!M23+discharge_PPE!P23+discharge_PPE!S23+discharge_PPE!V23+discharge_PPE!Y23)/8</f>
        <v>0</v>
      </c>
    </row>
    <row r="23" spans="1:8" ht="15">
      <c r="A23" s="5" t="s">
        <v>54</v>
      </c>
      <c r="B23" s="33">
        <f>(discharge_hospital!B24+discharge_hospital!H24+discharge_hospital!N24)/3+(discharge_TestKits!B24+discharge_TestKits!G24)/2+(discharge_PPE!B24+discharge_PPE!E24+discharge_PPE!H24+discharge_PPE!K24+discharge_PPE!N24+discharge_PPE!Q24+discharge_PPE!T24+discharge_PPE!W24)/8+(discharge_Packaging!B24+discharge_Packaging!F24)/2</f>
        <v>6.1816831082525857E-2</v>
      </c>
      <c r="C23" s="20">
        <f>(discharge_hospital!C24+discharge_hospital!I24+discharge_hospital!O24)/3+(discharge_TestKits!C24+discharge_TestKits!H24)/2</f>
        <v>4.0698562121480801E-4</v>
      </c>
      <c r="D23" s="20">
        <f>(discharge_hospital!D24+discharge_hospital!J24+discharge_hospital!P24)/3</f>
        <v>5.4196979830084145E-3</v>
      </c>
      <c r="E23" s="20">
        <f>(discharge_hospital!E24+discharge_hospital!K24+discharge_hospital!Q24)/3+(discharge_TestKits!D24+discharge_TestKits!I24)/2+(discharge_Packaging!C24+discharge_Packaging!G24)/2</f>
        <v>1.842483590111005E-3</v>
      </c>
      <c r="F23" s="20">
        <f>(discharge_hospital!F24+discharge_hospital!L24+discharge_hospital!R24)/3+(discharge_Packaging!E24+discharge_Packaging!I24)/2</f>
        <v>3.2655685521298054E-3</v>
      </c>
      <c r="G23" s="34">
        <f>(discharge_hospital!G24+discharge_hospital!M24+discharge_hospital!S24)/3+(discharge_TestKits!F24+discharge_TestKits!K24)/2+(discharge_PPE!C24+discharge_PPE!F24+discharge_PPE!I24+discharge_PPE!L24+discharge_PPE!O24+discharge_PPE!R24+discharge_PPE!U24+discharge_PPE!X24)/8+(discharge_Packaging!D24+discharge_Packaging!H24)/2</f>
        <v>4.2583866211679686E-2</v>
      </c>
      <c r="H23" s="34">
        <f>(discharge_TestKits!E24+discharge_TestKits!J24)/2+(discharge_PPE!D24+discharge_PPE!G24+discharge_PPE!J24+discharge_PPE!M24+discharge_PPE!P24+discharge_PPE!S24+discharge_PPE!V24+discharge_PPE!Y24)/8</f>
        <v>8.2982291243821355E-3</v>
      </c>
    </row>
    <row r="24" spans="1:8" ht="15">
      <c r="A24" s="5" t="s">
        <v>58</v>
      </c>
      <c r="B24" s="33">
        <f>(discharge_hospital!B25+discharge_hospital!H25+discharge_hospital!N25)/3+(discharge_TestKits!B25+discharge_TestKits!G25)/2+(discharge_PPE!B25+discharge_PPE!E25+discharge_PPE!H25+discharge_PPE!K25+discharge_PPE!N25+discharge_PPE!Q25+discharge_PPE!T25+discharge_PPE!W25)/8+(discharge_Packaging!B25+discharge_Packaging!F25)/2</f>
        <v>31.025798499726086</v>
      </c>
      <c r="C24" s="20">
        <f>(discharge_hospital!C25+discharge_hospital!I25+discharge_hospital!O25)/3+(discharge_TestKits!C25+discharge_TestKits!H25)/2</f>
        <v>0.18768471849899804</v>
      </c>
      <c r="D24" s="20">
        <f>(discharge_hospital!D25+discharge_hospital!J25+discharge_hospital!P25)/3</f>
        <v>12.063283108548388</v>
      </c>
      <c r="E24" s="20">
        <f>(discharge_hospital!E25+discharge_hospital!K25+discharge_hospital!Q25)/3+(discharge_TestKits!D25+discharge_TestKits!I25)/2+(discharge_Packaging!C25+discharge_Packaging!G25)/2</f>
        <v>4.0556778567872742</v>
      </c>
      <c r="F24" s="20">
        <f>(discharge_hospital!F25+discharge_hospital!L25+discharge_hospital!R25)/3+(discharge_Packaging!E25+discharge_Packaging!I25)/2</f>
        <v>7.2685743888716514</v>
      </c>
      <c r="G24" s="34">
        <f>(discharge_hospital!G25+discharge_hospital!M25+discharge_hospital!S25)/3+(discharge_TestKits!F25+discharge_TestKits!K25)/2+(discharge_PPE!C25+discharge_PPE!F25+discharge_PPE!I25+discharge_PPE!L25+discharge_PPE!O25+discharge_PPE!R25+discharge_PPE!U25+discharge_PPE!X25)/8+(discharge_Packaging!D25+discharge_Packaging!H25)/2</f>
        <v>6.5397145566550616</v>
      </c>
      <c r="H24" s="34">
        <f>(discharge_TestKits!E25+discharge_TestKits!J25)/2+(discharge_PPE!D25+discharge_PPE!G25+discharge_PPE!J25+discharge_PPE!M25+discharge_PPE!P25+discharge_PPE!S25+discharge_PPE!V25+discharge_PPE!Y25)/8</f>
        <v>0.91086387036470906</v>
      </c>
    </row>
    <row r="25" spans="1:8" ht="15">
      <c r="A25" s="5" t="s">
        <v>61</v>
      </c>
      <c r="B25" s="33">
        <f>(discharge_hospital!B26+discharge_hospital!H26+discharge_hospital!N26)/3+(discharge_TestKits!B26+discharge_TestKits!G26)/2+(discharge_PPE!B26+discharge_PPE!E26+discharge_PPE!H26+discharge_PPE!K26+discharge_PPE!N26+discharge_PPE!Q26+discharge_PPE!T26+discharge_PPE!W26)/8+(discharge_Packaging!B26+discharge_Packaging!F26)/2</f>
        <v>349.09038652971617</v>
      </c>
      <c r="C25" s="20">
        <f>(discharge_hospital!C26+discharge_hospital!I26+discharge_hospital!O26)/3+(discharge_TestKits!C26+discharge_TestKits!H26)/2</f>
        <v>0.85008426663894898</v>
      </c>
      <c r="D25" s="20">
        <f>(discharge_hospital!D26+discharge_hospital!J26+discharge_hospital!P26)/3</f>
        <v>40.421233736354473</v>
      </c>
      <c r="E25" s="20">
        <f>(discharge_hospital!E26+discharge_hospital!K26+discharge_hospital!Q26)/3+(discharge_TestKits!D26+discharge_TestKits!I26)/2+(discharge_Packaging!C26+discharge_Packaging!G26)/2</f>
        <v>123.90447813643189</v>
      </c>
      <c r="F25" s="20">
        <f>(discharge_hospital!F26+discharge_hospital!L26+discharge_hospital!R26)/3+(discharge_Packaging!E26+discharge_Packaging!I26)/2</f>
        <v>26.114689383916534</v>
      </c>
      <c r="G25" s="34">
        <f>(discharge_hospital!G26+discharge_hospital!M26+discharge_hospital!S26)/3+(discharge_TestKits!F26+discharge_TestKits!K26)/2+(discharge_PPE!C26+discharge_PPE!F26+discharge_PPE!I26+discharge_PPE!L26+discharge_PPE!O26+discharge_PPE!R26+discharge_PPE!U26+discharge_PPE!X26)/8+(discharge_Packaging!D26+discharge_Packaging!H26)/2</f>
        <v>136.63892809738439</v>
      </c>
      <c r="H25" s="34">
        <f>(discharge_TestKits!E26+discharge_TestKits!J26)/2+(discharge_PPE!D26+discharge_PPE!G26+discharge_PPE!J26+discharge_PPE!M26+discharge_PPE!P26+discharge_PPE!S26+discharge_PPE!V26+discharge_PPE!Y26)/8</f>
        <v>21.160972908989905</v>
      </c>
    </row>
    <row r="26" spans="1:8" ht="15">
      <c r="A26" s="5" t="s">
        <v>64</v>
      </c>
      <c r="B26" s="33">
        <f>(discharge_hospital!B27+discharge_hospital!H27+discharge_hospital!N27)/3+(discharge_TestKits!B27+discharge_TestKits!G27)/2+(discharge_PPE!B27+discharge_PPE!E27+discharge_PPE!H27+discharge_PPE!K27+discharge_PPE!N27+discharge_PPE!Q27+discharge_PPE!T27+discharge_PPE!W27)/8+(discharge_Packaging!B27+discharge_Packaging!F27)/2</f>
        <v>300.95721778134543</v>
      </c>
      <c r="C26" s="20">
        <f>(discharge_hospital!C27+discharge_hospital!I27+discharge_hospital!O27)/3+(discharge_TestKits!C27+discharge_TestKits!H27)/2</f>
        <v>1.8205839472602827</v>
      </c>
      <c r="D26" s="20">
        <f>(discharge_hospital!D27+discharge_hospital!J27+discharge_hospital!P27)/3</f>
        <v>117.01655709810258</v>
      </c>
      <c r="E26" s="20">
        <f>(discharge_hospital!E27+discharge_hospital!K27+discharge_hospital!Q27)/3+(discharge_TestKits!D27+discharge_TestKits!I27)/2+(discharge_Packaging!C27+discharge_Packaging!G27)/2</f>
        <v>39.340986631073626</v>
      </c>
      <c r="F26" s="20">
        <f>(discharge_hospital!F27+discharge_hospital!L27+discharge_hospital!R27)/3+(discharge_Packaging!E27+discharge_Packaging!I27)/2</f>
        <v>70.50680501682713</v>
      </c>
      <c r="G26" s="34">
        <f>(discharge_hospital!G27+discharge_hospital!M27+discharge_hospital!S27)/3+(discharge_TestKits!F27+discharge_TestKits!K27)/2+(discharge_PPE!C27+discharge_PPE!F27+discharge_PPE!I27+discharge_PPE!L27+discharge_PPE!O27+discharge_PPE!R27+discharge_PPE!U27+discharge_PPE!X27)/8+(discharge_Packaging!D27+discharge_Packaging!H27)/2</f>
        <v>63.436700849857189</v>
      </c>
      <c r="H26" s="34">
        <f>(discharge_TestKits!E27+discharge_TestKits!J27)/2+(discharge_PPE!D27+discharge_PPE!G27+discharge_PPE!J27+discharge_PPE!M27+discharge_PPE!P27+discharge_PPE!S27+discharge_PPE!V27+discharge_PPE!Y27)/8</f>
        <v>8.835584238224552</v>
      </c>
    </row>
    <row r="27" spans="1:8" ht="15">
      <c r="A27" s="5" t="s">
        <v>66</v>
      </c>
      <c r="B27" s="33">
        <f>(discharge_hospital!B28+discharge_hospital!H28+discharge_hospital!N28)/3+(discharge_TestKits!B28+discharge_TestKits!G28)/2+(discharge_PPE!B28+discharge_PPE!E28+discharge_PPE!H28+discharge_PPE!K28+discharge_PPE!N28+discharge_PPE!Q28+discharge_PPE!T28+discharge_PPE!W28)/8+(discharge_Packaging!B28+discharge_Packaging!F28)/2</f>
        <v>0.67937837565194403</v>
      </c>
      <c r="C27" s="20">
        <f>(discharge_hospital!C28+discharge_hospital!I28+discharge_hospital!O28)/3+(discharge_TestKits!C28+discharge_TestKits!H28)/2</f>
        <v>5.1153238414198277E-3</v>
      </c>
      <c r="D27" s="20">
        <f>(discharge_hospital!D28+discharge_hospital!J28+discharge_hospital!P28)/3</f>
        <v>0.318202758739693</v>
      </c>
      <c r="E27" s="20">
        <f>(discharge_hospital!E28+discharge_hospital!K28+discharge_hospital!Q28)/3+(discharge_TestKits!D28+discharge_TestKits!I28)/2+(discharge_Packaging!C28+discharge_Packaging!G28)/2</f>
        <v>0.10704249208456346</v>
      </c>
      <c r="F27" s="20">
        <f>(discharge_hospital!F28+discharge_hospital!L28+discharge_hospital!R28)/3+(discharge_Packaging!E28+discharge_Packaging!I28)/2</f>
        <v>0.19172976876209108</v>
      </c>
      <c r="G27" s="34">
        <f>(discharge_hospital!G28+discharge_hospital!M28+discharge_hospital!S28)/3+(discharge_TestKits!F28+discharge_TestKits!K28)/2+(discharge_PPE!C28+discharge_PPE!F28+discharge_PPE!I28+discharge_PPE!L28+discharge_PPE!O28+discharge_PPE!R28+discharge_PPE!U28+discharge_PPE!X28)/8+(discharge_Packaging!D28+discharge_Packaging!H28)/2</f>
        <v>5.6216256450560248E-2</v>
      </c>
      <c r="H27" s="34">
        <f>(discharge_TestKits!E28+discharge_TestKits!J28)/2+(discharge_PPE!D28+discharge_PPE!G28+discharge_PPE!J28+discharge_PPE!M28+discharge_PPE!P28+discharge_PPE!S28+discharge_PPE!V28+discharge_PPE!Y28)/8</f>
        <v>1.071775773616364E-3</v>
      </c>
    </row>
    <row r="28" spans="1:8" ht="15">
      <c r="A28" s="5" t="s">
        <v>67</v>
      </c>
      <c r="B28" s="33">
        <f>(discharge_hospital!B29+discharge_hospital!H29+discharge_hospital!N29)/3+(discharge_TestKits!B29+discharge_TestKits!G29)/2+(discharge_PPE!B29+discharge_PPE!E29+discharge_PPE!H29+discharge_PPE!K29+discharge_PPE!N29+discharge_PPE!Q29+discharge_PPE!T29+discharge_PPE!W29)/8+(discharge_Packaging!B29+discharge_Packaging!F29)/2</f>
        <v>1.9719066710521767E-4</v>
      </c>
      <c r="C28" s="20">
        <f>(discharge_hospital!C29+discharge_hospital!I29+discharge_hospital!O29)/3+(discharge_TestKits!C29+discharge_TestKits!H29)/2</f>
        <v>7.4777628677559039E-7</v>
      </c>
      <c r="D28" s="20">
        <f>(discharge_hospital!D29+discharge_hospital!J29+discharge_hospital!P29)/3</f>
        <v>5.052831194926489E-5</v>
      </c>
      <c r="E28" s="20">
        <f>(discharge_hospital!E29+discharge_hospital!K29+discharge_hospital!Q29)/3+(discharge_TestKits!D29+discharge_TestKits!I29)/2+(discharge_Packaging!C29+discharge_Packaging!G29)/2</f>
        <v>6.1271485768680885E-5</v>
      </c>
      <c r="F28" s="20">
        <f>(discharge_hospital!F29+discharge_hospital!L29+discharge_hospital!R29)/3+(discharge_Packaging!E29+discharge_Packaging!I29)/2</f>
        <v>3.1151584334966705E-5</v>
      </c>
      <c r="G28" s="34">
        <f>(discharge_hospital!G29+discharge_hospital!M29+discharge_hospital!S29)/3+(discharge_TestKits!F29+discharge_TestKits!K29)/2+(discharge_PPE!C29+discharge_PPE!F29+discharge_PPE!I29+discharge_PPE!L29+discharge_PPE!O29+discharge_PPE!R29+discharge_PPE!U29+discharge_PPE!X29)/8+(discharge_Packaging!D29+discharge_Packaging!H29)/2</f>
        <v>4.7546821258706997E-5</v>
      </c>
      <c r="H28" s="34">
        <f>(discharge_TestKits!E29+discharge_TestKits!J29)/2+(discharge_PPE!D29+discharge_PPE!G29+discharge_PPE!J29+discharge_PPE!M29+discharge_PPE!P29+discharge_PPE!S29+discharge_PPE!V29+discharge_PPE!Y29)/8</f>
        <v>5.9446875068225793E-6</v>
      </c>
    </row>
    <row r="29" spans="1:8" ht="15">
      <c r="A29" s="5" t="s">
        <v>68</v>
      </c>
      <c r="B29" s="33">
        <f>(discharge_hospital!B30+discharge_hospital!H30+discharge_hospital!N30)/3+(discharge_TestKits!B30+discharge_TestKits!G30)/2+(discharge_PPE!B30+discharge_PPE!E30+discharge_PPE!H30+discharge_PPE!K30+discharge_PPE!N30+discharge_PPE!Q30+discharge_PPE!T30+discharge_PPE!W30)/8+(discharge_Packaging!B30+discharge_Packaging!F30)/2</f>
        <v>2.8967154727727276</v>
      </c>
      <c r="C29" s="20">
        <f>(discharge_hospital!C30+discharge_hospital!I30+discharge_hospital!O30)/3+(discharge_TestKits!C30+discharge_TestKits!H30)/2</f>
        <v>2.389279428366705E-2</v>
      </c>
      <c r="D29" s="20">
        <f>(discharge_hospital!D30+discharge_hospital!J30+discharge_hospital!P30)/3</f>
        <v>1.3538073767196879</v>
      </c>
      <c r="E29" s="20">
        <f>(discharge_hospital!E30+discharge_hospital!K30+discharge_hospital!Q30)/3+(discharge_TestKits!D30+discharge_TestKits!I30)/2+(discharge_Packaging!C30+discharge_Packaging!G30)/2</f>
        <v>0.45680623553813277</v>
      </c>
      <c r="F29" s="20">
        <f>(discharge_hospital!F30+discharge_hospital!L30+discharge_hospital!R30)/3+(discharge_Packaging!E30+discharge_Packaging!I30)/2</f>
        <v>0.81574259560554963</v>
      </c>
      <c r="G29" s="34">
        <f>(discharge_hospital!G30+discharge_hospital!M30+discharge_hospital!S30)/3+(discharge_TestKits!F30+discharge_TestKits!K30)/2+(discharge_PPE!C30+discharge_PPE!F30+discharge_PPE!I30+discharge_PPE!L30+discharge_PPE!O30+discharge_PPE!R30+discharge_PPE!U30+discharge_PPE!X30)/8+(discharge_Packaging!D30+discharge_Packaging!H30)/2</f>
        <v>0.24120014989261129</v>
      </c>
      <c r="H29" s="34">
        <f>(discharge_TestKits!E30+discharge_TestKits!J30)/2+(discharge_PPE!D30+discharge_PPE!G30+discharge_PPE!J30+discharge_PPE!M30+discharge_PPE!P30+discharge_PPE!S30+discharge_PPE!V30+discharge_PPE!Y30)/8</f>
        <v>5.2663207330791552E-3</v>
      </c>
    </row>
    <row r="30" spans="1:8" ht="15">
      <c r="A30" s="5" t="s">
        <v>71</v>
      </c>
      <c r="B30" s="33">
        <f>(discharge_hospital!B31+discharge_hospital!H31+discharge_hospital!N31)/3+(discharge_TestKits!B31+discharge_TestKits!G31)/2+(discharge_PPE!B31+discharge_PPE!E31+discharge_PPE!H31+discharge_PPE!K31+discharge_PPE!N31+discharge_PPE!Q31+discharge_PPE!T31+discharge_PPE!W31)/8+(discharge_Packaging!B31+discharge_Packaging!F31)/2</f>
        <v>1.2114697047822502</v>
      </c>
      <c r="C30" s="20">
        <f>(discharge_hospital!C31+discharge_hospital!I31+discharge_hospital!O31)/3+(discharge_TestKits!C31+discharge_TestKits!H31)/2</f>
        <v>8.3500641743892799E-3</v>
      </c>
      <c r="D30" s="20">
        <f>(discharge_hospital!D31+discharge_hospital!J31+discharge_hospital!P31)/3</f>
        <v>0.56422576492658993</v>
      </c>
      <c r="E30" s="20">
        <f>(discharge_hospital!E31+discharge_hospital!K31+discharge_hospital!Q31)/3+(discharge_TestKits!D31+discharge_TestKits!I31)/2+(discharge_Packaging!C31+discharge_Packaging!G31)/2</f>
        <v>0.19930471774421993</v>
      </c>
      <c r="F30" s="20">
        <f>(discharge_hospital!F31+discharge_hospital!L31+discharge_hospital!R31)/3+(discharge_Packaging!E31+discharge_Packaging!I31)/2</f>
        <v>0.34012064903988276</v>
      </c>
      <c r="G30" s="34">
        <f>(discharge_hospital!G31+discharge_hospital!M31+discharge_hospital!S31)/3+(discharge_TestKits!F31+discharge_TestKits!K31)/2+(discharge_PPE!C31+discharge_PPE!F31+discharge_PPE!I31+discharge_PPE!L31+discharge_PPE!O31+discharge_PPE!R31+discharge_PPE!U31+discharge_PPE!X31)/8+(discharge_Packaging!D31+discharge_Packaging!H31)/2</f>
        <v>9.8350338018617978E-2</v>
      </c>
      <c r="H30" s="34">
        <f>(discharge_TestKits!E31+discharge_TestKits!J31)/2+(discharge_PPE!D31+discharge_PPE!G31+discharge_PPE!J31+discharge_PPE!M31+discharge_PPE!P31+discharge_PPE!S31+discharge_PPE!V31+discharge_PPE!Y31)/8</f>
        <v>1.118170878550136E-3</v>
      </c>
    </row>
    <row r="31" spans="1:8" ht="15">
      <c r="A31" s="5" t="s">
        <v>72</v>
      </c>
      <c r="B31" s="33">
        <f>(discharge_hospital!B32+discharge_hospital!H32+discharge_hospital!N32)/3+(discharge_TestKits!B32+discharge_TestKits!G32)/2+(discharge_PPE!B32+discharge_PPE!E32+discharge_PPE!H32+discharge_PPE!K32+discharge_PPE!N32+discharge_PPE!Q32+discharge_PPE!T32+discharge_PPE!W32)/8+(discharge_Packaging!B32+discharge_Packaging!F32)/2</f>
        <v>2.3089838422956147E-4</v>
      </c>
      <c r="C31" s="20">
        <f>(discharge_hospital!C32+discharge_hospital!I32+discharge_hospital!O32)/3+(discharge_TestKits!C32+discharge_TestKits!H32)/2</f>
        <v>8.7560095473248773E-7</v>
      </c>
      <c r="D31" s="20">
        <f>(discharge_hospital!D32+discharge_hospital!J32+discharge_hospital!P32)/3</f>
        <v>5.9165607369780948E-5</v>
      </c>
      <c r="E31" s="20">
        <f>(discharge_hospital!E32+discharge_hospital!K32+discharge_hospital!Q32)/3+(discharge_TestKits!D32+discharge_TestKits!I32)/2+(discharge_Packaging!C32+discharge_Packaging!G32)/2</f>
        <v>7.1745216297605679E-5</v>
      </c>
      <c r="F31" s="20">
        <f>(discharge_hospital!F32+discharge_hospital!L32+discharge_hospital!R32)/3+(discharge_Packaging!E32+discharge_Packaging!I32)/2</f>
        <v>3.6476627391785911E-5</v>
      </c>
      <c r="G31" s="34">
        <f>(discharge_hospital!G32+discharge_hospital!M32+discharge_hospital!S32)/3+(discharge_TestKits!F32+discharge_TestKits!K32)/2+(discharge_PPE!C32+discharge_PPE!F32+discharge_PPE!I32+discharge_PPE!L32+discharge_PPE!O32+discharge_PPE!R32+discharge_PPE!U32+discharge_PPE!X32)/8+(discharge_Packaging!D32+discharge_Packaging!H32)/2</f>
        <v>5.5674461499890816E-5</v>
      </c>
      <c r="H31" s="34">
        <f>(discharge_TestKits!E32+discharge_TestKits!J32)/2+(discharge_PPE!D32+discharge_PPE!G32+discharge_PPE!J32+discharge_PPE!M32+discharge_PPE!P32+discharge_PPE!S32+discharge_PPE!V32+discharge_PPE!Y32)/8</f>
        <v>6.960870715765619E-6</v>
      </c>
    </row>
    <row r="32" spans="1:8" ht="15">
      <c r="A32" s="5" t="s">
        <v>73</v>
      </c>
      <c r="B32" s="33">
        <f>(discharge_hospital!B33+discharge_hospital!H33+discharge_hospital!N33)/3+(discharge_TestKits!B33+discharge_TestKits!G33)/2+(discharge_PPE!B33+discharge_PPE!E33+discharge_PPE!H33+discharge_PPE!K33+discharge_PPE!N33+discharge_PPE!Q33+discharge_PPE!T33+discharge_PPE!W33)/8+(discharge_Packaging!B33+discharge_Packaging!F33)/2</f>
        <v>4.0369134189862689E-2</v>
      </c>
      <c r="C32" s="20">
        <f>(discharge_hospital!C33+discharge_hospital!I33+discharge_hospital!O33)/3+(discharge_TestKits!C33+discharge_TestKits!H33)/2</f>
        <v>1.7757470363093808E-4</v>
      </c>
      <c r="D32" s="20">
        <f>(discharge_hospital!D33+discharge_hospital!J33+discharge_hospital!P33)/3</f>
        <v>9.9953696701014765E-3</v>
      </c>
      <c r="E32" s="20">
        <f>(discharge_hospital!E33+discharge_hospital!K33+discharge_hospital!Q33)/3+(discharge_TestKits!D33+discharge_TestKits!I33)/2+(discharge_Packaging!C33+discharge_Packaging!G33)/2</f>
        <v>3.3618385707370447E-3</v>
      </c>
      <c r="F32" s="20">
        <f>(discharge_hospital!F33+discharge_hospital!L33+discharge_hospital!R33)/3+(discharge_Packaging!E33+discharge_Packaging!I33)/2</f>
        <v>6.022580033782074E-3</v>
      </c>
      <c r="G32" s="34">
        <f>(discharge_hospital!G33+discharge_hospital!M33+discharge_hospital!S33)/3+(discharge_TestKits!F33+discharge_TestKits!K33)/2+(discharge_PPE!C33+discharge_PPE!F33+discharge_PPE!I33+discharge_PPE!L33+discharge_PPE!O33+discharge_PPE!R33+discharge_PPE!U33+discharge_PPE!X33)/8+(discharge_Packaging!D33+discharge_Packaging!H33)/2</f>
        <v>1.7638485954314082E-2</v>
      </c>
      <c r="H32" s="34">
        <f>(discharge_TestKits!E33+discharge_TestKits!J33)/2+(discharge_PPE!D33+discharge_PPE!G33+discharge_PPE!J33+discharge_PPE!M33+discharge_PPE!P33+discharge_PPE!S33+discharge_PPE!V33+discharge_PPE!Y33)/8</f>
        <v>3.1732852572970739E-3</v>
      </c>
    </row>
    <row r="33" spans="1:8" ht="15">
      <c r="A33" s="5" t="s">
        <v>74</v>
      </c>
      <c r="B33" s="33">
        <f>(discharge_hospital!B34+discharge_hospital!H34+discharge_hospital!N34)/3+(discharge_TestKits!B34+discharge_TestKits!G34)/2+(discharge_PPE!B34+discharge_PPE!E34+discharge_PPE!H34+discharge_PPE!K34+discharge_PPE!N34+discharge_PPE!Q34+discharge_PPE!T34+discharge_PPE!W34)/8+(discharge_Packaging!B34+discharge_Packaging!F34)/2</f>
        <v>0.92837529671147001</v>
      </c>
      <c r="C33" s="20">
        <f>(discharge_hospital!C34+discharge_hospital!I34+discharge_hospital!O34)/3+(discharge_TestKits!C34+discharge_TestKits!H34)/2</f>
        <v>5.3278450243987897E-3</v>
      </c>
      <c r="D33" s="20">
        <f>(discharge_hospital!D34+discharge_hospital!J34+discharge_hospital!P34)/3</f>
        <v>0.29218194599141384</v>
      </c>
      <c r="E33" s="20">
        <f>(discharge_hospital!E34+discharge_hospital!K34+discharge_hospital!Q34)/3+(discharge_TestKits!D34+discharge_TestKits!I34)/2+(discharge_Packaging!C34+discharge_Packaging!G34)/2</f>
        <v>9.8281011992657555E-2</v>
      </c>
      <c r="F33" s="20">
        <f>(discharge_hospital!F34+discharge_hospital!L34+discharge_hospital!R34)/3+(discharge_Packaging!E34+discharge_Packaging!I34)/2</f>
        <v>0.17605043257410768</v>
      </c>
      <c r="G33" s="34">
        <f>(discharge_hospital!G34+discharge_hospital!M34+discharge_hospital!S34)/3+(discharge_TestKits!F34+discharge_TestKits!K34)/2+(discharge_PPE!C34+discharge_PPE!F34+discharge_PPE!I34+discharge_PPE!L34+discharge_PPE!O34+discharge_PPE!R34+discharge_PPE!U34+discharge_PPE!X34)/8+(discharge_Packaging!D34+discharge_Packaging!H34)/2</f>
        <v>0.30530835290153335</v>
      </c>
      <c r="H33" s="34">
        <f>(discharge_TestKits!E34+discharge_TestKits!J34)/2+(discharge_PPE!D34+discharge_PPE!G34+discharge_PPE!J34+discharge_PPE!M34+discharge_PPE!P34+discharge_PPE!S34+discharge_PPE!V34+discharge_PPE!Y34)/8</f>
        <v>5.1225708227358883E-2</v>
      </c>
    </row>
    <row r="34" spans="1:8" ht="15">
      <c r="A34" s="5" t="s">
        <v>76</v>
      </c>
      <c r="B34" s="33">
        <f>(discharge_hospital!B35+discharge_hospital!H35+discharge_hospital!N35)/3+(discharge_TestKits!B35+discharge_TestKits!G35)/2+(discharge_PPE!B35+discharge_PPE!E35+discharge_PPE!H35+discharge_PPE!K35+discharge_PPE!N35+discharge_PPE!Q35+discharge_PPE!T35+discharge_PPE!W35)/8+(discharge_Packaging!B35+discharge_Packaging!F35)/2</f>
        <v>2.6646956258771171E-2</v>
      </c>
      <c r="C34" s="20">
        <f>(discharge_hospital!C35+discharge_hospital!I35+discharge_hospital!O35)/3+(discharge_TestKits!C35+discharge_TestKits!H35)/2</f>
        <v>1.8584046233150657E-4</v>
      </c>
      <c r="D34" s="20">
        <f>(discharge_hospital!D35+discharge_hospital!J35+discharge_hospital!P35)/3</f>
        <v>1.1864637124286153E-2</v>
      </c>
      <c r="E34" s="20">
        <f>(discharge_hospital!E35+discharge_hospital!K35+discharge_hospital!Q35)/3+(discharge_TestKits!D35+discharge_TestKits!I35)/2+(discharge_Packaging!C35+discharge_Packaging!G35)/2</f>
        <v>3.9992124044578034E-3</v>
      </c>
      <c r="F34" s="20">
        <f>(discharge_hospital!F35+discharge_hospital!L35+discharge_hospital!R35)/3+(discharge_Packaging!E35+discharge_Packaging!I35)/2</f>
        <v>7.1490461814990858E-3</v>
      </c>
      <c r="G34" s="34">
        <f>(discharge_hospital!G35+discharge_hospital!M35+discharge_hospital!S35)/3+(discharge_TestKits!F35+discharge_TestKits!K35)/2+(discharge_PPE!C35+discharge_PPE!F35+discharge_PPE!I35+discharge_PPE!L35+discharge_PPE!O35+discharge_PPE!R35+discharge_PPE!U35+discharge_PPE!X35)/8+(discharge_Packaging!D35+discharge_Packaging!H35)/2</f>
        <v>3.1927165004742007E-3</v>
      </c>
      <c r="H34" s="34">
        <f>(discharge_TestKits!E35+discharge_TestKits!J35)/2+(discharge_PPE!D35+discharge_PPE!G35+discharge_PPE!J35+discharge_PPE!M35+discharge_PPE!P35+discharge_PPE!S35+discharge_PPE!V35+discharge_PPE!Y35)/8</f>
        <v>2.5550358572241883E-4</v>
      </c>
    </row>
    <row r="35" spans="1:8" ht="15">
      <c r="A35" s="5" t="s">
        <v>78</v>
      </c>
      <c r="B35" s="33">
        <f>(discharge_hospital!B36+discharge_hospital!H36+discharge_hospital!N36)/3+(discharge_TestKits!B36+discharge_TestKits!G36)/2+(discharge_PPE!B36+discharge_PPE!E36+discharge_PPE!H36+discharge_PPE!K36+discharge_PPE!N36+discharge_PPE!Q36+discharge_PPE!T36+discharge_PPE!W36)/8+(discharge_Packaging!B36+discharge_Packaging!F36)/2</f>
        <v>0.78398823771120318</v>
      </c>
      <c r="C35" s="20">
        <f>(discharge_hospital!C36+discharge_hospital!I36+discharge_hospital!O36)/3+(discharge_TestKits!C36+discharge_TestKits!H36)/2</f>
        <v>5.4036449042128938E-3</v>
      </c>
      <c r="D35" s="20">
        <f>(discharge_hospital!D36+discharge_hospital!J36+discharge_hospital!P36)/3</f>
        <v>0.36513200567038551</v>
      </c>
      <c r="E35" s="20">
        <f>(discharge_hospital!E36+discharge_hospital!K36+discharge_hospital!Q36)/3+(discharge_TestKits!D36+discharge_TestKits!I36)/2+(discharge_Packaging!C36+discharge_Packaging!G36)/2</f>
        <v>0.12897768207906168</v>
      </c>
      <c r="F35" s="20">
        <f>(discharge_hospital!F36+discharge_hospital!L36+discharge_hospital!R36)/3+(discharge_Packaging!E36+discharge_Packaging!I36)/2</f>
        <v>0.22010504034675485</v>
      </c>
      <c r="G35" s="34">
        <f>(discharge_hospital!G36+discharge_hospital!M36+discharge_hospital!S36)/3+(discharge_TestKits!F36+discharge_TestKits!K36)/2+(discharge_PPE!C36+discharge_PPE!F36+discharge_PPE!I36+discharge_PPE!L36+discharge_PPE!O36+discharge_PPE!R36+discharge_PPE!U36+discharge_PPE!X36)/8+(discharge_Packaging!D36+discharge_Packaging!H36)/2</f>
        <v>6.3646253700893343E-2</v>
      </c>
      <c r="H35" s="34">
        <f>(discharge_TestKits!E36+discharge_TestKits!J36)/2+(discharge_PPE!D36+discharge_PPE!G36+discharge_PPE!J36+discharge_PPE!M36+discharge_PPE!P36+discharge_PPE!S36+discharge_PPE!V36+discharge_PPE!Y36)/8</f>
        <v>7.2361100989485759E-4</v>
      </c>
    </row>
    <row r="36" spans="1:8" ht="15">
      <c r="A36" s="5" t="s">
        <v>79</v>
      </c>
      <c r="B36" s="33">
        <f>(discharge_hospital!B37+discharge_hospital!H37+discharge_hospital!N37)/3+(discharge_TestKits!B37+discharge_TestKits!G37)/2+(discharge_PPE!B37+discharge_PPE!E37+discharge_PPE!H37+discharge_PPE!K37+discharge_PPE!N37+discharge_PPE!Q37+discharge_PPE!T37+discharge_PPE!W37)/8+(discharge_Packaging!B37+discharge_Packaging!F37)/2</f>
        <v>10.352783971538461</v>
      </c>
      <c r="C36" s="20">
        <f>(discharge_hospital!C37+discharge_hospital!I37+discharge_hospital!O37)/3+(discharge_TestKits!C37+discharge_TestKits!H37)/2</f>
        <v>8.539221059859381E-2</v>
      </c>
      <c r="D36" s="20">
        <f>(discharge_hospital!D37+discharge_hospital!J37+discharge_hospital!P37)/3</f>
        <v>4.8384715178251003</v>
      </c>
      <c r="E36" s="20">
        <f>(discharge_hospital!E37+discharge_hospital!K37+discharge_hospital!Q37)/3+(discharge_TestKits!D37+discharge_TestKits!I37)/2+(discharge_Packaging!C37+discharge_Packaging!G37)/2</f>
        <v>1.6326133228581166</v>
      </c>
      <c r="F36" s="20">
        <f>(discharge_hospital!F37+discharge_hospital!L37+discharge_hospital!R37)/3+(discharge_Packaging!E37+discharge_Packaging!I37)/2</f>
        <v>2.9154423166741283</v>
      </c>
      <c r="G36" s="34">
        <f>(discharge_hospital!G37+discharge_hospital!M37+discharge_hospital!S37)/3+(discharge_TestKits!F37+discharge_TestKits!K37)/2+(discharge_PPE!C37+discharge_PPE!F37+discharge_PPE!I37+discharge_PPE!L37+discharge_PPE!O37+discharge_PPE!R37+discharge_PPE!U37+discharge_PPE!X37)/8+(discharge_Packaging!D37+discharge_Packaging!H37)/2</f>
        <v>0.86204291350392459</v>
      </c>
      <c r="H36" s="34">
        <f>(discharge_TestKits!E37+discharge_TestKits!J37)/2+(discharge_PPE!D37+discharge_PPE!G37+discharge_PPE!J37+discharge_PPE!M37+discharge_PPE!P37+discharge_PPE!S37+discharge_PPE!V37+discharge_PPE!Y37)/8</f>
        <v>1.8821690078596198E-2</v>
      </c>
    </row>
    <row r="37" spans="1:8" ht="15">
      <c r="A37" s="5" t="s">
        <v>80</v>
      </c>
      <c r="B37" s="33">
        <f>(discharge_hospital!B38+discharge_hospital!H38+discharge_hospital!N38)/3+(discharge_TestKits!B38+discharge_TestKits!G38)/2+(discharge_PPE!B38+discharge_PPE!E38+discharge_PPE!H38+discharge_PPE!K38+discharge_PPE!N38+discharge_PPE!Q38+discharge_PPE!T38+discharge_PPE!W38)/8+(discharge_Packaging!B38+discharge_Packaging!F38)/2</f>
        <v>0.35022358069025306</v>
      </c>
      <c r="C37" s="20">
        <f>(discharge_hospital!C38+discharge_hospital!I38+discharge_hospital!O38)/3+(discharge_TestKits!C38+discharge_TestKits!H38)/2</f>
        <v>1.3097068404390597E-2</v>
      </c>
      <c r="D37" s="20">
        <f>(discharge_hospital!D38+discharge_hospital!J38+discharge_hospital!P38)/3</f>
        <v>3.5708813098594833E-2</v>
      </c>
      <c r="E37" s="20">
        <f>(discharge_hospital!E38+discharge_hospital!K38+discharge_hospital!Q38)/3+(discharge_TestKits!D38+discharge_TestKits!I38)/2+(discharge_Packaging!C38+discharge_Packaging!G38)/2</f>
        <v>1.279745858489178E-2</v>
      </c>
      <c r="F37" s="20">
        <f>(discharge_hospital!F38+discharge_hospital!L38+discharge_hospital!R38)/3+(discharge_Packaging!E38+discharge_Packaging!I38)/2</f>
        <v>2.1515881042493714E-2</v>
      </c>
      <c r="G37" s="34">
        <f>(discharge_hospital!G38+discharge_hospital!M38+discharge_hospital!S38)/3+(discharge_TestKits!F38+discharge_TestKits!K38)/2+(discharge_PPE!C38+discharge_PPE!F38+discharge_PPE!I38+discharge_PPE!L38+discharge_PPE!O38+discharge_PPE!R38+discharge_PPE!U38+discharge_PPE!X38)/8+(discharge_Packaging!D38+discharge_Packaging!H38)/2</f>
        <v>0.22221003917811608</v>
      </c>
      <c r="H37" s="34">
        <f>(discharge_TestKits!E38+discharge_TestKits!J38)/2+(discharge_PPE!D38+discharge_PPE!G38+discharge_PPE!J38+discharge_PPE!M38+discharge_PPE!P38+discharge_PPE!S38+discharge_PPE!V38+discharge_PPE!Y38)/8</f>
        <v>4.4894320381766085E-2</v>
      </c>
    </row>
    <row r="38" spans="1:8" ht="15">
      <c r="A38" s="5" t="s">
        <v>81</v>
      </c>
      <c r="B38" s="33">
        <f>(discharge_hospital!B39+discharge_hospital!H39+discharge_hospital!N39)/3+(discharge_TestKits!B39+discharge_TestKits!G39)/2+(discharge_PPE!B39+discharge_PPE!E39+discharge_PPE!H39+discharge_PPE!K39+discharge_PPE!N39+discharge_PPE!Q39+discharge_PPE!T39+discharge_PPE!W39)/8+(discharge_Packaging!B39+discharge_Packaging!F39)/2</f>
        <v>0.11304649761533281</v>
      </c>
      <c r="C38" s="20">
        <f>(discharge_hospital!C39+discharge_hospital!I39+discharge_hospital!O39)/3+(discharge_TestKits!C39+discharge_TestKits!H39)/2</f>
        <v>4.2275214856370598E-3</v>
      </c>
      <c r="D38" s="20">
        <f>(discharge_hospital!D39+discharge_hospital!J39+discharge_hospital!P39)/3</f>
        <v>1.1526226323312251E-2</v>
      </c>
      <c r="E38" s="20">
        <f>(discharge_hospital!E39+discharge_hospital!K39+discharge_hospital!Q39)/3+(discharge_TestKits!D39+discharge_TestKits!I39)/2+(discharge_Packaging!C39+discharge_Packaging!G39)/2</f>
        <v>4.1308122901033209E-3</v>
      </c>
      <c r="F38" s="20">
        <f>(discharge_hospital!F39+discharge_hospital!L39+discharge_hospital!R39)/3+(discharge_Packaging!E39+discharge_Packaging!I39)/2</f>
        <v>6.9449778058012501E-3</v>
      </c>
      <c r="G38" s="34">
        <f>(discharge_hospital!G39+discharge_hospital!M39+discharge_hospital!S39)/3+(discharge_TestKits!F39+discharge_TestKits!K39)/2+(discharge_PPE!C39+discharge_PPE!F39+discharge_PPE!I39+discharge_PPE!L39+discharge_PPE!O39+discharge_PPE!R39+discharge_PPE!U39+discharge_PPE!X39)/8+(discharge_Packaging!D39+discharge_Packaging!H39)/2</f>
        <v>7.1725800457362002E-2</v>
      </c>
      <c r="H38" s="34">
        <f>(discharge_TestKits!E39+discharge_TestKits!J39)/2+(discharge_PPE!D39+discharge_PPE!G39+discharge_PPE!J39+discharge_PPE!M39+discharge_PPE!P39+discharge_PPE!S39+discharge_PPE!V39+discharge_PPE!Y39)/8</f>
        <v>1.4491159253116932E-2</v>
      </c>
    </row>
    <row r="39" spans="1:8" ht="15">
      <c r="A39" s="5" t="s">
        <v>83</v>
      </c>
      <c r="B39" s="33">
        <f>(discharge_hospital!B40+discharge_hospital!H40+discharge_hospital!N40)/3+(discharge_TestKits!B40+discharge_TestKits!G40)/2+(discharge_PPE!B40+discharge_PPE!E40+discharge_PPE!H40+discharge_PPE!K40+discharge_PPE!N40+discharge_PPE!Q40+discharge_PPE!T40+discharge_PPE!W40)/8+(discharge_Packaging!B40+discharge_Packaging!F40)/2</f>
        <v>83.937121644333089</v>
      </c>
      <c r="C39" s="20">
        <f>(discharge_hospital!C40+discharge_hospital!I40+discharge_hospital!O40)/3+(discharge_TestKits!C40+discharge_TestKits!H40)/2</f>
        <v>0.49276843644630525</v>
      </c>
      <c r="D39" s="20">
        <f>(discharge_hospital!D40+discharge_hospital!J40+discharge_hospital!P40)/3</f>
        <v>30.025866365432901</v>
      </c>
      <c r="E39" s="20">
        <f>(discharge_hospital!E40+discharge_hospital!K40+discharge_hospital!Q40)/3+(discharge_TestKits!D40+discharge_TestKits!I40)/2+(discharge_Packaging!C40+discharge_Packaging!G40)/2</f>
        <v>10.096319381277413</v>
      </c>
      <c r="F39" s="20">
        <f>(discharge_hospital!F40+discharge_hospital!L40+discharge_hospital!R40)/3+(discharge_Packaging!E40+discharge_Packaging!I40)/2</f>
        <v>18.091695378749211</v>
      </c>
      <c r="G39" s="34">
        <f>(discharge_hospital!G40+discharge_hospital!M40+discharge_hospital!S40)/3+(discharge_TestKits!F40+discharge_TestKits!K40)/2+(discharge_PPE!C40+discharge_PPE!F40+discharge_PPE!I40+discharge_PPE!L40+discharge_PPE!O40+discharge_PPE!R40+discharge_PPE!U40+discharge_PPE!X40)/8+(discharge_Packaging!D40+discharge_Packaging!H40)/2</f>
        <v>21.85649509797528</v>
      </c>
      <c r="H39" s="34">
        <f>(discharge_TestKits!E40+discharge_TestKits!J40)/2+(discharge_PPE!D40+discharge_PPE!G40+discharge_PPE!J40+discharge_PPE!M40+discharge_PPE!P40+discharge_PPE!S40+discharge_PPE!V40+discharge_PPE!Y40)/8</f>
        <v>3.3739769844519829</v>
      </c>
    </row>
    <row r="40" spans="1:8" ht="15">
      <c r="A40" s="5" t="s">
        <v>86</v>
      </c>
      <c r="B40" s="33">
        <f>(discharge_hospital!B41+discharge_hospital!H41+discharge_hospital!N41)/3+(discharge_TestKits!B41+discharge_TestKits!G41)/2+(discharge_PPE!B41+discharge_PPE!E41+discharge_PPE!H41+discharge_PPE!K41+discharge_PPE!N41+discharge_PPE!Q41+discharge_PPE!T41+discharge_PPE!W41)/8+(discharge_Packaging!B41+discharge_Packaging!F41)/2</f>
        <v>1.9428985032761119</v>
      </c>
      <c r="C40" s="20">
        <f>(discharge_hospital!C41+discharge_hospital!I41+discharge_hospital!O41)/3+(discharge_TestKits!C41+discharge_TestKits!H41)/2</f>
        <v>1.0260430939927876E-2</v>
      </c>
      <c r="D40" s="20">
        <f>(discharge_hospital!D41+discharge_hospital!J41+discharge_hospital!P41)/3</f>
        <v>0.6864272299605817</v>
      </c>
      <c r="E40" s="20">
        <f>(discharge_hospital!E41+discharge_hospital!K41+discharge_hospital!Q41)/3+(discharge_TestKits!D41+discharge_TestKits!I41)/2+(discharge_Packaging!C41+discharge_Packaging!G41)/2</f>
        <v>0.2307504726365725</v>
      </c>
      <c r="F40" s="20">
        <f>(discharge_hospital!F41+discharge_hospital!L41+discharge_hospital!R41)/3+(discharge_Packaging!E41+discharge_Packaging!I41)/2</f>
        <v>0.41359780240753863</v>
      </c>
      <c r="G40" s="34">
        <f>(discharge_hospital!G41+discharge_hospital!M41+discharge_hospital!S41)/3+(discharge_TestKits!F41+discharge_TestKits!K41)/2+(discharge_PPE!C41+discharge_PPE!F41+discharge_PPE!I41+discharge_PPE!L41+discharge_PPE!O41+discharge_PPE!R41+discharge_PPE!U41+discharge_PPE!X41)/8+(discharge_Packaging!D41+discharge_Packaging!H41)/2</f>
        <v>0.52073490050546922</v>
      </c>
      <c r="H40" s="34">
        <f>(discharge_TestKits!E41+discharge_TestKits!J41)/2+(discharge_PPE!D41+discharge_PPE!G41+discharge_PPE!J41+discharge_PPE!M41+discharge_PPE!P41+discharge_PPE!S41+discharge_PPE!V41+discharge_PPE!Y41)/8</f>
        <v>8.1127666826021863E-2</v>
      </c>
    </row>
    <row r="41" spans="1:8" ht="15">
      <c r="A41" s="5" t="s">
        <v>88</v>
      </c>
      <c r="B41" s="33">
        <f>(discharge_hospital!B42+discharge_hospital!H42+discharge_hospital!N42)/3+(discharge_TestKits!B42+discharge_TestKits!G42)/2+(discharge_PPE!B42+discharge_PPE!E42+discharge_PPE!H42+discharge_PPE!K42+discharge_PPE!N42+discharge_PPE!Q42+discharge_PPE!T42+discharge_PPE!W42)/8+(discharge_Packaging!B42+discharge_Packaging!F42)/2</f>
        <v>1.374911213513677</v>
      </c>
      <c r="C41" s="20">
        <f>(discharge_hospital!C42+discharge_hospital!I42+discharge_hospital!O42)/3+(discharge_TestKits!C42+discharge_TestKits!H42)/2</f>
        <v>1.0036512594529864E-2</v>
      </c>
      <c r="D41" s="20">
        <f>(discharge_hospital!D42+discharge_hospital!J42+discharge_hospital!P42)/3</f>
        <v>0.61043252112752422</v>
      </c>
      <c r="E41" s="20">
        <f>(discharge_hospital!E42+discharge_hospital!K42+discharge_hospital!Q42)/3+(discharge_TestKits!D42+discharge_TestKits!I42)/2+(discharge_Packaging!C42+discharge_Packaging!G42)/2</f>
        <v>0.20587543446915735</v>
      </c>
      <c r="F41" s="20">
        <f>(discharge_hospital!F42+discharge_hospital!L42+discharge_hospital!R42)/3+(discharge_Packaging!E42+discharge_Packaging!I42)/2</f>
        <v>0.36781797031092439</v>
      </c>
      <c r="G41" s="34">
        <f>(discharge_hospital!G42+discharge_hospital!M42+discharge_hospital!S42)/3+(discharge_TestKits!F42+discharge_TestKits!K42)/2+(discharge_PPE!C42+discharge_PPE!F42+discharge_PPE!I42+discharge_PPE!L42+discharge_PPE!O42+discharge_PPE!R42+discharge_PPE!U42+discharge_PPE!X42)/8+(discharge_Packaging!D42+discharge_Packaging!H42)/2</f>
        <v>0.16698851862035283</v>
      </c>
      <c r="H41" s="34">
        <f>(discharge_TestKits!E42+discharge_TestKits!J42)/2+(discharge_PPE!D42+discharge_PPE!G42+discharge_PPE!J42+discharge_PPE!M42+discharge_PPE!P42+discharge_PPE!S42+discharge_PPE!V42+discharge_PPE!Y42)/8</f>
        <v>1.3760256391188141E-2</v>
      </c>
    </row>
    <row r="42" spans="1:8" ht="15">
      <c r="A42" s="5" t="s">
        <v>89</v>
      </c>
      <c r="B42" s="33">
        <f>(discharge_hospital!B43+discharge_hospital!H43+discharge_hospital!N43)/3+(discharge_TestKits!B43+discharge_TestKits!G43)/2+(discharge_PPE!B43+discharge_PPE!E43+discharge_PPE!H43+discharge_PPE!K43+discharge_PPE!N43+discharge_PPE!Q43+discharge_PPE!T43+discharge_PPE!W43)/8+(discharge_Packaging!B43+discharge_Packaging!F43)/2</f>
        <v>0.166193285107893</v>
      </c>
      <c r="C42" s="20">
        <f>(discharge_hospital!C43+discharge_hospital!I43+discharge_hospital!O43)/3+(discharge_TestKits!C43+discharge_TestKits!H43)/2</f>
        <v>1.2513387297328755E-3</v>
      </c>
      <c r="D42" s="20">
        <f>(discharge_hospital!D43+discharge_hospital!J43+discharge_hospital!P43)/3</f>
        <v>7.7840513770542408E-2</v>
      </c>
      <c r="E42" s="20">
        <f>(discharge_hospital!E43+discharge_hospital!K43+discharge_hospital!Q43)/3+(discharge_TestKits!D43+discharge_TestKits!I43)/2+(discharge_Packaging!C43+discharge_Packaging!G43)/2</f>
        <v>2.6185324766331973E-2</v>
      </c>
      <c r="F42" s="20">
        <f>(discharge_hospital!F43+discharge_hospital!L43+discharge_hospital!R43)/3+(discharge_Packaging!E43+discharge_Packaging!I43)/2</f>
        <v>4.6901993448012123E-2</v>
      </c>
      <c r="G42" s="34">
        <f>(discharge_hospital!G43+discharge_hospital!M43+discharge_hospital!S43)/3+(discharge_TestKits!F43+discharge_TestKits!K43)/2+(discharge_PPE!C43+discharge_PPE!F43+discharge_PPE!I43+discharge_PPE!L43+discharge_PPE!O43+discharge_PPE!R43+discharge_PPE!U43+discharge_PPE!X43)/8+(discharge_Packaging!D43+discharge_Packaging!H43)/2</f>
        <v>1.375193069255538E-2</v>
      </c>
      <c r="H42" s="34">
        <f>(discharge_TestKits!E43+discharge_TestKits!J43)/2+(discharge_PPE!D43+discharge_PPE!G43+discharge_PPE!J43+discharge_PPE!M43+discharge_PPE!P43+discharge_PPE!S43+discharge_PPE!V43+discharge_PPE!Y43)/8</f>
        <v>2.621837007182164E-4</v>
      </c>
    </row>
    <row r="43" spans="1:8" ht="15">
      <c r="A43" s="5" t="s">
        <v>90</v>
      </c>
      <c r="B43" s="33">
        <f>(discharge_hospital!B44+discharge_hospital!H44+discharge_hospital!N44)/3+(discharge_TestKits!B44+discharge_TestKits!G44)/2+(discharge_PPE!B44+discharge_PPE!E44+discharge_PPE!H44+discharge_PPE!K44+discharge_PPE!N44+discharge_PPE!Q44+discharge_PPE!T44+discharge_PPE!W44)/8+(discharge_Packaging!B44+discharge_Packaging!F44)/2</f>
        <v>6.8517650017954865E-6</v>
      </c>
      <c r="C43" s="20">
        <f>(discharge_hospital!C44+discharge_hospital!I44+discharge_hospital!O44)/3+(discharge_TestKits!C44+discharge_TestKits!H44)/2</f>
        <v>4.6411935422951001E-8</v>
      </c>
      <c r="D43" s="20">
        <f>(discharge_hospital!D44+discharge_hospital!J44+discharge_hospital!P44)/3</f>
        <v>3.1361207792936892E-6</v>
      </c>
      <c r="E43" s="20">
        <f>(discharge_hospital!E44+discharge_hospital!K44+discharge_hospital!Q44)/3+(discharge_TestKits!D44+discharge_TestKits!I44)/2+(discharge_Packaging!C44+discharge_Packaging!G44)/2</f>
        <v>1.156140264694204E-6</v>
      </c>
      <c r="F43" s="20">
        <f>(discharge_hospital!F44+discharge_hospital!L44+discharge_hospital!R44)/3+(discharge_Packaging!E44+discharge_Packaging!I44)/2</f>
        <v>1.891254617692178E-6</v>
      </c>
      <c r="G43" s="34">
        <f>(discharge_hospital!G44+discharge_hospital!M44+discharge_hospital!S44)/3+(discharge_TestKits!F44+discharge_TestKits!K44)/2+(discharge_PPE!C44+discharge_PPE!F44+discharge_PPE!I44+discharge_PPE!L44+discharge_PPE!O44+discharge_PPE!R44+discharge_PPE!U44+discharge_PPE!X44)/8+(discharge_Packaging!D44+discharge_Packaging!H44)/2</f>
        <v>6.0592633793477902E-7</v>
      </c>
      <c r="H43" s="34">
        <f>(discharge_TestKits!E44+discharge_TestKits!J44)/2+(discharge_PPE!D44+discharge_PPE!G44+discharge_PPE!J44+discharge_PPE!M44+discharge_PPE!P44+discharge_PPE!S44+discharge_PPE!V44+discharge_PPE!Y44)/8</f>
        <v>1.5911066757685643E-8</v>
      </c>
    </row>
    <row r="44" spans="1:8" ht="15">
      <c r="A44" s="5" t="s">
        <v>92</v>
      </c>
      <c r="B44" s="33">
        <f>(discharge_hospital!B45+discharge_hospital!H45+discharge_hospital!N45)/3+(discharge_TestKits!B45+discharge_TestKits!G45)/2+(discharge_PPE!B45+discharge_PPE!E45+discharge_PPE!H45+discharge_PPE!K45+discharge_PPE!N45+discharge_PPE!Q45+discharge_PPE!T45+discharge_PPE!W45)/8+(discharge_Packaging!B45+discharge_Packaging!F45)/2</f>
        <v>9.5293554541281571E-5</v>
      </c>
      <c r="C44" s="20">
        <f>(discharge_hospital!C45+discharge_hospital!I45+discharge_hospital!O45)/3+(discharge_TestKits!C45+discharge_TestKits!H45)/2</f>
        <v>6.4549182560033025E-7</v>
      </c>
      <c r="D44" s="20">
        <f>(discharge_hospital!D45+discharge_hospital!J45+discharge_hospital!P45)/3</f>
        <v>4.3616804786993751E-5</v>
      </c>
      <c r="E44" s="20">
        <f>(discharge_hospital!E45+discharge_hospital!K45+discharge_hospital!Q45)/3+(discharge_TestKits!D45+discharge_TestKits!I45)/2+(discharge_Packaging!C45+discharge_Packaging!G45)/2</f>
        <v>1.6079464976124894E-5</v>
      </c>
      <c r="F44" s="20">
        <f>(discharge_hospital!F45+discharge_hospital!L45+discharge_hospital!R45)/3+(discharge_Packaging!E45+discharge_Packaging!I45)/2</f>
        <v>2.6303350306858579E-5</v>
      </c>
      <c r="G44" s="34">
        <f>(discharge_hospital!G45+discharge_hospital!M45+discharge_hospital!S45)/3+(discharge_TestKits!F45+discharge_TestKits!K45)/2+(discharge_PPE!C45+discharge_PPE!F45+discharge_PPE!I45+discharge_PPE!L45+discharge_PPE!O45+discharge_PPE!R45+discharge_PPE!U45+discharge_PPE!X45)/8+(discharge_Packaging!D45+discharge_Packaging!H45)/2</f>
        <v>8.4271533709717192E-6</v>
      </c>
      <c r="H44" s="34">
        <f>(discharge_TestKits!E45+discharge_TestKits!J45)/2+(discharge_PPE!D45+discharge_PPE!G45+discharge_PPE!J45+discharge_PPE!M45+discharge_PPE!P45+discharge_PPE!S45+discharge_PPE!V45+discharge_PPE!Y45)/8</f>
        <v>2.212892747323017E-7</v>
      </c>
    </row>
    <row r="45" spans="1:8" ht="15">
      <c r="A45" s="5" t="s">
        <v>95</v>
      </c>
      <c r="B45" s="33">
        <f>(discharge_hospital!B46+discharge_hospital!H46+discharge_hospital!N46)/3+(discharge_TestKits!B46+discharge_TestKits!G46)/2+(discharge_PPE!B46+discharge_PPE!E46+discharge_PPE!H46+discharge_PPE!K46+discharge_PPE!N46+discharge_PPE!Q46+discharge_PPE!T46+discharge_PPE!W46)/8+(discharge_Packaging!B46+discharge_Packaging!F46)/2</f>
        <v>2.9981534363088518E-4</v>
      </c>
      <c r="C45" s="20">
        <f>(discharge_hospital!C46+discharge_hospital!I46+discharge_hospital!O46)/3+(discharge_TestKits!C46+discharge_TestKits!H46)/2</f>
        <v>7.1397081821131734E-7</v>
      </c>
      <c r="D45" s="20">
        <f>(discharge_hospital!D46+discharge_hospital!J46+discharge_hospital!P46)/3</f>
        <v>4.8244028144850438E-5</v>
      </c>
      <c r="E45" s="20">
        <f>(discharge_hospital!E46+discharge_hospital!K46+discharge_hospital!Q46)/3+(discharge_TestKits!D46+discharge_TestKits!I46)/2+(discharge_Packaging!C46+discharge_Packaging!G46)/2</f>
        <v>2.4824158583602767E-5</v>
      </c>
      <c r="F45" s="20">
        <f>(discharge_hospital!F46+discharge_hospital!L46+discharge_hospital!R46)/3+(discharge_Packaging!E46+discharge_Packaging!I46)/2</f>
        <v>2.9206098606467797E-5</v>
      </c>
      <c r="G45" s="34">
        <f>(discharge_hospital!G46+discharge_hospital!M46+discharge_hospital!S46)/3+(discharge_TestKits!F46+discharge_TestKits!K46)/2+(discharge_PPE!C46+discharge_PPE!F46+discharge_PPE!I46+discharge_PPE!L46+discharge_PPE!O46+discharge_PPE!R46+discharge_PPE!U46+discharge_PPE!X46)/8+(discharge_Packaging!D46+discharge_Packaging!H46)/2</f>
        <v>1.6592770519569463E-4</v>
      </c>
      <c r="H45" s="34">
        <f>(discharge_TestKits!E46+discharge_TestKits!J46)/2+(discharge_PPE!D46+discharge_PPE!G46+discharge_PPE!J46+discharge_PPE!M46+discharge_PPE!P46+discharge_PPE!S46+discharge_PPE!V46+discharge_PPE!Y46)/8</f>
        <v>3.0899382282058206E-5</v>
      </c>
    </row>
    <row r="46" spans="1:8" ht="15">
      <c r="A46" s="5" t="s">
        <v>97</v>
      </c>
      <c r="B46" s="33">
        <f>(discharge_hospital!B47+discharge_hospital!H47+discharge_hospital!N47)/3+(discharge_TestKits!B47+discharge_TestKits!G47)/2+(discharge_PPE!B47+discharge_PPE!E47+discharge_PPE!H47+discharge_PPE!K47+discharge_PPE!N47+discharge_PPE!Q47+discharge_PPE!T47+discharge_PPE!W47)/8+(discharge_Packaging!B47+discharge_Packaging!F47)/2</f>
        <v>0.40999796107983316</v>
      </c>
      <c r="C46" s="20">
        <f>(discharge_hospital!C47+discharge_hospital!I47+discharge_hospital!O47)/3+(discharge_TestKits!C47+discharge_TestKits!H47)/2</f>
        <v>2.9204526577178112E-3</v>
      </c>
      <c r="D46" s="20">
        <f>(discharge_hospital!D47+discharge_hospital!J47+discharge_hospital!P47)/3</f>
        <v>0.17090843707698636</v>
      </c>
      <c r="E46" s="20">
        <f>(discharge_hospital!E47+discharge_hospital!K47+discharge_hospital!Q47)/3+(discharge_TestKits!D47+discharge_TestKits!I47)/2+(discharge_Packaging!C47+discharge_Packaging!G47)/2</f>
        <v>5.8545181611112815E-2</v>
      </c>
      <c r="F46" s="20">
        <f>(discharge_hospital!F47+discharge_hospital!L47+discharge_hospital!R47)/3+(discharge_Packaging!E47+discharge_Packaging!I47)/2</f>
        <v>0.10299571171282708</v>
      </c>
      <c r="G46" s="34">
        <f>(discharge_hospital!G47+discharge_hospital!M47+discharge_hospital!S47)/3+(discharge_TestKits!F47+discharge_TestKits!K47)/2+(discharge_PPE!C47+discharge_PPE!F47+discharge_PPE!I47+discharge_PPE!L47+discharge_PPE!O47+discharge_PPE!R47+discharge_PPE!U47+discharge_PPE!X47)/8+(discharge_Packaging!D47+discharge_Packaging!H47)/2</f>
        <v>6.6827433167267955E-2</v>
      </c>
      <c r="H46" s="34">
        <f>(discharge_TestKits!E47+discharge_TestKits!J47)/2+(discharge_PPE!D47+discharge_PPE!G47+discharge_PPE!J47+discharge_PPE!M47+discharge_PPE!P47+discharge_PPE!S47+discharge_PPE!V47+discharge_PPE!Y47)/8</f>
        <v>7.80074485392115E-3</v>
      </c>
    </row>
    <row r="47" spans="1:8" ht="15">
      <c r="A47" s="11" t="s">
        <v>99</v>
      </c>
      <c r="B47" s="33">
        <f>(discharge_hospital!B48+discharge_hospital!H48+discharge_hospital!N48)/3+(discharge_TestKits!B48+discharge_TestKits!G48)/2+(discharge_PPE!B48+discharge_PPE!E48+discharge_PPE!H48+discharge_PPE!K48+discharge_PPE!N48+discharge_PPE!Q48+discharge_PPE!T48+discharge_PPE!W48)/8+(discharge_Packaging!B48+discharge_Packaging!F48)/2</f>
        <v>14.048647231178512</v>
      </c>
      <c r="C47" s="20">
        <f>(discharge_hospital!C48+discharge_hospital!I48+discharge_hospital!O48)/3+(discharge_TestKits!C48+discharge_TestKits!H48)/2</f>
        <v>0.10577813880576148</v>
      </c>
      <c r="D47" s="20">
        <f>(discharge_hospital!D48+discharge_hospital!J48+discharge_hospital!P48)/3</f>
        <v>6.5800126494046154</v>
      </c>
      <c r="E47" s="20">
        <f>(discharge_hospital!E48+discharge_hospital!K48+discharge_hospital!Q48)/3+(discharge_TestKits!D48+discharge_TestKits!I48)/2+(discharge_Packaging!C48+discharge_Packaging!G48)/2</f>
        <v>2.2134973145107453</v>
      </c>
      <c r="F47" s="20">
        <f>(discharge_hospital!F48+discharge_hospital!L48+discharge_hospital!R48)/3+(discharge_Packaging!E48+discharge_Packaging!I48)/2</f>
        <v>3.9647183095418259</v>
      </c>
      <c r="G47" s="34">
        <f>(discharge_hospital!G48+discharge_hospital!M48+discharge_hospital!S48)/3+(discharge_TestKits!F48+discharge_TestKits!K48)/2+(discharge_PPE!C48+discharge_PPE!F48+discharge_PPE!I48+discharge_PPE!L48+discharge_PPE!O48+discharge_PPE!R48+discharge_PPE!U48+discharge_PPE!X48)/8+(discharge_Packaging!D48+discharge_Packaging!H48)/2</f>
        <v>1.1624779119198694</v>
      </c>
      <c r="H47" s="34">
        <f>(discharge_TestKits!E48+discharge_TestKits!J48)/2+(discharge_PPE!D48+discharge_PPE!G48+discharge_PPE!J48+discharge_PPE!M48+discharge_PPE!P48+discharge_PPE!S48+discharge_PPE!V48+discharge_PPE!Y48)/8</f>
        <v>2.216290699569411E-2</v>
      </c>
    </row>
    <row r="48" spans="1:8" ht="15">
      <c r="A48" s="5" t="s">
        <v>100</v>
      </c>
      <c r="B48" s="33">
        <f>(discharge_hospital!B49+discharge_hospital!H49+discharge_hospital!N49)/3+(discharge_TestKits!B49+discharge_TestKits!G49)/2+(discharge_PPE!B49+discharge_PPE!E49+discharge_PPE!H49+discharge_PPE!K49+discharge_PPE!N49+discharge_PPE!Q49+discharge_PPE!T49+discharge_PPE!W49)/8+(discharge_Packaging!B49+discharge_Packaging!F49)/2</f>
        <v>0.76262388698467742</v>
      </c>
      <c r="C48" s="20">
        <f>(discharge_hospital!C49+discharge_hospital!I49+discharge_hospital!O49)/3+(discharge_TestKits!C49+discharge_TestKits!H49)/2</f>
        <v>5.2563909539849636E-3</v>
      </c>
      <c r="D48" s="20">
        <f>(discharge_hospital!D49+discharge_hospital!J49+discharge_hospital!P49)/3</f>
        <v>0.35518184589069829</v>
      </c>
      <c r="E48" s="20">
        <f>(discharge_hospital!E49+discharge_hospital!K49+discharge_hospital!Q49)/3+(discharge_TestKits!D49+discharge_TestKits!I49)/2+(discharge_Packaging!C49+discharge_Packaging!G49)/2</f>
        <v>0.12546292981201751</v>
      </c>
      <c r="F48" s="20">
        <f>(discharge_hospital!F49+discharge_hospital!L49+discharge_hospital!R49)/3+(discharge_Packaging!E49+discharge_Packaging!I49)/2</f>
        <v>0.21410698954388499</v>
      </c>
      <c r="G48" s="34">
        <f>(discharge_hospital!G49+discharge_hospital!M49+discharge_hospital!S49)/3+(discharge_TestKits!F49+discharge_TestKits!K49)/2+(discharge_PPE!C49+discharge_PPE!F49+discharge_PPE!I49+discharge_PPE!L49+discharge_PPE!O49+discharge_PPE!R49+discharge_PPE!U49+discharge_PPE!X49)/8+(discharge_Packaging!D49+discharge_Packaging!H49)/2</f>
        <v>6.1911838793770442E-2</v>
      </c>
      <c r="H48" s="34">
        <f>(discharge_TestKits!E49+discharge_TestKits!J49)/2+(discharge_PPE!D49+discharge_PPE!G49+discharge_PPE!J49+discharge_PPE!M49+discharge_PPE!P49+discharge_PPE!S49+discharge_PPE!V49+discharge_PPE!Y49)/8</f>
        <v>7.0389199032116817E-4</v>
      </c>
    </row>
    <row r="49" spans="1:8" ht="15">
      <c r="A49" s="5" t="s">
        <v>101</v>
      </c>
      <c r="B49" s="33">
        <f>(discharge_hospital!B50+discharge_hospital!H50+discharge_hospital!N50)/3+(discharge_TestKits!B50+discharge_TestKits!G50)/2+(discharge_PPE!B50+discharge_PPE!E50+discharge_PPE!H50+discharge_PPE!K50+discharge_PPE!N50+discharge_PPE!Q50+discharge_PPE!T50+discharge_PPE!W50)/8+(discharge_Packaging!B50+discharge_Packaging!F50)/2</f>
        <v>12.832217699190471</v>
      </c>
      <c r="C49" s="20">
        <f>(discharge_hospital!C50+discharge_hospital!I50+discharge_hospital!O50)/3+(discharge_TestKits!C50+discharge_TestKits!H50)/2</f>
        <v>8.5205858480684946E-2</v>
      </c>
      <c r="D49" s="20">
        <f>(discharge_hospital!D50+discharge_hospital!J50+discharge_hospital!P50)/3</f>
        <v>5.7495691381717711</v>
      </c>
      <c r="E49" s="20">
        <f>(discharge_hospital!E50+discharge_hospital!K50+discharge_hospital!Q50)/3+(discharge_TestKits!D50+discharge_TestKits!I50)/2+(discharge_Packaging!C50+discharge_Packaging!G50)/2</f>
        <v>1.9903649722765655</v>
      </c>
      <c r="F49" s="20">
        <f>(discharge_hospital!F50+discharge_hospital!L50+discharge_hospital!R50)/3+(discharge_Packaging!E50+discharge_Packaging!I50)/2</f>
        <v>3.4652473336772394</v>
      </c>
      <c r="G49" s="34">
        <f>(discharge_hospital!G50+discharge_hospital!M50+discharge_hospital!S50)/3+(discharge_TestKits!F50+discharge_TestKits!K50)/2+(discharge_PPE!C50+discharge_PPE!F50+discharge_PPE!I50+discharge_PPE!L50+discharge_PPE!O50+discharge_PPE!R50+discharge_PPE!U50+discharge_PPE!X50)/8+(discharge_Packaging!D50+discharge_Packaging!H50)/2</f>
        <v>1.4418437263513042</v>
      </c>
      <c r="H49" s="34">
        <f>(discharge_TestKits!E50+discharge_TestKits!J50)/2+(discharge_PPE!D50+discharge_PPE!G50+discharge_PPE!J50+discharge_PPE!M50+discharge_PPE!P50+discharge_PPE!S50+discharge_PPE!V50+discharge_PPE!Y50)/8</f>
        <v>9.9986670232905334E-2</v>
      </c>
    </row>
    <row r="50" spans="1:8" ht="15">
      <c r="A50" s="5" t="s">
        <v>103</v>
      </c>
      <c r="B50" s="33">
        <f>(discharge_hospital!B51+discharge_hospital!H51+discharge_hospital!N51)/3+(discharge_TestKits!B51+discharge_TestKits!G51)/2+(discharge_PPE!B51+discharge_PPE!E51+discharge_PPE!H51+discharge_PPE!K51+discharge_PPE!N51+discharge_PPE!Q51+discharge_PPE!T51+discharge_PPE!W51)/8+(discharge_Packaging!B51+discharge_Packaging!F51)/2</f>
        <v>5.4707080409891189</v>
      </c>
      <c r="C50" s="20">
        <f>(discharge_hospital!C51+discharge_hospital!I51+discharge_hospital!O51)/3+(discharge_TestKits!C51+discharge_TestKits!H51)/2</f>
        <v>3.7663517278409636E-2</v>
      </c>
      <c r="D50" s="20">
        <f>(discharge_hospital!D51+discharge_hospital!J51+discharge_hospital!P51)/3</f>
        <v>2.5449776675268225</v>
      </c>
      <c r="E50" s="20">
        <f>(discharge_hospital!E51+discharge_hospital!K51+discharge_hospital!Q51)/3+(discharge_TestKits!D51+discharge_TestKits!I51)/2+(discharge_Packaging!C51+discharge_Packaging!G51)/2</f>
        <v>0.90155409468524439</v>
      </c>
      <c r="F50" s="20">
        <f>(discharge_hospital!F51+discharge_hospital!L51+discharge_hospital!R51)/3+(discharge_Packaging!E51+discharge_Packaging!I51)/2</f>
        <v>1.5341778103846595</v>
      </c>
      <c r="G50" s="34">
        <f>(discharge_hospital!G51+discharge_hospital!M51+discharge_hospital!S51)/3+(discharge_TestKits!F51+discharge_TestKits!K51)/2+(discharge_PPE!C51+discharge_PPE!F51+discharge_PPE!I51+discharge_PPE!L51+discharge_PPE!O51+discharge_PPE!R51+discharge_PPE!U51+discharge_PPE!X51)/8+(discharge_Packaging!D51+discharge_Packaging!H51)/2</f>
        <v>0.44677459195172653</v>
      </c>
      <c r="H50" s="34">
        <f>(discharge_TestKits!E51+discharge_TestKits!J51)/2+(discharge_PPE!D51+discharge_PPE!G51+discharge_PPE!J51+discharge_PPE!M51+discharge_PPE!P51+discharge_PPE!S51+discharge_PPE!V51+discharge_PPE!Y51)/8</f>
        <v>5.5603591622563385E-3</v>
      </c>
    </row>
    <row r="51" spans="1:8" ht="15">
      <c r="A51" s="5" t="s">
        <v>104</v>
      </c>
      <c r="B51" s="33">
        <f>(discharge_hospital!B52+discharge_hospital!H52+discharge_hospital!N52)/3+(discharge_TestKits!B52+discharge_TestKits!G52)/2+(discharge_PPE!B52+discharge_PPE!E52+discharge_PPE!H52+discharge_PPE!K52+discharge_PPE!N52+discharge_PPE!Q52+discharge_PPE!T52+discharge_PPE!W52)/8+(discharge_Packaging!B52+discharge_Packaging!F52)/2</f>
        <v>0</v>
      </c>
      <c r="C51" s="20">
        <f>(discharge_hospital!C52+discharge_hospital!I52+discharge_hospital!O52)/3+(discharge_TestKits!C52+discharge_TestKits!H52)/2</f>
        <v>0</v>
      </c>
      <c r="D51" s="20">
        <f>(discharge_hospital!D52+discharge_hospital!J52+discharge_hospital!P52)/3</f>
        <v>0</v>
      </c>
      <c r="E51" s="20">
        <f>(discharge_hospital!E52+discharge_hospital!K52+discharge_hospital!Q52)/3+(discharge_TestKits!D52+discharge_TestKits!I52)/2+(discharge_Packaging!C52+discharge_Packaging!G52)/2</f>
        <v>0</v>
      </c>
      <c r="F51" s="20">
        <f>(discharge_hospital!F52+discharge_hospital!L52+discharge_hospital!R52)/3+(discharge_Packaging!E52+discharge_Packaging!I52)/2</f>
        <v>0</v>
      </c>
      <c r="G51" s="34">
        <f>(discharge_hospital!G52+discharge_hospital!M52+discharge_hospital!S52)/3+(discharge_TestKits!F52+discharge_TestKits!K52)/2+(discharge_PPE!C52+discharge_PPE!F52+discharge_PPE!I52+discharge_PPE!L52+discharge_PPE!O52+discharge_PPE!R52+discharge_PPE!U52+discharge_PPE!X52)/8+(discharge_Packaging!D52+discharge_Packaging!H52)/2</f>
        <v>0</v>
      </c>
      <c r="H51" s="34">
        <f>(discharge_TestKits!E52+discharge_TestKits!J52)/2+(discharge_PPE!D52+discharge_PPE!G52+discharge_PPE!J52+discharge_PPE!M52+discharge_PPE!P52+discharge_PPE!S52+discharge_PPE!V52+discharge_PPE!Y52)/8</f>
        <v>0</v>
      </c>
    </row>
    <row r="52" spans="1:8" ht="15">
      <c r="A52" s="5" t="s">
        <v>107</v>
      </c>
      <c r="B52" s="33">
        <f>(discharge_hospital!B53+discharge_hospital!H53+discharge_hospital!N53)/3+(discharge_TestKits!B53+discharge_TestKits!G53)/2+(discharge_PPE!B53+discharge_PPE!E53+discharge_PPE!H53+discharge_PPE!K53+discharge_PPE!N53+discharge_PPE!Q53+discharge_PPE!T53+discharge_PPE!W53)/8+(discharge_Packaging!B53+discharge_Packaging!F53)/2</f>
        <v>0</v>
      </c>
      <c r="C52" s="20">
        <f>(discharge_hospital!C53+discharge_hospital!I53+discharge_hospital!O53)/3+(discharge_TestKits!C53+discharge_TestKits!H53)/2</f>
        <v>0</v>
      </c>
      <c r="D52" s="20">
        <f>(discharge_hospital!D53+discharge_hospital!J53+discharge_hospital!P53)/3</f>
        <v>0</v>
      </c>
      <c r="E52" s="20">
        <f>(discharge_hospital!E53+discharge_hospital!K53+discharge_hospital!Q53)/3+(discharge_TestKits!D53+discharge_TestKits!I53)/2+(discharge_Packaging!C53+discharge_Packaging!G53)/2</f>
        <v>0</v>
      </c>
      <c r="F52" s="20">
        <f>(discharge_hospital!F53+discharge_hospital!L53+discharge_hospital!R53)/3+(discharge_Packaging!E53+discharge_Packaging!I53)/2</f>
        <v>0</v>
      </c>
      <c r="G52" s="34">
        <f>(discharge_hospital!G53+discharge_hospital!M53+discharge_hospital!S53)/3+(discharge_TestKits!F53+discharge_TestKits!K53)/2+(discharge_PPE!C53+discharge_PPE!F53+discharge_PPE!I53+discharge_PPE!L53+discharge_PPE!O53+discharge_PPE!R53+discharge_PPE!U53+discharge_PPE!X53)/8+(discharge_Packaging!D53+discharge_Packaging!H53)/2</f>
        <v>0</v>
      </c>
      <c r="H52" s="34">
        <f>(discharge_TestKits!E53+discharge_TestKits!J53)/2+(discharge_PPE!D53+discharge_PPE!G53+discharge_PPE!J53+discharge_PPE!M53+discharge_PPE!P53+discharge_PPE!S53+discharge_PPE!V53+discharge_PPE!Y53)/8</f>
        <v>0</v>
      </c>
    </row>
    <row r="53" spans="1:8" ht="15">
      <c r="A53" s="5" t="s">
        <v>109</v>
      </c>
      <c r="B53" s="33">
        <f>(discharge_hospital!B54+discharge_hospital!H54+discharge_hospital!N54)/3+(discharge_TestKits!B54+discharge_TestKits!G54)/2+(discharge_PPE!B54+discharge_PPE!E54+discharge_PPE!H54+discharge_PPE!K54+discharge_PPE!N54+discharge_PPE!Q54+discharge_PPE!T54+discharge_PPE!W54)/8+(discharge_Packaging!B54+discharge_Packaging!F54)/2</f>
        <v>0.19333834913392395</v>
      </c>
      <c r="C53" s="20">
        <f>(discharge_hospital!C54+discharge_hospital!I54+discharge_hospital!O54)/3+(discharge_TestKits!C54+discharge_TestKits!H54)/2</f>
        <v>1.2837656281527727E-3</v>
      </c>
      <c r="D53" s="20">
        <f>(discharge_hospital!D54+discharge_hospital!J54+discharge_hospital!P54)/3</f>
        <v>8.6626663563821468E-2</v>
      </c>
      <c r="E53" s="20">
        <f>(discharge_hospital!E54+discharge_hospital!K54+discharge_hospital!Q54)/3+(discharge_TestKits!D54+discharge_TestKits!I54)/2+(discharge_Packaging!C54+discharge_Packaging!G54)/2</f>
        <v>2.9988103922069194E-2</v>
      </c>
      <c r="F53" s="20">
        <f>(discharge_hospital!F54+discharge_hospital!L54+discharge_hospital!R54)/3+(discharge_Packaging!E54+discharge_Packaging!I54)/2</f>
        <v>5.2209619142929167E-2</v>
      </c>
      <c r="G53" s="34">
        <f>(discharge_hospital!G54+discharge_hospital!M54+discharge_hospital!S54)/3+(discharge_TestKits!F54+discharge_TestKits!K54)/2+(discharge_PPE!C54+discharge_PPE!F54+discharge_PPE!I54+discharge_PPE!L54+discharge_PPE!O54+discharge_PPE!R54+discharge_PPE!U54+discharge_PPE!X54)/8+(discharge_Packaging!D54+discharge_Packaging!H54)/2</f>
        <v>2.1723734142965211E-2</v>
      </c>
      <c r="H53" s="34">
        <f>(discharge_TestKits!E54+discharge_TestKits!J54)/2+(discharge_PPE!D54+discharge_PPE!G54+discharge_PPE!J54+discharge_PPE!M54+discharge_PPE!P54+discharge_PPE!S54+discharge_PPE!V54+discharge_PPE!Y54)/8</f>
        <v>1.5064627339861545E-3</v>
      </c>
    </row>
    <row r="54" spans="1:8" ht="15">
      <c r="A54" s="5" t="s">
        <v>111</v>
      </c>
      <c r="B54" s="33">
        <f>(discharge_hospital!B55+discharge_hospital!H55+discharge_hospital!N55)/3+(discharge_TestKits!B55+discharge_TestKits!G55)/2+(discharge_PPE!B55+discharge_PPE!E55+discharge_PPE!H55+discharge_PPE!K55+discharge_PPE!N55+discharge_PPE!Q55+discharge_PPE!T55+discharge_PPE!W55)/8+(discharge_Packaging!B55+discharge_Packaging!F55)/2</f>
        <v>64.767032727280863</v>
      </c>
      <c r="C54" s="20">
        <f>(discharge_hospital!C55+discharge_hospital!I55+discharge_hospital!O55)/3+(discharge_TestKits!C55+discharge_TestKits!H55)/2</f>
        <v>1.1805360201097341</v>
      </c>
      <c r="D54" s="20">
        <f>(discharge_hospital!D55+discharge_hospital!J55+discharge_hospital!P55)/3</f>
        <v>11.38204770336637</v>
      </c>
      <c r="E54" s="20">
        <f>(discharge_hospital!E55+discharge_hospital!K55+discharge_hospital!Q55)/3+(discharge_TestKits!D55+discharge_TestKits!I55)/2+(discharge_Packaging!C55+discharge_Packaging!G55)/2</f>
        <v>3.8900265862330765</v>
      </c>
      <c r="F54" s="20">
        <f>(discharge_hospital!F55+discharge_hospital!L55+discharge_hospital!R55)/3+(discharge_Packaging!E55+discharge_Packaging!I55)/2</f>
        <v>6.8581048529797357</v>
      </c>
      <c r="G54" s="34">
        <f>(discharge_hospital!G55+discharge_hospital!M55+discharge_hospital!S55)/3+(discharge_TestKits!F55+discharge_TestKits!K55)/2+(discharge_PPE!C55+discharge_PPE!F55+discharge_PPE!I55+discharge_PPE!L55+discharge_PPE!O55+discharge_PPE!R55+discharge_PPE!U55+discharge_PPE!X55)/8+(discharge_Packaging!D55+discharge_Packaging!H55)/2</f>
        <v>34.775185060068495</v>
      </c>
      <c r="H54" s="34">
        <f>(discharge_TestKits!E55+discharge_TestKits!J55)/2+(discharge_PPE!D55+discharge_PPE!G55+discharge_PPE!J55+discharge_PPE!M55+discharge_PPE!P55+discharge_PPE!S55+discharge_PPE!V55+discharge_PPE!Y55)/8</f>
        <v>6.6811325045234531</v>
      </c>
    </row>
    <row r="55" spans="1:8" ht="15">
      <c r="A55" s="5" t="s">
        <v>113</v>
      </c>
      <c r="B55" s="33">
        <f>(discharge_hospital!B56+discharge_hospital!H56+discharge_hospital!N56)/3+(discharge_TestKits!B56+discharge_TestKits!G56)/2+(discharge_PPE!B56+discharge_PPE!E56+discharge_PPE!H56+discharge_PPE!K56+discharge_PPE!N56+discharge_PPE!Q56+discharge_PPE!T56+discharge_PPE!W56)/8+(discharge_Packaging!B56+discharge_Packaging!F56)/2</f>
        <v>1.0948270559724211</v>
      </c>
      <c r="C55" s="20">
        <f>(discharge_hospital!C56+discharge_hospital!I56+discharge_hospital!O56)/3+(discharge_TestKits!C56+discharge_TestKits!H56)/2</f>
        <v>7.5374224744832541E-3</v>
      </c>
      <c r="D55" s="20">
        <f>(discharge_hospital!D56+discharge_hospital!J56+discharge_hospital!P56)/3</f>
        <v>0.50931440434722552</v>
      </c>
      <c r="E55" s="20">
        <f>(discharge_hospital!E56+discharge_hospital!K56+discharge_hospital!Q56)/3+(discharge_TestKits!D56+discharge_TestKits!I56)/2+(discharge_Packaging!C56+discharge_Packaging!G56)/2</f>
        <v>0.18042377840102522</v>
      </c>
      <c r="F55" s="20">
        <f>(discharge_hospital!F56+discharge_hospital!L56+discharge_hospital!R56)/3+(discharge_Packaging!E56+discharge_Packaging!I56)/2</f>
        <v>0.30702778559865629</v>
      </c>
      <c r="G55" s="34">
        <f>(discharge_hospital!G56+discharge_hospital!M56+discharge_hospital!S56)/3+(discharge_TestKits!F56+discharge_TestKits!K56)/2+(discharge_PPE!C56+discharge_PPE!F56+discharge_PPE!I56+discharge_PPE!L56+discharge_PPE!O56+discharge_PPE!R56+discharge_PPE!U56+discharge_PPE!X56)/8+(discharge_Packaging!D56+discharge_Packaging!H56)/2</f>
        <v>8.9410896638042969E-2</v>
      </c>
      <c r="H55" s="34">
        <f>(discharge_TestKits!E56+discharge_TestKits!J56)/2+(discharge_PPE!D56+discharge_PPE!G56+discharge_PPE!J56+discharge_PPE!M56+discharge_PPE!P56+discharge_PPE!S56+discharge_PPE!V56+discharge_PPE!Y56)/8</f>
        <v>1.1127685129878964E-3</v>
      </c>
    </row>
    <row r="56" spans="1:8" ht="15">
      <c r="A56" s="5" t="s">
        <v>114</v>
      </c>
      <c r="B56" s="33">
        <f>(discharge_hospital!B57+discharge_hospital!H57+discharge_hospital!N57)/3+(discharge_TestKits!B57+discharge_TestKits!G57)/2+(discharge_PPE!B57+discharge_PPE!E57+discharge_PPE!H57+discharge_PPE!K57+discharge_PPE!N57+discharge_PPE!Q57+discharge_PPE!T57+discharge_PPE!W57)/8+(discharge_Packaging!B57+discharge_Packaging!F57)/2</f>
        <v>1.6770121949775853E-5</v>
      </c>
      <c r="C56" s="20">
        <f>(discharge_hospital!C57+discharge_hospital!I57+discharge_hospital!O57)/3+(discharge_TestKits!C57+discharge_TestKits!H57)/2</f>
        <v>1.1350740931581597E-7</v>
      </c>
      <c r="D56" s="20">
        <f>(discharge_hospital!D57+discharge_hospital!J57+discharge_hospital!P57)/3</f>
        <v>7.6698578009115644E-6</v>
      </c>
      <c r="E56" s="20">
        <f>(discharge_hospital!E57+discharge_hospital!K57+discharge_hospital!Q57)/3+(discharge_TestKits!D57+discharge_TestKits!I57)/2+(discharge_Packaging!C57+discharge_Packaging!G57)/2</f>
        <v>2.7214532505304376E-6</v>
      </c>
      <c r="F56" s="20">
        <f>(discharge_hospital!F57+discharge_hospital!L57+discharge_hospital!R57)/3+(discharge_Packaging!E57+discharge_Packaging!I57)/2</f>
        <v>4.6236574810821441E-6</v>
      </c>
      <c r="G56" s="34">
        <f>(discharge_hospital!G57+discharge_hospital!M57+discharge_hospital!S57)/3+(discharge_TestKits!F57+discharge_TestKits!K57)/2+(discharge_PPE!C57+discharge_PPE!F57+discharge_PPE!I57+discharge_PPE!L57+discharge_PPE!O57+discharge_PPE!R57+discharge_PPE!U57+discharge_PPE!X57)/8+(discharge_Packaging!D57+discharge_Packaging!H57)/2</f>
        <v>1.5790984903716815E-6</v>
      </c>
      <c r="H56" s="34">
        <f>(discharge_TestKits!E57+discharge_TestKits!J57)/2+(discharge_PPE!D57+discharge_PPE!G57+discharge_PPE!J57+discharge_PPE!M57+discharge_PPE!P57+discharge_PPE!S57+discharge_PPE!V57+discharge_PPE!Y57)/8</f>
        <v>6.2547517564205066E-8</v>
      </c>
    </row>
    <row r="57" spans="1:8" ht="15">
      <c r="A57" s="5" t="s">
        <v>117</v>
      </c>
      <c r="B57" s="33">
        <f>(discharge_hospital!B58+discharge_hospital!H58+discharge_hospital!N58)/3+(discharge_TestKits!B58+discharge_TestKits!G58)/2+(discharge_PPE!B58+discharge_PPE!E58+discharge_PPE!H58+discharge_PPE!K58+discharge_PPE!N58+discharge_PPE!Q58+discharge_PPE!T58+discharge_PPE!W58)/8+(discharge_Packaging!B58+discharge_Packaging!F58)/2</f>
        <v>0</v>
      </c>
      <c r="C57" s="20">
        <f>(discharge_hospital!C58+discharge_hospital!I58+discharge_hospital!O58)/3+(discharge_TestKits!C58+discharge_TestKits!H58)/2</f>
        <v>0</v>
      </c>
      <c r="D57" s="20">
        <f>(discharge_hospital!D58+discharge_hospital!J58+discharge_hospital!P58)/3</f>
        <v>0</v>
      </c>
      <c r="E57" s="20">
        <f>(discharge_hospital!E58+discharge_hospital!K58+discharge_hospital!Q58)/3+(discharge_TestKits!D58+discharge_TestKits!I58)/2+(discharge_Packaging!C58+discharge_Packaging!G58)/2</f>
        <v>0</v>
      </c>
      <c r="F57" s="20">
        <f>(discharge_hospital!F58+discharge_hospital!L58+discharge_hospital!R58)/3+(discharge_Packaging!E58+discharge_Packaging!I58)/2</f>
        <v>0</v>
      </c>
      <c r="G57" s="34">
        <f>(discharge_hospital!G58+discharge_hospital!M58+discharge_hospital!S58)/3+(discharge_TestKits!F58+discharge_TestKits!K58)/2+(discharge_PPE!C58+discharge_PPE!F58+discharge_PPE!I58+discharge_PPE!L58+discharge_PPE!O58+discharge_PPE!R58+discharge_PPE!U58+discharge_PPE!X58)/8+(discharge_Packaging!D58+discharge_Packaging!H58)/2</f>
        <v>0</v>
      </c>
      <c r="H57" s="34">
        <f>(discharge_TestKits!E58+discharge_TestKits!J58)/2+(discharge_PPE!D58+discharge_PPE!G58+discharge_PPE!J58+discharge_PPE!M58+discharge_PPE!P58+discharge_PPE!S58+discharge_PPE!V58+discharge_PPE!Y58)/8</f>
        <v>0</v>
      </c>
    </row>
    <row r="58" spans="1:8" ht="15">
      <c r="A58" s="5" t="s">
        <v>118</v>
      </c>
      <c r="B58" s="33">
        <f>(discharge_hospital!B59+discharge_hospital!H59+discharge_hospital!N59)/3+(discharge_TestKits!B59+discharge_TestKits!G59)/2+(discharge_PPE!B59+discharge_PPE!E59+discharge_PPE!H59+discharge_PPE!K59+discharge_PPE!N59+discharge_PPE!Q59+discharge_PPE!T59+discharge_PPE!W59)/8+(discharge_Packaging!B59+discharge_Packaging!F59)/2</f>
        <v>6.7652359700272956E-8</v>
      </c>
      <c r="C58" s="20">
        <f>(discharge_hospital!C59+discharge_hospital!I59+discharge_hospital!O59)/3+(discharge_TestKits!C59+discharge_TestKits!H59)/2</f>
        <v>4.5825812017728639E-10</v>
      </c>
      <c r="D58" s="20">
        <f>(discharge_hospital!D59+discharge_hospital!J59+discharge_hospital!P59)/3</f>
        <v>3.0965155834836632E-8</v>
      </c>
      <c r="E58" s="20">
        <f>(discharge_hospital!E59+discharge_hospital!K59+discharge_hospital!Q59)/3+(discharge_TestKits!D59+discharge_TestKits!I59)/2+(discharge_Packaging!C59+discharge_Packaging!G59)/2</f>
        <v>1.1415396913140617E-8</v>
      </c>
      <c r="F58" s="20">
        <f>(discharge_hospital!F59+discharge_hospital!L59+discharge_hospital!R59)/3+(discharge_Packaging!E59+discharge_Packaging!I59)/2</f>
        <v>1.8673704899012888E-8</v>
      </c>
      <c r="G58" s="34">
        <f>(discharge_hospital!G59+discharge_hospital!M59+discharge_hospital!S59)/3+(discharge_TestKits!F59+discharge_TestKits!K59)/2+(discharge_PPE!C59+discharge_PPE!F59+discharge_PPE!I59+discharge_PPE!L59+discharge_PPE!O59+discharge_PPE!R59+discharge_PPE!U59+discharge_PPE!X59)/8+(discharge_Packaging!D59+discharge_Packaging!H59)/2</f>
        <v>5.9827426298320078E-9</v>
      </c>
      <c r="H58" s="34">
        <f>(discharge_TestKits!E59+discharge_TestKits!J59)/2+(discharge_PPE!D59+discharge_PPE!G59+discharge_PPE!J59+discharge_PPE!M59+discharge_PPE!P59+discharge_PPE!S59+discharge_PPE!V59+discharge_PPE!Y59)/8</f>
        <v>1.5710130327352644E-10</v>
      </c>
    </row>
    <row r="59" spans="1:8" ht="15">
      <c r="A59" s="5" t="s">
        <v>119</v>
      </c>
      <c r="B59" s="33">
        <f>(discharge_hospital!B60+discharge_hospital!H60+discharge_hospital!N60)/3+(discharge_TestKits!B60+discharge_TestKits!G60)/2+(discharge_PPE!B60+discharge_PPE!E60+discharge_PPE!H60+discharge_PPE!K60+discharge_PPE!N60+discharge_PPE!Q60+discharge_PPE!T60+discharge_PPE!W60)/8+(discharge_Packaging!B60+discharge_Packaging!F60)/2</f>
        <v>1.4642495608121091</v>
      </c>
      <c r="C59" s="20">
        <f>(discharge_hospital!C60+discharge_hospital!I60+discharge_hospital!O60)/3+(discharge_TestKits!C60+discharge_TestKits!H60)/2</f>
        <v>1.0379564289999798E-2</v>
      </c>
      <c r="D59" s="20">
        <f>(discharge_hospital!D60+discharge_hospital!J60+discharge_hospital!P60)/3</f>
        <v>0.68815180069876203</v>
      </c>
      <c r="E59" s="20">
        <f>(discharge_hospital!E60+discharge_hospital!K60+discharge_hospital!Q60)/3+(discharge_TestKits!D60+discharge_TestKits!I60)/2+(discharge_Packaging!C60+discharge_Packaging!G60)/2</f>
        <v>0.23249936233216306</v>
      </c>
      <c r="F59" s="20">
        <f>(discharge_hospital!F60+discharge_hospital!L60+discharge_hospital!R60)/3+(discharge_Packaging!E60+discharge_Packaging!I60)/2</f>
        <v>0.41465547512983714</v>
      </c>
      <c r="G59" s="34">
        <f>(discharge_hospital!G60+discharge_hospital!M60+discharge_hospital!S60)/3+(discharge_TestKits!F60+discharge_TestKits!K60)/2+(discharge_PPE!C60+discharge_PPE!F60+discharge_PPE!I60+discharge_PPE!L60+discharge_PPE!O60+discharge_PPE!R60+discharge_PPE!U60+discharge_PPE!X60)/8+(discharge_Packaging!D60+discharge_Packaging!H60)/2</f>
        <v>0.11725739043909122</v>
      </c>
      <c r="H59" s="34">
        <f>(discharge_TestKits!E60+discharge_TestKits!J60)/2+(discharge_PPE!D60+discharge_PPE!G60+discharge_PPE!J60+discharge_PPE!M60+discharge_PPE!P60+discharge_PPE!S60+discharge_PPE!V60+discharge_PPE!Y60)/8</f>
        <v>1.3059679222555303E-3</v>
      </c>
    </row>
    <row r="60" spans="1:8" ht="15">
      <c r="A60" s="5" t="s">
        <v>121</v>
      </c>
      <c r="B60" s="33">
        <f>(discharge_hospital!B61+discharge_hospital!H61+discharge_hospital!N61)/3+(discharge_TestKits!B61+discharge_TestKits!G61)/2+(discharge_PPE!B61+discharge_PPE!E61+discharge_PPE!H61+discharge_PPE!K61+discharge_PPE!N61+discharge_PPE!Q61+discharge_PPE!T61+discharge_PPE!W61)/8+(discharge_Packaging!B61+discharge_Packaging!F61)/2</f>
        <v>2.2874204954106692E-3</v>
      </c>
      <c r="C60" s="20">
        <f>(discharge_hospital!C61+discharge_hospital!I61+discharge_hospital!O61)/3+(discharge_TestKits!C61+discharge_TestKits!H61)/2</f>
        <v>4.8914645308244164E-5</v>
      </c>
      <c r="D60" s="20">
        <f>(discharge_hospital!D61+discharge_hospital!J61+discharge_hospital!P61)/3</f>
        <v>5.0410105975149094E-4</v>
      </c>
      <c r="E60" s="20">
        <f>(discharge_hospital!E61+discharge_hospital!K61+discharge_hospital!Q61)/3+(discharge_TestKits!D61+discharge_TestKits!I61)/2+(discharge_Packaging!C61+discharge_Packaging!G61)/2</f>
        <v>1.7207304266216432E-4</v>
      </c>
      <c r="F60" s="20">
        <f>(discharge_hospital!F61+discharge_hospital!L61+discharge_hospital!R61)/3+(discharge_Packaging!E61+discharge_Packaging!I61)/2</f>
        <v>3.0373953917373135E-4</v>
      </c>
      <c r="G60" s="34">
        <f>(discharge_hospital!G61+discharge_hospital!M61+discharge_hospital!S61)/3+(discharge_TestKits!F61+discharge_TestKits!K61)/2+(discharge_PPE!C61+discharge_PPE!F61+discharge_PPE!I61+discharge_PPE!L61+discharge_PPE!O61+discharge_PPE!R61+discharge_PPE!U61+discharge_PPE!X61)/8+(discharge_Packaging!D61+discharge_Packaging!H61)/2</f>
        <v>1.0584523178307705E-3</v>
      </c>
      <c r="H60" s="34">
        <f>(discharge_TestKits!E61+discharge_TestKits!J61)/2+(discharge_PPE!D61+discharge_PPE!G61+discharge_PPE!J61+discharge_PPE!M61+discharge_PPE!P61+discharge_PPE!S61+discharge_PPE!V61+discharge_PPE!Y61)/8</f>
        <v>2.001398906842678E-4</v>
      </c>
    </row>
    <row r="61" spans="1:8" ht="15">
      <c r="A61" s="5" t="s">
        <v>123</v>
      </c>
      <c r="B61" s="33">
        <f>(discharge_hospital!B62+discharge_hospital!H62+discharge_hospital!N62)/3+(discharge_TestKits!B62+discharge_TestKits!G62)/2+(discharge_PPE!B62+discharge_PPE!E62+discharge_PPE!H62+discharge_PPE!K62+discharge_PPE!N62+discharge_PPE!Q62+discharge_PPE!T62+discharge_PPE!W62)/8+(discharge_Packaging!B62+discharge_Packaging!F62)/2</f>
        <v>13.018514173927379</v>
      </c>
      <c r="C61" s="20">
        <f>(discharge_hospital!C62+discharge_hospital!I62+discharge_hospital!O62)/3+(discharge_TestKits!C62+discharge_TestKits!H62)/2</f>
        <v>1.9607647640058734E-2</v>
      </c>
      <c r="D61" s="20">
        <f>(discharge_hospital!D62+discharge_hospital!J62+discharge_hospital!P62)/3</f>
        <v>1.044927274374335</v>
      </c>
      <c r="E61" s="20">
        <f>(discharge_hospital!E62+discharge_hospital!K62+discharge_hospital!Q62)/3+(discharge_TestKits!D62+discharge_TestKits!I62)/2+(discharge_Packaging!C62+discharge_Packaging!G62)/2</f>
        <v>0.35151634254153336</v>
      </c>
      <c r="F61" s="20">
        <f>(discharge_hospital!F62+discharge_hospital!L62+discharge_hospital!R62)/3+(discharge_Packaging!E62+discharge_Packaging!I62)/2</f>
        <v>0.62960734291053999</v>
      </c>
      <c r="G61" s="34">
        <f>(discharge_hospital!G62+discharge_hospital!M62+discharge_hospital!S62)/3+(discharge_TestKits!F62+discharge_TestKits!K62)/2+(discharge_PPE!C62+discharge_PPE!F62+discharge_PPE!I62+discharge_PPE!L62+discharge_PPE!O62+discharge_PPE!R62+discharge_PPE!U62+discharge_PPE!X62)/8+(discharge_Packaging!D62+discharge_Packaging!H62)/2</f>
        <v>9.189359649785013</v>
      </c>
      <c r="H61" s="34">
        <f>(discharge_TestKits!E62+discharge_TestKits!J62)/2+(discharge_PPE!D62+discharge_PPE!G62+discharge_PPE!J62+discharge_PPE!M62+discharge_PPE!P62+discharge_PPE!S62+discharge_PPE!V62+discharge_PPE!Y62)/8</f>
        <v>1.7834959166758997</v>
      </c>
    </row>
    <row r="62" spans="1:8" ht="15">
      <c r="A62" s="5" t="s">
        <v>125</v>
      </c>
      <c r="B62" s="33">
        <f>(discharge_hospital!B63+discharge_hospital!H63+discharge_hospital!N63)/3+(discharge_TestKits!B63+discharge_TestKits!G63)/2+(discharge_PPE!B63+discharge_PPE!E63+discharge_PPE!H63+discharge_PPE!K63+discharge_PPE!N63+discharge_PPE!Q63+discharge_PPE!T63+discharge_PPE!W63)/8+(discharge_Packaging!B63+discharge_Packaging!F63)/2</f>
        <v>0.30341302173405993</v>
      </c>
      <c r="C62" s="20">
        <f>(discharge_hospital!C63+discharge_hospital!I63+discharge_hospital!O63)/3+(discharge_TestKits!C63+discharge_TestKits!H63)/2</f>
        <v>6.346170817340172E-4</v>
      </c>
      <c r="D62" s="20">
        <f>(discharge_hospital!D63+discharge_hospital!J63+discharge_hospital!P63)/3</f>
        <v>3.6858857369451964E-2</v>
      </c>
      <c r="E62" s="20">
        <f>(discharge_hospital!E63+discharge_hospital!K63+discharge_hospital!Q63)/3+(discharge_TestKits!D63+discharge_TestKits!I63)/2+(discharge_Packaging!C63+discharge_Packaging!G63)/2</f>
        <v>1.2395816832070264E-2</v>
      </c>
      <c r="F62" s="20">
        <f>(discharge_hospital!F63+discharge_hospital!L63+discharge_hospital!R63)/3+(discharge_Packaging!E63+discharge_Packaging!I63)/2</f>
        <v>2.2208825264891773E-2</v>
      </c>
      <c r="G62" s="34">
        <f>(discharge_hospital!G63+discharge_hospital!M63+discharge_hospital!S63)/3+(discharge_TestKits!F63+discharge_TestKits!K63)/2+(discharge_PPE!C63+discharge_PPE!F63+discharge_PPE!I63+discharge_PPE!L63+discharge_PPE!O63+discharge_PPE!R63+discharge_PPE!U63+discharge_PPE!X63)/8+(discharge_Packaging!D63+discharge_Packaging!H63)/2</f>
        <v>0.19411062238815216</v>
      </c>
      <c r="H62" s="34">
        <f>(discharge_TestKits!E63+discharge_TestKits!J63)/2+(discharge_PPE!D63+discharge_PPE!G63+discharge_PPE!J63+discharge_PPE!M63+discharge_PPE!P63+discharge_PPE!S63+discharge_PPE!V63+discharge_PPE!Y63)/8</f>
        <v>3.7204282797759745E-2</v>
      </c>
    </row>
    <row r="63" spans="1:8" ht="15">
      <c r="A63" s="5" t="s">
        <v>126</v>
      </c>
      <c r="B63" s="33">
        <f>(discharge_hospital!B64+discharge_hospital!H64+discharge_hospital!N64)/3+(discharge_TestKits!B64+discharge_TestKits!G64)/2+(discharge_PPE!B64+discharge_PPE!E64+discharge_PPE!H64+discharge_PPE!K64+discharge_PPE!N64+discharge_PPE!Q64+discharge_PPE!T64+discharge_PPE!W64)/8+(discharge_Packaging!B64+discharge_Packaging!F64)/2</f>
        <v>0.26977846111426818</v>
      </c>
      <c r="C63" s="20">
        <f>(discharge_hospital!C64+discharge_hospital!I64+discharge_hospital!O64)/3+(discharge_TestKits!C64+discharge_TestKits!H64)/2</f>
        <v>1.4849050252318907E-3</v>
      </c>
      <c r="D63" s="20">
        <f>(discharge_hospital!D64+discharge_hospital!J64+discharge_hospital!P64)/3</f>
        <v>8.8518245693145051E-2</v>
      </c>
      <c r="E63" s="20">
        <f>(discharge_hospital!E64+discharge_hospital!K64+discharge_hospital!Q64)/3+(discharge_TestKits!D64+discharge_TestKits!I64)/2+(discharge_Packaging!C64+discharge_Packaging!G64)/2</f>
        <v>2.9766652491520395E-2</v>
      </c>
      <c r="F63" s="20">
        <f>(discharge_hospital!F64+discharge_hospital!L64+discharge_hospital!R64)/3+(discharge_Packaging!E64+discharge_Packaging!I64)/2</f>
        <v>5.3335518018068372E-2</v>
      </c>
      <c r="G63" s="34">
        <f>(discharge_hospital!G64+discharge_hospital!M64+discharge_hospital!S64)/3+(discharge_TestKits!F64+discharge_TestKits!K64)/2+(discharge_PPE!C64+discharge_PPE!F64+discharge_PPE!I64+discharge_PPE!L64+discharge_PPE!O64+discharge_PPE!R64+discharge_PPE!U64+discharge_PPE!X64)/8+(discharge_Packaging!D64+discharge_Packaging!H64)/2</f>
        <v>8.3043525637496382E-2</v>
      </c>
      <c r="H63" s="34">
        <f>(discharge_TestKits!E64+discharge_TestKits!J64)/2+(discharge_PPE!D64+discharge_PPE!G64+discharge_PPE!J64+discharge_PPE!M64+discharge_PPE!P64+discharge_PPE!S64+discharge_PPE!V64+discharge_PPE!Y64)/8</f>
        <v>1.3629614248806035E-2</v>
      </c>
    </row>
    <row r="64" spans="1:8" ht="15">
      <c r="A64" s="5" t="s">
        <v>128</v>
      </c>
      <c r="B64" s="33">
        <f>(discharge_hospital!B65+discharge_hospital!H65+discharge_hospital!N65)/3+(discharge_TestKits!B65+discharge_TestKits!G65)/2+(discharge_PPE!B65+discharge_PPE!E65+discharge_PPE!H65+discharge_PPE!K65+discharge_PPE!N65+discharge_PPE!Q65+discharge_PPE!T65+discharge_PPE!W65)/8+(discharge_Packaging!B65+discharge_Packaging!F65)/2</f>
        <v>0.14370056475132395</v>
      </c>
      <c r="C64" s="20">
        <f>(discharge_hospital!C65+discharge_hospital!I65+discharge_hospital!O65)/3+(discharge_TestKits!C65+discharge_TestKits!H65)/2</f>
        <v>1.0200213436789584E-3</v>
      </c>
      <c r="D64" s="20">
        <f>(discharge_hospital!D65+discharge_hospital!J65+discharge_hospital!P65)/3</f>
        <v>6.7470067343244469E-2</v>
      </c>
      <c r="E64" s="20">
        <f>(discharge_hospital!E65+discharge_hospital!K65+discharge_hospital!Q65)/3+(discharge_TestKits!D65+discharge_TestKits!I65)/2+(discharge_Packaging!C65+discharge_Packaging!G65)/2</f>
        <v>2.2788037277785857E-2</v>
      </c>
      <c r="F64" s="20">
        <f>(discharge_hospital!F65+discharge_hospital!L65+discharge_hospital!R65)/3+(discharge_Packaging!E65+discharge_Packaging!I65)/2</f>
        <v>4.0654910039271172E-2</v>
      </c>
      <c r="G64" s="34">
        <f>(discharge_hospital!G65+discharge_hospital!M65+discharge_hospital!S65)/3+(discharge_TestKits!F65+discharge_TestKits!K65)/2+(discharge_PPE!C65+discharge_PPE!F65+discharge_PPE!I65+discharge_PPE!L65+discharge_PPE!O65+discharge_PPE!R65+discharge_PPE!U65+discharge_PPE!X65)/8+(discharge_Packaging!D65+discharge_Packaging!H65)/2</f>
        <v>1.1615302398746048E-2</v>
      </c>
      <c r="H64" s="34">
        <f>(discharge_TestKits!E65+discharge_TestKits!J65)/2+(discharge_PPE!D65+discharge_PPE!G65+discharge_PPE!J65+discharge_PPE!M65+discharge_PPE!P65+discharge_PPE!S65+discharge_PPE!V65+discharge_PPE!Y65)/8</f>
        <v>1.5222634859746238E-4</v>
      </c>
    </row>
    <row r="65" spans="1:8" ht="15">
      <c r="A65" s="5" t="s">
        <v>129</v>
      </c>
      <c r="B65" s="33">
        <f>(discharge_hospital!B66+discharge_hospital!H66+discharge_hospital!N66)/3+(discharge_TestKits!B66+discharge_TestKits!G66)/2+(discharge_PPE!B66+discharge_PPE!E66+discharge_PPE!H66+discharge_PPE!K66+discharge_PPE!N66+discharge_PPE!Q66+discharge_PPE!T66+discharge_PPE!W66)/8+(discharge_Packaging!B66+discharge_Packaging!F66)/2</f>
        <v>0.17950927816420306</v>
      </c>
      <c r="C65" s="20">
        <f>(discharge_hospital!C66+discharge_hospital!I66+discharge_hospital!O66)/3+(discharge_TestKits!C66+discharge_TestKits!H66)/2</f>
        <v>1.3624918042323072E-3</v>
      </c>
      <c r="D65" s="20">
        <f>(discharge_hospital!D66+discharge_hospital!J66+discharge_hospital!P66)/3</f>
        <v>8.4545053709445803E-2</v>
      </c>
      <c r="E65" s="20">
        <f>(discharge_hospital!E66+discharge_hospital!K66+discharge_hospital!Q66)/3+(discharge_TestKits!D66+discharge_TestKits!I66)/2+(discharge_Packaging!C66+discharge_Packaging!G66)/2</f>
        <v>2.8624442222554797E-2</v>
      </c>
      <c r="F65" s="20">
        <f>(discharge_hospital!F66+discharge_hospital!L66+discharge_hospital!R66)/3+(discharge_Packaging!E66+discharge_Packaging!I66)/2</f>
        <v>5.0944671639583147E-2</v>
      </c>
      <c r="G65" s="34">
        <f>(discharge_hospital!G66+discharge_hospital!M66+discharge_hospital!S66)/3+(discharge_TestKits!F66+discharge_TestKits!K66)/2+(discharge_PPE!C66+discharge_PPE!F66+discharge_PPE!I66+discharge_PPE!L66+discharge_PPE!O66+discharge_PPE!R66+discharge_PPE!U66+discharge_PPE!X66)/8+(discharge_Packaging!D66+discharge_Packaging!H66)/2</f>
        <v>1.3949891607705546E-2</v>
      </c>
      <c r="H65" s="34">
        <f>(discharge_TestKits!E66+discharge_TestKits!J66)/2+(discharge_PPE!D66+discharge_PPE!G66+discharge_PPE!J66+discharge_PPE!M66+discharge_PPE!P66+discharge_PPE!S66+discharge_PPE!V66+discharge_PPE!Y66)/8</f>
        <v>8.2727180681461555E-5</v>
      </c>
    </row>
    <row r="66" spans="1:8" ht="15">
      <c r="A66" s="5" t="s">
        <v>133</v>
      </c>
      <c r="B66" s="33">
        <f>(discharge_hospital!B67+discharge_hospital!H67+discharge_hospital!N67)/3+(discharge_TestKits!B67+discharge_TestKits!G67)/2+(discharge_PPE!B67+discharge_PPE!E67+discharge_PPE!H67+discharge_PPE!K67+discharge_PPE!N67+discharge_PPE!Q67+discharge_PPE!T67+discharge_PPE!W67)/8+(discharge_Packaging!B67+discharge_Packaging!F67)/2</f>
        <v>3.5232097096587149</v>
      </c>
      <c r="C66" s="20">
        <f>(discharge_hospital!C67+discharge_hospital!I67+discharge_hospital!O67)/3+(discharge_TestKits!C67+discharge_TestKits!H67)/2</f>
        <v>2.1538093165557846E-3</v>
      </c>
      <c r="D66" s="20">
        <f>(discharge_hospital!D67+discharge_hospital!J67+discharge_hospital!P67)/3</f>
        <v>2.1032365908314254E-2</v>
      </c>
      <c r="E66" s="20">
        <f>(discharge_hospital!E67+discharge_hospital!K67+discharge_hospital!Q67)/3+(discharge_TestKits!D67+discharge_TestKits!I67)/2+(discharge_Packaging!C67+discharge_Packaging!G67)/2</f>
        <v>1.7349489334479158</v>
      </c>
      <c r="F66" s="20">
        <f>(discharge_hospital!F67+discharge_hospital!L67+discharge_hospital!R67)/3+(discharge_Packaging!E67+discharge_Packaging!I67)/2</f>
        <v>4.0232180093521835E-2</v>
      </c>
      <c r="G66" s="34">
        <f>(discharge_hospital!G67+discharge_hospital!M67+discharge_hospital!S67)/3+(discharge_TestKits!F67+discharge_TestKits!K67)/2+(discharge_PPE!C67+discharge_PPE!F67+discharge_PPE!I67+discharge_PPE!L67+discharge_PPE!O67+discharge_PPE!R67+discharge_PPE!U67+discharge_PPE!X67)/8+(discharge_Packaging!D67+discharge_Packaging!H67)/2</f>
        <v>1.5006944083203462</v>
      </c>
      <c r="H66" s="34">
        <f>(discharge_TestKits!E67+discharge_TestKits!J67)/2+(discharge_PPE!D67+discharge_PPE!G67+discharge_PPE!J67+discharge_PPE!M67+discharge_PPE!P67+discharge_PPE!S67+discharge_PPE!V67+discharge_PPE!Y67)/8</f>
        <v>0.22414801257206132</v>
      </c>
    </row>
    <row r="67" spans="1:8" ht="15">
      <c r="A67" s="5" t="s">
        <v>136</v>
      </c>
      <c r="B67" s="33">
        <f>(discharge_hospital!B68+discharge_hospital!H68+discharge_hospital!N68)/3+(discharge_TestKits!B68+discharge_TestKits!G68)/2+(discharge_PPE!B68+discharge_PPE!E68+discharge_PPE!H68+discharge_PPE!K68+discharge_PPE!N68+discharge_PPE!Q68+discharge_PPE!T68+discharge_PPE!W68)/8+(discharge_Packaging!B68+discharge_Packaging!F68)/2</f>
        <v>9.7078697322093143E-5</v>
      </c>
      <c r="C67" s="20">
        <f>(discharge_hospital!C68+discharge_hospital!I68+discharge_hospital!O68)/3+(discharge_TestKits!C68+discharge_TestKits!H68)/2</f>
        <v>3.6813683362504998E-7</v>
      </c>
      <c r="D67" s="20">
        <f>(discharge_hospital!D68+discharge_hospital!J68+discharge_hospital!P68)/3</f>
        <v>2.4875531757806948E-5</v>
      </c>
      <c r="E67" s="20">
        <f>(discharge_hospital!E68+discharge_hospital!K68+discharge_hospital!Q68)/3+(discharge_TestKits!D68+discharge_TestKits!I68)/2+(discharge_Packaging!C68+discharge_Packaging!G68)/2</f>
        <v>3.0164490585342347E-5</v>
      </c>
      <c r="F67" s="20">
        <f>(discharge_hospital!F68+discharge_hospital!L68+discharge_hospital!R68)/3+(discharge_Packaging!E68+discharge_Packaging!I68)/2</f>
        <v>1.5336198569399063E-5</v>
      </c>
      <c r="G67" s="34">
        <f>(discharge_hospital!G68+discharge_hospital!M68+discharge_hospital!S68)/3+(discharge_TestKits!F68+discharge_TestKits!K68)/2+(discharge_PPE!C68+discharge_PPE!F68+discharge_PPE!I68+discharge_PPE!L68+discharge_PPE!O68+discharge_PPE!R68+discharge_PPE!U68+discharge_PPE!X68)/8+(discharge_Packaging!D68+discharge_Packaging!H68)/2</f>
        <v>2.3407717704706499E-5</v>
      </c>
      <c r="H67" s="34">
        <f>(discharge_TestKits!E68+discharge_TestKits!J68)/2+(discharge_PPE!D68+discharge_PPE!G68+discharge_PPE!J68+discharge_PPE!M68+discharge_PPE!P68+discharge_PPE!S68+discharge_PPE!V68+discharge_PPE!Y68)/8</f>
        <v>2.9266218712132404E-6</v>
      </c>
    </row>
    <row r="68" spans="1:8" ht="15">
      <c r="A68" s="5" t="s">
        <v>138</v>
      </c>
      <c r="B68" s="33">
        <f>(discharge_hospital!B69+discharge_hospital!H69+discharge_hospital!N69)/3+(discharge_TestKits!B69+discharge_TestKits!G69)/2+(discharge_PPE!B69+discharge_PPE!E69+discharge_PPE!H69+discharge_PPE!K69+discharge_PPE!N69+discharge_PPE!Q69+discharge_PPE!T69+discharge_PPE!W69)/8+(discharge_Packaging!B69+discharge_Packaging!F69)/2</f>
        <v>6.8991106436506362</v>
      </c>
      <c r="C68" s="20">
        <f>(discharge_hospital!C69+discharge_hospital!I69+discharge_hospital!O69)/3+(discharge_TestKits!C69+discharge_TestKits!H69)/2</f>
        <v>5.6905496207129709E-2</v>
      </c>
      <c r="D68" s="20">
        <f>(discharge_hospital!D69+discharge_hospital!J69+discharge_hospital!P69)/3</f>
        <v>3.2243646191592501</v>
      </c>
      <c r="E68" s="20">
        <f>(discharge_hospital!E69+discharge_hospital!K69+discharge_hospital!Q69)/3+(discharge_TestKits!D69+discharge_TestKits!I69)/2+(discharge_Packaging!C69+discharge_Packaging!G69)/2</f>
        <v>1.0879759476930784</v>
      </c>
      <c r="F68" s="20">
        <f>(discharge_hospital!F69+discharge_hospital!L69+discharge_hospital!R69)/3+(discharge_Packaging!E69+discharge_Packaging!I69)/2</f>
        <v>1.9428550980308865</v>
      </c>
      <c r="G68" s="34">
        <f>(discharge_hospital!G69+discharge_hospital!M69+discharge_hospital!S69)/3+(discharge_TestKits!F69+discharge_TestKits!K69)/2+(discharge_PPE!C69+discharge_PPE!F69+discharge_PPE!I69+discharge_PPE!L69+discharge_PPE!O69+discharge_PPE!R69+discharge_PPE!U69+discharge_PPE!X69)/8+(discharge_Packaging!D69+discharge_Packaging!H69)/2</f>
        <v>0.57446668028510384</v>
      </c>
      <c r="H68" s="34">
        <f>(discharge_TestKits!E69+discharge_TestKits!J69)/2+(discharge_PPE!D69+discharge_PPE!G69+discharge_PPE!J69+discharge_PPE!M69+discharge_PPE!P69+discharge_PPE!S69+discharge_PPE!V69+discharge_PPE!Y69)/8</f>
        <v>1.2542802275187441E-2</v>
      </c>
    </row>
    <row r="69" spans="1:8" ht="15">
      <c r="A69" s="5" t="s">
        <v>139</v>
      </c>
      <c r="B69" s="33">
        <f>(discharge_hospital!B70+discharge_hospital!H70+discharge_hospital!N70)/3+(discharge_TestKits!B70+discharge_TestKits!G70)/2+(discharge_PPE!B70+discharge_PPE!E70+discharge_PPE!H70+discharge_PPE!K70+discharge_PPE!N70+discharge_PPE!Q70+discharge_PPE!T70+discharge_PPE!W70)/8+(discharge_Packaging!B70+discharge_Packaging!F70)/2</f>
        <v>1679.22513224154</v>
      </c>
      <c r="C69" s="20">
        <f>(discharge_hospital!C70+discharge_hospital!I70+discharge_hospital!O70)/3+(discharge_TestKits!C70+discharge_TestKits!H70)/2</f>
        <v>12.134998973292843</v>
      </c>
      <c r="D69" s="20">
        <f>(discharge_hospital!D70+discharge_hospital!J70+discharge_hospital!P70)/3</f>
        <v>743.83036590940412</v>
      </c>
      <c r="E69" s="20">
        <f>(discharge_hospital!E70+discharge_hospital!K70+discharge_hospital!Q70)/3+(discharge_TestKits!D70+discharge_TestKits!I70)/2+(discharge_Packaging!C70+discharge_Packaging!G70)/2</f>
        <v>298.17451678548565</v>
      </c>
      <c r="F69" s="20">
        <f>(discharge_hospital!F70+discharge_hospital!L70+discharge_hospital!R70)/3+(discharge_Packaging!E70+discharge_Packaging!I70)/2</f>
        <v>448.95196641509148</v>
      </c>
      <c r="G69" s="34">
        <f>(discharge_hospital!G70+discharge_hospital!M70+discharge_hospital!S70)/3+(discharge_TestKits!F70+discharge_TestKits!K70)/2+(discharge_PPE!C70+discharge_PPE!F70+discharge_PPE!I70+discharge_PPE!L70+discharge_PPE!O70+discharge_PPE!R70+discharge_PPE!U70+discharge_PPE!X70)/8+(discharge_Packaging!D70+discharge_Packaging!H70)/2</f>
        <v>168.30630524934841</v>
      </c>
      <c r="H69" s="34">
        <f>(discharge_TestKits!E70+discharge_TestKits!J70)/2+(discharge_PPE!D70+discharge_PPE!G70+discharge_PPE!J70+discharge_PPE!M70+discharge_PPE!P70+discharge_PPE!S70+discharge_PPE!V70+discharge_PPE!Y70)/8</f>
        <v>7.8269789089177282</v>
      </c>
    </row>
    <row r="70" spans="1:8" ht="15">
      <c r="A70" s="5" t="s">
        <v>142</v>
      </c>
      <c r="B70" s="33">
        <f>(discharge_hospital!B71+discharge_hospital!H71+discharge_hospital!N71)/3+(discharge_TestKits!B71+discharge_TestKits!G71)/2+(discharge_PPE!B71+discharge_PPE!E71+discharge_PPE!H71+discharge_PPE!K71+discharge_PPE!N71+discharge_PPE!Q71+discharge_PPE!T71+discharge_PPE!W71)/8+(discharge_Packaging!B71+discharge_Packaging!F71)/2</f>
        <v>4.8415378356980181</v>
      </c>
      <c r="C70" s="20">
        <f>(discharge_hospital!C71+discharge_hospital!I71+discharge_hospital!O71)/3+(discharge_TestKits!C71+discharge_TestKits!H71)/2</f>
        <v>3.4134785566654814E-2</v>
      </c>
      <c r="D70" s="20">
        <f>(discharge_hospital!D71+discharge_hospital!J71+discharge_hospital!P71)/3</f>
        <v>2.2310414097639626</v>
      </c>
      <c r="E70" s="20">
        <f>(discharge_hospital!E71+discharge_hospital!K71+discharge_hospital!Q71)/3+(discharge_TestKits!D71+discharge_TestKits!I71)/2+(discharge_Packaging!C71+discharge_Packaging!G71)/2</f>
        <v>0.75004009115943715</v>
      </c>
      <c r="F70" s="20">
        <f>(discharge_hospital!F71+discharge_hospital!L71+discharge_hospital!R71)/3+(discharge_Packaging!E71+discharge_Packaging!I71)/2</f>
        <v>1.3442849931981595</v>
      </c>
      <c r="G70" s="34">
        <f>(discharge_hospital!G71+discharge_hospital!M71+discharge_hospital!S71)/3+(discharge_TestKits!F71+discharge_TestKits!K71)/2+(discharge_PPE!C71+discharge_PPE!F71+discharge_PPE!I71+discharge_PPE!L71+discharge_PPE!O71+discharge_PPE!R71+discharge_PPE!U71+discharge_PPE!X71)/8+(discharge_Packaging!D71+discharge_Packaging!H71)/2</f>
        <v>0.46149094734303669</v>
      </c>
      <c r="H70" s="34">
        <f>(discharge_TestKits!E71+discharge_TestKits!J71)/2+(discharge_PPE!D71+discharge_PPE!G71+discharge_PPE!J71+discharge_PPE!M71+discharge_PPE!P71+discharge_PPE!S71+discharge_PPE!V71+discharge_PPE!Y71)/8</f>
        <v>2.0545608666766503E-2</v>
      </c>
    </row>
    <row r="71" spans="1:8" ht="15">
      <c r="A71" s="5" t="s">
        <v>146</v>
      </c>
      <c r="B71" s="33">
        <f>(discharge_hospital!B72+discharge_hospital!H72+discharge_hospital!N72)/3+(discharge_TestKits!B72+discharge_TestKits!G72)/2+(discharge_PPE!B72+discharge_PPE!E72+discharge_PPE!H72+discharge_PPE!K72+discharge_PPE!N72+discharge_PPE!Q72+discharge_PPE!T72+discharge_PPE!W72)/8+(discharge_Packaging!B72+discharge_Packaging!F72)/2</f>
        <v>53.184097882522195</v>
      </c>
      <c r="C71" s="20">
        <f>(discharge_hospital!C72+discharge_hospital!I72+discharge_hospital!O72)/3+(discharge_TestKits!C72+discharge_TestKits!H72)/2</f>
        <v>0.41456747043614872</v>
      </c>
      <c r="D71" s="20">
        <f>(discharge_hospital!D72+discharge_hospital!J72+discharge_hospital!P72)/3</f>
        <v>24.661959843505077</v>
      </c>
      <c r="E71" s="20">
        <f>(discharge_hospital!E72+discharge_hospital!K72+discharge_hospital!Q72)/3+(discharge_TestKits!D72+discharge_TestKits!I72)/2+(discharge_Packaging!C72+discharge_Packaging!G72)/2</f>
        <v>8.2933048480759215</v>
      </c>
      <c r="F71" s="20">
        <f>(discharge_hospital!F72+discharge_hospital!L72+discharge_hospital!R72)/3+(discharge_Packaging!E72+discharge_Packaging!I72)/2</f>
        <v>14.859743246086568</v>
      </c>
      <c r="G71" s="34">
        <f>(discharge_hospital!G72+discharge_hospital!M72+discharge_hospital!S72)/3+(discharge_TestKits!F72+discharge_TestKits!K72)/2+(discharge_PPE!C72+discharge_PPE!F72+discharge_PPE!I72+discharge_PPE!L72+discharge_PPE!O72+discharge_PPE!R72+discharge_PPE!U72+discharge_PPE!X72)/8+(discharge_Packaging!D72+discharge_Packaging!H72)/2</f>
        <v>4.7838762513271416</v>
      </c>
      <c r="H71" s="34">
        <f>(discharge_TestKits!E72+discharge_TestKits!J72)/2+(discharge_PPE!D72+discharge_PPE!G72+discharge_PPE!J72+discharge_PPE!M72+discharge_PPE!P72+discharge_PPE!S72+discharge_PPE!V72+discharge_PPE!Y72)/8</f>
        <v>0.17064622309133776</v>
      </c>
    </row>
    <row r="72" spans="1:8" ht="15">
      <c r="A72" s="5" t="s">
        <v>148</v>
      </c>
      <c r="B72" s="33">
        <f>(discharge_hospital!B73+discharge_hospital!H73+discharge_hospital!N73)/3+(discharge_TestKits!B73+discharge_TestKits!G73)/2+(discharge_PPE!B73+discharge_PPE!E73+discharge_PPE!H73+discharge_PPE!K73+discharge_PPE!N73+discharge_PPE!Q73+discharge_PPE!T73+discharge_PPE!W73)/8+(discharge_Packaging!B73+discharge_Packaging!F73)/2</f>
        <v>5.0651005979042301E-6</v>
      </c>
      <c r="C72" s="20">
        <f>(discharge_hospital!C73+discharge_hospital!I73+discharge_hospital!O73)/3+(discharge_TestKits!C73+discharge_TestKits!H73)/2</f>
        <v>1.9207613488242157E-8</v>
      </c>
      <c r="D72" s="20">
        <f>(discharge_hospital!D73+discharge_hospital!J73+discharge_hospital!P73)/3</f>
        <v>1.2978858828483627E-6</v>
      </c>
      <c r="E72" s="20">
        <f>(discharge_hospital!E73+discharge_hospital!K73+discharge_hospital!Q73)/3+(discharge_TestKits!D73+discharge_TestKits!I73)/2+(discharge_Packaging!C73+discharge_Packaging!G73)/2</f>
        <v>1.5738383756054255E-6</v>
      </c>
      <c r="F72" s="20">
        <f>(discharge_hospital!F73+discharge_hospital!L73+discharge_hospital!R73)/3+(discharge_Packaging!E73+discharge_Packaging!I73)/2</f>
        <v>8.0016925119743092E-7</v>
      </c>
      <c r="G72" s="34">
        <f>(discharge_hospital!G73+discharge_hospital!M73+discharge_hospital!S73)/3+(discharge_TestKits!F73+discharge_TestKits!K73)/2+(discharge_PPE!C73+discharge_PPE!F73+discharge_PPE!I73+discharge_PPE!L73+discharge_PPE!O73+discharge_PPE!R73+discharge_PPE!U73+discharge_PPE!X73)/8+(discharge_Packaging!D73+discharge_Packaging!H73)/2</f>
        <v>1.2213023888063623E-6</v>
      </c>
      <c r="H72" s="34">
        <f>(discharge_TestKits!E73+discharge_TestKits!J73)/2+(discharge_PPE!D73+discharge_PPE!G73+discharge_PPE!J73+discharge_PPE!M73+discharge_PPE!P73+discharge_PPE!S73+discharge_PPE!V73+discharge_PPE!Y73)/8</f>
        <v>1.5269708595840618E-7</v>
      </c>
    </row>
    <row r="73" spans="1:8" ht="15">
      <c r="A73" s="5" t="s">
        <v>149</v>
      </c>
      <c r="B73" s="33">
        <f>(discharge_hospital!B74+discharge_hospital!H74+discharge_hospital!N74)/3+(discharge_TestKits!B74+discharge_TestKits!G74)/2+(discharge_PPE!B74+discharge_PPE!E74+discharge_PPE!H74+discharge_PPE!K74+discharge_PPE!N74+discharge_PPE!Q74+discharge_PPE!T74+discharge_PPE!W74)/8+(discharge_Packaging!B74+discharge_Packaging!F74)/2</f>
        <v>5.7737829877360598</v>
      </c>
      <c r="C73" s="20">
        <f>(discharge_hospital!C74+discharge_hospital!I74+discharge_hospital!O74)/3+(discharge_TestKits!C74+discharge_TestKits!H74)/2</f>
        <v>3.9795843252439171E-2</v>
      </c>
      <c r="D73" s="20">
        <f>(discharge_hospital!D74+discharge_hospital!J74+discharge_hospital!P74)/3</f>
        <v>2.6890619797719606</v>
      </c>
      <c r="E73" s="20">
        <f>(discharge_hospital!E74+discharge_hospital!K74+discharge_hospital!Q74)/3+(discharge_TestKits!D74+discharge_TestKits!I74)/2+(discharge_Packaging!C74+discharge_Packaging!G74)/2</f>
        <v>0.94987285620481055</v>
      </c>
      <c r="F73" s="20">
        <f>(discharge_hospital!F74+discharge_hospital!L74+discharge_hospital!R74)/3+(discharge_Packaging!E74+discharge_Packaging!I74)/2</f>
        <v>1.620992096997748</v>
      </c>
      <c r="G73" s="34">
        <f>(discharge_hospital!G74+discharge_hospital!M74+discharge_hospital!S74)/3+(discharge_TestKits!F74+discharge_TestKits!K74)/2+(discharge_PPE!C74+discharge_PPE!F74+discharge_PPE!I74+discharge_PPE!L74+discharge_PPE!O74+discharge_PPE!R74+discharge_PPE!U74+discharge_PPE!X74)/8+(discharge_Packaging!D74+discharge_Packaging!H74)/2</f>
        <v>0.46873108444098793</v>
      </c>
      <c r="H73" s="34">
        <f>(discharge_TestKits!E74+discharge_TestKits!J74)/2+(discharge_PPE!D74+discharge_PPE!G74+discharge_PPE!J74+discharge_PPE!M74+discharge_PPE!P74+discharge_PPE!S74+discharge_PPE!V74+discharge_PPE!Y74)/8</f>
        <v>5.329127068113588E-3</v>
      </c>
    </row>
    <row r="74" spans="1:8" ht="15">
      <c r="A74" s="5" t="s">
        <v>150</v>
      </c>
      <c r="B74" s="33">
        <f>(discharge_hospital!B75+discharge_hospital!H75+discharge_hospital!N75)/3+(discharge_TestKits!B75+discharge_TestKits!G75)/2+(discharge_PPE!B75+discharge_PPE!E75+discharge_PPE!H75+discharge_PPE!K75+discharge_PPE!N75+discharge_PPE!Q75+discharge_PPE!T75+discharge_PPE!W75)/8+(discharge_Packaging!B75+discharge_Packaging!F75)/2</f>
        <v>246.14548588634705</v>
      </c>
      <c r="C74" s="20">
        <f>(discharge_hospital!C75+discharge_hospital!I75+discharge_hospital!O75)/3+(discharge_TestKits!C75+discharge_TestKits!H75)/2</f>
        <v>1.781935095130144</v>
      </c>
      <c r="D74" s="20">
        <f>(discharge_hospital!D75+discharge_hospital!J75+discharge_hospital!P75)/3</f>
        <v>112.74813810479804</v>
      </c>
      <c r="E74" s="20">
        <f>(discharge_hospital!E75+discharge_hospital!K75+discharge_hospital!Q75)/3+(discharge_TestKits!D75+discharge_TestKits!I75)/2+(discharge_Packaging!C75+discharge_Packaging!G75)/2</f>
        <v>37.907696858727085</v>
      </c>
      <c r="F74" s="20">
        <f>(discharge_hospital!F75+discharge_hospital!L75+discharge_hospital!R75)/3+(discharge_Packaging!E75+discharge_Packaging!I75)/2</f>
        <v>67.934924650882536</v>
      </c>
      <c r="G74" s="34">
        <f>(discharge_hospital!G75+discharge_hospital!M75+discharge_hospital!S75)/3+(discharge_TestKits!F75+discharge_TestKits!K75)/2+(discharge_PPE!C75+discharge_PPE!F75+discharge_PPE!I75+discharge_PPE!L75+discharge_PPE!O75+discharge_PPE!R75+discharge_PPE!U75+discharge_PPE!X75)/8+(discharge_Packaging!D75+discharge_Packaging!H75)/2</f>
        <v>24.493417629045709</v>
      </c>
      <c r="H74" s="34">
        <f>(discharge_TestKits!E75+discharge_TestKits!J75)/2+(discharge_PPE!D75+discharge_PPE!G75+discharge_PPE!J75+discharge_PPE!M75+discharge_PPE!P75+discharge_PPE!S75+discharge_PPE!V75+discharge_PPE!Y75)/8</f>
        <v>1.2793735477634989</v>
      </c>
    </row>
    <row r="75" spans="1:8" ht="15">
      <c r="A75" s="5" t="s">
        <v>151</v>
      </c>
      <c r="B75" s="33">
        <f>(discharge_hospital!B76+discharge_hospital!H76+discharge_hospital!N76)/3+(discharge_TestKits!B76+discharge_TestKits!G76)/2+(discharge_PPE!B76+discharge_PPE!E76+discharge_PPE!H76+discharge_PPE!K76+discharge_PPE!N76+discharge_PPE!Q76+discharge_PPE!T76+discharge_PPE!W76)/8+(discharge_Packaging!B76+discharge_Packaging!F76)/2</f>
        <v>42.619337210008993</v>
      </c>
      <c r="C75" s="20">
        <f>(discharge_hospital!C76+discharge_hospital!I76+discharge_hospital!O76)/3+(discharge_TestKits!C76+discharge_TestKits!H76)/2</f>
        <v>0.30781273923844732</v>
      </c>
      <c r="D75" s="20">
        <f>(discharge_hospital!D76+discharge_hospital!J76+discharge_hospital!P76)/3</f>
        <v>19.560585988036902</v>
      </c>
      <c r="E75" s="20">
        <f>(discharge_hospital!E76+discharge_hospital!K76+discharge_hospital!Q76)/3+(discharge_TestKits!D76+discharge_TestKits!I76)/2+(discharge_Packaging!C76+discharge_Packaging!G76)/2</f>
        <v>6.5764923310122532</v>
      </c>
      <c r="F75" s="20">
        <f>(discharge_hospital!F76+discharge_hospital!L76+discharge_hospital!R76)/3+(discharge_Packaging!E76+discharge_Packaging!I76)/2</f>
        <v>11.785976758119483</v>
      </c>
      <c r="G75" s="34">
        <f>(discharge_hospital!G76+discharge_hospital!M76+discharge_hospital!S76)/3+(discharge_TestKits!F76+discharge_TestKits!K76)/2+(discharge_PPE!C76+discharge_PPE!F76+discharge_PPE!I76+discharge_PPE!L76+discharge_PPE!O76+discharge_PPE!R76+discharge_PPE!U76+discharge_PPE!X76)/8+(discharge_Packaging!D76+discharge_Packaging!H76)/2</f>
        <v>4.1803673377502539</v>
      </c>
      <c r="H75" s="34">
        <f>(discharge_TestKits!E76+discharge_TestKits!J76)/2+(discharge_PPE!D76+discharge_PPE!G76+discharge_PPE!J76+discharge_PPE!M76+discharge_PPE!P76+discharge_PPE!S76+discharge_PPE!V76+discharge_PPE!Y76)/8</f>
        <v>0.20810205585166083</v>
      </c>
    </row>
    <row r="76" spans="1:8" ht="15">
      <c r="A76" s="5" t="s">
        <v>152</v>
      </c>
      <c r="B76" s="33">
        <f>(discharge_hospital!B77+discharge_hospital!H77+discharge_hospital!N77)/3+(discharge_TestKits!B77+discharge_TestKits!G77)/2+(discharge_PPE!B77+discharge_PPE!E77+discharge_PPE!H77+discharge_PPE!K77+discharge_PPE!N77+discharge_PPE!Q77+discharge_PPE!T77+discharge_PPE!W77)/8+(discharge_Packaging!B77+discharge_Packaging!F77)/2</f>
        <v>38.667085988302148</v>
      </c>
      <c r="C76" s="20">
        <f>(discharge_hospital!C77+discharge_hospital!I77+discharge_hospital!O77)/3+(discharge_TestKits!C77+discharge_TestKits!H77)/2</f>
        <v>0.29428339597900743</v>
      </c>
      <c r="D76" s="20">
        <f>(discharge_hospital!D77+discharge_hospital!J77+discharge_hospital!P77)/3</f>
        <v>17.915315172656886</v>
      </c>
      <c r="E76" s="20">
        <f>(discharge_hospital!E77+discharge_hospital!K77+discharge_hospital!Q77)/3+(discharge_TestKits!D77+discharge_TestKits!I77)/2+(discharge_Packaging!C77+discharge_Packaging!G77)/2</f>
        <v>6.024114263975429</v>
      </c>
      <c r="F76" s="20">
        <f>(discharge_hospital!F77+discharge_hospital!L77+discharge_hospital!R77)/3+(discharge_Packaging!E77+discharge_Packaging!I77)/2</f>
        <v>10.79464022031123</v>
      </c>
      <c r="G76" s="34">
        <f>(discharge_hospital!G77+discharge_hospital!M77+discharge_hospital!S77)/3+(discharge_TestKits!F77+discharge_TestKits!K77)/2+(discharge_PPE!C77+discharge_PPE!F77+discharge_PPE!I77+discharge_PPE!L77+discharge_PPE!O77+discharge_PPE!R77+discharge_PPE!U77+discharge_PPE!X77)/8+(discharge_Packaging!D77+discharge_Packaging!H77)/2</f>
        <v>3.5092022261325444</v>
      </c>
      <c r="H76" s="34">
        <f>(discharge_TestKits!E77+discharge_TestKits!J77)/2+(discharge_PPE!D77+discharge_PPE!G77+discharge_PPE!J77+discharge_PPE!M77+discharge_PPE!P77+discharge_PPE!S77+discharge_PPE!V77+discharge_PPE!Y77)/8</f>
        <v>0.12953070924704702</v>
      </c>
    </row>
    <row r="77" spans="1:8" ht="15">
      <c r="A77" s="5" t="s">
        <v>153</v>
      </c>
      <c r="B77" s="33">
        <f>(discharge_hospital!B78+discharge_hospital!H78+discharge_hospital!N78)/3+(discharge_TestKits!B78+discharge_TestKits!G78)/2+(discharge_PPE!B78+discharge_PPE!E78+discharge_PPE!H78+discharge_PPE!K78+discharge_PPE!N78+discharge_PPE!Q78+discharge_PPE!T78+discharge_PPE!W78)/8+(discharge_Packaging!B78+discharge_Packaging!F78)/2</f>
        <v>11.458340971691868</v>
      </c>
      <c r="C77" s="20">
        <f>(discharge_hospital!C78+discharge_hospital!I78+discharge_hospital!O78)/3+(discharge_TestKits!C78+discharge_TestKits!H78)/2</f>
        <v>8.7668253483394964E-2</v>
      </c>
      <c r="D77" s="20">
        <f>(discharge_hospital!D78+discharge_hospital!J78+discharge_hospital!P78)/3</f>
        <v>5.365677189029598</v>
      </c>
      <c r="E77" s="20">
        <f>(discharge_hospital!E78+discharge_hospital!K78+discharge_hospital!Q78)/3+(discharge_TestKits!D78+discharge_TestKits!I78)/2+(discharge_Packaging!C78+discharge_Packaging!G78)/2</f>
        <v>1.8042060670956601</v>
      </c>
      <c r="F77" s="20">
        <f>(discharge_hospital!F78+discharge_hospital!L78+discharge_hospital!R78)/3+(discharge_Packaging!E78+discharge_Packaging!I78)/2</f>
        <v>3.2330190251024007</v>
      </c>
      <c r="G77" s="34">
        <f>(discharge_hospital!G78+discharge_hospital!M78+discharge_hospital!S78)/3+(discharge_TestKits!F78+discharge_TestKits!K78)/2+(discharge_PPE!C78+discharge_PPE!F78+discharge_PPE!I78+discharge_PPE!L78+discharge_PPE!O78+discharge_PPE!R78+discharge_PPE!U78+discharge_PPE!X78)/8+(discharge_Packaging!D78+discharge_Packaging!H78)/2</f>
        <v>0.9491791833327573</v>
      </c>
      <c r="H77" s="34">
        <f>(discharge_TestKits!E78+discharge_TestKits!J78)/2+(discharge_PPE!D78+discharge_PPE!G78+discharge_PPE!J78+discharge_PPE!M78+discharge_PPE!P78+discharge_PPE!S78+discharge_PPE!V78+discharge_PPE!Y78)/8</f>
        <v>1.8591253648057512E-2</v>
      </c>
    </row>
    <row r="78" spans="1:8" ht="15">
      <c r="A78" s="5" t="s">
        <v>155</v>
      </c>
      <c r="B78" s="33">
        <f>(discharge_hospital!B79+discharge_hospital!H79+discharge_hospital!N79)/3+(discharge_TestKits!B79+discharge_TestKits!G79)/2+(discharge_PPE!B79+discharge_PPE!E79+discharge_PPE!H79+discharge_PPE!K79+discharge_PPE!N79+discharge_PPE!Q79+discharge_PPE!T79+discharge_PPE!W79)/8+(discharge_Packaging!B79+discharge_Packaging!F79)/2</f>
        <v>4.2259102524159395</v>
      </c>
      <c r="C78" s="20">
        <f>(discharge_hospital!C79+discharge_hospital!I79+discharge_hospital!O79)/3+(discharge_TestKits!C79+discharge_TestKits!H79)/2</f>
        <v>0.14991505607615241</v>
      </c>
      <c r="D78" s="20">
        <f>(discharge_hospital!D79+discharge_hospital!J79+discharge_hospital!P79)/3</f>
        <v>1.6224223694090096</v>
      </c>
      <c r="E78" s="20">
        <f>(discharge_hospital!E79+discharge_hospital!K79+discharge_hospital!Q79)/3+(discharge_TestKits!D79+discharge_TestKits!I79)/2+(discharge_Packaging!C79+discharge_Packaging!G79)/2</f>
        <v>0.55333329963833522</v>
      </c>
      <c r="F78" s="20">
        <f>(discharge_hospital!F79+discharge_hospital!L79+discharge_hospital!R79)/3+(discharge_Packaging!E79+discharge_Packaging!I79)/2</f>
        <v>0.97756950376652796</v>
      </c>
      <c r="G78" s="34">
        <f>(discharge_hospital!G79+discharge_hospital!M79+discharge_hospital!S79)/3+(discharge_TestKits!F79+discharge_TestKits!K79)/2+(discharge_PPE!C79+discharge_PPE!F79+discharge_PPE!I79+discharge_PPE!L79+discharge_PPE!O79+discharge_PPE!R79+discharge_PPE!U79+discharge_PPE!X79)/8+(discharge_Packaging!D79+discharge_Packaging!H79)/2</f>
        <v>0.79574099695501666</v>
      </c>
      <c r="H78" s="34">
        <f>(discharge_TestKits!E79+discharge_TestKits!J79)/2+(discharge_PPE!D79+discharge_PPE!G79+discharge_PPE!J79+discharge_PPE!M79+discharge_PPE!P79+discharge_PPE!S79+discharge_PPE!V79+discharge_PPE!Y79)/8</f>
        <v>0.12692902657089722</v>
      </c>
    </row>
    <row r="79" spans="1:8" ht="15">
      <c r="A79" s="5" t="s">
        <v>157</v>
      </c>
      <c r="B79" s="33">
        <f>(discharge_hospital!B80+discharge_hospital!H80+discharge_hospital!N80)/3+(discharge_TestKits!B80+discharge_TestKits!G80)/2+(discharge_PPE!B80+discharge_PPE!E80+discharge_PPE!H80+discharge_PPE!K80+discharge_PPE!N80+discharge_PPE!Q80+discharge_PPE!T80+discharge_PPE!W80)/8+(discharge_Packaging!B80+discharge_Packaging!F80)/2</f>
        <v>0.16478569285615247</v>
      </c>
      <c r="C79" s="20">
        <f>(discharge_hospital!C80+discharge_hospital!I80+discharge_hospital!O80)/3+(discharge_TestKits!C80+discharge_TestKits!H80)/2</f>
        <v>1.4187522974722026E-3</v>
      </c>
      <c r="D79" s="20">
        <f>(discharge_hospital!D80+discharge_hospital!J80+discharge_hospital!P80)/3</f>
        <v>7.7114932600084382E-2</v>
      </c>
      <c r="E79" s="20">
        <f>(discharge_hospital!E80+discharge_hospital!K80+discharge_hospital!Q80)/3+(discharge_TestKits!D80+discharge_TestKits!I80)/2+(discharge_Packaging!C80+discharge_Packaging!G80)/2</f>
        <v>2.6344303022255215E-2</v>
      </c>
      <c r="F79" s="20">
        <f>(discharge_hospital!F80+discharge_hospital!L80+discharge_hospital!R80)/3+(discharge_Packaging!E80+discharge_Packaging!I80)/2</f>
        <v>4.6471050830996459E-2</v>
      </c>
      <c r="G79" s="34">
        <f>(discharge_hospital!G80+discharge_hospital!M80+discharge_hospital!S80)/3+(discharge_TestKits!F80+discharge_TestKits!K80)/2+(discharge_PPE!C80+discharge_PPE!F80+discharge_PPE!I80+discharge_PPE!L80+discharge_PPE!O80+discharge_PPE!R80+discharge_PPE!U80+discharge_PPE!X80)/8+(discharge_Packaging!D80+discharge_Packaging!H80)/2</f>
        <v>1.3239118282642574E-2</v>
      </c>
      <c r="H79" s="34">
        <f>(discharge_TestKits!E80+discharge_TestKits!J80)/2+(discharge_PPE!D80+discharge_PPE!G80+discharge_PPE!J80+discharge_PPE!M80+discharge_PPE!P80+discharge_PPE!S80+discharge_PPE!V80+discharge_PPE!Y80)/8</f>
        <v>1.9753582270165538E-4</v>
      </c>
    </row>
    <row r="80" spans="1:8" ht="15">
      <c r="A80" s="5" t="s">
        <v>160</v>
      </c>
      <c r="B80" s="33">
        <f>(discharge_hospital!B81+discharge_hospital!H81+discharge_hospital!N81)/3+(discharge_TestKits!B81+discharge_TestKits!G81)/2+(discharge_PPE!B81+discharge_PPE!E81+discharge_PPE!H81+discharge_PPE!K81+discharge_PPE!N81+discharge_PPE!Q81+discharge_PPE!T81+discharge_PPE!W81)/8+(discharge_Packaging!B81+discharge_Packaging!F81)/2</f>
        <v>3.8623294731032862</v>
      </c>
      <c r="C80" s="20">
        <f>(discharge_hospital!C81+discharge_hospital!I81+discharge_hospital!O81)/3+(discharge_TestKits!C81+discharge_TestKits!H81)/2</f>
        <v>3.7152232535907576E-2</v>
      </c>
      <c r="D80" s="20">
        <f>(discharge_hospital!D81+discharge_hospital!J81+discharge_hospital!P81)/3</f>
        <v>1.7761580468521292</v>
      </c>
      <c r="E80" s="20">
        <f>(discharge_hospital!E81+discharge_hospital!K81+discharge_hospital!Q81)/3+(discharge_TestKits!D81+discharge_TestKits!I81)/2+(discharge_Packaging!C81+discharge_Packaging!G81)/2</f>
        <v>0.59774582910668361</v>
      </c>
      <c r="F80" s="20">
        <f>(discharge_hospital!F81+discharge_hospital!L81+discharge_hospital!R81)/3+(discharge_Packaging!E81+discharge_Packaging!I81)/2</f>
        <v>1.0702009373210501</v>
      </c>
      <c r="G80" s="34">
        <f>(discharge_hospital!G81+discharge_hospital!M81+discharge_hospital!S81)/3+(discharge_TestKits!F81+discharge_TestKits!K81)/2+(discharge_PPE!C81+discharge_PPE!F81+discharge_PPE!I81+discharge_PPE!L81+discharge_PPE!O81+discharge_PPE!R81+discharge_PPE!U81+discharge_PPE!X81)/8+(discharge_Packaging!D81+discharge_Packaging!H81)/2</f>
        <v>0.36375619175275742</v>
      </c>
      <c r="H80" s="34">
        <f>(discharge_TestKits!E81+discharge_TestKits!J81)/2+(discharge_PPE!D81+discharge_PPE!G81+discharge_PPE!J81+discharge_PPE!M81+discharge_PPE!P81+discharge_PPE!S81+discharge_PPE!V81+discharge_PPE!Y81)/8</f>
        <v>1.7316235534758334E-2</v>
      </c>
    </row>
    <row r="81" spans="1:8" ht="15">
      <c r="A81" s="5" t="s">
        <v>161</v>
      </c>
      <c r="B81" s="33">
        <f>(discharge_hospital!B82+discharge_hospital!H82+discharge_hospital!N82)/3+(discharge_TestKits!B82+discharge_TestKits!G82)/2+(discharge_PPE!B82+discharge_PPE!E82+discharge_PPE!H82+discharge_PPE!K82+discharge_PPE!N82+discharge_PPE!Q82+discharge_PPE!T82+discharge_PPE!W82)/8+(discharge_Packaging!B82+discharge_Packaging!F82)/2</f>
        <v>3.8219583708786195E-8</v>
      </c>
      <c r="C81" s="20">
        <f>(discharge_hospital!C82+discharge_hospital!I82+discharge_hospital!O82)/3+(discharge_TestKits!C82+discharge_TestKits!H82)/2</f>
        <v>2.58888746260186E-10</v>
      </c>
      <c r="D81" s="20">
        <f>(discharge_hospital!D82+discharge_hospital!J82+discharge_hospital!P82)/3</f>
        <v>1.7493482425866852E-8</v>
      </c>
      <c r="E81" s="20">
        <f>(discharge_hospital!E82+discharge_hospital!K82+discharge_hospital!Q82)/3+(discharge_TestKits!D82+discharge_TestKits!I82)/2+(discharge_Packaging!C82+discharge_Packaging!G82)/2</f>
        <v>6.4490243921090757E-9</v>
      </c>
      <c r="F81" s="20">
        <f>(discharge_hospital!F82+discharge_hospital!L82+discharge_hospital!R82)/3+(discharge_Packaging!E82+discharge_Packaging!I82)/2</f>
        <v>1.0549539302146681E-8</v>
      </c>
      <c r="G81" s="34">
        <f>(discharge_hospital!G82+discharge_hospital!M82+discharge_hospital!S82)/3+(discharge_TestKits!F82+discharge_TestKits!K82)/2+(discharge_PPE!C82+discharge_PPE!F82+discharge_PPE!I82+discharge_PPE!L82+discharge_PPE!O82+discharge_PPE!R82+discharge_PPE!U82+discharge_PPE!X82)/8+(discharge_Packaging!D82+discharge_Packaging!H82)/2</f>
        <v>3.3798958936840395E-9</v>
      </c>
      <c r="H81" s="34">
        <f>(discharge_TestKits!E82+discharge_TestKits!J82)/2+(discharge_PPE!D82+discharge_PPE!G82+discharge_PPE!J82+discharge_PPE!M82+discharge_PPE!P82+discharge_PPE!S82+discharge_PPE!V82+discharge_PPE!Y82)/8</f>
        <v>8.8752948719359222E-11</v>
      </c>
    </row>
    <row r="82" spans="1:8" ht="15">
      <c r="A82" s="5" t="s">
        <v>162</v>
      </c>
      <c r="B82" s="33">
        <f>(discharge_hospital!B83+discharge_hospital!H83+discharge_hospital!N83)/3+(discharge_TestKits!B83+discharge_TestKits!G83)/2+(discharge_PPE!B83+discharge_PPE!E83+discharge_PPE!H83+discharge_PPE!K83+discharge_PPE!N83+discharge_PPE!Q83+discharge_PPE!T83+discharge_PPE!W83)/8+(discharge_Packaging!B83+discharge_Packaging!F83)/2</f>
        <v>1.1469088708335413</v>
      </c>
      <c r="C82" s="20">
        <f>(discharge_hospital!C83+discharge_hospital!I83+discharge_hospital!O83)/3+(discharge_TestKits!C83+discharge_TestKits!H83)/2</f>
        <v>7.9916256262753237E-3</v>
      </c>
      <c r="D82" s="20">
        <f>(discharge_hospital!D83+discharge_hospital!J83+discharge_hospital!P83)/3</f>
        <v>0.53517764812810265</v>
      </c>
      <c r="E82" s="20">
        <f>(discharge_hospital!E83+discharge_hospital!K83+discharge_hospital!Q83)/3+(discharge_TestKits!D83+discharge_TestKits!I83)/2+(discharge_Packaging!C83+discharge_Packaging!G83)/2</f>
        <v>0.18116561055350305</v>
      </c>
      <c r="F82" s="20">
        <f>(discharge_hospital!F83+discharge_hospital!L83+discharge_hospital!R83)/3+(discharge_Packaging!E83+discharge_Packaging!I83)/2</f>
        <v>0.32248443069263499</v>
      </c>
      <c r="G82" s="34">
        <f>(discharge_hospital!G83+discharge_hospital!M83+discharge_hospital!S83)/3+(discharge_TestKits!F83+discharge_TestKits!K83)/2+(discharge_PPE!C83+discharge_PPE!F83+discharge_PPE!I83+discharge_PPE!L83+discharge_PPE!O83+discharge_PPE!R83+discharge_PPE!U83+discharge_PPE!X83)/8+(discharge_Packaging!D83+discharge_Packaging!H83)/2</f>
        <v>9.7796919843967225E-2</v>
      </c>
      <c r="H82" s="34">
        <f>(discharge_TestKits!E83+discharge_TestKits!J83)/2+(discharge_PPE!D83+discharge_PPE!G83+discharge_PPE!J83+discharge_PPE!M83+discharge_PPE!P83+discharge_PPE!S83+discharge_PPE!V83+discharge_PPE!Y83)/8</f>
        <v>2.2926359890580706E-3</v>
      </c>
    </row>
    <row r="83" spans="1:8" ht="15">
      <c r="A83" s="5" t="s">
        <v>163</v>
      </c>
      <c r="B83" s="33">
        <f>(discharge_hospital!B84+discharge_hospital!H84+discharge_hospital!N84)/3+(discharge_TestKits!B84+discharge_TestKits!G84)/2+(discharge_PPE!B84+discharge_PPE!E84+discharge_PPE!H84+discharge_PPE!K84+discharge_PPE!N84+discharge_PPE!Q84+discharge_PPE!T84+discharge_PPE!W84)/8+(discharge_Packaging!B84+discharge_Packaging!F84)/2</f>
        <v>4.3221398142548103E-3</v>
      </c>
      <c r="C83" s="20">
        <f>(discharge_hospital!C84+discharge_hospital!I84+discharge_hospital!O84)/3+(discharge_TestKits!C84+discharge_TestKits!H84)/2</f>
        <v>2.9790381614369371E-5</v>
      </c>
      <c r="D83" s="20">
        <f>(discharge_hospital!D84+discharge_hospital!J84+discharge_hospital!P84)/3</f>
        <v>2.0129786433709588E-3</v>
      </c>
      <c r="E83" s="20">
        <f>(discharge_hospital!E84+discharge_hospital!K84+discharge_hospital!Q84)/3+(discharge_TestKits!D84+discharge_TestKits!I84)/2+(discharge_Packaging!C84+discharge_Packaging!G84)/2</f>
        <v>7.1105604401881621E-4</v>
      </c>
      <c r="F83" s="20">
        <f>(discharge_hospital!F84+discharge_hospital!L84+discharge_hospital!R84)/3+(discharge_Packaging!E84+discharge_Packaging!I84)/2</f>
        <v>1.2134426416628317E-3</v>
      </c>
      <c r="G83" s="34">
        <f>(discharge_hospital!G84+discharge_hospital!M84+discharge_hospital!S84)/3+(discharge_TestKits!F84+discharge_TestKits!K84)/2+(discharge_PPE!C84+discharge_PPE!F84+discharge_PPE!I84+discharge_PPE!L84+discharge_PPE!O84+discharge_PPE!R84+discharge_PPE!U84+discharge_PPE!X84)/8+(discharge_Packaging!D84+discharge_Packaging!H84)/2</f>
        <v>3.5088282440549505E-4</v>
      </c>
      <c r="H83" s="34">
        <f>(discharge_TestKits!E84+discharge_TestKits!J84)/2+(discharge_PPE!D84+discharge_PPE!G84+discharge_PPE!J84+discharge_PPE!M84+discharge_PPE!P84+discharge_PPE!S84+discharge_PPE!V84+discharge_PPE!Y84)/8</f>
        <v>3.9892791823386702E-6</v>
      </c>
    </row>
    <row r="84" spans="1:8" ht="15">
      <c r="A84" s="5" t="s">
        <v>164</v>
      </c>
      <c r="B84" s="33">
        <f>(discharge_hospital!B85+discharge_hospital!H85+discharge_hospital!N85)/3+(discharge_TestKits!B85+discharge_TestKits!G85)/2+(discharge_PPE!B85+discharge_PPE!E85+discharge_PPE!H85+discharge_PPE!K85+discharge_PPE!N85+discharge_PPE!Q85+discharge_PPE!T85+discharge_PPE!W85)/8+(discharge_Packaging!B85+discharge_Packaging!F85)/2</f>
        <v>35.7574202509158</v>
      </c>
      <c r="C84" s="20">
        <f>(discharge_hospital!C85+discharge_hospital!I85+discharge_hospital!O85)/3+(discharge_TestKits!C85+discharge_TestKits!H85)/2</f>
        <v>0.22893176421802697</v>
      </c>
      <c r="D84" s="20">
        <f>(discharge_hospital!D85+discharge_hospital!J85+discharge_hospital!P85)/3</f>
        <v>15.271700628564659</v>
      </c>
      <c r="E84" s="20">
        <f>(discharge_hospital!E85+discharge_hospital!K85+discharge_hospital!Q85)/3+(discharge_TestKits!D85+discharge_TestKits!I85)/2+(discharge_Packaging!C85+discharge_Packaging!G85)/2</f>
        <v>7.0104379451943215</v>
      </c>
      <c r="F84" s="20">
        <f>(discharge_hospital!F85+discharge_hospital!L85+discharge_hospital!R85)/3+(discharge_Packaging!E85+discharge_Packaging!I85)/2</f>
        <v>9.231698740006852</v>
      </c>
      <c r="G84" s="34">
        <f>(discharge_hospital!G85+discharge_hospital!M85+discharge_hospital!S85)/3+(discharge_TestKits!F85+discharge_TestKits!K85)/2+(discharge_PPE!C85+discharge_PPE!F85+discharge_PPE!I85+discharge_PPE!L85+discharge_PPE!O85+discharge_PPE!R85+discharge_PPE!U85+discharge_PPE!X85)/8+(discharge_Packaging!D85+discharge_Packaging!H85)/2</f>
        <v>3.8220386502344428</v>
      </c>
      <c r="H84" s="34">
        <f>(discharge_TestKits!E85+discharge_TestKits!J85)/2+(discharge_PPE!D85+discharge_PPE!G85+discharge_PPE!J85+discharge_PPE!M85+discharge_PPE!P85+discharge_PPE!S85+discharge_PPE!V85+discharge_PPE!Y85)/8</f>
        <v>0.19261252269749926</v>
      </c>
    </row>
    <row r="85" spans="1:8" ht="15">
      <c r="A85" s="5" t="s">
        <v>165</v>
      </c>
      <c r="B85" s="33">
        <f>(discharge_hospital!B86+discharge_hospital!H86+discharge_hospital!N86)/3+(discharge_TestKits!B86+discharge_TestKits!G86)/2+(discharge_PPE!B86+discharge_PPE!E86+discharge_PPE!H86+discharge_PPE!K86+discharge_PPE!N86+discharge_PPE!Q86+discharge_PPE!T86+discharge_PPE!W86)/8+(discharge_Packaging!B86+discharge_Packaging!F86)/2</f>
        <v>0</v>
      </c>
      <c r="C85" s="20">
        <f>(discharge_hospital!C86+discharge_hospital!I86+discharge_hospital!O86)/3+(discharge_TestKits!C86+discharge_TestKits!H86)/2</f>
        <v>0</v>
      </c>
      <c r="D85" s="20">
        <f>(discharge_hospital!D86+discharge_hospital!J86+discharge_hospital!P86)/3</f>
        <v>0</v>
      </c>
      <c r="E85" s="20">
        <f>(discharge_hospital!E86+discharge_hospital!K86+discharge_hospital!Q86)/3+(discharge_TestKits!D86+discharge_TestKits!I86)/2+(discharge_Packaging!C86+discharge_Packaging!G86)/2</f>
        <v>0</v>
      </c>
      <c r="F85" s="20">
        <f>(discharge_hospital!F86+discharge_hospital!L86+discharge_hospital!R86)/3+(discharge_Packaging!E86+discharge_Packaging!I86)/2</f>
        <v>0</v>
      </c>
      <c r="G85" s="34">
        <f>(discharge_hospital!G86+discharge_hospital!M86+discharge_hospital!S86)/3+(discharge_TestKits!F86+discharge_TestKits!K86)/2+(discharge_PPE!C86+discharge_PPE!F86+discharge_PPE!I86+discharge_PPE!L86+discharge_PPE!O86+discharge_PPE!R86+discharge_PPE!U86+discharge_PPE!X86)/8+(discharge_Packaging!D86+discharge_Packaging!H86)/2</f>
        <v>0</v>
      </c>
      <c r="H85" s="34">
        <f>(discharge_TestKits!E86+discharge_TestKits!J86)/2+(discharge_PPE!D86+discharge_PPE!G86+discharge_PPE!J86+discharge_PPE!M86+discharge_PPE!P86+discharge_PPE!S86+discharge_PPE!V86+discharge_PPE!Y86)/8</f>
        <v>0</v>
      </c>
    </row>
    <row r="86" spans="1:8" ht="15">
      <c r="A86" s="5" t="s">
        <v>166</v>
      </c>
      <c r="B86" s="33">
        <f>(discharge_hospital!B87+discharge_hospital!H87+discharge_hospital!N87)/3+(discharge_TestKits!B87+discharge_TestKits!G87)/2+(discharge_PPE!B87+discharge_PPE!E87+discharge_PPE!H87+discharge_PPE!K87+discharge_PPE!N87+discharge_PPE!Q87+discharge_PPE!T87+discharge_PPE!W87)/8+(discharge_Packaging!B87+discharge_Packaging!F87)/2</f>
        <v>1.9817063056714881</v>
      </c>
      <c r="C86" s="20">
        <f>(discharge_hospital!C87+discharge_hospital!I87+discharge_hospital!O87)/3+(discharge_TestKits!C87+discharge_TestKits!H87)/2</f>
        <v>1.9105679668606483E-2</v>
      </c>
      <c r="D86" s="20">
        <f>(discharge_hospital!D87+discharge_hospital!J87+discharge_hospital!P87)/3</f>
        <v>0.86169044324132749</v>
      </c>
      <c r="E86" s="20">
        <f>(discharge_hospital!E87+discharge_hospital!K87+discharge_hospital!Q87)/3+(discharge_TestKits!D87+discharge_TestKits!I87)/2+(discharge_Packaging!C87+discharge_Packaging!G87)/2</f>
        <v>0.29183109545248886</v>
      </c>
      <c r="F86" s="20">
        <f>(discharge_hospital!F87+discharge_hospital!L87+discharge_hospital!R87)/3+(discharge_Packaging!E87+discharge_Packaging!I87)/2</f>
        <v>0.51922861620438654</v>
      </c>
      <c r="G86" s="34">
        <f>(discharge_hospital!G87+discharge_hospital!M87+discharge_hospital!S87)/3+(discharge_TestKits!F87+discharge_TestKits!K87)/2+(discharge_PPE!C87+discharge_PPE!F87+discharge_PPE!I87+discharge_PPE!L87+discharge_PPE!O87+discharge_PPE!R87+discharge_PPE!U87+discharge_PPE!X87)/8+(discharge_Packaging!D87+discharge_Packaging!H87)/2</f>
        <v>0.26403732852986567</v>
      </c>
      <c r="H86" s="34">
        <f>(discharge_TestKits!E87+discharge_TestKits!J87)/2+(discharge_PPE!D87+discharge_PPE!G87+discharge_PPE!J87+discharge_PPE!M87+discharge_PPE!P87+discharge_PPE!S87+discharge_PPE!V87+discharge_PPE!Y87)/8</f>
        <v>2.5813142574813208E-2</v>
      </c>
    </row>
    <row r="87" spans="1:8" ht="15">
      <c r="A87" s="5" t="s">
        <v>168</v>
      </c>
      <c r="B87" s="33">
        <f>(discharge_hospital!B88+discharge_hospital!H88+discharge_hospital!N88)/3+(discharge_TestKits!B88+discharge_TestKits!G88)/2+(discharge_PPE!B88+discharge_PPE!E88+discharge_PPE!H88+discharge_PPE!K88+discharge_PPE!N88+discharge_PPE!Q88+discharge_PPE!T88+discharge_PPE!W88)/8+(discharge_Packaging!B88+discharge_Packaging!F88)/2</f>
        <v>2.4830690345436818E-3</v>
      </c>
      <c r="C87" s="20">
        <f>(discharge_hospital!C88+discharge_hospital!I88+discharge_hospital!O88)/3+(discharge_TestKits!C88+discharge_TestKits!H88)/2</f>
        <v>9.4161664429472028E-6</v>
      </c>
      <c r="D87" s="20">
        <f>(discharge_hospital!D88+discharge_hospital!J88+discharge_hospital!P88)/3</f>
        <v>6.3626381821628951E-4</v>
      </c>
      <c r="E87" s="20">
        <f>(discharge_hospital!E88+discharge_hospital!K88+discharge_hospital!Q88)/3+(discharge_TestKits!D88+discharge_TestKits!I88)/2+(discharge_Packaging!C88+discharge_Packaging!G88)/2</f>
        <v>7.7154426853029174E-4</v>
      </c>
      <c r="F87" s="20">
        <f>(discharge_hospital!F88+discharge_hospital!L88+discharge_hospital!R88)/3+(discharge_Packaging!E88+discharge_Packaging!I88)/2</f>
        <v>3.9226772531713341E-4</v>
      </c>
      <c r="G87" s="34">
        <f>(discharge_hospital!G88+discharge_hospital!M88+discharge_hospital!S88)/3+(discharge_TestKits!F88+discharge_TestKits!K88)/2+(discharge_PPE!C88+discharge_PPE!F88+discharge_PPE!I88+discharge_PPE!L88+discharge_PPE!O88+discharge_PPE!R88+discharge_PPE!U88+discharge_PPE!X88)/8+(discharge_Packaging!D88+discharge_Packaging!H88)/2</f>
        <v>5.987202198341503E-4</v>
      </c>
      <c r="H87" s="34">
        <f>(discharge_TestKits!E88+discharge_TestKits!J88)/2+(discharge_PPE!D88+discharge_PPE!G88+discharge_PPE!J88+discharge_PPE!M88+discharge_PPE!P88+discharge_PPE!S88+discharge_PPE!V88+discharge_PPE!Y88)/8</f>
        <v>7.485683620286951E-5</v>
      </c>
    </row>
    <row r="88" spans="1:8" ht="15">
      <c r="A88" s="5" t="s">
        <v>169</v>
      </c>
      <c r="B88" s="33">
        <f>(discharge_hospital!B89+discharge_hospital!H89+discharge_hospital!N89)/3+(discharge_TestKits!B89+discharge_TestKits!G89)/2+(discharge_PPE!B89+discharge_PPE!E89+discharge_PPE!H89+discharge_PPE!K89+discharge_PPE!N89+discharge_PPE!Q89+discharge_PPE!T89+discharge_PPE!W89)/8+(discharge_Packaging!B89+discharge_Packaging!F89)/2</f>
        <v>0</v>
      </c>
      <c r="C88" s="20">
        <f>(discharge_hospital!C89+discharge_hospital!I89+discharge_hospital!O89)/3+(discharge_TestKits!C89+discharge_TestKits!H89)/2</f>
        <v>0</v>
      </c>
      <c r="D88" s="20">
        <f>(discharge_hospital!D89+discharge_hospital!J89+discharge_hospital!P89)/3</f>
        <v>0</v>
      </c>
      <c r="E88" s="20">
        <f>(discharge_hospital!E89+discharge_hospital!K89+discharge_hospital!Q89)/3+(discharge_TestKits!D89+discharge_TestKits!I89)/2+(discharge_Packaging!C89+discharge_Packaging!G89)/2</f>
        <v>0</v>
      </c>
      <c r="F88" s="20">
        <f>(discharge_hospital!F89+discharge_hospital!L89+discharge_hospital!R89)/3+(discharge_Packaging!E89+discharge_Packaging!I89)/2</f>
        <v>0</v>
      </c>
      <c r="G88" s="34">
        <f>(discharge_hospital!G89+discharge_hospital!M89+discharge_hospital!S89)/3+(discharge_TestKits!F89+discharge_TestKits!K89)/2+(discharge_PPE!C89+discharge_PPE!F89+discharge_PPE!I89+discharge_PPE!L89+discharge_PPE!O89+discharge_PPE!R89+discharge_PPE!U89+discharge_PPE!X89)/8+(discharge_Packaging!D89+discharge_Packaging!H89)/2</f>
        <v>0</v>
      </c>
      <c r="H88" s="34">
        <f>(discharge_TestKits!E89+discharge_TestKits!J89)/2+(discharge_PPE!D89+discharge_PPE!G89+discharge_PPE!J89+discharge_PPE!M89+discharge_PPE!P89+discharge_PPE!S89+discharge_PPE!V89+discharge_PPE!Y89)/8</f>
        <v>0</v>
      </c>
    </row>
    <row r="89" spans="1:8" ht="15">
      <c r="A89" s="5" t="s">
        <v>172</v>
      </c>
      <c r="B89" s="33">
        <f>(discharge_hospital!B90+discharge_hospital!H90+discharge_hospital!N90)/3+(discharge_TestKits!B90+discharge_TestKits!G90)/2+(discharge_PPE!B90+discharge_PPE!E90+discharge_PPE!H90+discharge_PPE!K90+discharge_PPE!N90+discharge_PPE!Q90+discharge_PPE!T90+discharge_PPE!W90)/8+(discharge_Packaging!B90+discharge_Packaging!F90)/2</f>
        <v>3.5203873235287331</v>
      </c>
      <c r="C89" s="20">
        <f>(discharge_hospital!C90+discharge_hospital!I90+discharge_hospital!O90)/3+(discharge_TestKits!C90+discharge_TestKits!H90)/2</f>
        <v>2.076795816324542E-2</v>
      </c>
      <c r="D89" s="20">
        <f>(discharge_hospital!D90+discharge_hospital!J90+discharge_hospital!P90)/3</f>
        <v>1.3353590746309021</v>
      </c>
      <c r="E89" s="20">
        <f>(discharge_hospital!E90+discharge_hospital!K90+discharge_hospital!Q90)/3+(discharge_TestKits!D90+discharge_TestKits!I90)/2+(discharge_Packaging!C90+discharge_Packaging!G90)/2</f>
        <v>0.45113008672264548</v>
      </c>
      <c r="F89" s="20">
        <f>(discharge_hospital!F90+discharge_hospital!L90+discharge_hospital!R90)/3+(discharge_Packaging!E90+discharge_Packaging!I90)/2</f>
        <v>0.80463806308489128</v>
      </c>
      <c r="G89" s="34">
        <f>(discharge_hospital!G90+discharge_hospital!M90+discharge_hospital!S90)/3+(discharge_TestKits!F90+discharge_TestKits!K90)/2+(discharge_PPE!C90+discharge_PPE!F90+discharge_PPE!I90+discharge_PPE!L90+discharge_PPE!O90+discharge_PPE!R90+discharge_PPE!U90+discharge_PPE!X90)/8+(discharge_Packaging!D90+discharge_Packaging!H90)/2</f>
        <v>0.79392202164217762</v>
      </c>
      <c r="H89" s="34">
        <f>(discharge_TestKits!E90+discharge_TestKits!J90)/2+(discharge_PPE!D90+discharge_PPE!G90+discharge_PPE!J90+discharge_PPE!M90+discharge_PPE!P90+discharge_PPE!S90+discharge_PPE!V90+discharge_PPE!Y90)/8</f>
        <v>0.11457011928487106</v>
      </c>
    </row>
    <row r="90" spans="1:8" ht="15">
      <c r="A90" s="5" t="s">
        <v>175</v>
      </c>
      <c r="B90" s="33">
        <f>(discharge_hospital!B91+discharge_hospital!H91+discharge_hospital!N91)/3+(discharge_TestKits!B91+discharge_TestKits!G91)/2+(discharge_PPE!B91+discharge_PPE!E91+discharge_PPE!H91+discharge_PPE!K91+discharge_PPE!N91+discharge_PPE!Q91+discharge_PPE!T91+discharge_PPE!W91)/8+(discharge_Packaging!B91+discharge_Packaging!F91)/2</f>
        <v>2.1914310515817786E-6</v>
      </c>
      <c r="C90" s="20">
        <f>(discharge_hospital!C91+discharge_hospital!I91+discharge_hospital!O91)/3+(discharge_TestKits!C91+discharge_TestKits!H91)/2</f>
        <v>8.3102319117474544E-9</v>
      </c>
      <c r="D90" s="20">
        <f>(discharge_hospital!D91+discharge_hospital!J91+discharge_hospital!P91)/3</f>
        <v>5.6153424203664938E-7</v>
      </c>
      <c r="E90" s="20">
        <f>(discharge_hospital!E91+discharge_hospital!K91+discharge_hospital!Q91)/3+(discharge_TestKits!D91+discharge_TestKits!I91)/2+(discharge_Packaging!C91+discharge_Packaging!G91)/2</f>
        <v>6.8092592038543569E-7</v>
      </c>
      <c r="F90" s="20">
        <f>(discharge_hospital!F91+discharge_hospital!L91+discharge_hospital!R91)/3+(discharge_Packaging!E91+discharge_Packaging!I91)/2</f>
        <v>3.4619564008670153E-7</v>
      </c>
      <c r="G90" s="34">
        <f>(discharge_hospital!G91+discharge_hospital!M91+discharge_hospital!S91)/3+(discharge_TestKits!F91+discharge_TestKits!K91)/2+(discharge_PPE!C91+discharge_PPE!F91+discharge_PPE!I91+discharge_PPE!L91+discharge_PPE!O91+discharge_PPE!R91+discharge_PPE!U91+discharge_PPE!X91)/8+(discharge_Packaging!D91+discharge_Packaging!H91)/2</f>
        <v>5.2840016234004715E-7</v>
      </c>
      <c r="H90" s="34">
        <f>(discharge_TestKits!E91+discharge_TestKits!J91)/2+(discharge_PPE!D91+discharge_PPE!G91+discharge_PPE!J91+discharge_PPE!M91+discharge_PPE!P91+discharge_PPE!S91+discharge_PPE!V91+discharge_PPE!Y91)/8</f>
        <v>6.6064854821197426E-8</v>
      </c>
    </row>
    <row r="91" spans="1:8" ht="15">
      <c r="A91" s="5" t="s">
        <v>176</v>
      </c>
      <c r="B91" s="33">
        <f>(discharge_hospital!B92+discharge_hospital!H92+discharge_hospital!N92)/3+(discharge_TestKits!B92+discharge_TestKits!G92)/2+(discharge_PPE!B92+discharge_PPE!E92+discharge_PPE!H92+discharge_PPE!K92+discharge_PPE!N92+discharge_PPE!Q92+discharge_PPE!T92+discharge_PPE!W92)/8+(discharge_Packaging!B92+discharge_Packaging!F92)/2</f>
        <v>6.7281412128190859E-2</v>
      </c>
      <c r="C91" s="20">
        <f>(discharge_hospital!C92+discharge_hospital!I92+discharge_hospital!O92)/3+(discharge_TestKits!C92+discharge_TestKits!H92)/2</f>
        <v>4.6320414272148805E-4</v>
      </c>
      <c r="D91" s="20">
        <f>(discharge_hospital!D92+discharge_hospital!J92+discharge_hospital!P92)/3</f>
        <v>3.1299365643894829E-2</v>
      </c>
      <c r="E91" s="20">
        <f>(discharge_hospital!E92+discharge_hospital!K92+discharge_hospital!Q92)/3+(discharge_TestKits!D92+discharge_TestKits!I92)/2+(discharge_Packaging!C92+discharge_Packaging!G92)/2</f>
        <v>1.1087748084141744E-2</v>
      </c>
      <c r="F91" s="20">
        <f>(discharge_hospital!F92+discharge_hospital!L92+discharge_hospital!R92)/3+(discharge_Packaging!E92+discharge_Packaging!I92)/2</f>
        <v>1.8868060361662612E-2</v>
      </c>
      <c r="G91" s="34">
        <f>(discharge_hospital!G92+discharge_hospital!M92+discharge_hospital!S92)/3+(discharge_TestKits!F92+discharge_TestKits!K92)/2+(discharge_PPE!C92+discharge_PPE!F92+discharge_PPE!I92+discharge_PPE!L92+discharge_PPE!O92+discharge_PPE!R92+discharge_PPE!U92+discharge_PPE!X92)/8+(discharge_Packaging!D92+discharge_Packaging!H92)/2</f>
        <v>5.494649910813657E-3</v>
      </c>
      <c r="H91" s="34">
        <f>(discharge_TestKits!E92+discharge_TestKits!J92)/2+(discharge_PPE!D92+discharge_PPE!G92+discharge_PPE!J92+discharge_PPE!M92+discharge_PPE!P92+discharge_PPE!S92+discharge_PPE!V92+discharge_PPE!Y92)/8</f>
        <v>6.8383984956523337E-5</v>
      </c>
    </row>
    <row r="92" spans="1:8" ht="15">
      <c r="A92" s="5" t="s">
        <v>177</v>
      </c>
      <c r="B92" s="33">
        <f>(discharge_hospital!B93+discharge_hospital!H93+discharge_hospital!N93)/3+(discharge_TestKits!B93+discharge_TestKits!G93)/2+(discharge_PPE!B93+discharge_PPE!E93+discharge_PPE!H93+discharge_PPE!K93+discharge_PPE!N93+discharge_PPE!Q93+discharge_PPE!T93+discharge_PPE!W93)/8+(discharge_Packaging!B93+discharge_Packaging!F93)/2</f>
        <v>0.10861072481477674</v>
      </c>
      <c r="C92" s="20">
        <f>(discharge_hospital!C93+discharge_hospital!I93+discharge_hospital!O93)/3+(discharge_TestKits!C93+discharge_TestKits!H93)/2</f>
        <v>6.8698363264130388E-4</v>
      </c>
      <c r="D92" s="20">
        <f>(discharge_hospital!D93+discharge_hospital!J93+discharge_hospital!P93)/3</f>
        <v>4.627000472498758E-2</v>
      </c>
      <c r="E92" s="20">
        <f>(discharge_hospital!E93+discharge_hospital!K93+discharge_hospital!Q93)/3+(discharge_TestKits!D93+discharge_TestKits!I93)/2+(discharge_Packaging!C93+discharge_Packaging!G93)/2</f>
        <v>1.5572401778342806E-2</v>
      </c>
      <c r="F92" s="20">
        <f>(discharge_hospital!F93+discharge_hospital!L93+discharge_hospital!R93)/3+(discharge_Packaging!E93+discharge_Packaging!I93)/2</f>
        <v>2.7879684772699528E-2</v>
      </c>
      <c r="G92" s="34">
        <f>(discharge_hospital!G93+discharge_hospital!M93+discharge_hospital!S93)/3+(discharge_TestKits!F93+discharge_TestKits!K93)/2+(discharge_PPE!C93+discharge_PPE!F93+discharge_PPE!I93+discharge_PPE!L93+discharge_PPE!O93+discharge_PPE!R93+discharge_PPE!U93+discharge_PPE!X93)/8+(discharge_Packaging!D93+discharge_Packaging!H93)/2</f>
        <v>1.6425307216638624E-2</v>
      </c>
      <c r="H92" s="34">
        <f>(discharge_TestKits!E93+discharge_TestKits!J93)/2+(discharge_PPE!D93+discharge_PPE!G93+discharge_PPE!J93+discharge_PPE!M93+discharge_PPE!P93+discharge_PPE!S93+discharge_PPE!V93+discharge_PPE!Y93)/8</f>
        <v>1.776342689466892E-3</v>
      </c>
    </row>
    <row r="93" spans="1:8" ht="15">
      <c r="A93" s="5" t="s">
        <v>178</v>
      </c>
      <c r="B93" s="33">
        <f>(discharge_hospital!B94+discharge_hospital!H94+discharge_hospital!N94)/3+(discharge_TestKits!B94+discharge_TestKits!G94)/2+(discharge_PPE!B94+discharge_PPE!E94+discharge_PPE!H94+discharge_PPE!K94+discharge_PPE!N94+discharge_PPE!Q94+discharge_PPE!T94+discharge_PPE!W94)/8+(discharge_Packaging!B94+discharge_Packaging!F94)/2</f>
        <v>0.18677137191292759</v>
      </c>
      <c r="C93" s="20">
        <f>(discharge_hospital!C94+discharge_hospital!I94+discharge_hospital!O94)/3+(discharge_TestKits!C94+discharge_TestKits!H94)/2</f>
        <v>9.8288352883734451E-4</v>
      </c>
      <c r="D93" s="20">
        <f>(discharge_hospital!D94+discharge_hospital!J94+discharge_hospital!P94)/3</f>
        <v>5.7109123657120037E-2</v>
      </c>
      <c r="E93" s="20">
        <f>(discharge_hospital!E94+discharge_hospital!K94+discharge_hospital!Q94)/3+(discharge_TestKits!D94+discharge_TestKits!I94)/2+(discharge_Packaging!C94+discharge_Packaging!G94)/2</f>
        <v>1.9206057197346943E-2</v>
      </c>
      <c r="F93" s="20">
        <f>(discharge_hospital!F94+discharge_hospital!L94+discharge_hospital!R94)/3+(discharge_Packaging!E94+discharge_Packaging!I94)/2</f>
        <v>3.4410359920252029E-2</v>
      </c>
      <c r="G93" s="34">
        <f>(discharge_hospital!G94+discharge_hospital!M94+discharge_hospital!S94)/3+(discharge_TestKits!F94+discharge_TestKits!K94)/2+(discharge_PPE!C94+discharge_PPE!F94+discharge_PPE!I94+discharge_PPE!L94+discharge_PPE!O94+discharge_PPE!R94+discharge_PPE!U94+discharge_PPE!X94)/8+(discharge_Packaging!D94+discharge_Packaging!H94)/2</f>
        <v>6.4171681332610697E-2</v>
      </c>
      <c r="H93" s="34">
        <f>(discharge_TestKits!E94+discharge_TestKits!J94)/2+(discharge_PPE!D94+discharge_PPE!G94+discharge_PPE!J94+discharge_PPE!M94+discharge_PPE!P94+discharge_PPE!S94+discharge_PPE!V94+discharge_PPE!Y94)/8</f>
        <v>1.0891266276760523E-2</v>
      </c>
    </row>
    <row r="94" spans="1:8" ht="15">
      <c r="A94" s="5" t="s">
        <v>181</v>
      </c>
      <c r="B94" s="33">
        <f>(discharge_hospital!B95+discharge_hospital!H95+discharge_hospital!N95)/3+(discharge_TestKits!B95+discharge_TestKits!G95)/2+(discharge_PPE!B95+discharge_PPE!E95+discharge_PPE!H95+discharge_PPE!K95+discharge_PPE!N95+discharge_PPE!Q95+discharge_PPE!T95+discharge_PPE!W95)/8+(discharge_Packaging!B95+discharge_Packaging!F95)/2</f>
        <v>1.5407130984927907E-3</v>
      </c>
      <c r="C94" s="20">
        <f>(discharge_hospital!C95+discharge_hospital!I95+discharge_hospital!O95)/3+(discharge_TestKits!C95+discharge_TestKits!H95)/2</f>
        <v>1.1600673097587186E-5</v>
      </c>
      <c r="D94" s="20">
        <f>(discharge_hospital!D95+discharge_hospital!J95+discharge_hospital!P95)/3</f>
        <v>7.216290302091595E-4</v>
      </c>
      <c r="E94" s="20">
        <f>(discharge_hospital!E95+discharge_hospital!K95+discharge_hospital!Q95)/3+(discharge_TestKits!D95+discharge_TestKits!I95)/2+(discharge_Packaging!C95+discharge_Packaging!G95)/2</f>
        <v>2.427539285331769E-4</v>
      </c>
      <c r="F94" s="20">
        <f>(discharge_hospital!F95+discharge_hospital!L95+discharge_hospital!R95)/3+(discharge_Packaging!E95+discharge_Packaging!I95)/2</f>
        <v>4.3481008034628094E-4</v>
      </c>
      <c r="G94" s="34">
        <f>(discharge_hospital!G95+discharge_hospital!M95+discharge_hospital!S95)/3+(discharge_TestKits!F95+discharge_TestKits!K95)/2+(discharge_PPE!C95+discharge_PPE!F95+discharge_PPE!I95+discharge_PPE!L95+discharge_PPE!O95+discharge_PPE!R95+discharge_PPE!U95+discharge_PPE!X95)/8+(discharge_Packaging!D95+discharge_Packaging!H95)/2</f>
        <v>1.2748878351992359E-4</v>
      </c>
      <c r="H94" s="34">
        <f>(discharge_TestKits!E95+discharge_TestKits!J95)/2+(discharge_PPE!D95+discharge_PPE!G95+discharge_PPE!J95+discharge_PPE!M95+discharge_PPE!P95+discharge_PPE!S95+discharge_PPE!V95+discharge_PPE!Y95)/8</f>
        <v>2.4306027866626765E-6</v>
      </c>
    </row>
    <row r="95" spans="1:8" ht="15">
      <c r="A95" s="5" t="s">
        <v>183</v>
      </c>
      <c r="B95" s="33">
        <f>(discharge_hospital!B96+discharge_hospital!H96+discharge_hospital!N96)/3+(discharge_TestKits!B96+discharge_TestKits!G96)/2+(discharge_PPE!B96+discharge_PPE!E96+discharge_PPE!H96+discharge_PPE!K96+discharge_PPE!N96+discharge_PPE!Q96+discharge_PPE!T96+discharge_PPE!W96)/8+(discharge_Packaging!B96+discharge_Packaging!F96)/2</f>
        <v>1.3262238121710603</v>
      </c>
      <c r="C95" s="20">
        <f>(discharge_hospital!C96+discharge_hospital!I96+discharge_hospital!O96)/3+(discharge_TestKits!C96+discharge_TestKits!H96)/2</f>
        <v>2.8830409811466697E-2</v>
      </c>
      <c r="D95" s="20">
        <f>(discharge_hospital!D96+discharge_hospital!J96+discharge_hospital!P96)/3</f>
        <v>0.47881858559927637</v>
      </c>
      <c r="E95" s="20">
        <f>(discharge_hospital!E96+discharge_hospital!K96+discharge_hospital!Q96)/3+(discharge_TestKits!D96+discharge_TestKits!I96)/2+(discharge_Packaging!C96+discharge_Packaging!G96)/2</f>
        <v>0.16232934974043067</v>
      </c>
      <c r="F95" s="20">
        <f>(discharge_hospital!F96+discharge_hospital!L96+discharge_hospital!R96)/3+(discharge_Packaging!E96+discharge_Packaging!I96)/2</f>
        <v>0.28850591309892976</v>
      </c>
      <c r="G95" s="34">
        <f>(discharge_hospital!G96+discharge_hospital!M96+discharge_hospital!S96)/3+(discharge_TestKits!F96+discharge_TestKits!K96)/2+(discharge_PPE!C96+discharge_PPE!F96+discharge_PPE!I96+discharge_PPE!L96+discharge_PPE!O96+discharge_PPE!R96+discharge_PPE!U96+discharge_PPE!X96)/8+(discharge_Packaging!D96+discharge_Packaging!H96)/2</f>
        <v>0.31669809873430488</v>
      </c>
      <c r="H95" s="34">
        <f>(discharge_TestKits!E96+discharge_TestKits!J96)/2+(discharge_PPE!D96+discharge_PPE!G96+discharge_PPE!J96+discharge_PPE!M96+discharge_PPE!P96+discharge_PPE!S96+discharge_PPE!V96+discharge_PPE!Y96)/8</f>
        <v>5.1041455186652152E-2</v>
      </c>
    </row>
    <row r="96" spans="1:8" ht="15">
      <c r="A96" s="5" t="s">
        <v>184</v>
      </c>
      <c r="B96" s="33">
        <f>(discharge_hospital!B97+discharge_hospital!H97+discharge_hospital!N97)/3+(discharge_TestKits!B97+discharge_TestKits!G97)/2+(discharge_PPE!B97+discharge_PPE!E97+discharge_PPE!H97+discharge_PPE!K97+discharge_PPE!N97+discharge_PPE!Q97+discharge_PPE!T97+discharge_PPE!W97)/8+(discharge_Packaging!B97+discharge_Packaging!F97)/2</f>
        <v>2424.7337621561123</v>
      </c>
      <c r="C96" s="20">
        <f>(discharge_hospital!C97+discharge_hospital!I97+discharge_hospital!O97)/3+(discharge_TestKits!C97+discharge_TestKits!H97)/2</f>
        <v>15.666916977376999</v>
      </c>
      <c r="D96" s="20">
        <f>(discharge_hospital!D97+discharge_hospital!J97+discharge_hospital!P97)/3</f>
        <v>896.97149907744313</v>
      </c>
      <c r="E96" s="20">
        <f>(discharge_hospital!E97+discharge_hospital!K97+discharge_hospital!Q97)/3+(discharge_TestKits!D97+discharge_TestKits!I97)/2+(discharge_Packaging!C97+discharge_Packaging!G97)/2</f>
        <v>446.38382066959201</v>
      </c>
      <c r="F96" s="20">
        <f>(discharge_hospital!F97+discharge_hospital!L97+discharge_hospital!R97)/3+(discharge_Packaging!E97+discharge_Packaging!I97)/2</f>
        <v>542.76683164077315</v>
      </c>
      <c r="G96" s="34">
        <f>(discharge_hospital!G97+discharge_hospital!M97+discharge_hospital!S97)/3+(discharge_TestKits!F97+discharge_TestKits!K97)/2+(discharge_PPE!C97+discharge_PPE!F97+discharge_PPE!I97+discharge_PPE!L97+discharge_PPE!O97+discharge_PPE!R97+discharge_PPE!U97+discharge_PPE!X97)/8+(discharge_Packaging!D97+discharge_Packaging!H97)/2</f>
        <v>465.13890118246923</v>
      </c>
      <c r="H96" s="34">
        <f>(discharge_TestKits!E97+discharge_TestKits!J97)/2+(discharge_PPE!D97+discharge_PPE!G97+discharge_PPE!J97+discharge_PPE!M97+discharge_PPE!P97+discharge_PPE!S97+discharge_PPE!V97+discharge_PPE!Y97)/8</f>
        <v>57.805792608457878</v>
      </c>
    </row>
    <row r="97" spans="1:8" ht="15">
      <c r="A97" s="5" t="s">
        <v>185</v>
      </c>
      <c r="B97" s="33">
        <f>(discharge_hospital!B98+discharge_hospital!H98+discharge_hospital!N98)/3+(discharge_TestKits!B98+discharge_TestKits!G98)/2+(discharge_PPE!B98+discharge_PPE!E98+discharge_PPE!H98+discharge_PPE!K98+discharge_PPE!N98+discharge_PPE!Q98+discharge_PPE!T98+discharge_PPE!W98)/8+(discharge_Packaging!B98+discharge_Packaging!F98)/2</f>
        <v>1.1238635295392829</v>
      </c>
      <c r="C97" s="20">
        <f>(discharge_hospital!C98+discharge_hospital!I98+discharge_hospital!O98)/3+(discharge_TestKits!C98+discharge_TestKits!H98)/2</f>
        <v>7.8310463991571252E-3</v>
      </c>
      <c r="D97" s="20">
        <f>(discharge_hospital!D98+discharge_hospital!J98+discharge_hospital!P98)/3</f>
        <v>0.52442408970004106</v>
      </c>
      <c r="E97" s="20">
        <f>(discharge_hospital!E98+discharge_hospital!K98+discharge_hospital!Q98)/3+(discharge_TestKits!D98+discharge_TestKits!I98)/2+(discharge_Packaging!C98+discharge_Packaging!G98)/2</f>
        <v>0.17752537074704502</v>
      </c>
      <c r="F97" s="20">
        <f>(discharge_hospital!F98+discharge_hospital!L98+discharge_hospital!R98)/3+(discharge_Packaging!E98+discharge_Packaging!I98)/2</f>
        <v>0.31600461005789249</v>
      </c>
      <c r="G97" s="34">
        <f>(discharge_hospital!G98+discharge_hospital!M98+discharge_hospital!S98)/3+(discharge_TestKits!F98+discharge_TestKits!K98)/2+(discharge_PPE!C98+discharge_PPE!F98+discharge_PPE!I98+discharge_PPE!L98+discharge_PPE!O98+discharge_PPE!R98+discharge_PPE!U98+discharge_PPE!X98)/8+(discharge_Packaging!D98+discharge_Packaging!H98)/2</f>
        <v>9.5831843583205997E-2</v>
      </c>
      <c r="H97" s="34">
        <f>(discharge_TestKits!E98+discharge_TestKits!J98)/2+(discharge_PPE!D98+discharge_PPE!G98+discharge_PPE!J98+discharge_PPE!M98+discharge_PPE!P98+discharge_PPE!S98+discharge_PPE!V98+discharge_PPE!Y98)/8</f>
        <v>2.246569051941311E-3</v>
      </c>
    </row>
    <row r="98" spans="1:8" ht="15">
      <c r="A98" s="5" t="s">
        <v>186</v>
      </c>
      <c r="B98" s="33">
        <f>(discharge_hospital!B99+discharge_hospital!H99+discharge_hospital!N99)/3+(discharge_TestKits!B99+discharge_TestKits!G99)/2+(discharge_PPE!B99+discharge_PPE!E99+discharge_PPE!H99+discharge_PPE!K99+discharge_PPE!N99+discharge_PPE!Q99+discharge_PPE!T99+discharge_PPE!W99)/8+(discharge_Packaging!B99+discharge_Packaging!F99)/2</f>
        <v>0</v>
      </c>
      <c r="C98" s="20">
        <f>(discharge_hospital!C99+discharge_hospital!I99+discharge_hospital!O99)/3+(discharge_TestKits!C99+discharge_TestKits!H99)/2</f>
        <v>0</v>
      </c>
      <c r="D98" s="20">
        <f>(discharge_hospital!D99+discharge_hospital!J99+discharge_hospital!P99)/3</f>
        <v>0</v>
      </c>
      <c r="E98" s="20">
        <f>(discharge_hospital!E99+discharge_hospital!K99+discharge_hospital!Q99)/3+(discharge_TestKits!D99+discharge_TestKits!I99)/2+(discharge_Packaging!C99+discharge_Packaging!G99)/2</f>
        <v>0</v>
      </c>
      <c r="F98" s="20">
        <f>(discharge_hospital!F99+discharge_hospital!L99+discharge_hospital!R99)/3+(discharge_Packaging!E99+discharge_Packaging!I99)/2</f>
        <v>0</v>
      </c>
      <c r="G98" s="34">
        <f>(discharge_hospital!G99+discharge_hospital!M99+discharge_hospital!S99)/3+(discharge_TestKits!F99+discharge_TestKits!K99)/2+(discharge_PPE!C99+discharge_PPE!F99+discharge_PPE!I99+discharge_PPE!L99+discharge_PPE!O99+discharge_PPE!R99+discharge_PPE!U99+discharge_PPE!X99)/8+(discharge_Packaging!D99+discharge_Packaging!H99)/2</f>
        <v>0</v>
      </c>
      <c r="H98" s="34">
        <f>(discharge_TestKits!E99+discharge_TestKits!J99)/2+(discharge_PPE!D99+discharge_PPE!G99+discharge_PPE!J99+discharge_PPE!M99+discharge_PPE!P99+discharge_PPE!S99+discharge_PPE!V99+discharge_PPE!Y99)/8</f>
        <v>0</v>
      </c>
    </row>
    <row r="99" spans="1:8" ht="15">
      <c r="A99" s="5" t="s">
        <v>187</v>
      </c>
      <c r="B99" s="33">
        <f>(discharge_hospital!B100+discharge_hospital!H100+discharge_hospital!N100)/3+(discharge_TestKits!B100+discharge_TestKits!G100)/2+(discharge_PPE!B100+discharge_PPE!E100+discharge_PPE!H100+discharge_PPE!K100+discharge_PPE!N100+discharge_PPE!Q100+discharge_PPE!T100+discharge_PPE!W100)/8+(discharge_Packaging!B100+discharge_Packaging!F100)/2</f>
        <v>0.13196246140095938</v>
      </c>
      <c r="C99" s="20">
        <f>(discharge_hospital!C100+discharge_hospital!I100+discharge_hospital!O100)/3+(discharge_TestKits!C100+discharge_TestKits!H100)/2</f>
        <v>3.5929803907513718E-3</v>
      </c>
      <c r="D99" s="20">
        <f>(discharge_hospital!D100+discharge_hospital!J100+discharge_hospital!P100)/3</f>
        <v>5.1886842448457739E-2</v>
      </c>
      <c r="E99" s="20">
        <f>(discharge_hospital!E100+discharge_hospital!K100+discharge_hospital!Q100)/3+(discharge_TestKits!D100+discharge_TestKits!I100)/2+(discharge_Packaging!C100+discharge_Packaging!G100)/2</f>
        <v>1.7620316930446658E-2</v>
      </c>
      <c r="F99" s="20">
        <f>(discharge_hospital!F100+discharge_hospital!L100+discharge_hospital!R100)/3+(discharge_Packaging!E100+discharge_Packaging!I100)/2</f>
        <v>3.1263742278669036E-2</v>
      </c>
      <c r="G99" s="34">
        <f>(discharge_hospital!G100+discharge_hospital!M100+discharge_hospital!S100)/3+(discharge_TestKits!F100+discharge_TestKits!K100)/2+(discharge_PPE!C100+discharge_PPE!F100+discharge_PPE!I100+discharge_PPE!L100+discharge_PPE!O100+discharge_PPE!R100+discharge_PPE!U100+discharge_PPE!X100)/8+(discharge_Packaging!D100+discharge_Packaging!H100)/2</f>
        <v>2.4023185353512177E-2</v>
      </c>
      <c r="H99" s="34">
        <f>(discharge_TestKits!E100+discharge_TestKits!J100)/2+(discharge_PPE!D100+discharge_PPE!G100+discharge_PPE!J100+discharge_PPE!M100+discharge_PPE!P100+discharge_PPE!S100+discharge_PPE!V100+discharge_PPE!Y100)/8</f>
        <v>3.5753939991223743E-3</v>
      </c>
    </row>
    <row r="100" spans="1:8" ht="15">
      <c r="A100" s="5" t="s">
        <v>189</v>
      </c>
      <c r="B100" s="33">
        <f>(discharge_hospital!B101+discharge_hospital!H101+discharge_hospital!N101)/3+(discharge_TestKits!B101+discharge_TestKits!G101)/2+(discharge_PPE!B101+discharge_PPE!E101+discharge_PPE!H101+discharge_PPE!K101+discharge_PPE!N101+discharge_PPE!Q101+discharge_PPE!T101+discharge_PPE!W101)/8+(discharge_Packaging!B101+discharge_Packaging!F101)/2</f>
        <v>0</v>
      </c>
      <c r="C100" s="20">
        <f>(discharge_hospital!C101+discharge_hospital!I101+discharge_hospital!O101)/3+(discharge_TestKits!C101+discharge_TestKits!H101)/2</f>
        <v>0</v>
      </c>
      <c r="D100" s="20">
        <f>(discharge_hospital!D101+discharge_hospital!J101+discharge_hospital!P101)/3</f>
        <v>0</v>
      </c>
      <c r="E100" s="20">
        <f>(discharge_hospital!E101+discharge_hospital!K101+discharge_hospital!Q101)/3+(discharge_TestKits!D101+discharge_TestKits!I101)/2+(discharge_Packaging!C101+discharge_Packaging!G101)/2</f>
        <v>0</v>
      </c>
      <c r="F100" s="20">
        <f>(discharge_hospital!F101+discharge_hospital!L101+discharge_hospital!R101)/3+(discharge_Packaging!E101+discharge_Packaging!I101)/2</f>
        <v>0</v>
      </c>
      <c r="G100" s="34">
        <f>(discharge_hospital!G101+discharge_hospital!M101+discharge_hospital!S101)/3+(discharge_TestKits!F101+discharge_TestKits!K101)/2+(discharge_PPE!C101+discharge_PPE!F101+discharge_PPE!I101+discharge_PPE!L101+discharge_PPE!O101+discharge_PPE!R101+discharge_PPE!U101+discharge_PPE!X101)/8+(discharge_Packaging!D101+discharge_Packaging!H101)/2</f>
        <v>0</v>
      </c>
      <c r="H100" s="34">
        <f>(discharge_TestKits!E101+discharge_TestKits!J101)/2+(discharge_PPE!D101+discharge_PPE!G101+discharge_PPE!J101+discharge_PPE!M101+discharge_PPE!P101+discharge_PPE!S101+discharge_PPE!V101+discharge_PPE!Y101)/8</f>
        <v>0</v>
      </c>
    </row>
    <row r="101" spans="1:8" ht="15">
      <c r="A101" s="5" t="s">
        <v>190</v>
      </c>
      <c r="B101" s="33">
        <f>(discharge_hospital!B102+discharge_hospital!H102+discharge_hospital!N102)/3+(discharge_TestKits!B102+discharge_TestKits!G102)/2+(discharge_PPE!B102+discharge_PPE!E102+discharge_PPE!H102+discharge_PPE!K102+discharge_PPE!N102+discharge_PPE!Q102+discharge_PPE!T102+discharge_PPE!W102)/8+(discharge_Packaging!B102+discharge_Packaging!F102)/2</f>
        <v>0</v>
      </c>
      <c r="C101" s="20">
        <f>(discharge_hospital!C102+discharge_hospital!I102+discharge_hospital!O102)/3+(discharge_TestKits!C102+discharge_TestKits!H102)/2</f>
        <v>0</v>
      </c>
      <c r="D101" s="20">
        <f>(discharge_hospital!D102+discharge_hospital!J102+discharge_hospital!P102)/3</f>
        <v>0</v>
      </c>
      <c r="E101" s="20">
        <f>(discharge_hospital!E102+discharge_hospital!K102+discharge_hospital!Q102)/3+(discharge_TestKits!D102+discharge_TestKits!I102)/2+(discharge_Packaging!C102+discharge_Packaging!G102)/2</f>
        <v>0</v>
      </c>
      <c r="F101" s="20">
        <f>(discharge_hospital!F102+discharge_hospital!L102+discharge_hospital!R102)/3+(discharge_Packaging!E102+discharge_Packaging!I102)/2</f>
        <v>0</v>
      </c>
      <c r="G101" s="34">
        <f>(discharge_hospital!G102+discharge_hospital!M102+discharge_hospital!S102)/3+(discharge_TestKits!F102+discharge_TestKits!K102)/2+(discharge_PPE!C102+discharge_PPE!F102+discharge_PPE!I102+discharge_PPE!L102+discharge_PPE!O102+discharge_PPE!R102+discharge_PPE!U102+discharge_PPE!X102)/8+(discharge_Packaging!D102+discharge_Packaging!H102)/2</f>
        <v>0</v>
      </c>
      <c r="H101" s="34">
        <f>(discharge_TestKits!E102+discharge_TestKits!J102)/2+(discharge_PPE!D102+discharge_PPE!G102+discharge_PPE!J102+discharge_PPE!M102+discharge_PPE!P102+discharge_PPE!S102+discharge_PPE!V102+discharge_PPE!Y102)/8</f>
        <v>0</v>
      </c>
    </row>
    <row r="102" spans="1:8" ht="15">
      <c r="A102" s="5" t="s">
        <v>192</v>
      </c>
      <c r="B102" s="33">
        <f>(discharge_hospital!B103+discharge_hospital!H103+discharge_hospital!N103)/3+(discharge_TestKits!B103+discharge_TestKits!G103)/2+(discharge_PPE!B103+discharge_PPE!E103+discharge_PPE!H103+discharge_PPE!K103+discharge_PPE!N103+discharge_PPE!Q103+discharge_PPE!T103+discharge_PPE!W103)/8+(discharge_Packaging!B103+discharge_Packaging!F103)/2</f>
        <v>8.1823134620217139</v>
      </c>
      <c r="C102" s="20">
        <f>(discharge_hospital!C103+discharge_hospital!I103+discharge_hospital!O103)/3+(discharge_TestKits!C103+discharge_TestKits!H103)/2</f>
        <v>6.2104505937941076E-2</v>
      </c>
      <c r="D102" s="20">
        <f>(discharge_hospital!D103+discharge_hospital!J103+discharge_hospital!P103)/3</f>
        <v>3.8536956874249064</v>
      </c>
      <c r="E102" s="20">
        <f>(discharge_hospital!E103+discharge_hospital!K103+discharge_hospital!Q103)/3+(discharge_TestKits!D103+discharge_TestKits!I103)/2+(discharge_Packaging!C103+discharge_Packaging!G103)/2</f>
        <v>1.304746814959779</v>
      </c>
      <c r="F102" s="20">
        <f>(discharge_hospital!F103+discharge_hospital!L103+discharge_hospital!R103)/3+(discharge_Packaging!E103+discharge_Packaging!I103)/2</f>
        <v>2.322137757099858</v>
      </c>
      <c r="G102" s="34">
        <f>(discharge_hospital!G103+discharge_hospital!M103+discharge_hospital!S103)/3+(discharge_TestKits!F103+discharge_TestKits!K103)/2+(discharge_PPE!C103+discharge_PPE!F103+discharge_PPE!I103+discharge_PPE!L103+discharge_PPE!O103+discharge_PPE!R103+discharge_PPE!U103+discharge_PPE!X103)/8+(discharge_Packaging!D103+discharge_Packaging!H103)/2</f>
        <v>0.63585786240565789</v>
      </c>
      <c r="H102" s="34">
        <f>(discharge_TestKits!E103+discharge_TestKits!J103)/2+(discharge_PPE!D103+discharge_PPE!G103+discharge_PPE!J103+discharge_PPE!M103+discharge_PPE!P103+discharge_PPE!S103+discharge_PPE!V103+discharge_PPE!Y103)/8</f>
        <v>3.7708341935721247E-3</v>
      </c>
    </row>
    <row r="103" spans="1:8" ht="15">
      <c r="A103" s="5" t="s">
        <v>193</v>
      </c>
      <c r="B103" s="33">
        <f>(discharge_hospital!B104+discharge_hospital!H104+discharge_hospital!N104)/3+(discharge_TestKits!B104+discharge_TestKits!G104)/2+(discharge_PPE!B104+discharge_PPE!E104+discharge_PPE!H104+discharge_PPE!K104+discharge_PPE!N104+discharge_PPE!Q104+discharge_PPE!T104+discharge_PPE!W104)/8+(discharge_Packaging!B104+discharge_Packaging!F104)/2</f>
        <v>32.293346514951203</v>
      </c>
      <c r="C103" s="20">
        <f>(discharge_hospital!C104+discharge_hospital!I104+discharge_hospital!O104)/3+(discharge_TestKits!C104+discharge_TestKits!H104)/2</f>
        <v>0.2663631593317492</v>
      </c>
      <c r="D103" s="20">
        <f>(discharge_hospital!D104+discharge_hospital!J104+discharge_hospital!P104)/3</f>
        <v>15.092600961964097</v>
      </c>
      <c r="E103" s="20">
        <f>(discharge_hospital!E104+discharge_hospital!K104+discharge_hospital!Q104)/3+(discharge_TestKits!D104+discharge_TestKits!I104)/2+(discharge_Packaging!C104+discharge_Packaging!G104)/2</f>
        <v>5.0925961465945964</v>
      </c>
      <c r="F103" s="20">
        <f>(discharge_hospital!F104+discharge_hospital!L104+discharge_hospital!R104)/3+(discharge_Packaging!E104+discharge_Packaging!I104)/2</f>
        <v>9.0941131617874156</v>
      </c>
      <c r="G103" s="34">
        <f>(discharge_hospital!G104+discharge_hospital!M104+discharge_hospital!S104)/3+(discharge_TestKits!F104+discharge_TestKits!K104)/2+(discharge_PPE!C104+discharge_PPE!F104+discharge_PPE!I104+discharge_PPE!L104+discharge_PPE!O104+discharge_PPE!R104+discharge_PPE!U104+discharge_PPE!X104)/8+(discharge_Packaging!D104+discharge_Packaging!H104)/2</f>
        <v>2.6889627556290527</v>
      </c>
      <c r="H103" s="34">
        <f>(discharge_TestKits!E104+discharge_TestKits!J104)/2+(discharge_PPE!D104+discharge_PPE!G104+discharge_PPE!J104+discharge_PPE!M104+discharge_PPE!P104+discharge_PPE!S104+discharge_PPE!V104+discharge_PPE!Y104)/8</f>
        <v>5.8710329644288184E-2</v>
      </c>
    </row>
    <row r="104" spans="1:8" ht="15">
      <c r="A104" s="5" t="s">
        <v>194</v>
      </c>
      <c r="B104" s="33">
        <f>(discharge_hospital!B105+discharge_hospital!H105+discharge_hospital!N105)/3+(discharge_TestKits!B105+discharge_TestKits!G105)/2+(discharge_PPE!B105+discharge_PPE!E105+discharge_PPE!H105+discharge_PPE!K105+discharge_PPE!N105+discharge_PPE!Q105+discharge_PPE!T105+discharge_PPE!W105)/8+(discharge_Packaging!B105+discharge_Packaging!F105)/2</f>
        <v>1.7664605722147782E-2</v>
      </c>
      <c r="C104" s="20">
        <f>(discharge_hospital!C105+discharge_hospital!I105+discharge_hospital!O105)/3+(discharge_TestKits!C105+discharge_TestKits!H105)/2</f>
        <v>1.0811263057685376E-4</v>
      </c>
      <c r="D104" s="20">
        <f>(discharge_hospital!D105+discharge_hospital!J105+discharge_hospital!P105)/3</f>
        <v>7.3053248946931193E-3</v>
      </c>
      <c r="E104" s="20">
        <f>(discharge_hospital!E105+discharge_hospital!K105+discharge_hospital!Q105)/3+(discharge_TestKits!D105+discharge_TestKits!I105)/2+(discharge_Packaging!C105+discharge_Packaging!G105)/2</f>
        <v>2.5270458115698277E-3</v>
      </c>
      <c r="F104" s="20">
        <f>(discharge_hospital!F105+discharge_hospital!L105+discharge_hospital!R105)/3+(discharge_Packaging!E105+discharge_Packaging!I105)/2</f>
        <v>4.4028665431532343E-3</v>
      </c>
      <c r="G104" s="34">
        <f>(discharge_hospital!G105+discharge_hospital!M105+discharge_hospital!S105)/3+(discharge_TestKits!F105+discharge_TestKits!K105)/2+(discharge_PPE!C105+discharge_PPE!F105+discharge_PPE!I105+discharge_PPE!L105+discharge_PPE!O105+discharge_PPE!R105+discharge_PPE!U105+discharge_PPE!X105)/8+(discharge_Packaging!D105+discharge_Packaging!H105)/2</f>
        <v>2.9693902853633655E-3</v>
      </c>
      <c r="H104" s="34">
        <f>(discharge_TestKits!E105+discharge_TestKits!J105)/2+(discharge_PPE!D105+discharge_PPE!G105+discharge_PPE!J105+discharge_PPE!M105+discharge_PPE!P105+discharge_PPE!S105+discharge_PPE!V105+discharge_PPE!Y105)/8</f>
        <v>3.5186555679138164E-4</v>
      </c>
    </row>
    <row r="105" spans="1:8" ht="15">
      <c r="A105" s="5" t="s">
        <v>195</v>
      </c>
      <c r="B105" s="33">
        <f>(discharge_hospital!B106+discharge_hospital!H106+discharge_hospital!N106)/3+(discharge_TestKits!B106+discharge_TestKits!G106)/2+(discharge_PPE!B106+discharge_PPE!E106+discharge_PPE!H106+discharge_PPE!K106+discharge_PPE!N106+discharge_PPE!Q106+discharge_PPE!T106+discharge_PPE!W106)/8+(discharge_Packaging!B106+discharge_Packaging!F106)/2</f>
        <v>4.4014862297515138E-8</v>
      </c>
      <c r="C105" s="20">
        <f>(discharge_hospital!C106+discharge_hospital!I106+discharge_hospital!O106)/3+(discharge_TestKits!C106+discharge_TestKits!H106)/2</f>
        <v>2.9814433887721467E-10</v>
      </c>
      <c r="D105" s="20">
        <f>(discharge_hospital!D106+discharge_hospital!J106+discharge_hospital!P106)/3</f>
        <v>2.0146038898417506E-8</v>
      </c>
      <c r="E105" s="20">
        <f>(discharge_hospital!E106+discharge_hospital!K106+discharge_hospital!Q106)/3+(discharge_TestKits!D106+discharge_TestKits!I106)/2+(discharge_Packaging!C106+discharge_Packaging!G106)/2</f>
        <v>7.426897235061801E-9</v>
      </c>
      <c r="F105" s="20">
        <f>(discharge_hospital!F106+discharge_hospital!L106+discharge_hospital!R106)/3+(discharge_Packaging!E106+discharge_Packaging!I106)/2</f>
        <v>1.2149177846211473E-8</v>
      </c>
      <c r="G105" s="34">
        <f>(discharge_hospital!G106+discharge_hospital!M106+discharge_hospital!S106)/3+(discharge_TestKits!F106+discharge_TestKits!K106)/2+(discharge_PPE!C106+discharge_PPE!F106+discharge_PPE!I106+discharge_PPE!L106+discharge_PPE!O106+discharge_PPE!R106+discharge_PPE!U106+discharge_PPE!X106)/8+(discharge_Packaging!D106+discharge_Packaging!H106)/2</f>
        <v>3.8923933205018277E-9</v>
      </c>
      <c r="H105" s="34">
        <f>(discharge_TestKits!E106+discharge_TestKits!J106)/2+(discharge_PPE!D106+discharge_PPE!G106+discharge_PPE!J106+discharge_PPE!M106+discharge_PPE!P106+discharge_PPE!S106+discharge_PPE!V106+discharge_PPE!Y106)/8</f>
        <v>1.0221065844531879E-10</v>
      </c>
    </row>
    <row r="106" spans="1:8" ht="15">
      <c r="A106" s="5" t="s">
        <v>196</v>
      </c>
      <c r="B106" s="33">
        <f>(discharge_hospital!B107+discharge_hospital!H107+discharge_hospital!N107)/3+(discharge_TestKits!B107+discharge_TestKits!G107)/2+(discharge_PPE!B107+discharge_PPE!E107+discharge_PPE!H107+discharge_PPE!K107+discharge_PPE!N107+discharge_PPE!Q107+discharge_PPE!T107+discharge_PPE!W107)/8+(discharge_Packaging!B107+discharge_Packaging!F107)/2</f>
        <v>7.5256107348261249E-8</v>
      </c>
      <c r="C106" s="20">
        <f>(discharge_hospital!C107+discharge_hospital!I107+discharge_hospital!O107)/3+(discharge_TestKits!C107+discharge_TestKits!H107)/2</f>
        <v>5.0976377524840603E-10</v>
      </c>
      <c r="D106" s="20">
        <f>(discharge_hospital!D107+discharge_hospital!J107+discharge_hospital!P107)/3</f>
        <v>3.4445466527499434E-8</v>
      </c>
      <c r="E106" s="20">
        <f>(discharge_hospital!E107+discharge_hospital!K107+discharge_hospital!Q107)/3+(discharge_TestKits!D107+discharge_TestKits!I107)/2+(discharge_Packaging!C107+discharge_Packaging!G107)/2</f>
        <v>1.2698423814400281E-8</v>
      </c>
      <c r="F106" s="20">
        <f>(discharge_hospital!F107+discharge_hospital!L107+discharge_hospital!R107)/3+(discharge_Packaging!E107+discharge_Packaging!I107)/2</f>
        <v>2.0772525107711741E-8</v>
      </c>
      <c r="G106" s="34">
        <f>(discharge_hospital!G107+discharge_hospital!M107+discharge_hospital!S107)/3+(discharge_TestKits!F107+discharge_TestKits!K107)/2+(discharge_PPE!C107+discharge_PPE!F107+discharge_PPE!I107+discharge_PPE!L107+discharge_PPE!O107+discharge_PPE!R107+discharge_PPE!U107+discharge_PPE!X107)/8+(discharge_Packaging!D107+discharge_Packaging!H107)/2</f>
        <v>6.6551695104559618E-9</v>
      </c>
      <c r="H106" s="34">
        <f>(discharge_TestKits!E107+discharge_TestKits!J107)/2+(discharge_PPE!D107+discharge_PPE!G107+discharge_PPE!J107+discharge_PPE!M107+discharge_PPE!P107+discharge_PPE!S107+discharge_PPE!V107+discharge_PPE!Y107)/8</f>
        <v>1.7475861294541858E-10</v>
      </c>
    </row>
    <row r="107" spans="1:8" ht="15">
      <c r="A107" s="5" t="s">
        <v>197</v>
      </c>
      <c r="B107" s="33">
        <f>(discharge_hospital!B108+discharge_hospital!H108+discharge_hospital!N108)/3+(discharge_TestKits!B108+discharge_TestKits!G108)/2+(discharge_PPE!B108+discharge_PPE!E108+discharge_PPE!H108+discharge_PPE!K108+discharge_PPE!N108+discharge_PPE!Q108+discharge_PPE!T108+discharge_PPE!W108)/8+(discharge_Packaging!B108+discharge_Packaging!F108)/2</f>
        <v>2.4451642487449956E-3</v>
      </c>
      <c r="C107" s="20">
        <f>(discharge_hospital!C108+discharge_hospital!I108+discharge_hospital!O108)/3+(discharge_TestKits!C108+discharge_TestKits!H108)/2</f>
        <v>3.703053533804286E-5</v>
      </c>
      <c r="D107" s="20">
        <f>(discharge_hospital!D108+discharge_hospital!J108+discharge_hospital!P108)/3</f>
        <v>4.4160877036670767E-4</v>
      </c>
      <c r="E107" s="20">
        <f>(discharge_hospital!E108+discharge_hospital!K108+discharge_hospital!Q108)/3+(discharge_TestKits!D108+discharge_TestKits!I108)/2+(discharge_Packaging!C108+discharge_Packaging!G108)/2</f>
        <v>1.503739080778042E-4</v>
      </c>
      <c r="F107" s="20">
        <f>(discharge_hospital!F108+discharge_hospital!L108+discharge_hospital!R108)/3+(discharge_Packaging!E108+discharge_Packaging!I108)/2</f>
        <v>2.6608562273681112E-4</v>
      </c>
      <c r="G107" s="34">
        <f>(discharge_hospital!G108+discharge_hospital!M108+discharge_hospital!S108)/3+(discharge_TestKits!F108+discharge_TestKits!K108)/2+(discharge_PPE!C108+discharge_PPE!F108+discharge_PPE!I108+discharge_PPE!L108+discharge_PPE!O108+discharge_PPE!R108+discharge_PPE!U108+discharge_PPE!X108)/8+(discharge_Packaging!D108+discharge_Packaging!H108)/2</f>
        <v>1.3017133274118953E-3</v>
      </c>
      <c r="H107" s="34">
        <f>(discharge_TestKits!E108+discharge_TestKits!J108)/2+(discharge_PPE!D108+discharge_PPE!G108+discharge_PPE!J108+discharge_PPE!M108+discharge_PPE!P108+discharge_PPE!S108+discharge_PPE!V108+discharge_PPE!Y108)/8</f>
        <v>2.4835208481373429E-4</v>
      </c>
    </row>
    <row r="108" spans="1:8" ht="15">
      <c r="A108" s="5" t="s">
        <v>199</v>
      </c>
      <c r="B108" s="33">
        <f>(discharge_hospital!B109+discharge_hospital!H109+discharge_hospital!N109)/3+(discharge_TestKits!B109+discharge_TestKits!G109)/2+(discharge_PPE!B109+discharge_PPE!E109+discharge_PPE!H109+discharge_PPE!K109+discharge_PPE!N109+discharge_PPE!Q109+discharge_PPE!T109+discharge_PPE!W109)/8+(discharge_Packaging!B109+discharge_Packaging!F109)/2</f>
        <v>103.3839477865305</v>
      </c>
      <c r="C108" s="20">
        <f>(discharge_hospital!C109+discharge_hospital!I109+discharge_hospital!O109)/3+(discharge_TestKits!C109+discharge_TestKits!H109)/2</f>
        <v>0.65690451150275642</v>
      </c>
      <c r="D108" s="20">
        <f>(discharge_hospital!D109+discharge_hospital!J109+discharge_hospital!P109)/3</f>
        <v>44.029466697140244</v>
      </c>
      <c r="E108" s="20">
        <f>(discharge_hospital!E109+discharge_hospital!K109+discharge_hospital!Q109)/3+(discharge_TestKits!D109+discharge_TestKits!I109)/2+(discharge_Packaging!C109+discharge_Packaging!G109)/2</f>
        <v>14.847407121229512</v>
      </c>
      <c r="F108" s="20">
        <f>(discharge_hospital!F109+discharge_hospital!L109+discharge_hospital!R109)/3+(discharge_Packaging!E109+discharge_Packaging!I109)/2</f>
        <v>26.530123906080238</v>
      </c>
      <c r="G108" s="34">
        <f>(discharge_hospital!G109+discharge_hospital!M109+discharge_hospital!S109)/3+(discharge_TestKits!F109+discharge_TestKits!K109)/2+(discharge_PPE!C109+discharge_PPE!F109+discharge_PPE!I109+discharge_PPE!L109+discharge_PPE!O109+discharge_PPE!R109+discharge_PPE!U109+discharge_PPE!X109)/8+(discharge_Packaging!D109+discharge_Packaging!H109)/2</f>
        <v>15.630313238096782</v>
      </c>
      <c r="H108" s="34">
        <f>(discharge_TestKits!E109+discharge_TestKits!J109)/2+(discharge_PPE!D109+discharge_PPE!G109+discharge_PPE!J109+discharge_PPE!M109+discharge_PPE!P109+discharge_PPE!S109+discharge_PPE!V109+discharge_PPE!Y109)/8</f>
        <v>1.689732312480924</v>
      </c>
    </row>
    <row r="109" spans="1:8" ht="15">
      <c r="A109" s="5" t="s">
        <v>200</v>
      </c>
      <c r="B109" s="33">
        <f>(discharge_hospital!B110+discharge_hospital!H110+discharge_hospital!N110)/3+(discharge_TestKits!B110+discharge_TestKits!G110)/2+(discharge_PPE!B110+discharge_PPE!E110+discharge_PPE!H110+discharge_PPE!K110+discharge_PPE!N110+discharge_PPE!Q110+discharge_PPE!T110+discharge_PPE!W110)/8+(discharge_Packaging!B110+discharge_Packaging!F110)/2</f>
        <v>3.624551054429983</v>
      </c>
      <c r="C109" s="20">
        <f>(discharge_hospital!C110+discharge_hospital!I110+discharge_hospital!O110)/3+(discharge_TestKits!C110+discharge_TestKits!H110)/2</f>
        <v>2.4634021796145676E-2</v>
      </c>
      <c r="D109" s="20">
        <f>(discharge_hospital!D110+discharge_hospital!J110+discharge_hospital!P110)/3</f>
        <v>1.6313500545523609</v>
      </c>
      <c r="E109" s="20">
        <f>(discharge_hospital!E110+discharge_hospital!K110+discharge_hospital!Q110)/3+(discharge_TestKits!D110+discharge_TestKits!I110)/2+(discharge_Packaging!C110+discharge_Packaging!G110)/2</f>
        <v>0.5484129814652644</v>
      </c>
      <c r="F109" s="20">
        <f>(discharge_hospital!F110+discharge_hospital!L110+discharge_hospital!R110)/3+(discharge_Packaging!E110+discharge_Packaging!I110)/2</f>
        <v>0.98294876437087275</v>
      </c>
      <c r="G109" s="34">
        <f>(discharge_hospital!G110+discharge_hospital!M110+discharge_hospital!S110)/3+(discharge_TestKits!F110+discharge_TestKits!K110)/2+(discharge_PPE!C110+discharge_PPE!F110+discharge_PPE!I110+discharge_PPE!L110+discharge_PPE!O110+discharge_PPE!R110+discharge_PPE!U110+discharge_PPE!X110)/8+(discharge_Packaging!D110+discharge_Packaging!H110)/2</f>
        <v>0.4082455052038258</v>
      </c>
      <c r="H109" s="34">
        <f>(discharge_TestKits!E110+discharge_TestKits!J110)/2+(discharge_PPE!D110+discharge_PPE!G110+discharge_PPE!J110+discharge_PPE!M110+discharge_PPE!P110+discharge_PPE!S110+discharge_PPE!V110+discharge_PPE!Y110)/8</f>
        <v>2.8959727041512843E-2</v>
      </c>
    </row>
    <row r="110" spans="1:8" ht="15">
      <c r="A110" s="5" t="s">
        <v>203</v>
      </c>
      <c r="B110" s="33">
        <f>(discharge_hospital!B111+discharge_hospital!H111+discharge_hospital!N111)/3+(discharge_TestKits!B111+discharge_TestKits!G111)/2+(discharge_PPE!B111+discharge_PPE!E111+discharge_PPE!H111+discharge_PPE!K111+discharge_PPE!N111+discharge_PPE!Q111+discharge_PPE!T111+discharge_PPE!W111)/8+(discharge_Packaging!B111+discharge_Packaging!F111)/2</f>
        <v>1.641308538942122</v>
      </c>
      <c r="C110" s="20">
        <f>(discharge_hospital!C111+discharge_hospital!I111+discharge_hospital!O111)/3+(discharge_TestKits!C111+discharge_TestKits!H111)/2</f>
        <v>1.1336282414769153E-2</v>
      </c>
      <c r="D110" s="20">
        <f>(discharge_hospital!D111+discharge_hospital!J111+discharge_hospital!P111)/3</f>
        <v>0.76600879745511552</v>
      </c>
      <c r="E110" s="20">
        <f>(discharge_hospital!E111+discharge_hospital!K111+discharge_hospital!Q111)/3+(discharge_TestKits!D111+discharge_TestKits!I111)/2+(discharge_Packaging!C111+discharge_Packaging!G111)/2</f>
        <v>0.2574955577068993</v>
      </c>
      <c r="F110" s="20">
        <f>(discharge_hospital!F111+discharge_hospital!L111+discharge_hospital!R111)/3+(discharge_Packaging!E111+discharge_Packaging!I111)/2</f>
        <v>0.46154864117274402</v>
      </c>
      <c r="G110" s="34">
        <f>(discharge_hospital!G111+discharge_hospital!M111+discharge_hospital!S111)/3+(discharge_TestKits!F111+discharge_TestKits!K111)/2+(discharge_PPE!C111+discharge_PPE!F111+discharge_PPE!I111+discharge_PPE!L111+discharge_PPE!O111+discharge_PPE!R111+discharge_PPE!U111+discharge_PPE!X111)/8+(discharge_Packaging!D111+discharge_Packaging!H111)/2</f>
        <v>0.14131553026426724</v>
      </c>
      <c r="H110" s="34">
        <f>(discharge_TestKits!E111+discharge_TestKits!J111)/2+(discharge_PPE!D111+discharge_PPE!G111+discharge_PPE!J111+discharge_PPE!M111+discharge_PPE!P111+discharge_PPE!S111+discharge_PPE!V111+discharge_PPE!Y111)/8</f>
        <v>3.6037299283266924E-3</v>
      </c>
    </row>
    <row r="111" spans="1:8" ht="15">
      <c r="A111" s="5" t="s">
        <v>204</v>
      </c>
      <c r="B111" s="33">
        <f>(discharge_hospital!B112+discharge_hospital!H112+discharge_hospital!N112)/3+(discharge_TestKits!B112+discharge_TestKits!G112)/2+(discharge_PPE!B112+discharge_PPE!E112+discharge_PPE!H112+discharge_PPE!K112+discharge_PPE!N112+discharge_PPE!Q112+discharge_PPE!T112+discharge_PPE!W112)/8+(discharge_Packaging!B112+discharge_Packaging!F112)/2</f>
        <v>3.3502959547276117</v>
      </c>
      <c r="C111" s="20">
        <f>(discharge_hospital!C112+discharge_hospital!I112+discharge_hospital!O112)/3+(discharge_TestKits!C112+discharge_TestKits!H112)/2</f>
        <v>2.5633256658104567E-2</v>
      </c>
      <c r="D111" s="20">
        <f>(discharge_hospital!D112+discharge_hospital!J112+discharge_hospital!P112)/3</f>
        <v>1.568866437575192</v>
      </c>
      <c r="E111" s="20">
        <f>(discharge_hospital!E112+discharge_hospital!K112+discharge_hospital!Q112)/3+(discharge_TestKits!D112+discharge_TestKits!I112)/2+(discharge_Packaging!C112+discharge_Packaging!G112)/2</f>
        <v>0.52753049529761831</v>
      </c>
      <c r="F111" s="20">
        <f>(discharge_hospital!F112+discharge_hospital!L112+discharge_hospital!R112)/3+(discharge_Packaging!E112+discharge_Packaging!I112)/2</f>
        <v>0.94530007338040123</v>
      </c>
      <c r="G111" s="34">
        <f>(discharge_hospital!G112+discharge_hospital!M112+discharge_hospital!S112)/3+(discharge_TestKits!F112+discharge_TestKits!K112)/2+(discharge_PPE!C112+discharge_PPE!F112+discharge_PPE!I112+discharge_PPE!L112+discharge_PPE!O112+discharge_PPE!R112+discharge_PPE!U112+discharge_PPE!X112)/8+(discharge_Packaging!D112+discharge_Packaging!H112)/2</f>
        <v>0.2775298087295312</v>
      </c>
      <c r="H111" s="34">
        <f>(discharge_TestKits!E112+discharge_TestKits!J112)/2+(discharge_PPE!D112+discharge_PPE!G112+discharge_PPE!J112+discharge_PPE!M112+discharge_PPE!P112+discharge_PPE!S112+discharge_PPE!V112+discharge_PPE!Y112)/8</f>
        <v>5.4358830867646249E-3</v>
      </c>
    </row>
    <row r="112" spans="1:8" ht="15">
      <c r="A112" s="5" t="s">
        <v>205</v>
      </c>
      <c r="B112" s="33">
        <f>(discharge_hospital!B113+discharge_hospital!H113+discharge_hospital!N113)/3+(discharge_TestKits!B113+discharge_TestKits!G113)/2+(discharge_PPE!B113+discharge_PPE!E113+discharge_PPE!H113+discharge_PPE!K113+discharge_PPE!N113+discharge_PPE!Q113+discharge_PPE!T113+discharge_PPE!W113)/8+(discharge_Packaging!B113+discharge_Packaging!F113)/2</f>
        <v>7.8793258970426479</v>
      </c>
      <c r="C112" s="20">
        <f>(discharge_hospital!C113+discharge_hospital!I113+discharge_hospital!O113)/3+(discharge_TestKits!C113+discharge_TestKits!H113)/2</f>
        <v>8.3739335931768522E-2</v>
      </c>
      <c r="D112" s="20">
        <f>(discharge_hospital!D113+discharge_hospital!J113+discharge_hospital!P113)/3</f>
        <v>3.640943989293584</v>
      </c>
      <c r="E112" s="20">
        <f>(discharge_hospital!E113+discharge_hospital!K113+discharge_hospital!Q113)/3+(discharge_TestKits!D113+discharge_TestKits!I113)/2+(discharge_Packaging!C113+discharge_Packaging!G113)/2</f>
        <v>1.2257972051355015</v>
      </c>
      <c r="F112" s="20">
        <f>(discharge_hospital!F113+discharge_hospital!L113+discharge_hospital!R113)/3+(discharge_Packaging!E113+discharge_Packaging!I113)/2</f>
        <v>2.1938034607794319</v>
      </c>
      <c r="G112" s="34">
        <f>(discharge_hospital!G113+discharge_hospital!M113+discharge_hospital!S113)/3+(discharge_TestKits!F113+discharge_TestKits!K113)/2+(discharge_PPE!C113+discharge_PPE!F113+discharge_PPE!I113+discharge_PPE!L113+discharge_PPE!O113+discharge_PPE!R113+discharge_PPE!U113+discharge_PPE!X113)/8+(discharge_Packaging!D113+discharge_Packaging!H113)/2</f>
        <v>0.70608974364913901</v>
      </c>
      <c r="H112" s="34">
        <f>(discharge_TestKits!E113+discharge_TestKits!J113)/2+(discharge_PPE!D113+discharge_PPE!G113+discharge_PPE!J113+discharge_PPE!M113+discharge_PPE!P113+discharge_PPE!S113+discharge_PPE!V113+discharge_PPE!Y113)/8</f>
        <v>2.8952162253222412E-2</v>
      </c>
    </row>
    <row r="113" spans="1:8" ht="15">
      <c r="A113" s="5" t="s">
        <v>206</v>
      </c>
      <c r="B113" s="33">
        <f>(discharge_hospital!B114+discharge_hospital!H114+discharge_hospital!N114)/3+(discharge_TestKits!B114+discharge_TestKits!G114)/2+(discharge_PPE!B114+discharge_PPE!E114+discharge_PPE!H114+discharge_PPE!K114+discharge_PPE!N114+discharge_PPE!Q114+discharge_PPE!T114+discharge_PPE!W114)/8+(discharge_Packaging!B114+discharge_Packaging!F114)/2</f>
        <v>6.5773716424068587</v>
      </c>
      <c r="C113" s="20">
        <f>(discharge_hospital!C114+discharge_hospital!I114+discharge_hospital!O114)/3+(discharge_TestKits!C114+discharge_TestKits!H114)/2</f>
        <v>4.0208802453709147E-3</v>
      </c>
      <c r="D113" s="20">
        <f>(discharge_hospital!D114+discharge_hospital!J114+discharge_hospital!P114)/3</f>
        <v>3.9264675820694019E-2</v>
      </c>
      <c r="E113" s="20">
        <f>(discharge_hospital!E114+discharge_hospital!K114+discharge_hospital!Q114)/3+(discharge_TestKits!D114+discharge_TestKits!I114)/2+(discharge_Packaging!C114+discharge_Packaging!G114)/2</f>
        <v>3.2389227029547829</v>
      </c>
      <c r="F113" s="20">
        <f>(discharge_hospital!F114+discharge_hospital!L114+discharge_hospital!R114)/3+(discharge_Packaging!E114+discharge_Packaging!I114)/2</f>
        <v>7.5108217297961952E-2</v>
      </c>
      <c r="G113" s="34">
        <f>(discharge_hospital!G114+discharge_hospital!M114+discharge_hospital!S114)/3+(discharge_TestKits!F114+discharge_TestKits!K114)/2+(discharge_PPE!C114+discharge_PPE!F114+discharge_PPE!I114+discharge_PPE!L114+discharge_PPE!O114+discharge_PPE!R114+discharge_PPE!U114+discharge_PPE!X114)/8+(discharge_Packaging!D114+discharge_Packaging!H114)/2</f>
        <v>2.8016001483377302</v>
      </c>
      <c r="H113" s="34">
        <f>(discharge_TestKits!E114+discharge_TestKits!J114)/2+(discharge_PPE!D114+discharge_PPE!G114+discharge_PPE!J114+discharge_PPE!M114+discharge_PPE!P114+discharge_PPE!S114+discharge_PPE!V114+discharge_PPE!Y114)/8</f>
        <v>0.41845501775031874</v>
      </c>
    </row>
    <row r="114" spans="1:8" ht="15">
      <c r="A114" s="5" t="s">
        <v>208</v>
      </c>
      <c r="B114" s="33">
        <f>(discharge_hospital!B115+discharge_hospital!H115+discharge_hospital!N115)/3+(discharge_TestKits!B115+discharge_TestKits!G115)/2+(discharge_PPE!B115+discharge_PPE!E115+discharge_PPE!H115+discharge_PPE!K115+discharge_PPE!N115+discharge_PPE!Q115+discharge_PPE!T115+discharge_PPE!W115)/8+(discharge_Packaging!B115+discharge_Packaging!F115)/2</f>
        <v>1.0304662584307072E-5</v>
      </c>
      <c r="C114" s="20">
        <f>(discharge_hospital!C115+discharge_hospital!I115+discharge_hospital!O115)/3+(discharge_TestKits!C115+discharge_TestKits!H115)/2</f>
        <v>6.9800895724361897E-8</v>
      </c>
      <c r="D114" s="20">
        <f>(discharge_hospital!D115+discharge_hospital!J115+discharge_hospital!P115)/3</f>
        <v>4.7165462396604538E-6</v>
      </c>
      <c r="E114" s="20">
        <f>(discharge_hospital!E115+discharge_hospital!K115+discharge_hospital!Q115)/3+(discharge_TestKits!D115+discharge_TestKits!I115)/2+(discharge_Packaging!C115+discharge_Packaging!G115)/2</f>
        <v>1.7387688171855433E-6</v>
      </c>
      <c r="F114" s="20">
        <f>(discharge_hospital!F115+discharge_hospital!L115+discharge_hospital!R115)/3+(discharge_Packaging!E115+discharge_Packaging!I115)/2</f>
        <v>2.8443387493913736E-6</v>
      </c>
      <c r="G114" s="34">
        <f>(discharge_hospital!G115+discharge_hospital!M115+discharge_hospital!S115)/3+(discharge_TestKits!F115+discharge_TestKits!K115)/2+(discharge_PPE!C115+discharge_PPE!F115+discharge_PPE!I115+discharge_PPE!L115+discharge_PPE!O115+discharge_PPE!R115+discharge_PPE!U115+discharge_PPE!X115)/8+(discharge_Packaging!D115+discharge_Packaging!H115)/2</f>
        <v>9.1127854818817246E-7</v>
      </c>
      <c r="H114" s="34">
        <f>(discharge_TestKits!E115+discharge_TestKits!J115)/2+(discharge_PPE!D115+discharge_PPE!G115+discharge_PPE!J115+discharge_PPE!M115+discharge_PPE!P115+discharge_PPE!S115+discharge_PPE!V115+discharge_PPE!Y115)/8</f>
        <v>2.392933415716549E-8</v>
      </c>
    </row>
    <row r="115" spans="1:8" ht="15">
      <c r="A115" s="5" t="s">
        <v>209</v>
      </c>
      <c r="B115" s="33">
        <f>(discharge_hospital!B116+discharge_hospital!H116+discharge_hospital!N116)/3+(discharge_TestKits!B116+discharge_TestKits!G116)/2+(discharge_PPE!B116+discharge_PPE!E116+discharge_PPE!H116+discharge_PPE!K116+discharge_PPE!N116+discharge_PPE!Q116+discharge_PPE!T116+discharge_PPE!W116)/8+(discharge_Packaging!B116+discharge_Packaging!F116)/2</f>
        <v>0</v>
      </c>
      <c r="C115" s="20">
        <f>(discharge_hospital!C116+discharge_hospital!I116+discharge_hospital!O116)/3+(discharge_TestKits!C116+discharge_TestKits!H116)/2</f>
        <v>0</v>
      </c>
      <c r="D115" s="20">
        <f>(discharge_hospital!D116+discharge_hospital!J116+discharge_hospital!P116)/3</f>
        <v>0</v>
      </c>
      <c r="E115" s="20">
        <f>(discharge_hospital!E116+discharge_hospital!K116+discharge_hospital!Q116)/3+(discharge_TestKits!D116+discharge_TestKits!I116)/2+(discharge_Packaging!C116+discharge_Packaging!G116)/2</f>
        <v>0</v>
      </c>
      <c r="F115" s="20">
        <f>(discharge_hospital!F116+discharge_hospital!L116+discharge_hospital!R116)/3+(discharge_Packaging!E116+discharge_Packaging!I116)/2</f>
        <v>0</v>
      </c>
      <c r="G115" s="34">
        <f>(discharge_hospital!G116+discharge_hospital!M116+discharge_hospital!S116)/3+(discharge_TestKits!F116+discharge_TestKits!K116)/2+(discharge_PPE!C116+discharge_PPE!F116+discharge_PPE!I116+discharge_PPE!L116+discharge_PPE!O116+discharge_PPE!R116+discharge_PPE!U116+discharge_PPE!X116)/8+(discharge_Packaging!D116+discharge_Packaging!H116)/2</f>
        <v>0</v>
      </c>
      <c r="H115" s="34">
        <f>(discharge_TestKits!E116+discharge_TestKits!J116)/2+(discharge_PPE!D116+discharge_PPE!G116+discharge_PPE!J116+discharge_PPE!M116+discharge_PPE!P116+discharge_PPE!S116+discharge_PPE!V116+discharge_PPE!Y116)/8</f>
        <v>0</v>
      </c>
    </row>
    <row r="116" spans="1:8" ht="15">
      <c r="A116" s="5" t="s">
        <v>210</v>
      </c>
      <c r="B116" s="33">
        <f>(discharge_hospital!B117+discharge_hospital!H117+discharge_hospital!N117)/3+(discharge_TestKits!B117+discharge_TestKits!G117)/2+(discharge_PPE!B117+discharge_PPE!E117+discharge_PPE!H117+discharge_PPE!K117+discharge_PPE!N117+discharge_PPE!Q117+discharge_PPE!T117+discharge_PPE!W117)/8+(discharge_Packaging!B117+discharge_Packaging!F117)/2</f>
        <v>41.378075491189911</v>
      </c>
      <c r="C116" s="20">
        <f>(discharge_hospital!C117+discharge_hospital!I117+discharge_hospital!O117)/3+(discharge_TestKits!C117+discharge_TestKits!H117)/2</f>
        <v>0.10076144264105955</v>
      </c>
      <c r="D116" s="20">
        <f>(discharge_hospital!D117+discharge_hospital!J117+discharge_hospital!P117)/3</f>
        <v>4.7911742217155933</v>
      </c>
      <c r="E116" s="20">
        <f>(discharge_hospital!E117+discharge_hospital!K117+discharge_hospital!Q117)/3+(discharge_TestKits!D117+discharge_TestKits!I117)/2+(discharge_Packaging!C117+discharge_Packaging!G117)/2</f>
        <v>14.686536919541709</v>
      </c>
      <c r="F116" s="20">
        <f>(discharge_hospital!F117+discharge_hospital!L117+discharge_hospital!R117)/3+(discharge_Packaging!E117+discharge_Packaging!I117)/2</f>
        <v>3.0954034555308239</v>
      </c>
      <c r="G116" s="34">
        <f>(discharge_hospital!G117+discharge_hospital!M117+discharge_hospital!S117)/3+(discharge_TestKits!F117+discharge_TestKits!K117)/2+(discharge_PPE!C117+discharge_PPE!F117+discharge_PPE!I117+discharge_PPE!L117+discharge_PPE!O117+discharge_PPE!R117+discharge_PPE!U117+discharge_PPE!X117)/8+(discharge_Packaging!D117+discharge_Packaging!H117)/2</f>
        <v>16.19596557227899</v>
      </c>
      <c r="H116" s="34">
        <f>(discharge_TestKits!E117+discharge_TestKits!J117)/2+(discharge_PPE!D117+discharge_PPE!G117+discharge_PPE!J117+discharge_PPE!M117+discharge_PPE!P117+discharge_PPE!S117+discharge_PPE!V117+discharge_PPE!Y117)/8</f>
        <v>2.50823387948174</v>
      </c>
    </row>
    <row r="117" spans="1:8" ht="15">
      <c r="A117" s="5" t="s">
        <v>211</v>
      </c>
      <c r="B117" s="33">
        <f>(discharge_hospital!B118+discharge_hospital!H118+discharge_hospital!N118)/3+(discharge_TestKits!B118+discharge_TestKits!G118)/2+(discharge_PPE!B118+discharge_PPE!E118+discharge_PPE!H118+discharge_PPE!K118+discharge_PPE!N118+discharge_PPE!Q118+discharge_PPE!T118+discharge_PPE!W118)/8+(discharge_Packaging!B118+discharge_Packaging!F118)/2</f>
        <v>3.9591926508387627E-10</v>
      </c>
      <c r="C117" s="20">
        <f>(discharge_hospital!C118+discharge_hospital!I118+discharge_hospital!O118)/3+(discharge_TestKits!C118+discharge_TestKits!H118)/2</f>
        <v>2.6818461168705963E-12</v>
      </c>
      <c r="D117" s="20">
        <f>(discharge_hospital!D118+discharge_hospital!J118+discharge_hospital!P118)/3</f>
        <v>1.8121617332568456E-10</v>
      </c>
      <c r="E117" s="20">
        <f>(discharge_hospital!E118+discharge_hospital!K118+discharge_hospital!Q118)/3+(discharge_TestKits!D118+discharge_TestKits!I118)/2+(discharge_Packaging!C118+discharge_Packaging!G118)/2</f>
        <v>6.6805881960583668E-11</v>
      </c>
      <c r="F117" s="20">
        <f>(discharge_hospital!F118+discharge_hospital!L118+discharge_hospital!R118)/3+(discharge_Packaging!E118+discharge_Packaging!I118)/2</f>
        <v>1.0928339458912521E-10</v>
      </c>
      <c r="G117" s="34">
        <f>(discharge_hospital!G118+discharge_hospital!M118+discharge_hospital!S118)/3+(discharge_TestKits!F118+discharge_TestKits!K118)/2+(discharge_PPE!C118+discharge_PPE!F118+discharge_PPE!I118+discharge_PPE!L118+discharge_PPE!O118+discharge_PPE!R118+discharge_PPE!U118+discharge_PPE!X118)/8+(discharge_Packaging!D118+discharge_Packaging!H118)/2</f>
        <v>3.5012571264081251E-11</v>
      </c>
      <c r="H117" s="34">
        <f>(discharge_TestKits!E118+discharge_TestKits!J118)/2+(discharge_PPE!D118+discharge_PPE!G118+discharge_PPE!J118+discharge_PPE!M118+discharge_PPE!P118+discharge_PPE!S118+discharge_PPE!V118+discharge_PPE!Y118)/8</f>
        <v>9.1939782753095604E-13</v>
      </c>
    </row>
    <row r="118" spans="1:8" ht="15">
      <c r="A118" s="5" t="s">
        <v>213</v>
      </c>
      <c r="B118" s="33">
        <f>(discharge_hospital!B119+discharge_hospital!H119+discharge_hospital!N119)/3+(discharge_TestKits!B119+discharge_TestKits!G119)/2+(discharge_PPE!B119+discharge_PPE!E119+discharge_PPE!H119+discharge_PPE!K119+discharge_PPE!N119+discharge_PPE!Q119+discharge_PPE!T119+discharge_PPE!W119)/8+(discharge_Packaging!B119+discharge_Packaging!F119)/2</f>
        <v>0</v>
      </c>
      <c r="C118" s="20">
        <f>(discharge_hospital!C119+discharge_hospital!I119+discharge_hospital!O119)/3+(discharge_TestKits!C119+discharge_TestKits!H119)/2</f>
        <v>0</v>
      </c>
      <c r="D118" s="20">
        <f>(discharge_hospital!D119+discharge_hospital!J119+discharge_hospital!P119)/3</f>
        <v>0</v>
      </c>
      <c r="E118" s="20">
        <f>(discharge_hospital!E119+discharge_hospital!K119+discharge_hospital!Q119)/3+(discharge_TestKits!D119+discharge_TestKits!I119)/2+(discharge_Packaging!C119+discharge_Packaging!G119)/2</f>
        <v>0</v>
      </c>
      <c r="F118" s="20">
        <f>(discharge_hospital!F119+discharge_hospital!L119+discharge_hospital!R119)/3+(discharge_Packaging!E119+discharge_Packaging!I119)/2</f>
        <v>0</v>
      </c>
      <c r="G118" s="34">
        <f>(discharge_hospital!G119+discharge_hospital!M119+discharge_hospital!S119)/3+(discharge_TestKits!F119+discharge_TestKits!K119)/2+(discharge_PPE!C119+discharge_PPE!F119+discharge_PPE!I119+discharge_PPE!L119+discharge_PPE!O119+discharge_PPE!R119+discharge_PPE!U119+discharge_PPE!X119)/8+(discharge_Packaging!D119+discharge_Packaging!H119)/2</f>
        <v>0</v>
      </c>
      <c r="H118" s="34">
        <f>(discharge_TestKits!E119+discharge_TestKits!J119)/2+(discharge_PPE!D119+discharge_PPE!G119+discharge_PPE!J119+discharge_PPE!M119+discharge_PPE!P119+discharge_PPE!S119+discharge_PPE!V119+discharge_PPE!Y119)/8</f>
        <v>0</v>
      </c>
    </row>
    <row r="119" spans="1:8" ht="15">
      <c r="A119" s="5" t="s">
        <v>215</v>
      </c>
      <c r="B119" s="33">
        <f>(discharge_hospital!B120+discharge_hospital!H120+discharge_hospital!N120)/3+(discharge_TestKits!B120+discharge_TestKits!G120)/2+(discharge_PPE!B120+discharge_PPE!E120+discharge_PPE!H120+discharge_PPE!K120+discharge_PPE!N120+discharge_PPE!Q120+discharge_PPE!T120+discharge_PPE!W120)/8+(discharge_Packaging!B120+discharge_Packaging!F120)/2</f>
        <v>460.34438182111705</v>
      </c>
      <c r="C119" s="20">
        <f>(discharge_hospital!C120+discharge_hospital!I120+discharge_hospital!O120)/3+(discharge_TestKits!C120+discharge_TestKits!H120)/2</f>
        <v>0.28141782638493007</v>
      </c>
      <c r="D119" s="20">
        <f>(discharge_hospital!D120+discharge_hospital!J120+discharge_hospital!P120)/3</f>
        <v>2.7480996818768255</v>
      </c>
      <c r="E119" s="20">
        <f>(discharge_hospital!E120+discharge_hospital!K120+discharge_hospital!Q120)/3+(discharge_TestKits!D120+discharge_TestKits!I120)/2+(discharge_Packaging!C120+discharge_Packaging!G120)/2</f>
        <v>226.68931459565388</v>
      </c>
      <c r="F119" s="20">
        <f>(discharge_hospital!F120+discharge_hospital!L120+discharge_hospital!R120)/3+(discharge_Packaging!E120+discharge_Packaging!I120)/2</f>
        <v>5.256757218764081</v>
      </c>
      <c r="G119" s="34">
        <f>(discharge_hospital!G120+discharge_hospital!M120+discharge_hospital!S120)/3+(discharge_TestKits!F120+discharge_TestKits!K120)/2+(discharge_PPE!C120+discharge_PPE!F120+discharge_PPE!I120+discharge_PPE!L120+discharge_PPE!O120+discharge_PPE!R120+discharge_PPE!U120+discharge_PPE!X120)/8+(discharge_Packaging!D120+discharge_Packaging!H120)/2</f>
        <v>196.08149858543521</v>
      </c>
      <c r="H119" s="34">
        <f>(discharge_TestKits!E120+discharge_TestKits!J120)/2+(discharge_PPE!D120+discharge_PPE!G120+discharge_PPE!J120+discharge_PPE!M120+discharge_PPE!P120+discharge_PPE!S120+discharge_PPE!V120+discharge_PPE!Y120)/8</f>
        <v>29.287293913002092</v>
      </c>
    </row>
    <row r="120" spans="1:8" ht="15">
      <c r="A120" s="5" t="s">
        <v>216</v>
      </c>
      <c r="B120" s="33">
        <f>(discharge_hospital!B121+discharge_hospital!H121+discharge_hospital!N121)/3+(discharge_TestKits!B121+discharge_TestKits!G121)/2+(discharge_PPE!B121+discharge_PPE!E121+discharge_PPE!H121+discharge_PPE!K121+discharge_PPE!N121+discharge_PPE!Q121+discharge_PPE!T121+discharge_PPE!W121)/8+(discharge_Packaging!B121+discharge_Packaging!F121)/2</f>
        <v>2.6809324502920467E-3</v>
      </c>
      <c r="C120" s="20">
        <f>(discharge_hospital!C121+discharge_hospital!I121+discharge_hospital!O121)/3+(discharge_TestKits!C121+discharge_TestKits!H121)/2</f>
        <v>2.0185861328092665E-5</v>
      </c>
      <c r="D120" s="20">
        <f>(discharge_hospital!D121+discharge_hospital!J121+discharge_hospital!P121)/3</f>
        <v>1.2556774431612763E-3</v>
      </c>
      <c r="E120" s="20">
        <f>(discharge_hospital!E121+discharge_hospital!K121+discharge_hospital!Q121)/3+(discharge_TestKits!D121+discharge_TestKits!I121)/2+(discharge_Packaging!C121+discharge_Packaging!G121)/2</f>
        <v>4.2240627737709575E-4</v>
      </c>
      <c r="F120" s="20">
        <f>(discharge_hospital!F121+discharge_hospital!L121+discharge_hospital!R121)/3+(discharge_Packaging!E121+discharge_Packaging!I121)/2</f>
        <v>7.5659540718825858E-4</v>
      </c>
      <c r="G120" s="34">
        <f>(discharge_hospital!G121+discharge_hospital!M121+discharge_hospital!S121)/3+(discharge_TestKits!F121+discharge_TestKits!K121)/2+(discharge_PPE!C121+discharge_PPE!F121+discharge_PPE!I121+discharge_PPE!L121+discharge_PPE!O121+discharge_PPE!R121+discharge_PPE!U121+discharge_PPE!X121)/8+(discharge_Packaging!D121+discharge_Packaging!H121)/2</f>
        <v>2.2183806778898517E-4</v>
      </c>
      <c r="H120" s="34">
        <f>(discharge_TestKits!E121+discharge_TestKits!J121)/2+(discharge_PPE!D121+discharge_PPE!G121+discharge_PPE!J121+discharge_PPE!M121+discharge_PPE!P121+discharge_PPE!S121+discharge_PPE!V121+discharge_PPE!Y121)/8</f>
        <v>4.2293934483382063E-6</v>
      </c>
    </row>
    <row r="121" spans="1:8" ht="15">
      <c r="A121" s="5" t="s">
        <v>217</v>
      </c>
      <c r="B121" s="33">
        <f>(discharge_hospital!B122+discharge_hospital!H122+discharge_hospital!N122)/3+(discharge_TestKits!B122+discharge_TestKits!G122)/2+(discharge_PPE!B122+discharge_PPE!E122+discharge_PPE!H122+discharge_PPE!K122+discharge_PPE!N122+discharge_PPE!Q122+discharge_PPE!T122+discharge_PPE!W122)/8+(discharge_Packaging!B122+discharge_Packaging!F122)/2</f>
        <v>2.599613727745318</v>
      </c>
      <c r="C121" s="20">
        <f>(discharge_hospital!C122+discharge_hospital!I122+discharge_hospital!O122)/3+(discharge_TestKits!C122+discharge_TestKits!H122)/2</f>
        <v>1.791785743350335E-2</v>
      </c>
      <c r="D121" s="20">
        <f>(discharge_hospital!D122+discharge_hospital!J122+discharge_hospital!P122)/3</f>
        <v>1.2107352237210118</v>
      </c>
      <c r="E121" s="20">
        <f>(discharge_hospital!E122+discharge_hospital!K122+discharge_hospital!Q122)/3+(discharge_TestKits!D122+discharge_TestKits!I122)/2+(discharge_Packaging!C122+discharge_Packaging!G122)/2</f>
        <v>0.42767497875269295</v>
      </c>
      <c r="F121" s="20">
        <f>(discharge_hospital!F122+discharge_hospital!L122+discharge_hospital!R122)/3+(discharge_Packaging!E122+discharge_Packaging!I122)/2</f>
        <v>0.72984269011716629</v>
      </c>
      <c r="G121" s="34">
        <f>(discharge_hospital!G122+discharge_hospital!M122+discharge_hospital!S122)/3+(discharge_TestKits!F122+discharge_TestKits!K122)/2+(discharge_PPE!C122+discharge_PPE!F122+discharge_PPE!I122+discharge_PPE!L122+discharge_PPE!O122+discharge_PPE!R122+discharge_PPE!U122+discharge_PPE!X122)/8+(discharge_Packaging!D122+discharge_Packaging!H122)/2</f>
        <v>0.21104356785178233</v>
      </c>
      <c r="H121" s="34">
        <f>(discharge_TestKits!E122+discharge_TestKits!J122)/2+(discharge_PPE!D122+discharge_PPE!G122+discharge_PPE!J122+discharge_PPE!M122+discharge_PPE!P122+discharge_PPE!S122+discharge_PPE!V122+discharge_PPE!Y122)/8</f>
        <v>2.399409869160902E-3</v>
      </c>
    </row>
    <row r="122" spans="1:8" ht="15">
      <c r="A122" s="5" t="s">
        <v>218</v>
      </c>
      <c r="B122" s="33">
        <f>(discharge_hospital!B123+discharge_hospital!H123+discharge_hospital!N123)/3+(discharge_TestKits!B123+discharge_TestKits!G123)/2+(discharge_PPE!B123+discharge_PPE!E123+discharge_PPE!H123+discharge_PPE!K123+discharge_PPE!N123+discharge_PPE!Q123+discharge_PPE!T123+discharge_PPE!W123)/8+(discharge_Packaging!B123+discharge_Packaging!F123)/2</f>
        <v>1.0395767493538062E-3</v>
      </c>
      <c r="C122" s="20">
        <f>(discharge_hospital!C123+discharge_hospital!I123+discharge_hospital!O123)/3+(discharge_TestKits!C123+discharge_TestKits!H123)/2</f>
        <v>7.7257543933191398E-6</v>
      </c>
      <c r="D122" s="20">
        <f>(discharge_hospital!D123+discharge_hospital!J123+discharge_hospital!P123)/3</f>
        <v>4.5552600857024493E-4</v>
      </c>
      <c r="E122" s="20">
        <f>(discharge_hospital!E123+discharge_hospital!K123+discharge_hospital!Q123)/3+(discharge_TestKits!D123+discharge_TestKits!I123)/2+(discharge_Packaging!C123+discharge_Packaging!G123)/2</f>
        <v>1.5318825306516554E-4</v>
      </c>
      <c r="F122" s="20">
        <f>(discharge_hospital!F123+discharge_hospital!L123+discharge_hospital!R123)/3+(discharge_Packaging!E123+discharge_Packaging!I123)/2</f>
        <v>2.7447127366283256E-4</v>
      </c>
      <c r="G122" s="34">
        <f>(discharge_hospital!G123+discharge_hospital!M123+discharge_hospital!S123)/3+(discharge_TestKits!F123+discharge_TestKits!K123)/2+(discharge_PPE!C123+discharge_PPE!F123+discharge_PPE!I123+discharge_PPE!L123+discharge_PPE!O123+discharge_PPE!R123+discharge_PPE!U123+discharge_PPE!X123)/8+(discharge_Packaging!D123+discharge_Packaging!H123)/2</f>
        <v>1.3607338101149434E-4</v>
      </c>
      <c r="H122" s="34">
        <f>(discharge_TestKits!E123+discharge_TestKits!J123)/2+(discharge_PPE!D123+discharge_PPE!G123+discharge_PPE!J123+discharge_PPE!M123+discharge_PPE!P123+discharge_PPE!S123+discharge_PPE!V123+discharge_PPE!Y123)/8</f>
        <v>1.2592078650749734E-5</v>
      </c>
    </row>
    <row r="123" spans="1:8" ht="15">
      <c r="A123" s="5" t="s">
        <v>221</v>
      </c>
      <c r="B123" s="33">
        <f>(discharge_hospital!B124+discharge_hospital!H124+discharge_hospital!N124)/3+(discharge_TestKits!B124+discharge_TestKits!G124)/2+(discharge_PPE!B124+discharge_PPE!E124+discharge_PPE!H124+discharge_PPE!K124+discharge_PPE!N124+discharge_PPE!Q124+discharge_PPE!T124+discharge_PPE!W124)/8+(discharge_Packaging!B124+discharge_Packaging!F124)/2</f>
        <v>12.446765653767853</v>
      </c>
      <c r="C123" s="20">
        <f>(discharge_hospital!C124+discharge_hospital!I124+discharge_hospital!O124)/3+(discharge_TestKits!C124+discharge_TestKits!H124)/2</f>
        <v>8.3353124223310107E-2</v>
      </c>
      <c r="D123" s="20">
        <f>(discharge_hospital!D124+discharge_hospital!J124+discharge_hospital!P124)/3</f>
        <v>5.4973211190403388</v>
      </c>
      <c r="E123" s="20">
        <f>(discharge_hospital!E124+discharge_hospital!K124+discharge_hospital!Q124)/3+(discharge_TestKits!D124+discharge_TestKits!I124)/2+(discharge_Packaging!C124+discharge_Packaging!G124)/2</f>
        <v>1.8480628591328532</v>
      </c>
      <c r="F123" s="20">
        <f>(discharge_hospital!F124+discharge_hospital!L124+discharge_hospital!R124)/3+(discharge_Packaging!E124+discharge_Packaging!I124)/2</f>
        <v>3.3123393634809646</v>
      </c>
      <c r="G123" s="34">
        <f>(discharge_hospital!G124+discharge_hospital!M124+discharge_hospital!S124)/3+(discharge_TestKits!F124+discharge_TestKits!K124)/2+(discharge_PPE!C124+discharge_PPE!F124+discharge_PPE!I124+discharge_PPE!L124+discharge_PPE!O124+discharge_PPE!R124+discharge_PPE!U124+discharge_PPE!X124)/8+(discharge_Packaging!D124+discharge_Packaging!H124)/2</f>
        <v>1.5697054314916139</v>
      </c>
      <c r="H123" s="34">
        <f>(discharge_TestKits!E124+discharge_TestKits!J124)/2+(discharge_PPE!D124+discharge_PPE!G124+discharge_PPE!J124+discharge_PPE!M124+discharge_PPE!P124+discharge_PPE!S124+discharge_PPE!V124+discharge_PPE!Y124)/8</f>
        <v>0.135983756398773</v>
      </c>
    </row>
    <row r="124" spans="1:8" ht="15">
      <c r="A124" s="5" t="s">
        <v>223</v>
      </c>
      <c r="B124" s="33">
        <f>(discharge_hospital!B125+discharge_hospital!H125+discharge_hospital!N125)/3+(discharge_TestKits!B125+discharge_TestKits!G125)/2+(discharge_PPE!B125+discharge_PPE!E125+discharge_PPE!H125+discharge_PPE!K125+discharge_PPE!N125+discharge_PPE!Q125+discharge_PPE!T125+discharge_PPE!W125)/8+(discharge_Packaging!B125+discharge_Packaging!F125)/2</f>
        <v>0</v>
      </c>
      <c r="C124" s="20">
        <f>(discharge_hospital!C125+discharge_hospital!I125+discharge_hospital!O125)/3+(discharge_TestKits!C125+discharge_TestKits!H125)/2</f>
        <v>0</v>
      </c>
      <c r="D124" s="20">
        <f>(discharge_hospital!D125+discharge_hospital!J125+discharge_hospital!P125)/3</f>
        <v>0</v>
      </c>
      <c r="E124" s="20">
        <f>(discharge_hospital!E125+discharge_hospital!K125+discharge_hospital!Q125)/3+(discharge_TestKits!D125+discharge_TestKits!I125)/2+(discharge_Packaging!C125+discharge_Packaging!G125)/2</f>
        <v>0</v>
      </c>
      <c r="F124" s="20">
        <f>(discharge_hospital!F125+discharge_hospital!L125+discharge_hospital!R125)/3+(discharge_Packaging!E125+discharge_Packaging!I125)/2</f>
        <v>0</v>
      </c>
      <c r="G124" s="34">
        <f>(discharge_hospital!G125+discharge_hospital!M125+discharge_hospital!S125)/3+(discharge_TestKits!F125+discharge_TestKits!K125)/2+(discharge_PPE!C125+discharge_PPE!F125+discharge_PPE!I125+discharge_PPE!L125+discharge_PPE!O125+discharge_PPE!R125+discharge_PPE!U125+discharge_PPE!X125)/8+(discharge_Packaging!D125+discharge_Packaging!H125)/2</f>
        <v>0</v>
      </c>
      <c r="H124" s="34">
        <f>(discharge_TestKits!E125+discharge_TestKits!J125)/2+(discharge_PPE!D125+discharge_PPE!G125+discharge_PPE!J125+discharge_PPE!M125+discharge_PPE!P125+discharge_PPE!S125+discharge_PPE!V125+discharge_PPE!Y125)/8</f>
        <v>0</v>
      </c>
    </row>
    <row r="125" spans="1:8" ht="15">
      <c r="A125" s="5" t="s">
        <v>224</v>
      </c>
      <c r="B125" s="33">
        <f>(discharge_hospital!B126+discharge_hospital!H126+discharge_hospital!N126)/3+(discharge_TestKits!B126+discharge_TestKits!G126)/2+(discharge_PPE!B126+discharge_PPE!E126+discharge_PPE!H126+discharge_PPE!K126+discharge_PPE!N126+discharge_PPE!Q126+discharge_PPE!T126+discharge_PPE!W126)/8+(discharge_Packaging!B126+discharge_Packaging!F126)/2</f>
        <v>3956.3929842924708</v>
      </c>
      <c r="C125" s="20">
        <f>(discharge_hospital!C126+discharge_hospital!I126+discharge_hospital!O126)/3+(discharge_TestKits!C126+discharge_TestKits!H126)/2</f>
        <v>28.163755357385892</v>
      </c>
      <c r="D125" s="20">
        <f>(discharge_hospital!D126+discharge_hospital!J126+discharge_hospital!P126)/3</f>
        <v>1571.7330086400577</v>
      </c>
      <c r="E125" s="20">
        <f>(discharge_hospital!E126+discharge_hospital!K126+discharge_hospital!Q126)/3+(discharge_TestKits!D126+discharge_TestKits!I126)/2+(discharge_Packaging!C126+discharge_Packaging!G126)/2</f>
        <v>815.93491898143839</v>
      </c>
      <c r="F125" s="20">
        <f>(discharge_hospital!F126+discharge_hospital!L126+discharge_hospital!R126)/3+(discharge_Packaging!E126+discharge_Packaging!I126)/2</f>
        <v>951.609727363263</v>
      </c>
      <c r="G125" s="34">
        <f>(discharge_hospital!G126+discharge_hospital!M126+discharge_hospital!S126)/3+(discharge_TestKits!F126+discharge_TestKits!K126)/2+(discharge_PPE!C126+discharge_PPE!F126+discharge_PPE!I126+discharge_PPE!L126+discharge_PPE!O126+discharge_PPE!R126+discharge_PPE!U126+discharge_PPE!X126)/8+(discharge_Packaging!D126+discharge_Packaging!H126)/2</f>
        <v>542.7559835603945</v>
      </c>
      <c r="H125" s="34">
        <f>(discharge_TestKits!E126+discharge_TestKits!J126)/2+(discharge_PPE!D126+discharge_PPE!G126+discharge_PPE!J126+discharge_PPE!M126+discharge_PPE!P126+discharge_PPE!S126+discharge_PPE!V126+discharge_PPE!Y126)/8</f>
        <v>46.195590389930814</v>
      </c>
    </row>
    <row r="126" spans="1:8" ht="15">
      <c r="A126" s="5" t="s">
        <v>226</v>
      </c>
      <c r="B126" s="33">
        <f>(discharge_hospital!B127+discharge_hospital!H127+discharge_hospital!N127)/3+(discharge_TestKits!B127+discharge_TestKits!G127)/2+(discharge_PPE!B127+discharge_PPE!E127+discharge_PPE!H127+discharge_PPE!K127+discharge_PPE!N127+discharge_PPE!Q127+discharge_PPE!T127+discharge_PPE!W127)/8+(discharge_Packaging!B127+discharge_Packaging!F127)/2</f>
        <v>192.11963923427504</v>
      </c>
      <c r="C126" s="20">
        <f>(discharge_hospital!C127+discharge_hospital!I127+discharge_hospital!O127)/3+(discharge_TestKits!C127+discharge_TestKits!H127)/2</f>
        <v>1.326687358878015</v>
      </c>
      <c r="D126" s="20">
        <f>(discharge_hospital!D127+discharge_hospital!J127+discharge_hospital!P127)/3</f>
        <v>74.376886136729624</v>
      </c>
      <c r="E126" s="20">
        <f>(discharge_hospital!E127+discharge_hospital!K127+discharge_hospital!Q127)/3+(discharge_TestKits!D127+discharge_TestKits!I127)/2+(discharge_Packaging!C127+discharge_Packaging!G127)/2</f>
        <v>40.062884209099529</v>
      </c>
      <c r="F126" s="20">
        <f>(discharge_hospital!F127+discharge_hospital!L127+discharge_hospital!R127)/3+(discharge_Packaging!E127+discharge_Packaging!I127)/2</f>
        <v>45.054833693165499</v>
      </c>
      <c r="G126" s="34">
        <f>(discharge_hospital!G127+discharge_hospital!M127+discharge_hospital!S127)/3+(discharge_TestKits!F127+discharge_TestKits!K127)/2+(discharge_PPE!C127+discharge_PPE!F127+discharge_PPE!I127+discharge_PPE!L127+discharge_PPE!O127+discharge_PPE!R127+discharge_PPE!U127+discharge_PPE!X127)/8+(discharge_Packaging!D127+discharge_Packaging!H127)/2</f>
        <v>28.598026304254461</v>
      </c>
      <c r="H126" s="34">
        <f>(discharge_TestKits!E127+discharge_TestKits!J127)/2+(discharge_PPE!D127+discharge_PPE!G127+discharge_PPE!J127+discharge_PPE!M127+discharge_PPE!P127+discharge_PPE!S127+discharge_PPE!V127+discharge_PPE!Y127)/8</f>
        <v>2.7003215321478953</v>
      </c>
    </row>
    <row r="127" spans="1:8" ht="15">
      <c r="A127" s="5" t="s">
        <v>227</v>
      </c>
      <c r="B127" s="33">
        <f>(discharge_hospital!B128+discharge_hospital!H128+discharge_hospital!N128)/3+(discharge_TestKits!B128+discharge_TestKits!G128)/2+(discharge_PPE!B128+discharge_PPE!E128+discharge_PPE!H128+discharge_PPE!K128+discharge_PPE!N128+discharge_PPE!Q128+discharge_PPE!T128+discharge_PPE!W128)/8+(discharge_Packaging!B128+discharge_Packaging!F128)/2</f>
        <v>2.1924932150562269</v>
      </c>
      <c r="C127" s="20">
        <f>(discharge_hospital!C128+discharge_hospital!I128+discharge_hospital!O128)/3+(discharge_TestKits!C128+discharge_TestKits!H128)/2</f>
        <v>7.8900526631312164E-3</v>
      </c>
      <c r="D127" s="20">
        <f>(discharge_hospital!D128+discharge_hospital!J128+discharge_hospital!P128)/3</f>
        <v>0.53314212995158072</v>
      </c>
      <c r="E127" s="20">
        <f>(discharge_hospital!E128+discharge_hospital!K128+discharge_hospital!Q128)/3+(discharge_TestKits!D128+discharge_TestKits!I128)/2+(discharge_Packaging!C128+discharge_Packaging!G128)/2</f>
        <v>0.83895086655633044</v>
      </c>
      <c r="F127" s="20">
        <f>(discharge_hospital!F128+discharge_hospital!L128+discharge_hospital!R128)/3+(discharge_Packaging!E128+discharge_Packaging!I128)/2</f>
        <v>0.33176122214386272</v>
      </c>
      <c r="G127" s="34">
        <f>(discharge_hospital!G128+discharge_hospital!M128+discharge_hospital!S128)/3+(discharge_TestKits!F128+discharge_TestKits!K128)/2+(discharge_PPE!C128+discharge_PPE!F128+discharge_PPE!I128+discharge_PPE!L128+discharge_PPE!O128+discharge_PPE!R128+discharge_PPE!U128+discharge_PPE!X128)/8+(discharge_Packaging!D128+discharge_Packaging!H128)/2</f>
        <v>0.4385308945398787</v>
      </c>
      <c r="H127" s="34">
        <f>(discharge_TestKits!E128+discharge_TestKits!J128)/2+(discharge_PPE!D128+discharge_PPE!G128+discharge_PPE!J128+discharge_PPE!M128+discharge_PPE!P128+discharge_PPE!S128+discharge_PPE!V128+discharge_PPE!Y128)/8</f>
        <v>4.2218049201443002E-2</v>
      </c>
    </row>
    <row r="128" spans="1:8" ht="15">
      <c r="A128" s="5" t="s">
        <v>230</v>
      </c>
      <c r="B128" s="33">
        <f>(discharge_hospital!B129+discharge_hospital!H129+discharge_hospital!N129)/3+(discharge_TestKits!B129+discharge_TestKits!G129)/2+(discharge_PPE!B129+discharge_PPE!E129+discharge_PPE!H129+discharge_PPE!K129+discharge_PPE!N129+discharge_PPE!Q129+discharge_PPE!T129+discharge_PPE!W129)/8+(discharge_Packaging!B129+discharge_Packaging!F129)/2</f>
        <v>0.30326231579980306</v>
      </c>
      <c r="C128" s="20">
        <f>(discharge_hospital!C129+discharge_hospital!I129+discharge_hospital!O129)/3+(discharge_TestKits!C129+discharge_TestKits!H129)/2</f>
        <v>2.0902378232045124E-3</v>
      </c>
      <c r="D128" s="20">
        <f>(discharge_hospital!D129+discharge_hospital!J129+discharge_hospital!P129)/3</f>
        <v>0.14124035576796204</v>
      </c>
      <c r="E128" s="20">
        <f>(discharge_hospital!E129+discharge_hospital!K129+discharge_hospital!Q129)/3+(discharge_TestKits!D129+discharge_TestKits!I129)/2+(discharge_Packaging!C129+discharge_Packaging!G129)/2</f>
        <v>4.9891144627345042E-2</v>
      </c>
      <c r="F128" s="20">
        <f>(discharge_hospital!F129+discharge_hospital!L129+discharge_hospital!R129)/3+(discharge_Packaging!E129+discharge_Packaging!I129)/2</f>
        <v>8.514102768893124E-2</v>
      </c>
      <c r="G128" s="34">
        <f>(discharge_hospital!G129+discharge_hospital!M129+discharge_hospital!S129)/3+(discharge_TestKits!F129+discharge_TestKits!K129)/2+(discharge_PPE!C129+discharge_PPE!F129+discharge_PPE!I129+discharge_PPE!L129+discharge_PPE!O129+discharge_PPE!R129+discharge_PPE!U129+discharge_PPE!X129)/8+(discharge_Packaging!D129+discharge_Packaging!H129)/2</f>
        <v>2.4619642694722131E-2</v>
      </c>
      <c r="H128" s="34">
        <f>(discharge_TestKits!E129+discharge_TestKits!J129)/2+(discharge_PPE!D129+discharge_PPE!G129+discharge_PPE!J129+discharge_PPE!M129+discharge_PPE!P129+discharge_PPE!S129+discharge_PPE!V129+discharge_PPE!Y129)/8</f>
        <v>2.7990719763806588E-4</v>
      </c>
    </row>
    <row r="129" spans="1:8" ht="15">
      <c r="A129" s="5" t="s">
        <v>232</v>
      </c>
      <c r="B129" s="33">
        <f>(discharge_hospital!B130+discharge_hospital!H130+discharge_hospital!N130)/3+(discharge_TestKits!B130+discharge_TestKits!G130)/2+(discharge_PPE!B130+discharge_PPE!E130+discharge_PPE!H130+discharge_PPE!K130+discharge_PPE!N130+discharge_PPE!Q130+discharge_PPE!T130+discharge_PPE!W130)/8+(discharge_Packaging!B130+discharge_Packaging!F130)/2</f>
        <v>0.70780043966055473</v>
      </c>
      <c r="C129" s="20">
        <f>(discharge_hospital!C130+discharge_hospital!I130+discharge_hospital!O130)/3+(discharge_TestKits!C130+discharge_TestKits!H130)/2</f>
        <v>5.0109186675958498E-3</v>
      </c>
      <c r="D129" s="20">
        <f>(discharge_hospital!D130+discharge_hospital!J130+discharge_hospital!P130)/3</f>
        <v>0.33305705537409103</v>
      </c>
      <c r="E129" s="20">
        <f>(discharge_hospital!E130+discharge_hospital!K130+discharge_hospital!Q130)/3+(discharge_TestKits!D130+discharge_TestKits!I130)/2+(discharge_Packaging!C130+discharge_Packaging!G130)/2</f>
        <v>0.11233681977695467</v>
      </c>
      <c r="F129" s="20">
        <f>(discharge_hospital!F130+discharge_hospital!L130+discharge_hospital!R130)/3+(discharge_Packaging!E130+discharge_Packaging!I130)/2</f>
        <v>0.20068516032099395</v>
      </c>
      <c r="G129" s="34">
        <f>(discharge_hospital!G130+discharge_hospital!M130+discharge_hospital!S130)/3+(discharge_TestKits!F130+discharge_TestKits!K130)/2+(discharge_PPE!C130+discharge_PPE!F130+discharge_PPE!I130+discharge_PPE!L130+discharge_PPE!O130+discharge_PPE!R130+discharge_PPE!U130+discharge_PPE!X130)/8+(discharge_Packaging!D130+discharge_Packaging!H130)/2</f>
        <v>5.6184609533784305E-2</v>
      </c>
      <c r="H129" s="34">
        <f>(discharge_TestKits!E130+discharge_TestKits!J130)/2+(discharge_PPE!D130+discharge_PPE!G130+discharge_PPE!J130+discharge_PPE!M130+discharge_PPE!P130+discharge_PPE!S130+discharge_PPE!V130+discharge_PPE!Y130)/8</f>
        <v>5.2587598713488965E-4</v>
      </c>
    </row>
    <row r="130" spans="1:8" ht="15">
      <c r="A130" s="5" t="s">
        <v>233</v>
      </c>
      <c r="B130" s="33">
        <f>(discharge_hospital!B131+discharge_hospital!H131+discharge_hospital!N131)/3+(discharge_TestKits!B131+discharge_TestKits!G131)/2+(discharge_PPE!B131+discharge_PPE!E131+discharge_PPE!H131+discharge_PPE!K131+discharge_PPE!N131+discharge_PPE!Q131+discharge_PPE!T131+discharge_PPE!W131)/8+(discharge_Packaging!B131+discharge_Packaging!F131)/2</f>
        <v>0</v>
      </c>
      <c r="C130" s="20">
        <f>(discharge_hospital!C131+discharge_hospital!I131+discharge_hospital!O131)/3+(discharge_TestKits!C131+discharge_TestKits!H131)/2</f>
        <v>0</v>
      </c>
      <c r="D130" s="20">
        <f>(discharge_hospital!D131+discharge_hospital!J131+discharge_hospital!P131)/3</f>
        <v>0</v>
      </c>
      <c r="E130" s="20">
        <f>(discharge_hospital!E131+discharge_hospital!K131+discharge_hospital!Q131)/3+(discharge_TestKits!D131+discharge_TestKits!I131)/2+(discharge_Packaging!C131+discharge_Packaging!G131)/2</f>
        <v>0</v>
      </c>
      <c r="F130" s="20">
        <f>(discharge_hospital!F131+discharge_hospital!L131+discharge_hospital!R131)/3+(discharge_Packaging!E131+discharge_Packaging!I131)/2</f>
        <v>0</v>
      </c>
      <c r="G130" s="34">
        <f>(discharge_hospital!G131+discharge_hospital!M131+discharge_hospital!S131)/3+(discharge_TestKits!F131+discharge_TestKits!K131)/2+(discharge_PPE!C131+discharge_PPE!F131+discharge_PPE!I131+discharge_PPE!L131+discharge_PPE!O131+discharge_PPE!R131+discharge_PPE!U131+discharge_PPE!X131)/8+(discharge_Packaging!D131+discharge_Packaging!H131)/2</f>
        <v>0</v>
      </c>
      <c r="H130" s="34">
        <f>(discharge_TestKits!E131+discharge_TestKits!J131)/2+(discharge_PPE!D131+discharge_PPE!G131+discharge_PPE!J131+discharge_PPE!M131+discharge_PPE!P131+discharge_PPE!S131+discharge_PPE!V131+discharge_PPE!Y131)/8</f>
        <v>0</v>
      </c>
    </row>
    <row r="131" spans="1:8" ht="15">
      <c r="A131" s="5" t="s">
        <v>235</v>
      </c>
      <c r="B131" s="33">
        <f>(discharge_hospital!B132+discharge_hospital!H132+discharge_hospital!N132)/3+(discharge_TestKits!B132+discharge_TestKits!G132)/2+(discharge_PPE!B132+discharge_PPE!E132+discharge_PPE!H132+discharge_PPE!K132+discharge_PPE!N132+discharge_PPE!Q132+discharge_PPE!T132+discharge_PPE!W132)/8+(discharge_Packaging!B132+discharge_Packaging!F132)/2</f>
        <v>0.26767396755715134</v>
      </c>
      <c r="C131" s="20">
        <f>(discharge_hospital!C132+discharge_hospital!I132+discharge_hospital!O132)/3+(discharge_TestKits!C132+discharge_TestKits!H132)/2</f>
        <v>2.1666471147320805E-3</v>
      </c>
      <c r="D131" s="20">
        <f>(discharge_hospital!D132+discharge_hospital!J132+discharge_hospital!P132)/3</f>
        <v>0.12289767935771044</v>
      </c>
      <c r="E131" s="20">
        <f>(discharge_hospital!E132+discharge_hospital!K132+discharge_hospital!Q132)/3+(discharge_TestKits!D132+discharge_TestKits!I132)/2+(discharge_Packaging!C132+discharge_Packaging!G132)/2</f>
        <v>4.1464950342877324E-2</v>
      </c>
      <c r="F131" s="20">
        <f>(discharge_hospital!F132+discharge_hospital!L132+discharge_hospital!R132)/3+(discharge_Packaging!E132+discharge_Packaging!I132)/2</f>
        <v>7.4052482765311345E-2</v>
      </c>
      <c r="G131" s="34">
        <f>(discharge_hospital!G132+discharge_hospital!M132+discharge_hospital!S132)/3+(discharge_TestKits!F132+discharge_TestKits!K132)/2+(discharge_PPE!C132+discharge_PPE!F132+discharge_PPE!I132+discharge_PPE!L132+discharge_PPE!O132+discharge_PPE!R132+discharge_PPE!U132+discharge_PPE!X132)/8+(discharge_Packaging!D132+discharge_Packaging!H132)/2</f>
        <v>2.5835804356702585E-2</v>
      </c>
      <c r="H131" s="34">
        <f>(discharge_TestKits!E132+discharge_TestKits!J132)/2+(discharge_PPE!D132+discharge_PPE!G132+discharge_PPE!J132+discharge_PPE!M132+discharge_PPE!P132+discharge_PPE!S132+discharge_PPE!V132+discharge_PPE!Y132)/8</f>
        <v>1.2564036198175342E-3</v>
      </c>
    </row>
    <row r="132" spans="1:8" ht="15">
      <c r="A132" s="5" t="s">
        <v>237</v>
      </c>
      <c r="B132" s="33">
        <f>(discharge_hospital!B133+discharge_hospital!H133+discharge_hospital!N133)/3+(discharge_TestKits!B133+discharge_TestKits!G133)/2+(discharge_PPE!B133+discharge_PPE!E133+discharge_PPE!H133+discharge_PPE!K133+discharge_PPE!N133+discharge_PPE!Q133+discharge_PPE!T133+discharge_PPE!W133)/8+(discharge_Packaging!B133+discharge_Packaging!F133)/2</f>
        <v>1.3889114606819937E-3</v>
      </c>
      <c r="C132" s="20">
        <f>(discharge_hospital!C133+discharge_hospital!I133+discharge_hospital!O133)/3+(discharge_TestKits!C133+discharge_TestKits!H133)/2</f>
        <v>1.0343277778609274E-5</v>
      </c>
      <c r="D132" s="20">
        <f>(discharge_hospital!D133+discharge_hospital!J133+discharge_hospital!P133)/3</f>
        <v>6.5473387853077645E-4</v>
      </c>
      <c r="E132" s="20">
        <f>(discharge_hospital!E133+discharge_hospital!K133+discharge_hospital!Q133)/3+(discharge_TestKits!D133+discharge_TestKits!I133)/2+(discharge_Packaging!C133+discharge_Packaging!G133)/2</f>
        <v>2.2139496166463952E-4</v>
      </c>
      <c r="F132" s="20">
        <f>(discharge_hospital!F133+discharge_hospital!L133+discharge_hospital!R133)/3+(discharge_Packaging!E133+discharge_Packaging!I133)/2</f>
        <v>3.945215383176036E-4</v>
      </c>
      <c r="G132" s="34">
        <f>(discharge_hospital!G133+discharge_hospital!M133+discharge_hospital!S133)/3+(discharge_TestKits!F133+discharge_TestKits!K133)/2+(discharge_PPE!C133+discharge_PPE!F133+discharge_PPE!I133+discharge_PPE!L133+discharge_PPE!O133+discharge_PPE!R133+discharge_PPE!U133+discharge_PPE!X133)/8+(discharge_Packaging!D133+discharge_Packaging!H133)/2</f>
        <v>1.074215146005014E-4</v>
      </c>
      <c r="H132" s="34">
        <f>(discharge_TestKits!E133+discharge_TestKits!J133)/2+(discharge_PPE!D133+discharge_PPE!G133+discharge_PPE!J133+discharge_PPE!M133+discharge_PPE!P133+discharge_PPE!S133+discharge_PPE!V133+discharge_PPE!Y133)/8</f>
        <v>4.9628978986338442E-7</v>
      </c>
    </row>
    <row r="133" spans="1:8" ht="15">
      <c r="A133" s="5" t="s">
        <v>239</v>
      </c>
      <c r="B133" s="33">
        <f>(discharge_hospital!B134+discharge_hospital!H134+discharge_hospital!N134)/3+(discharge_TestKits!B134+discharge_TestKits!G134)/2+(discharge_PPE!B134+discharge_PPE!E134+discharge_PPE!H134+discharge_PPE!K134+discharge_PPE!N134+discharge_PPE!Q134+discharge_PPE!T134+discharge_PPE!W134)/8+(discharge_Packaging!B134+discharge_Packaging!F134)/2</f>
        <v>0</v>
      </c>
      <c r="C133" s="20">
        <f>(discharge_hospital!C134+discharge_hospital!I134+discharge_hospital!O134)/3+(discharge_TestKits!C134+discharge_TestKits!H134)/2</f>
        <v>0</v>
      </c>
      <c r="D133" s="20">
        <f>(discharge_hospital!D134+discharge_hospital!J134+discharge_hospital!P134)/3</f>
        <v>0</v>
      </c>
      <c r="E133" s="20">
        <f>(discharge_hospital!E134+discharge_hospital!K134+discharge_hospital!Q134)/3+(discharge_TestKits!D134+discharge_TestKits!I134)/2+(discharge_Packaging!C134+discharge_Packaging!G134)/2</f>
        <v>0</v>
      </c>
      <c r="F133" s="20">
        <f>(discharge_hospital!F134+discharge_hospital!L134+discharge_hospital!R134)/3+(discharge_Packaging!E134+discharge_Packaging!I134)/2</f>
        <v>0</v>
      </c>
      <c r="G133" s="34">
        <f>(discharge_hospital!G134+discharge_hospital!M134+discharge_hospital!S134)/3+(discharge_TestKits!F134+discharge_TestKits!K134)/2+(discharge_PPE!C134+discharge_PPE!F134+discharge_PPE!I134+discharge_PPE!L134+discharge_PPE!O134+discharge_PPE!R134+discharge_PPE!U134+discharge_PPE!X134)/8+(discharge_Packaging!D134+discharge_Packaging!H134)/2</f>
        <v>0</v>
      </c>
      <c r="H133" s="34">
        <f>(discharge_TestKits!E134+discharge_TestKits!J134)/2+(discharge_PPE!D134+discharge_PPE!G134+discharge_PPE!J134+discharge_PPE!M134+discharge_PPE!P134+discharge_PPE!S134+discharge_PPE!V134+discharge_PPE!Y134)/8</f>
        <v>0</v>
      </c>
    </row>
    <row r="134" spans="1:8" ht="15">
      <c r="A134" s="5" t="s">
        <v>240</v>
      </c>
      <c r="B134" s="33">
        <f>(discharge_hospital!B135+discharge_hospital!H135+discharge_hospital!N135)/3+(discharge_TestKits!B135+discharge_TestKits!G135)/2+(discharge_PPE!B135+discharge_PPE!E135+discharge_PPE!H135+discharge_PPE!K135+discharge_PPE!N135+discharge_PPE!Q135+discharge_PPE!T135+discharge_PPE!W135)/8+(discharge_Packaging!B135+discharge_Packaging!F135)/2</f>
        <v>19.707792179465265</v>
      </c>
      <c r="C134" s="20">
        <f>(discharge_hospital!C135+discharge_hospital!I135+discharge_hospital!O135)/3+(discharge_TestKits!C135+discharge_TestKits!H135)/2</f>
        <v>0.14303521625870308</v>
      </c>
      <c r="D134" s="20">
        <f>(discharge_hospital!D135+discharge_hospital!J135+discharge_hospital!P135)/3</f>
        <v>9.0324879038462527</v>
      </c>
      <c r="E134" s="20">
        <f>(discharge_hospital!E135+discharge_hospital!K135+discharge_hospital!Q135)/3+(discharge_TestKits!D135+discharge_TestKits!I135)/2+(discharge_Packaging!C135+discharge_Packaging!G135)/2</f>
        <v>3.03688218713646</v>
      </c>
      <c r="F134" s="20">
        <f>(discharge_hospital!F135+discharge_hospital!L135+discharge_hospital!R135)/3+(discharge_Packaging!E135+discharge_Packaging!I135)/2</f>
        <v>5.4424081450236406</v>
      </c>
      <c r="G134" s="34">
        <f>(discharge_hospital!G135+discharge_hospital!M135+discharge_hospital!S135)/3+(discharge_TestKits!F135+discharge_TestKits!K135)/2+(discharge_PPE!C135+discharge_PPE!F135+discharge_PPE!I135+discharge_PPE!L135+discharge_PPE!O135+discharge_PPE!R135+discharge_PPE!U135+discharge_PPE!X135)/8+(discharge_Packaging!D135+discharge_Packaging!H135)/2</f>
        <v>1.9523820801633442</v>
      </c>
      <c r="H134" s="34">
        <f>(discharge_TestKits!E135+discharge_TestKits!J135)/2+(discharge_PPE!D135+discharge_PPE!G135+discharge_PPE!J135+discharge_PPE!M135+discharge_PPE!P135+discharge_PPE!S135+discharge_PPE!V135+discharge_PPE!Y135)/8</f>
        <v>0.10059664703686223</v>
      </c>
    </row>
    <row r="135" spans="1:8" ht="15">
      <c r="A135" s="5" t="s">
        <v>242</v>
      </c>
      <c r="B135" s="33">
        <f>(discharge_hospital!B136+discharge_hospital!H136+discharge_hospital!N136)/3+(discharge_TestKits!B136+discharge_TestKits!G136)/2+(discharge_PPE!B136+discharge_PPE!E136+discharge_PPE!H136+discharge_PPE!K136+discharge_PPE!N136+discharge_PPE!Q136+discharge_PPE!T136+discharge_PPE!W136)/8+(discharge_Packaging!B136+discharge_Packaging!F136)/2</f>
        <v>1.0598939930872997E-2</v>
      </c>
      <c r="C135" s="20">
        <f>(discharge_hospital!C136+discharge_hospital!I136+discharge_hospital!O136)/3+(discharge_TestKits!C136+discharge_TestKits!H136)/2</f>
        <v>7.903224381018638E-5</v>
      </c>
      <c r="D135" s="20">
        <f>(discharge_hospital!D136+discharge_hospital!J136+discharge_hospital!P136)/3</f>
        <v>4.6814566304836545E-3</v>
      </c>
      <c r="E135" s="20">
        <f>(discharge_hospital!E136+discharge_hospital!K136+discharge_hospital!Q136)/3+(discharge_TestKits!D136+discharge_TestKits!I136)/2+(discharge_Packaging!C136+discharge_Packaging!G136)/2</f>
        <v>1.5742979114024137E-3</v>
      </c>
      <c r="F135" s="20">
        <f>(discharge_hospital!F136+discharge_hospital!L136+discharge_hospital!R136)/3+(discharge_Packaging!E136+discharge_Packaging!I136)/2</f>
        <v>2.8207508238643577E-3</v>
      </c>
      <c r="G135" s="34">
        <f>(discharge_hospital!G136+discharge_hospital!M136+discharge_hospital!S136)/3+(discharge_TestKits!F136+discharge_TestKits!K136)/2+(discharge_PPE!C136+discharge_PPE!F136+discharge_PPE!I136+discharge_PPE!L136+discharge_PPE!O136+discharge_PPE!R136+discharge_PPE!U136+discharge_PPE!X136)/8+(discharge_Packaging!D136+discharge_Packaging!H136)/2</f>
        <v>1.3279774524601697E-3</v>
      </c>
      <c r="H135" s="34">
        <f>(discharge_TestKits!E136+discharge_TestKits!J136)/2+(discharge_PPE!D136+discharge_PPE!G136+discharge_PPE!J136+discharge_PPE!M136+discharge_PPE!P136+discharge_PPE!S136+discharge_PPE!V136+discharge_PPE!Y136)/8</f>
        <v>1.1542486885221329E-4</v>
      </c>
    </row>
    <row r="136" spans="1:8" ht="15">
      <c r="A136" s="5" t="s">
        <v>244</v>
      </c>
      <c r="B136" s="33">
        <f>(discharge_hospital!B137+discharge_hospital!H137+discharge_hospital!N137)/3+(discharge_TestKits!B137+discharge_TestKits!G137)/2+(discharge_PPE!B137+discharge_PPE!E137+discharge_PPE!H137+discharge_PPE!K137+discharge_PPE!N137+discharge_PPE!Q137+discharge_PPE!T137+discharge_PPE!W137)/8+(discharge_Packaging!B137+discharge_Packaging!F137)/2</f>
        <v>6.8682445922002261E-2</v>
      </c>
      <c r="C136" s="20">
        <f>(discharge_hospital!C137+discharge_hospital!I137+discharge_hospital!O137)/3+(discharge_TestKits!C137+discharge_TestKits!H137)/2</f>
        <v>5.8080260659770463E-4</v>
      </c>
      <c r="D136" s="20">
        <f>(discharge_hospital!D137+discharge_hospital!J137+discharge_hospital!P137)/3</f>
        <v>3.190137055986985E-2</v>
      </c>
      <c r="E136" s="20">
        <f>(discharge_hospital!E137+discharge_hospital!K137+discharge_hospital!Q137)/3+(discharge_TestKits!D137+discharge_TestKits!I137)/2+(discharge_Packaging!C137+discharge_Packaging!G137)/2</f>
        <v>1.0876727506333249E-2</v>
      </c>
      <c r="F136" s="20">
        <f>(discharge_hospital!F137+discharge_hospital!L137+discharge_hospital!R137)/3+(discharge_Packaging!E137+discharge_Packaging!I137)/2</f>
        <v>1.9224087207389502E-2</v>
      </c>
      <c r="G136" s="34">
        <f>(discharge_hospital!G137+discharge_hospital!M137+discharge_hospital!S137)/3+(discharge_TestKits!F137+discharge_TestKits!K137)/2+(discharge_PPE!C137+discharge_PPE!F137+discharge_PPE!I137+discharge_PPE!L137+discharge_PPE!O137+discharge_PPE!R137+discharge_PPE!U137+discharge_PPE!X137)/8+(discharge_Packaging!D137+discharge_Packaging!H137)/2</f>
        <v>5.9286094161224746E-3</v>
      </c>
      <c r="H136" s="34">
        <f>(discharge_TestKits!E137+discharge_TestKits!J137)/2+(discharge_PPE!D137+discharge_PPE!G137+discharge_PPE!J137+discharge_PPE!M137+discharge_PPE!P137+discharge_PPE!S137+discharge_PPE!V137+discharge_PPE!Y137)/8</f>
        <v>1.7084862568948354E-4</v>
      </c>
    </row>
    <row r="137" spans="1:8" ht="15">
      <c r="A137" s="5" t="s">
        <v>246</v>
      </c>
      <c r="B137" s="33">
        <f>(discharge_hospital!B138+discharge_hospital!H138+discharge_hospital!N138)/3+(discharge_TestKits!B138+discharge_TestKits!G138)/2+(discharge_PPE!B138+discharge_PPE!E138+discharge_PPE!H138+discharge_PPE!K138+discharge_PPE!N138+discharge_PPE!Q138+discharge_PPE!T138+discharge_PPE!W138)/8+(discharge_Packaging!B138+discharge_Packaging!F138)/2</f>
        <v>0</v>
      </c>
      <c r="C137" s="20">
        <f>(discharge_hospital!C138+discharge_hospital!I138+discharge_hospital!O138)/3+(discharge_TestKits!C138+discharge_TestKits!H138)/2</f>
        <v>0</v>
      </c>
      <c r="D137" s="20">
        <f>(discharge_hospital!D138+discharge_hospital!J138+discharge_hospital!P138)/3</f>
        <v>0</v>
      </c>
      <c r="E137" s="20">
        <f>(discharge_hospital!E138+discharge_hospital!K138+discharge_hospital!Q138)/3+(discharge_TestKits!D138+discharge_TestKits!I138)/2+(discharge_Packaging!C138+discharge_Packaging!G138)/2</f>
        <v>0</v>
      </c>
      <c r="F137" s="20">
        <f>(discharge_hospital!F138+discharge_hospital!L138+discharge_hospital!R138)/3+(discharge_Packaging!E138+discharge_Packaging!I138)/2</f>
        <v>0</v>
      </c>
      <c r="G137" s="34">
        <f>(discharge_hospital!G138+discharge_hospital!M138+discharge_hospital!S138)/3+(discharge_TestKits!F138+discharge_TestKits!K138)/2+(discharge_PPE!C138+discharge_PPE!F138+discharge_PPE!I138+discharge_PPE!L138+discharge_PPE!O138+discharge_PPE!R138+discharge_PPE!U138+discharge_PPE!X138)/8+(discharge_Packaging!D138+discharge_Packaging!H138)/2</f>
        <v>0</v>
      </c>
      <c r="H137" s="34">
        <f>(discharge_TestKits!E138+discharge_TestKits!J138)/2+(discharge_PPE!D138+discharge_PPE!G138+discharge_PPE!J138+discharge_PPE!M138+discharge_PPE!P138+discharge_PPE!S138+discharge_PPE!V138+discharge_PPE!Y138)/8</f>
        <v>0</v>
      </c>
    </row>
    <row r="138" spans="1:8" ht="15">
      <c r="A138" s="5" t="s">
        <v>247</v>
      </c>
      <c r="B138" s="33">
        <f>(discharge_hospital!B139+discharge_hospital!H139+discharge_hospital!N139)/3+(discharge_TestKits!B139+discharge_TestKits!G139)/2+(discharge_PPE!B139+discharge_PPE!E139+discharge_PPE!H139+discharge_PPE!K139+discharge_PPE!N139+discharge_PPE!Q139+discharge_PPE!T139+discharge_PPE!W139)/8+(discharge_Packaging!B139+discharge_Packaging!F139)/2</f>
        <v>7.4721063699478396</v>
      </c>
      <c r="C138" s="20">
        <f>(discharge_hospital!C139+discharge_hospital!I139+discharge_hospital!O139)/3+(discharge_TestKits!C139+discharge_TestKits!H139)/2</f>
        <v>5.4392920255370014E-2</v>
      </c>
      <c r="D138" s="20">
        <f>(discharge_hospital!D139+discharge_hospital!J139+discharge_hospital!P139)/3</f>
        <v>3.4341150110922141</v>
      </c>
      <c r="E138" s="20">
        <f>(discharge_hospital!E139+discharge_hospital!K139+discharge_hospital!Q139)/3+(discharge_TestKits!D139+discharge_TestKits!I139)/2+(discharge_Packaging!C139+discharge_Packaging!G139)/2</f>
        <v>1.1546109318223501</v>
      </c>
      <c r="F138" s="20">
        <f>(discharge_hospital!F139+discharge_hospital!L139+discharge_hospital!R139)/3+(discharge_Packaging!E139+discharge_Packaging!I139)/2</f>
        <v>2.0691813491781841</v>
      </c>
      <c r="G138" s="34">
        <f>(discharge_hospital!G139+discharge_hospital!M139+discharge_hospital!S139)/3+(discharge_TestKits!F139+discharge_TestKits!K139)/2+(discharge_PPE!C139+discharge_PPE!F139+discharge_PPE!I139+discharge_PPE!L139+discharge_PPE!O139+discharge_PPE!R139+discharge_PPE!U139+discharge_PPE!X139)/8+(discharge_Packaging!D139+discharge_Packaging!H139)/2</f>
        <v>0.72497840224746124</v>
      </c>
      <c r="H138" s="34">
        <f>(discharge_TestKits!E139+discharge_TestKits!J139)/2+(discharge_PPE!D139+discharge_PPE!G139+discharge_PPE!J139+discharge_PPE!M139+discharge_PPE!P139+discharge_PPE!S139+discharge_PPE!V139+discharge_PPE!Y139)/8</f>
        <v>3.4827755352259696E-2</v>
      </c>
    </row>
    <row r="139" spans="1:8" ht="15">
      <c r="A139" s="5" t="s">
        <v>248</v>
      </c>
      <c r="B139" s="33">
        <f>(discharge_hospital!B140+discharge_hospital!H140+discharge_hospital!N140)/3+(discharge_TestKits!B140+discharge_TestKits!G140)/2+(discharge_PPE!B140+discharge_PPE!E140+discharge_PPE!H140+discharge_PPE!K140+discharge_PPE!N140+discharge_PPE!Q140+discharge_PPE!T140+discharge_PPE!W140)/8+(discharge_Packaging!B140+discharge_Packaging!F140)/2</f>
        <v>1.4108927220190475</v>
      </c>
      <c r="C139" s="20">
        <f>(discharge_hospital!C140+discharge_hospital!I140+discharge_hospital!O140)/3+(discharge_TestKits!C140+discharge_TestKits!H140)/2</f>
        <v>5.0773328748811436E-3</v>
      </c>
      <c r="D139" s="20">
        <f>(discharge_hospital!D140+discharge_hospital!J140+discharge_hospital!P140)/3</f>
        <v>0.34308263568839731</v>
      </c>
      <c r="E139" s="20">
        <f>(discharge_hospital!E140+discharge_hospital!K140+discharge_hospital!Q140)/3+(discharge_TestKits!D140+discharge_TestKits!I140)/2+(discharge_Packaging!C140+discharge_Packaging!G140)/2</f>
        <v>0.53987381289366709</v>
      </c>
      <c r="F139" s="20">
        <f>(discharge_hospital!F140+discharge_hospital!L140+discharge_hospital!R140)/3+(discharge_Packaging!E140+discharge_Packaging!I140)/2</f>
        <v>0.21349187790253496</v>
      </c>
      <c r="G139" s="34">
        <f>(discharge_hospital!G140+discharge_hospital!M140+discharge_hospital!S140)/3+(discharge_TestKits!F140+discharge_TestKits!K140)/2+(discharge_PPE!C140+discharge_PPE!F140+discharge_PPE!I140+discharge_PPE!L140+discharge_PPE!O140+discharge_PPE!R140+discharge_PPE!U140+discharge_PPE!X140)/8+(discharge_Packaging!D140+discharge_Packaging!H140)/2</f>
        <v>0.28219929860578835</v>
      </c>
      <c r="H139" s="34">
        <f>(discharge_TestKits!E140+discharge_TestKits!J140)/2+(discharge_PPE!D140+discharge_PPE!G140+discharge_PPE!J140+discharge_PPE!M140+discharge_PPE!P140+discharge_PPE!S140+discharge_PPE!V140+discharge_PPE!Y140)/8</f>
        <v>2.7167764053778558E-2</v>
      </c>
    </row>
    <row r="140" spans="1:8" ht="15">
      <c r="A140" s="5" t="s">
        <v>249</v>
      </c>
      <c r="B140" s="33">
        <f>(discharge_hospital!B141+discharge_hospital!H141+discharge_hospital!N141)/3+(discharge_TestKits!B141+discharge_TestKits!G141)/2+(discharge_PPE!B141+discharge_PPE!E141+discharge_PPE!H141+discharge_PPE!K141+discharge_PPE!N141+discharge_PPE!Q141+discharge_PPE!T141+discharge_PPE!W141)/8+(discharge_Packaging!B141+discharge_Packaging!F141)/2</f>
        <v>0.67205633045611846</v>
      </c>
      <c r="C140" s="20">
        <f>(discharge_hospital!C141+discharge_hospital!I141+discharge_hospital!O141)/3+(discharge_TestKits!C141+discharge_TestKits!H141)/2</f>
        <v>2.4185068411960867E-3</v>
      </c>
      <c r="D140" s="20">
        <f>(discharge_hospital!D141+discharge_hospital!J141+discharge_hospital!P141)/3</f>
        <v>0.16342196226939271</v>
      </c>
      <c r="E140" s="20">
        <f>(discharge_hospital!E141+discharge_hospital!K141+discharge_hospital!Q141)/3+(discharge_TestKits!D141+discharge_TestKits!I141)/2+(discharge_Packaging!C141+discharge_Packaging!G141)/2</f>
        <v>0.25716031271566286</v>
      </c>
      <c r="F140" s="20">
        <f>(discharge_hospital!F141+discharge_hospital!L141+discharge_hospital!R141)/3+(discharge_Packaging!E141+discharge_Packaging!I141)/2</f>
        <v>0.10169346386594109</v>
      </c>
      <c r="G140" s="34">
        <f>(discharge_hospital!G141+discharge_hospital!M141+discharge_hospital!S141)/3+(discharge_TestKits!F141+discharge_TestKits!K141)/2+(discharge_PPE!C141+discharge_PPE!F141+discharge_PPE!I141+discharge_PPE!L141+discharge_PPE!O141+discharge_PPE!R141+discharge_PPE!U141+discharge_PPE!X141)/8+(discharge_Packaging!D141+discharge_Packaging!H141)/2</f>
        <v>0.13442115202557284</v>
      </c>
      <c r="H140" s="34">
        <f>(discharge_TestKits!E141+discharge_TestKits!J141)/2+(discharge_PPE!D141+discharge_PPE!G141+discharge_PPE!J141+discharge_PPE!M141+discharge_PPE!P141+discharge_PPE!S141+discharge_PPE!V141+discharge_PPE!Y141)/8</f>
        <v>1.2940932738352869E-2</v>
      </c>
    </row>
    <row r="141" spans="1:8" ht="15">
      <c r="A141" s="14" t="s">
        <v>251</v>
      </c>
      <c r="B141" s="33">
        <f>(discharge_hospital!B142+discharge_hospital!H142+discharge_hospital!N142)/3+(discharge_TestKits!B142+discharge_TestKits!G142)/2+(discharge_PPE!B142+discharge_PPE!E142+discharge_PPE!H142+discharge_PPE!K142+discharge_PPE!N142+discharge_PPE!Q142+discharge_PPE!T142+discharge_PPE!W142)/8+(discharge_Packaging!B142+discharge_Packaging!F142)/2</f>
        <v>7.9904766295253493</v>
      </c>
      <c r="C141" s="20">
        <f>(discharge_hospital!C142+discharge_hospital!I142+discharge_hospital!O142)/3+(discharge_TestKits!C142+discharge_TestKits!H142)/2</f>
        <v>5.924410022334569E-2</v>
      </c>
      <c r="D141" s="20">
        <f>(discharge_hospital!D142+discharge_hospital!J142+discharge_hospital!P142)/3</f>
        <v>3.7205032899982577</v>
      </c>
      <c r="E141" s="20">
        <f>(discharge_hospital!E142+discharge_hospital!K142+discharge_hospital!Q142)/3+(discharge_TestKits!D142+discharge_TestKits!I142)/2+(discharge_Packaging!C142+discharge_Packaging!G142)/2</f>
        <v>1.2509196981367647</v>
      </c>
      <c r="F141" s="20">
        <f>(discharge_hospital!F142+discharge_hospital!L142+discharge_hospital!R142)/3+(discharge_Packaging!E142+discharge_Packaging!I142)/2</f>
        <v>2.2417408829799226</v>
      </c>
      <c r="G141" s="34">
        <f>(discharge_hospital!G142+discharge_hospital!M142+discharge_hospital!S142)/3+(discharge_TestKits!F142+discharge_TestKits!K142)/2+(discharge_PPE!C142+discharge_PPE!F142+discharge_PPE!I142+discharge_PPE!L142+discharge_PPE!O142+discharge_PPE!R142+discharge_PPE!U142+discharge_PPE!X142)/8+(discharge_Packaging!D142+discharge_Packaging!H142)/2</f>
        <v>0.69763484325670511</v>
      </c>
      <c r="H141" s="34">
        <f>(discharge_TestKits!E142+discharge_TestKits!J142)/2+(discharge_PPE!D142+discharge_PPE!G142+discharge_PPE!J142+discharge_PPE!M142+discharge_PPE!P142+discharge_PPE!S142+discharge_PPE!V142+discharge_PPE!Y142)/8</f>
        <v>2.0433814930352751E-2</v>
      </c>
    </row>
    <row r="142" spans="1:8" ht="15">
      <c r="A142" s="5" t="s">
        <v>253</v>
      </c>
      <c r="B142" s="33">
        <f>(discharge_hospital!B143+discharge_hospital!H143+discharge_hospital!N143)/3+(discharge_TestKits!B143+discharge_TestKits!G143)/2+(discharge_PPE!B143+discharge_PPE!E143+discharge_PPE!H143+discharge_PPE!K143+discharge_PPE!N143+discharge_PPE!Q143+discharge_PPE!T143+discharge_PPE!W143)/8+(discharge_Packaging!B143+discharge_Packaging!F143)/2</f>
        <v>1.3060815894127307E-2</v>
      </c>
      <c r="C142" s="20">
        <f>(discharge_hospital!C143+discharge_hospital!I143+discharge_hospital!O143)/3+(discharge_TestKits!C143+discharge_TestKits!H143)/2</f>
        <v>9.0021773103644183E-5</v>
      </c>
      <c r="D142" s="20">
        <f>(discharge_hospital!D143+discharge_hospital!J143+discharge_hospital!P143)/3</f>
        <v>6.0828998111462432E-3</v>
      </c>
      <c r="E142" s="20">
        <f>(discharge_hospital!E143+discharge_hospital!K143+discharge_hospital!Q143)/3+(discharge_TestKits!D143+discharge_TestKits!I143)/2+(discharge_Packaging!C143+discharge_Packaging!G143)/2</f>
        <v>2.1486977470527371E-3</v>
      </c>
      <c r="F142" s="20">
        <f>(discharge_hospital!F143+discharge_hospital!L143+discharge_hospital!R143)/3+(discharge_Packaging!E143+discharge_Packaging!I143)/2</f>
        <v>3.666829769960652E-3</v>
      </c>
      <c r="G142" s="34">
        <f>(discharge_hospital!G143+discharge_hospital!M143+discharge_hospital!S143)/3+(discharge_TestKits!F143+discharge_TestKits!K143)/2+(discharge_PPE!C143+discharge_PPE!F143+discharge_PPE!I143+discharge_PPE!L143+discharge_PPE!O143+discharge_PPE!R143+discharge_PPE!U143+discharge_PPE!X143)/8+(discharge_Packaging!D143+discharge_Packaging!H143)/2</f>
        <v>1.0603118286125377E-3</v>
      </c>
      <c r="H142" s="34">
        <f>(discharge_TestKits!E143+discharge_TestKits!J143)/2+(discharge_PPE!D143+discharge_PPE!G143+discharge_PPE!J143+discharge_PPE!M143+discharge_PPE!P143+discharge_PPE!S143+discharge_PPE!V143+discharge_PPE!Y143)/8</f>
        <v>1.2054964251493888E-5</v>
      </c>
    </row>
    <row r="143" spans="1:8" ht="15">
      <c r="A143" s="5" t="s">
        <v>254</v>
      </c>
      <c r="B143" s="33">
        <f>(discharge_hospital!B144+discharge_hospital!H144+discharge_hospital!N144)/3+(discharge_TestKits!B144+discharge_TestKits!G144)/2+(discharge_PPE!B144+discharge_PPE!E144+discharge_PPE!H144+discharge_PPE!K144+discharge_PPE!N144+discharge_PPE!Q144+discharge_PPE!T144+discharge_PPE!W144)/8+(discharge_Packaging!B144+discharge_Packaging!F144)/2</f>
        <v>0</v>
      </c>
      <c r="C143" s="20">
        <f>(discharge_hospital!C144+discharge_hospital!I144+discharge_hospital!O144)/3+(discharge_TestKits!C144+discharge_TestKits!H144)/2</f>
        <v>0</v>
      </c>
      <c r="D143" s="20">
        <f>(discharge_hospital!D144+discharge_hospital!J144+discharge_hospital!P144)/3</f>
        <v>0</v>
      </c>
      <c r="E143" s="20">
        <f>(discharge_hospital!E144+discharge_hospital!K144+discharge_hospital!Q144)/3+(discharge_TestKits!D144+discharge_TestKits!I144)/2+(discharge_Packaging!C144+discharge_Packaging!G144)/2</f>
        <v>0</v>
      </c>
      <c r="F143" s="20">
        <f>(discharge_hospital!F144+discharge_hospital!L144+discharge_hospital!R144)/3+(discharge_Packaging!E144+discharge_Packaging!I144)/2</f>
        <v>0</v>
      </c>
      <c r="G143" s="34">
        <f>(discharge_hospital!G144+discharge_hospital!M144+discharge_hospital!S144)/3+(discharge_TestKits!F144+discharge_TestKits!K144)/2+(discharge_PPE!C144+discharge_PPE!F144+discharge_PPE!I144+discharge_PPE!L144+discharge_PPE!O144+discharge_PPE!R144+discharge_PPE!U144+discharge_PPE!X144)/8+(discharge_Packaging!D144+discharge_Packaging!H144)/2</f>
        <v>0</v>
      </c>
      <c r="H143" s="34">
        <f>(discharge_TestKits!E144+discharge_TestKits!J144)/2+(discharge_PPE!D144+discharge_PPE!G144+discharge_PPE!J144+discharge_PPE!M144+discharge_PPE!P144+discharge_PPE!S144+discharge_PPE!V144+discharge_PPE!Y144)/8</f>
        <v>0</v>
      </c>
    </row>
    <row r="144" spans="1:8" ht="15">
      <c r="A144" s="5" t="s">
        <v>256</v>
      </c>
      <c r="B144" s="33">
        <f>(discharge_hospital!B145+discharge_hospital!H145+discharge_hospital!N145)/3+(discharge_TestKits!B145+discharge_TestKits!G145)/2+(discharge_PPE!B145+discharge_PPE!E145+discharge_PPE!H145+discharge_PPE!K145+discharge_PPE!N145+discharge_PPE!Q145+discharge_PPE!T145+discharge_PPE!W145)/8+(discharge_Packaging!B145+discharge_Packaging!F145)/2</f>
        <v>0.12082063844505349</v>
      </c>
      <c r="C144" s="20">
        <f>(discharge_hospital!C145+discharge_hospital!I145+discharge_hospital!O145)/3+(discharge_TestKits!C145+discharge_TestKits!H145)/2</f>
        <v>8.9789482003200779E-4</v>
      </c>
      <c r="D144" s="20">
        <f>(discharge_hospital!D145+discharge_hospital!J145+discharge_hospital!P145)/3</f>
        <v>5.2941683447609307E-2</v>
      </c>
      <c r="E144" s="20">
        <f>(discharge_hospital!E145+discharge_hospital!K145+discharge_hospital!Q145)/3+(discharge_TestKits!D145+discharge_TestKits!I145)/2+(discharge_Packaging!C145+discharge_Packaging!G145)/2</f>
        <v>1.7803690347172881E-2</v>
      </c>
      <c r="F144" s="20">
        <f>(discharge_hospital!F145+discharge_hospital!L145+discharge_hospital!R145)/3+(discharge_Packaging!E145+discharge_Packaging!I145)/2</f>
        <v>3.1899323007544722E-2</v>
      </c>
      <c r="G144" s="34">
        <f>(discharge_hospital!G145+discharge_hospital!M145+discharge_hospital!S145)/3+(discharge_TestKits!F145+discharge_TestKits!K145)/2+(discharge_PPE!C145+discharge_PPE!F145+discharge_PPE!I145+discharge_PPE!L145+discharge_PPE!O145+discharge_PPE!R145+discharge_PPE!U145+discharge_PPE!X145)/8+(discharge_Packaging!D145+discharge_Packaging!H145)/2</f>
        <v>1.5814582982358015E-2</v>
      </c>
      <c r="H144" s="34">
        <f>(discharge_TestKits!E145+discharge_TestKits!J145)/2+(discharge_PPE!D145+discharge_PPE!G145+discharge_PPE!J145+discharge_PPE!M145+discharge_PPE!P145+discharge_PPE!S145+discharge_PPE!V145+discharge_PPE!Y145)/8</f>
        <v>1.4634638403365526E-3</v>
      </c>
    </row>
    <row r="145" spans="1:8" ht="15">
      <c r="A145" s="5" t="s">
        <v>258</v>
      </c>
      <c r="B145" s="33">
        <f>(discharge_hospital!B146+discharge_hospital!H146+discharge_hospital!N146)/3+(discharge_TestKits!B146+discharge_TestKits!G146)/2+(discharge_PPE!B146+discharge_PPE!E146+discharge_PPE!H146+discharge_PPE!K146+discharge_PPE!N146+discharge_PPE!Q146+discharge_PPE!T146+discharge_PPE!W146)/8+(discharge_Packaging!B146+discharge_Packaging!F146)/2</f>
        <v>0</v>
      </c>
      <c r="C145" s="20">
        <f>(discharge_hospital!C146+discharge_hospital!I146+discharge_hospital!O146)/3+(discharge_TestKits!C146+discharge_TestKits!H146)/2</f>
        <v>0</v>
      </c>
      <c r="D145" s="20">
        <f>(discharge_hospital!D146+discharge_hospital!J146+discharge_hospital!P146)/3</f>
        <v>0</v>
      </c>
      <c r="E145" s="20">
        <f>(discharge_hospital!E146+discharge_hospital!K146+discharge_hospital!Q146)/3+(discharge_TestKits!D146+discharge_TestKits!I146)/2+(discharge_Packaging!C146+discharge_Packaging!G146)/2</f>
        <v>0</v>
      </c>
      <c r="F145" s="20">
        <f>(discharge_hospital!F146+discharge_hospital!L146+discharge_hospital!R146)/3+(discharge_Packaging!E146+discharge_Packaging!I146)/2</f>
        <v>0</v>
      </c>
      <c r="G145" s="34">
        <f>(discharge_hospital!G146+discharge_hospital!M146+discharge_hospital!S146)/3+(discharge_TestKits!F146+discharge_TestKits!K146)/2+(discharge_PPE!C146+discharge_PPE!F146+discharge_PPE!I146+discharge_PPE!L146+discharge_PPE!O146+discharge_PPE!R146+discharge_PPE!U146+discharge_PPE!X146)/8+(discharge_Packaging!D146+discharge_Packaging!H146)/2</f>
        <v>0</v>
      </c>
      <c r="H145" s="34">
        <f>(discharge_TestKits!E146+discharge_TestKits!J146)/2+(discharge_PPE!D146+discharge_PPE!G146+discharge_PPE!J146+discharge_PPE!M146+discharge_PPE!P146+discharge_PPE!S146+discharge_PPE!V146+discharge_PPE!Y146)/8</f>
        <v>0</v>
      </c>
    </row>
    <row r="146" spans="1:8" ht="15">
      <c r="A146" s="5" t="s">
        <v>259</v>
      </c>
      <c r="B146" s="33">
        <f>(discharge_hospital!B147+discharge_hospital!H147+discharge_hospital!N147)/3+(discharge_TestKits!B147+discharge_TestKits!G147)/2+(discharge_PPE!B147+discharge_PPE!E147+discharge_PPE!H147+discharge_PPE!K147+discharge_PPE!N147+discharge_PPE!Q147+discharge_PPE!T147+discharge_PPE!W147)/8+(discharge_Packaging!B147+discharge_Packaging!F147)/2</f>
        <v>2.3523205380482214E-2</v>
      </c>
      <c r="C146" s="20">
        <f>(discharge_hospital!C147+discharge_hospital!I147+discharge_hospital!O147)/3+(discharge_TestKits!C147+discharge_TestKits!H147)/2</f>
        <v>6.4163454238629254E-4</v>
      </c>
      <c r="D146" s="20">
        <f>(discharge_hospital!D147+discharge_hospital!J147+discharge_hospital!P147)/3</f>
        <v>1.0370803970819673E-2</v>
      </c>
      <c r="E146" s="20">
        <f>(discharge_hospital!E147+discharge_hospital!K147+discharge_hospital!Q147)/3+(discharge_TestKits!D147+discharge_TestKits!I147)/2+(discharge_Packaging!C147+discharge_Packaging!G147)/2</f>
        <v>3.5170017795514499E-3</v>
      </c>
      <c r="F146" s="20">
        <f>(discharge_hospital!F147+discharge_hospital!L147+discharge_hospital!R147)/3+(discharge_Packaging!E147+discharge_Packaging!I147)/2</f>
        <v>6.2487930902401833E-3</v>
      </c>
      <c r="G146" s="34">
        <f>(discharge_hospital!G147+discharge_hospital!M147+discharge_hospital!S147)/3+(discharge_TestKits!F147+discharge_TestKits!K147)/2+(discharge_PPE!C147+discharge_PPE!F147+discharge_PPE!I147+discharge_PPE!L147+discharge_PPE!O147+discharge_PPE!R147+discharge_PPE!U147+discharge_PPE!X147)/8+(discharge_Packaging!D147+discharge_Packaging!H147)/2</f>
        <v>2.4983794890522108E-3</v>
      </c>
      <c r="H146" s="34">
        <f>(discharge_TestKits!E147+discharge_TestKits!J147)/2+(discharge_PPE!D147+discharge_PPE!G147+discharge_PPE!J147+discharge_PPE!M147+discharge_PPE!P147+discharge_PPE!S147+discharge_PPE!V147+discharge_PPE!Y147)/8</f>
        <v>2.4659250843240622E-4</v>
      </c>
    </row>
    <row r="147" spans="1:8" ht="15">
      <c r="A147" s="5" t="s">
        <v>260</v>
      </c>
      <c r="B147" s="33">
        <f>(discharge_hospital!B148+discharge_hospital!H148+discharge_hospital!N148)/3+(discharge_TestKits!B148+discharge_TestKits!G148)/2+(discharge_PPE!B148+discharge_PPE!E148+discharge_PPE!H148+discharge_PPE!K148+discharge_PPE!N148+discharge_PPE!Q148+discharge_PPE!T148+discharge_PPE!W148)/8+(discharge_Packaging!B148+discharge_Packaging!F148)/2</f>
        <v>6.3825900267456702E-4</v>
      </c>
      <c r="C147" s="20">
        <f>(discharge_hospital!C148+discharge_hospital!I148+discharge_hospital!O148)/3+(discharge_TestKits!C148+discharge_TestKits!H148)/2</f>
        <v>4.8576106908472154E-6</v>
      </c>
      <c r="D147" s="20">
        <f>(discharge_hospital!D148+discharge_hospital!J148+discharge_hospital!P148)/3</f>
        <v>2.9571972508071835E-4</v>
      </c>
      <c r="E147" s="20">
        <f>(discharge_hospital!E148+discharge_hospital!K148+discharge_hospital!Q148)/3+(discharge_TestKits!D148+discharge_TestKits!I148)/2+(discharge_Packaging!C148+discharge_Packaging!G148)/2</f>
        <v>9.9437236287680194E-5</v>
      </c>
      <c r="F147" s="20">
        <f>(discharge_hospital!F148+discharge_hospital!L148+discharge_hospital!R148)/3+(discharge_Packaging!E148+discharge_Packaging!I148)/2</f>
        <v>1.7818207536576052E-4</v>
      </c>
      <c r="G147" s="34">
        <f>(discharge_hospital!G148+discharge_hospital!M148+discharge_hospital!S148)/3+(discharge_TestKits!F148+discharge_TestKits!K148)/2+(discharge_PPE!C148+discharge_PPE!F148+discharge_PPE!I148+discharge_PPE!L148+discharge_PPE!O148+discharge_PPE!R148+discharge_PPE!U148+discharge_PPE!X148)/8+(discharge_Packaging!D148+discharge_Packaging!H148)/2</f>
        <v>5.7924334322428367E-5</v>
      </c>
      <c r="H147" s="34">
        <f>(discharge_TestKits!E148+discharge_TestKits!J148)/2+(discharge_PPE!D148+discharge_PPE!G148+discharge_PPE!J148+discharge_PPE!M148+discharge_PPE!P148+discharge_PPE!S148+discharge_PPE!V148+discharge_PPE!Y148)/8</f>
        <v>2.1380209271323674E-6</v>
      </c>
    </row>
    <row r="148" spans="1:8" ht="15">
      <c r="A148" s="5" t="s">
        <v>262</v>
      </c>
      <c r="B148" s="33">
        <f>(discharge_hospital!B149+discharge_hospital!H149+discharge_hospital!N149)/3+(discharge_TestKits!B149+discharge_TestKits!G149)/2+(discharge_PPE!B149+discharge_PPE!E149+discharge_PPE!H149+discharge_PPE!K149+discharge_PPE!N149+discharge_PPE!Q149+discharge_PPE!T149+discharge_PPE!W149)/8+(discharge_Packaging!B149+discharge_Packaging!F149)/2</f>
        <v>41.257751134944499</v>
      </c>
      <c r="C148" s="20">
        <f>(discharge_hospital!C149+discharge_hospital!I149+discharge_hospital!O149)/3+(discharge_TestKits!C149+discharge_TestKits!H149)/2</f>
        <v>0.340303688691382</v>
      </c>
      <c r="D148" s="20">
        <f>(discharge_hospital!D149+discharge_hospital!J149+discharge_hospital!P149)/3</f>
        <v>19.282200256930526</v>
      </c>
      <c r="E148" s="20">
        <f>(discharge_hospital!E149+discharge_hospital!K149+discharge_hospital!Q149)/3+(discharge_TestKits!D149+discharge_TestKits!I149)/2+(discharge_Packaging!C149+discharge_Packaging!G149)/2</f>
        <v>6.5062648229938249</v>
      </c>
      <c r="F148" s="20">
        <f>(discharge_hospital!F149+discharge_hospital!L149+discharge_hospital!R149)/3+(discharge_Packaging!E149+discharge_Packaging!I149)/2</f>
        <v>11.618574663617995</v>
      </c>
      <c r="G148" s="34">
        <f>(discharge_hospital!G149+discharge_hospital!M149+discharge_hospital!S149)/3+(discharge_TestKits!F149+discharge_TestKits!K149)/2+(discharge_PPE!C149+discharge_PPE!F149+discharge_PPE!I149+discharge_PPE!L149+discharge_PPE!O149+discharge_PPE!R149+discharge_PPE!U149+discharge_PPE!X149)/8+(discharge_Packaging!D149+discharge_Packaging!H149)/2</f>
        <v>3.4353998007457869</v>
      </c>
      <c r="H148" s="34">
        <f>(discharge_TestKits!E149+discharge_TestKits!J149)/2+(discharge_PPE!D149+discharge_PPE!G149+discharge_PPE!J149+discharge_PPE!M149+discharge_PPE!P149+discharge_PPE!S149+discharge_PPE!V149+discharge_PPE!Y149)/8</f>
        <v>7.5007901964980236E-2</v>
      </c>
    </row>
    <row r="149" spans="1:8" ht="15">
      <c r="A149" s="5" t="s">
        <v>263</v>
      </c>
      <c r="B149" s="33">
        <f>(discharge_hospital!B150+discharge_hospital!H150+discharge_hospital!N150)/3+(discharge_TestKits!B150+discharge_TestKits!G150)/2+(discharge_PPE!B150+discharge_PPE!E150+discharge_PPE!H150+discharge_PPE!K150+discharge_PPE!N150+discharge_PPE!Q150+discharge_PPE!T150+discharge_PPE!W150)/8+(discharge_Packaging!B150+discharge_Packaging!F150)/2</f>
        <v>49.688140116423689</v>
      </c>
      <c r="C149" s="20">
        <f>(discharge_hospital!C150+discharge_hospital!I150+discharge_hospital!O150)/3+(discharge_TestKits!C150+discharge_TestKits!H150)/2</f>
        <v>0.3679301302102746</v>
      </c>
      <c r="D149" s="20">
        <f>(discharge_hospital!D150+discharge_hospital!J150+discharge_hospital!P150)/3</f>
        <v>22.89174951767372</v>
      </c>
      <c r="E149" s="20">
        <f>(discharge_hospital!E150+discharge_hospital!K150+discharge_hospital!Q150)/3+(discharge_TestKits!D150+discharge_TestKits!I150)/2+(discharge_Packaging!C150+discharge_Packaging!G150)/2</f>
        <v>7.7229666011998024</v>
      </c>
      <c r="F149" s="20">
        <f>(discharge_hospital!F150+discharge_hospital!L150+discharge_hospital!R150)/3+(discharge_Packaging!E150+discharge_Packaging!I150)/2</f>
        <v>13.793540960476939</v>
      </c>
      <c r="G149" s="34">
        <f>(discharge_hospital!G150+discharge_hospital!M150+discharge_hospital!S150)/3+(discharge_TestKits!F150+discharge_TestKits!K150)/2+(discharge_PPE!C150+discharge_PPE!F150+discharge_PPE!I150+discharge_PPE!L150+discharge_PPE!O150+discharge_PPE!R150+discharge_PPE!U150+discharge_PPE!X150)/8+(discharge_Packaging!D150+discharge_Packaging!H150)/2</f>
        <v>4.7051760216822469</v>
      </c>
      <c r="H149" s="34">
        <f>(discharge_TestKits!E150+discharge_TestKits!J150)/2+(discharge_PPE!D150+discharge_PPE!G150+discharge_PPE!J150+discharge_PPE!M150+discharge_PPE!P150+discharge_PPE!S150+discharge_PPE!V150+discharge_PPE!Y150)/8</f>
        <v>0.2067768851806909</v>
      </c>
    </row>
    <row r="150" spans="1:8" ht="15">
      <c r="A150" s="5" t="s">
        <v>264</v>
      </c>
      <c r="B150" s="33">
        <f>(discharge_hospital!B151+discharge_hospital!H151+discharge_hospital!N151)/3+(discharge_TestKits!B151+discharge_TestKits!G151)/2+(discharge_PPE!B151+discharge_PPE!E151+discharge_PPE!H151+discharge_PPE!K151+discharge_PPE!N151+discharge_PPE!Q151+discharge_PPE!T151+discharge_PPE!W151)/8+(discharge_Packaging!B151+discharge_Packaging!F151)/2</f>
        <v>2.2683395342171513E-4</v>
      </c>
      <c r="C150" s="20">
        <f>(discharge_hospital!C151+discharge_hospital!I151+discharge_hospital!O151)/3+(discharge_TestKits!C151+discharge_TestKits!H151)/2</f>
        <v>1.5634547529541338E-6</v>
      </c>
      <c r="D150" s="20">
        <f>(discharge_hospital!D151+discharge_hospital!J151+discharge_hospital!P151)/3</f>
        <v>1.0564487116390074E-4</v>
      </c>
      <c r="E150" s="20">
        <f>(discharge_hospital!E151+discharge_hospital!K151+discharge_hospital!Q151)/3+(discharge_TestKits!D151+discharge_TestKits!I151)/2+(discharge_Packaging!C151+discharge_Packaging!G151)/2</f>
        <v>3.7317546516482103E-5</v>
      </c>
      <c r="F150" s="20">
        <f>(discharge_hospital!F151+discharge_hospital!L151+discharge_hospital!R151)/3+(discharge_Packaging!E151+discharge_Packaging!I151)/2</f>
        <v>6.3683731551457507E-5</v>
      </c>
      <c r="G150" s="34">
        <f>(discharge_hospital!G151+discharge_hospital!M151+discharge_hospital!S151)/3+(discharge_TestKits!F151+discharge_TestKits!K151)/2+(discharge_PPE!C151+discharge_PPE!F151+discharge_PPE!I151+discharge_PPE!L151+discharge_PPE!O151+discharge_PPE!R151+discharge_PPE!U151+discharge_PPE!X151)/8+(discharge_Packaging!D151+discharge_Packaging!H151)/2</f>
        <v>1.8414984629875653E-5</v>
      </c>
      <c r="H150" s="34">
        <f>(discharge_TestKits!E151+discharge_TestKits!J151)/2+(discharge_PPE!D151+discharge_PPE!G151+discharge_PPE!J151+discharge_PPE!M151+discharge_PPE!P151+discharge_PPE!S151+discharge_PPE!V151+discharge_PPE!Y151)/8</f>
        <v>2.0936480704496775E-7</v>
      </c>
    </row>
    <row r="151" spans="1:8" ht="15">
      <c r="A151" s="5" t="s">
        <v>265</v>
      </c>
      <c r="B151" s="33">
        <f>(discharge_hospital!B152+discharge_hospital!H152+discharge_hospital!N152)/3+(discharge_TestKits!B152+discharge_TestKits!G152)/2+(discharge_PPE!B152+discharge_PPE!E152+discharge_PPE!H152+discharge_PPE!K152+discharge_PPE!N152+discharge_PPE!Q152+discharge_PPE!T152+discharge_PPE!W152)/8+(discharge_Packaging!B152+discharge_Packaging!F152)/2</f>
        <v>6.2078930304921558E-2</v>
      </c>
      <c r="C151" s="20">
        <f>(discharge_hospital!C152+discharge_hospital!I152+discharge_hospital!O152)/3+(discharge_TestKits!C152+discharge_TestKits!H152)/2</f>
        <v>4.6134791763467265E-4</v>
      </c>
      <c r="D151" s="20">
        <f>(discharge_hospital!D152+discharge_hospital!J152+discharge_hospital!P152)/3</f>
        <v>2.7202000579263714E-2</v>
      </c>
      <c r="E151" s="20">
        <f>(discharge_hospital!E152+discharge_hospital!K152+discharge_hospital!Q152)/3+(discharge_TestKits!D152+discharge_TestKits!I152)/2+(discharge_Packaging!C152+discharge_Packaging!G152)/2</f>
        <v>9.1477256407247465E-3</v>
      </c>
      <c r="F151" s="20">
        <f>(discharge_hospital!F152+discharge_hospital!L152+discharge_hospital!R152)/3+(discharge_Packaging!E152+discharge_Packaging!I152)/2</f>
        <v>1.6390211765518307E-2</v>
      </c>
      <c r="G151" s="34">
        <f>(discharge_hospital!G152+discharge_hospital!M152+discharge_hospital!S152)/3+(discharge_TestKits!F152+discharge_TestKits!K152)/2+(discharge_PPE!C152+discharge_PPE!F152+discharge_PPE!I152+discharge_PPE!L152+discharge_PPE!O152+discharge_PPE!R152+discharge_PPE!U152+discharge_PPE!X152)/8+(discharge_Packaging!D152+discharge_Packaging!H152)/2</f>
        <v>8.1257011003933854E-3</v>
      </c>
      <c r="H151" s="34">
        <f>(discharge_TestKits!E152+discharge_TestKits!J152)/2+(discharge_PPE!D152+discharge_PPE!G152+discharge_PPE!J152+discharge_PPE!M152+discharge_PPE!P152+discharge_PPE!S152+discharge_PPE!V152+discharge_PPE!Y152)/8</f>
        <v>7.5194330138672876E-4</v>
      </c>
    </row>
    <row r="152" spans="1:8" ht="15">
      <c r="A152" s="5" t="s">
        <v>267</v>
      </c>
      <c r="B152" s="33">
        <f>(discharge_hospital!B153+discharge_hospital!H153+discharge_hospital!N153)/3+(discharge_TestKits!B153+discharge_TestKits!G153)/2+(discharge_PPE!B153+discharge_PPE!E153+discharge_PPE!H153+discharge_PPE!K153+discharge_PPE!N153+discharge_PPE!Q153+discharge_PPE!T153+discharge_PPE!W153)/8+(discharge_Packaging!B153+discharge_Packaging!F153)/2</f>
        <v>5.5551126063128958E-3</v>
      </c>
      <c r="C152" s="20">
        <f>(discharge_hospital!C153+discharge_hospital!I153+discharge_hospital!O153)/3+(discharge_TestKits!C153+discharge_TestKits!H153)/2</f>
        <v>1.8574005387933344E-4</v>
      </c>
      <c r="D152" s="20">
        <f>(discharge_hospital!D153+discharge_hospital!J153+discharge_hospital!P153)/3</f>
        <v>2.4321160389655649E-3</v>
      </c>
      <c r="E152" s="20">
        <f>(discharge_hospital!E153+discharge_hospital!K153+discharge_hospital!Q153)/3+(discharge_TestKits!D153+discharge_TestKits!I153)/2+(discharge_Packaging!C153+discharge_Packaging!G153)/2</f>
        <v>8.270195525188652E-4</v>
      </c>
      <c r="F152" s="20">
        <f>(discharge_hospital!F153+discharge_hospital!L153+discharge_hospital!R153)/3+(discharge_Packaging!E153+discharge_Packaging!I153)/2</f>
        <v>1.4654398966283001E-3</v>
      </c>
      <c r="G152" s="34">
        <f>(discharge_hospital!G153+discharge_hospital!M153+discharge_hospital!S153)/3+(discharge_TestKits!F153+discharge_TestKits!K153)/2+(discharge_PPE!C153+discharge_PPE!F153+discharge_PPE!I153+discharge_PPE!L153+discharge_PPE!O153+discharge_PPE!R153+discharge_PPE!U153+discharge_PPE!X153)/8+(discharge_Packaging!D153+discharge_Packaging!H153)/2</f>
        <v>5.8183597507905597E-4</v>
      </c>
      <c r="H152" s="34">
        <f>(discharge_TestKits!E153+discharge_TestKits!J153)/2+(discharge_PPE!D153+discharge_PPE!G153+discharge_PPE!J153+discharge_PPE!M153+discharge_PPE!P153+discharge_PPE!S153+discharge_PPE!V153+discharge_PPE!Y153)/8</f>
        <v>6.2961089241776128E-5</v>
      </c>
    </row>
    <row r="153" spans="1:8" ht="15">
      <c r="A153" s="5" t="s">
        <v>268</v>
      </c>
      <c r="B153" s="33">
        <f>(discharge_hospital!B154+discharge_hospital!H154+discharge_hospital!N154)/3+(discharge_TestKits!B154+discharge_TestKits!G154)/2+(discharge_PPE!B154+discharge_PPE!E154+discharge_PPE!H154+discharge_PPE!K154+discharge_PPE!N154+discharge_PPE!Q154+discharge_PPE!T154+discharge_PPE!W154)/8+(discharge_Packaging!B154+discharge_Packaging!F154)/2</f>
        <v>0</v>
      </c>
      <c r="C153" s="20">
        <f>(discharge_hospital!C154+discharge_hospital!I154+discharge_hospital!O154)/3+(discharge_TestKits!C154+discharge_TestKits!H154)/2</f>
        <v>0</v>
      </c>
      <c r="D153" s="20">
        <f>(discharge_hospital!D154+discharge_hospital!J154+discharge_hospital!P154)/3</f>
        <v>0</v>
      </c>
      <c r="E153" s="20">
        <f>(discharge_hospital!E154+discharge_hospital!K154+discharge_hospital!Q154)/3+(discharge_TestKits!D154+discharge_TestKits!I154)/2+(discharge_Packaging!C154+discharge_Packaging!G154)/2</f>
        <v>0</v>
      </c>
      <c r="F153" s="20">
        <f>(discharge_hospital!F154+discharge_hospital!L154+discharge_hospital!R154)/3+(discharge_Packaging!E154+discharge_Packaging!I154)/2</f>
        <v>0</v>
      </c>
      <c r="G153" s="34">
        <f>(discharge_hospital!G154+discharge_hospital!M154+discharge_hospital!S154)/3+(discharge_TestKits!F154+discharge_TestKits!K154)/2+(discharge_PPE!C154+discharge_PPE!F154+discharge_PPE!I154+discharge_PPE!L154+discharge_PPE!O154+discharge_PPE!R154+discharge_PPE!U154+discharge_PPE!X154)/8+(discharge_Packaging!D154+discharge_Packaging!H154)/2</f>
        <v>0</v>
      </c>
      <c r="H153" s="34">
        <f>(discharge_TestKits!E154+discharge_TestKits!J154)/2+(discharge_PPE!D154+discharge_PPE!G154+discharge_PPE!J154+discharge_PPE!M154+discharge_PPE!P154+discharge_PPE!S154+discharge_PPE!V154+discharge_PPE!Y154)/8</f>
        <v>0</v>
      </c>
    </row>
    <row r="154" spans="1:8" ht="15">
      <c r="A154" s="5" t="s">
        <v>271</v>
      </c>
      <c r="B154" s="33">
        <f>(discharge_hospital!B155+discharge_hospital!H155+discharge_hospital!N155)/3+(discharge_TestKits!B155+discharge_TestKits!G155)/2+(discharge_PPE!B155+discharge_PPE!E155+discharge_PPE!H155+discharge_PPE!K155+discharge_PPE!N155+discharge_PPE!Q155+discharge_PPE!T155+discharge_PPE!W155)/8+(discharge_Packaging!B155+discharge_Packaging!F155)/2</f>
        <v>0</v>
      </c>
      <c r="C154" s="20">
        <f>(discharge_hospital!C155+discharge_hospital!I155+discharge_hospital!O155)/3+(discharge_TestKits!C155+discharge_TestKits!H155)/2</f>
        <v>0</v>
      </c>
      <c r="D154" s="20">
        <f>(discharge_hospital!D155+discharge_hospital!J155+discharge_hospital!P155)/3</f>
        <v>0</v>
      </c>
      <c r="E154" s="20">
        <f>(discharge_hospital!E155+discharge_hospital!K155+discharge_hospital!Q155)/3+(discharge_TestKits!D155+discharge_TestKits!I155)/2+(discharge_Packaging!C155+discharge_Packaging!G155)/2</f>
        <v>0</v>
      </c>
      <c r="F154" s="20">
        <f>(discharge_hospital!F155+discharge_hospital!L155+discharge_hospital!R155)/3+(discharge_Packaging!E155+discharge_Packaging!I155)/2</f>
        <v>0</v>
      </c>
      <c r="G154" s="34">
        <f>(discharge_hospital!G155+discharge_hospital!M155+discharge_hospital!S155)/3+(discharge_TestKits!F155+discharge_TestKits!K155)/2+(discharge_PPE!C155+discharge_PPE!F155+discharge_PPE!I155+discharge_PPE!L155+discharge_PPE!O155+discharge_PPE!R155+discharge_PPE!U155+discharge_PPE!X155)/8+(discharge_Packaging!D155+discharge_Packaging!H155)/2</f>
        <v>0</v>
      </c>
      <c r="H154" s="34">
        <f>(discharge_TestKits!E155+discharge_TestKits!J155)/2+(discharge_PPE!D155+discharge_PPE!G155+discharge_PPE!J155+discharge_PPE!M155+discharge_PPE!P155+discharge_PPE!S155+discharge_PPE!V155+discharge_PPE!Y155)/8</f>
        <v>0</v>
      </c>
    </row>
    <row r="155" spans="1:8" ht="15">
      <c r="A155" s="5" t="s">
        <v>273</v>
      </c>
      <c r="B155" s="33">
        <f>(discharge_hospital!B156+discharge_hospital!H156+discharge_hospital!N156)/3+(discharge_TestKits!B156+discharge_TestKits!G156)/2+(discharge_PPE!B156+discharge_PPE!E156+discharge_PPE!H156+discharge_PPE!K156+discharge_PPE!N156+discharge_PPE!Q156+discharge_PPE!T156+discharge_PPE!W156)/8+(discharge_Packaging!B156+discharge_Packaging!F156)/2</f>
        <v>11.167371799470297</v>
      </c>
      <c r="C155" s="20">
        <f>(discharge_hospital!C156+discharge_hospital!I156+discharge_hospital!O156)/3+(discharge_TestKits!C156+discharge_TestKits!H156)/2</f>
        <v>7.3207580811381567E-2</v>
      </c>
      <c r="D155" s="20">
        <f>(discharge_hospital!D156+discharge_hospital!J156+discharge_hospital!P156)/3</f>
        <v>4.3526935344491884</v>
      </c>
      <c r="E155" s="20">
        <f>(discharge_hospital!E156+discharge_hospital!K156+discharge_hospital!Q156)/3+(discharge_TestKits!D156+discharge_TestKits!I156)/2+(discharge_Packaging!C156+discharge_Packaging!G156)/2</f>
        <v>1.5166438289605195</v>
      </c>
      <c r="F155" s="20">
        <f>(discharge_hospital!F156+discharge_hospital!L156+discharge_hospital!R156)/3+(discharge_Packaging!E156+discharge_Packaging!I156)/2</f>
        <v>2.6235030328221378</v>
      </c>
      <c r="G155" s="34">
        <f>(discharge_hospital!G156+discharge_hospital!M156+discharge_hospital!S156)/3+(discharge_TestKits!F156+discharge_TestKits!K156)/2+(discharge_PPE!C156+discharge_PPE!F156+discharge_PPE!I156+discharge_PPE!L156+discharge_PPE!O156+discharge_PPE!R156+discharge_PPE!U156+discharge_PPE!X156)/8+(discharge_Packaging!D156+discharge_Packaging!H156)/2</f>
        <v>2.2880929423423528</v>
      </c>
      <c r="H155" s="34">
        <f>(discharge_TestKits!E156+discharge_TestKits!J156)/2+(discharge_PPE!D156+discharge_PPE!G156+discharge_PPE!J156+discharge_PPE!M156+discharge_PPE!P156+discharge_PPE!S156+discharge_PPE!V156+discharge_PPE!Y156)/8</f>
        <v>0.31323088008471534</v>
      </c>
    </row>
    <row r="156" spans="1:8" ht="15">
      <c r="A156" s="5" t="s">
        <v>274</v>
      </c>
      <c r="B156" s="33">
        <f>(discharge_hospital!B157+discharge_hospital!H157+discharge_hospital!N157)/3+(discharge_TestKits!B157+discharge_TestKits!G157)/2+(discharge_PPE!B157+discharge_PPE!E157+discharge_PPE!H157+discharge_PPE!K157+discharge_PPE!N157+discharge_PPE!Q157+discharge_PPE!T157+discharge_PPE!W157)/8+(discharge_Packaging!B157+discharge_Packaging!F157)/2</f>
        <v>0</v>
      </c>
      <c r="C156" s="20">
        <f>(discharge_hospital!C157+discharge_hospital!I157+discharge_hospital!O157)/3+(discharge_TestKits!C157+discharge_TestKits!H157)/2</f>
        <v>0</v>
      </c>
      <c r="D156" s="20">
        <f>(discharge_hospital!D157+discharge_hospital!J157+discharge_hospital!P157)/3</f>
        <v>0</v>
      </c>
      <c r="E156" s="20">
        <f>(discharge_hospital!E157+discharge_hospital!K157+discharge_hospital!Q157)/3+(discharge_TestKits!D157+discharge_TestKits!I157)/2+(discharge_Packaging!C157+discharge_Packaging!G157)/2</f>
        <v>0</v>
      </c>
      <c r="F156" s="20">
        <f>(discharge_hospital!F157+discharge_hospital!L157+discharge_hospital!R157)/3+(discharge_Packaging!E157+discharge_Packaging!I157)/2</f>
        <v>0</v>
      </c>
      <c r="G156" s="34">
        <f>(discharge_hospital!G157+discharge_hospital!M157+discharge_hospital!S157)/3+(discharge_TestKits!F157+discharge_TestKits!K157)/2+(discharge_PPE!C157+discharge_PPE!F157+discharge_PPE!I157+discharge_PPE!L157+discharge_PPE!O157+discharge_PPE!R157+discharge_PPE!U157+discharge_PPE!X157)/8+(discharge_Packaging!D157+discharge_Packaging!H157)/2</f>
        <v>0</v>
      </c>
      <c r="H156" s="34">
        <f>(discharge_TestKits!E157+discharge_TestKits!J157)/2+(discharge_PPE!D157+discharge_PPE!G157+discharge_PPE!J157+discharge_PPE!M157+discharge_PPE!P157+discharge_PPE!S157+discharge_PPE!V157+discharge_PPE!Y157)/8</f>
        <v>0</v>
      </c>
    </row>
    <row r="157" spans="1:8" ht="15">
      <c r="A157" s="5" t="s">
        <v>275</v>
      </c>
      <c r="B157" s="33">
        <f>(discharge_hospital!B158+discharge_hospital!H158+discharge_hospital!N158)/3+(discharge_TestKits!B158+discharge_TestKits!G158)/2+(discharge_PPE!B158+discharge_PPE!E158+discharge_PPE!H158+discharge_PPE!K158+discharge_PPE!N158+discharge_PPE!Q158+discharge_PPE!T158+discharge_PPE!W158)/8+(discharge_Packaging!B158+discharge_Packaging!F158)/2</f>
        <v>18.226410132460607</v>
      </c>
      <c r="C157" s="20">
        <f>(discharge_hospital!C158+discharge_hospital!I158+discharge_hospital!O158)/3+(discharge_TestKits!C158+discharge_TestKits!H158)/2</f>
        <v>1.1142172957528299E-2</v>
      </c>
      <c r="D157" s="20">
        <f>(discharge_hospital!D158+discharge_hospital!J158+discharge_hospital!P158)/3</f>
        <v>0.10880548099365106</v>
      </c>
      <c r="E157" s="20">
        <f>(discharge_hospital!E158+discharge_hospital!K158+discharge_hospital!Q158)/3+(discharge_TestKits!D158+discharge_TestKits!I158)/2+(discharge_Packaging!C158+discharge_Packaging!G158)/2</f>
        <v>8.9753075819491688</v>
      </c>
      <c r="F157" s="20">
        <f>(discharge_hospital!F158+discharge_hospital!L158+discharge_hospital!R158)/3+(discharge_Packaging!E158+discharge_Packaging!I158)/2</f>
        <v>0.2081307317294428</v>
      </c>
      <c r="G157" s="34">
        <f>(discharge_hospital!G158+discharge_hospital!M158+discharge_hospital!S158)/3+(discharge_TestKits!F158+discharge_TestKits!K158)/2+(discharge_PPE!C158+discharge_PPE!F158+discharge_PPE!I158+discharge_PPE!L158+discharge_PPE!O158+discharge_PPE!R158+discharge_PPE!U158+discharge_PPE!X158)/8+(discharge_Packaging!D158+discharge_Packaging!H158)/2</f>
        <v>7.7634526535709671</v>
      </c>
      <c r="H157" s="34">
        <f>(discharge_TestKits!E158+discharge_TestKits!J158)/2+(discharge_PPE!D158+discharge_PPE!G158+discharge_PPE!J158+discharge_PPE!M158+discharge_PPE!P158+discharge_PPE!S158+discharge_PPE!V158+discharge_PPE!Y158)/8</f>
        <v>1.1595715112598493</v>
      </c>
    </row>
    <row r="158" spans="1:8" ht="15">
      <c r="A158" s="5" t="s">
        <v>276</v>
      </c>
      <c r="B158" s="33">
        <f>(discharge_hospital!B159+discharge_hospital!H159+discharge_hospital!N159)/3+(discharge_TestKits!B159+discharge_TestKits!G159)/2+(discharge_PPE!B159+discharge_PPE!E159+discharge_PPE!H159+discharge_PPE!K159+discharge_PPE!N159+discharge_PPE!Q159+discharge_PPE!T159+discharge_PPE!W159)/8+(discharge_Packaging!B159+discharge_Packaging!F159)/2</f>
        <v>6.4083725743236078E-2</v>
      </c>
      <c r="C158" s="20">
        <f>(discharge_hospital!C159+discharge_hospital!I159+discharge_hospital!O159)/3+(discharge_TestKits!C159+discharge_TestKits!H159)/2</f>
        <v>4.8251316481307427E-4</v>
      </c>
      <c r="D158" s="20">
        <f>(discharge_hospital!D159+discharge_hospital!J159+discharge_hospital!P159)/3</f>
        <v>3.0015112421332854E-2</v>
      </c>
      <c r="E158" s="20">
        <f>(discharge_hospital!E159+discharge_hospital!K159+discharge_hospital!Q159)/3+(discharge_TestKits!D159+discharge_TestKits!I159)/2+(discharge_Packaging!C159+discharge_Packaging!G159)/2</f>
        <v>1.0096997419202529E-2</v>
      </c>
      <c r="F158" s="20">
        <f>(discharge_hospital!F159+discharge_hospital!L159+discharge_hospital!R159)/3+(discharge_Packaging!E159+discharge_Packaging!I159)/2</f>
        <v>1.8085294378663904E-2</v>
      </c>
      <c r="G158" s="34">
        <f>(discharge_hospital!G159+discharge_hospital!M159+discharge_hospital!S159)/3+(discharge_TestKits!F159+discharge_TestKits!K159)/2+(discharge_PPE!C159+discharge_PPE!F159+discharge_PPE!I159+discharge_PPE!L159+discharge_PPE!O159+discharge_PPE!R159+discharge_PPE!U159+discharge_PPE!X159)/8+(discharge_Packaging!D159+discharge_Packaging!H159)/2</f>
        <v>5.3027109631390004E-3</v>
      </c>
      <c r="H158" s="34">
        <f>(discharge_TestKits!E159+discharge_TestKits!J159)/2+(discharge_PPE!D159+discharge_PPE!G159+discharge_PPE!J159+discharge_PPE!M159+discharge_PPE!P159+discharge_PPE!S159+discharge_PPE!V159+discharge_PPE!Y159)/8</f>
        <v>1.0109739608471637E-4</v>
      </c>
    </row>
    <row r="159" spans="1:8" ht="15">
      <c r="A159" s="5" t="s">
        <v>277</v>
      </c>
      <c r="B159" s="33">
        <f>(discharge_hospital!B160+discharge_hospital!H160+discharge_hospital!N160)/3+(discharge_TestKits!B160+discharge_TestKits!G160)/2+(discharge_PPE!B160+discharge_PPE!E160+discharge_PPE!H160+discharge_PPE!K160+discharge_PPE!N160+discharge_PPE!Q160+discharge_PPE!T160+discharge_PPE!W160)/8+(discharge_Packaging!B160+discharge_Packaging!F160)/2</f>
        <v>317.91155612910018</v>
      </c>
      <c r="C159" s="20">
        <f>(discharge_hospital!C160+discharge_hospital!I160+discharge_hospital!O160)/3+(discharge_TestKits!C160+discharge_TestKits!H160)/2</f>
        <v>2.1289805052313344</v>
      </c>
      <c r="D159" s="20">
        <f>(discharge_hospital!D160+discharge_hospital!J160+discharge_hospital!P160)/3</f>
        <v>140.41092763455643</v>
      </c>
      <c r="E159" s="20">
        <f>(discharge_hospital!E160+discharge_hospital!K160+discharge_hospital!Q160)/3+(discharge_TestKits!D160+discharge_TestKits!I160)/2+(discharge_Packaging!C160+discharge_Packaging!G160)/2</f>
        <v>47.202667400865423</v>
      </c>
      <c r="F159" s="20">
        <f>(discharge_hospital!F160+discharge_hospital!L160+discharge_hospital!R160)/3+(discharge_Packaging!E160+discharge_Packaging!I160)/2</f>
        <v>84.602778807290861</v>
      </c>
      <c r="G159" s="34">
        <f>(discharge_hospital!G160+discharge_hospital!M160+discharge_hospital!S160)/3+(discharge_TestKits!F160+discharge_TestKits!K160)/2+(discharge_PPE!C160+discharge_PPE!F160+discharge_PPE!I160+discharge_PPE!L160+discharge_PPE!O160+discharge_PPE!R160+discharge_PPE!U160+discharge_PPE!X160)/8+(discharge_Packaging!D160+discharge_Packaging!H160)/2</f>
        <v>40.092945450349589</v>
      </c>
      <c r="H159" s="34">
        <f>(discharge_TestKits!E160+discharge_TestKits!J160)/2+(discharge_PPE!D160+discharge_PPE!G160+discharge_PPE!J160+discharge_PPE!M160+discharge_PPE!P160+discharge_PPE!S160+discharge_PPE!V160+discharge_PPE!Y160)/8</f>
        <v>3.4732563308065192</v>
      </c>
    </row>
    <row r="160" spans="1:8" ht="15">
      <c r="A160" s="5" t="s">
        <v>278</v>
      </c>
      <c r="B160" s="33">
        <f>(discharge_hospital!B161+discharge_hospital!H161+discharge_hospital!N161)/3+(discharge_TestKits!B161+discharge_TestKits!G161)/2+(discharge_PPE!B161+discharge_PPE!E161+discharge_PPE!H161+discharge_PPE!K161+discharge_PPE!N161+discharge_PPE!Q161+discharge_PPE!T161+discharge_PPE!W161)/8+(discharge_Packaging!B161+discharge_Packaging!F161)/2</f>
        <v>0</v>
      </c>
      <c r="C160" s="20">
        <f>(discharge_hospital!C161+discharge_hospital!I161+discharge_hospital!O161)/3+(discharge_TestKits!C161+discharge_TestKits!H161)/2</f>
        <v>0</v>
      </c>
      <c r="D160" s="20">
        <f>(discharge_hospital!D161+discharge_hospital!J161+discharge_hospital!P161)/3</f>
        <v>0</v>
      </c>
      <c r="E160" s="20">
        <f>(discharge_hospital!E161+discharge_hospital!K161+discharge_hospital!Q161)/3+(discharge_TestKits!D161+discharge_TestKits!I161)/2+(discharge_Packaging!C161+discharge_Packaging!G161)/2</f>
        <v>0</v>
      </c>
      <c r="F160" s="20">
        <f>(discharge_hospital!F161+discharge_hospital!L161+discharge_hospital!R161)/3+(discharge_Packaging!E161+discharge_Packaging!I161)/2</f>
        <v>0</v>
      </c>
      <c r="G160" s="34">
        <f>(discharge_hospital!G161+discharge_hospital!M161+discharge_hospital!S161)/3+(discharge_TestKits!F161+discharge_TestKits!K161)/2+(discharge_PPE!C161+discharge_PPE!F161+discharge_PPE!I161+discharge_PPE!L161+discharge_PPE!O161+discharge_PPE!R161+discharge_PPE!U161+discharge_PPE!X161)/8+(discharge_Packaging!D161+discharge_Packaging!H161)/2</f>
        <v>0</v>
      </c>
      <c r="H160" s="34">
        <f>(discharge_TestKits!E161+discharge_TestKits!J161)/2+(discharge_PPE!D161+discharge_PPE!G161+discharge_PPE!J161+discharge_PPE!M161+discharge_PPE!P161+discharge_PPE!S161+discharge_PPE!V161+discharge_PPE!Y161)/8</f>
        <v>0</v>
      </c>
    </row>
    <row r="161" spans="1:8" ht="15">
      <c r="A161" s="5" t="s">
        <v>280</v>
      </c>
      <c r="B161" s="33">
        <f>(discharge_hospital!B162+discharge_hospital!H162+discharge_hospital!N162)/3+(discharge_TestKits!B162+discharge_TestKits!G162)/2+(discharge_PPE!B162+discharge_PPE!E162+discharge_PPE!H162+discharge_PPE!K162+discharge_PPE!N162+discharge_PPE!Q162+discharge_PPE!T162+discharge_PPE!W162)/8+(discharge_Packaging!B162+discharge_Packaging!F162)/2</f>
        <v>6.6098184193264433E-3</v>
      </c>
      <c r="C161" s="20">
        <f>(discharge_hospital!C162+discharge_hospital!I162+discharge_hospital!O162)/3+(discharge_TestKits!C162+discharge_TestKits!H162)/2</f>
        <v>1.0010170673832781E-4</v>
      </c>
      <c r="D161" s="20">
        <f>(discharge_hospital!D162+discharge_hospital!J162+discharge_hospital!P162)/3</f>
        <v>1.1937659345396306E-3</v>
      </c>
      <c r="E161" s="20">
        <f>(discharge_hospital!E162+discharge_hospital!K162+discharge_hospital!Q162)/3+(discharge_TestKits!D162+discharge_TestKits!I162)/2+(discharge_Packaging!C162+discharge_Packaging!G162)/2</f>
        <v>4.0649384920007849E-4</v>
      </c>
      <c r="F161" s="20">
        <f>(discharge_hospital!F162+discharge_hospital!L162+discharge_hospital!R162)/3+(discharge_Packaging!E162+discharge_Packaging!I162)/2</f>
        <v>7.1928814237588745E-4</v>
      </c>
      <c r="G161" s="34">
        <f>(discharge_hospital!G162+discharge_hospital!M162+discharge_hospital!S162)/3+(discharge_TestKits!F162+discharge_TestKits!K162)/2+(discharge_PPE!C162+discharge_PPE!F162+discharge_PPE!I162+discharge_PPE!L162+discharge_PPE!O162+discharge_PPE!R162+discharge_PPE!U162+discharge_PPE!X162)/8+(discharge_Packaging!D162+discharge_Packaging!H162)/2</f>
        <v>3.5188183094963851E-3</v>
      </c>
      <c r="H161" s="34">
        <f>(discharge_TestKits!E162+discharge_TestKits!J162)/2+(discharge_PPE!D162+discharge_PPE!G162+discharge_PPE!J162+discharge_PPE!M162+discharge_PPE!P162+discharge_PPE!S162+discharge_PPE!V162+discharge_PPE!Y162)/8</f>
        <v>6.7135047697613451E-4</v>
      </c>
    </row>
    <row r="162" spans="1:8" ht="15">
      <c r="A162" s="5" t="s">
        <v>281</v>
      </c>
      <c r="B162" s="33">
        <f>(discharge_hospital!B163+discharge_hospital!H163+discharge_hospital!N163)/3+(discharge_TestKits!B163+discharge_TestKits!G163)/2+(discharge_PPE!B163+discharge_PPE!E163+discharge_PPE!H163+discharge_PPE!K163+discharge_PPE!N163+discharge_PPE!Q163+discharge_PPE!T163+discharge_PPE!W163)/8+(discharge_Packaging!B163+discharge_Packaging!F163)/2</f>
        <v>6.3256829855832725E-2</v>
      </c>
      <c r="C162" s="20">
        <f>(discharge_hospital!C163+discharge_hospital!I163+discharge_hospital!O163)/3+(discharge_TestKits!C163+discharge_TestKits!H163)/2</f>
        <v>4.8028477393739002E-4</v>
      </c>
      <c r="D162" s="20">
        <f>(discharge_hospital!D163+discharge_hospital!J163+discharge_hospital!P163)/3</f>
        <v>2.9686456220589158E-2</v>
      </c>
      <c r="E162" s="20">
        <f>(discharge_hospital!E163+discharge_hospital!K163+discharge_hospital!Q163)/3+(discharge_TestKits!D163+discharge_TestKits!I163)/2+(discharge_Packaging!C163+discharge_Packaging!G163)/2</f>
        <v>9.9861705849663661E-3</v>
      </c>
      <c r="F162" s="20">
        <f>(discharge_hospital!F163+discharge_hospital!L163+discharge_hospital!R163)/3+(discharge_Packaging!E163+discharge_Packaging!I163)/2</f>
        <v>1.7887258646863313E-2</v>
      </c>
      <c r="G162" s="34">
        <f>(discharge_hospital!G163+discharge_hospital!M163+discharge_hospital!S163)/3+(discharge_TestKits!F163+discharge_TestKits!K163)/2+(discharge_PPE!C163+discharge_PPE!F163+discharge_PPE!I163+discharge_PPE!L163+discharge_PPE!O163+discharge_PPE!R163+discharge_PPE!U163+discharge_PPE!X163)/8+(discharge_Packaging!D163+discharge_Packaging!H163)/2</f>
        <v>5.1373414107678218E-3</v>
      </c>
      <c r="H162" s="34">
        <f>(discharge_TestKits!E163+discharge_TestKits!J163)/2+(discharge_PPE!D163+discharge_PPE!G163+discharge_PPE!J163+discharge_PPE!M163+discharge_PPE!P163+discharge_PPE!S163+discharge_PPE!V163+discharge_PPE!Y163)/8</f>
        <v>7.9318218708669327E-5</v>
      </c>
    </row>
    <row r="163" spans="1:8" ht="15">
      <c r="A163" s="5" t="s">
        <v>282</v>
      </c>
      <c r="B163" s="33">
        <f>(discharge_hospital!B164+discharge_hospital!H164+discharge_hospital!N164)/3+(discharge_TestKits!B164+discharge_TestKits!G164)/2+(discharge_PPE!B164+discharge_PPE!E164+discharge_PPE!H164+discharge_PPE!K164+discharge_PPE!N164+discharge_PPE!Q164+discharge_PPE!T164+discharge_PPE!W164)/8+(discharge_Packaging!B164+discharge_Packaging!F164)/2</f>
        <v>1.3391643661625133E-2</v>
      </c>
      <c r="C163" s="20">
        <f>(discharge_hospital!C164+discharge_hospital!I164+discharge_hospital!O164)/3+(discharge_TestKits!C164+discharge_TestKits!H164)/2</f>
        <v>5.0079801233786359E-4</v>
      </c>
      <c r="D163" s="20">
        <f>(discharge_hospital!D164+discharge_hospital!J164+discharge_hospital!P164)/3</f>
        <v>1.3654126305643768E-3</v>
      </c>
      <c r="E163" s="20">
        <f>(discharge_hospital!E164+discharge_hospital!K164+discharge_hospital!Q164)/3+(discharge_TestKits!D164+discharge_TestKits!I164)/2+(discharge_Packaging!C164+discharge_Packaging!G164)/2</f>
        <v>4.8934170796125854E-4</v>
      </c>
      <c r="F163" s="20">
        <f>(discharge_hospital!F164+discharge_hospital!L164+discharge_hospital!R164)/3+(discharge_Packaging!E164+discharge_Packaging!I164)/2</f>
        <v>8.2271162729566046E-4</v>
      </c>
      <c r="G163" s="34">
        <f>(discharge_hospital!G164+discharge_hospital!M164+discharge_hospital!S164)/3+(discharge_TestKits!F164+discharge_TestKits!K164)/2+(discharge_PPE!C164+discharge_PPE!F164+discharge_PPE!I164+discharge_PPE!L164+discharge_PPE!O164+discharge_PPE!R164+discharge_PPE!U164+discharge_PPE!X164)/8+(discharge_Packaging!D164+discharge_Packaging!H164)/2</f>
        <v>8.4967370182333028E-3</v>
      </c>
      <c r="H163" s="34">
        <f>(discharge_TestKits!E164+discharge_TestKits!J164)/2+(discharge_PPE!D164+discharge_PPE!G164+discharge_PPE!J164+discharge_PPE!M164+discharge_PPE!P164+discharge_PPE!S164+discharge_PPE!V164+discharge_PPE!Y164)/8</f>
        <v>1.7166426652326719E-3</v>
      </c>
    </row>
    <row r="164" spans="1:8" ht="15">
      <c r="A164" s="5" t="s">
        <v>284</v>
      </c>
      <c r="B164" s="33">
        <f>(discharge_hospital!B165+discharge_hospital!H165+discharge_hospital!N165)/3+(discharge_TestKits!B165+discharge_TestKits!G165)/2+(discharge_PPE!B165+discharge_PPE!E165+discharge_PPE!H165+discharge_PPE!K165+discharge_PPE!N165+discharge_PPE!Q165+discharge_PPE!T165+discharge_PPE!W165)/8+(discharge_Packaging!B165+discharge_Packaging!F165)/2</f>
        <v>0.1948247287402306</v>
      </c>
      <c r="C164" s="20">
        <f>(discharge_hospital!C165+discharge_hospital!I165+discharge_hospital!O165)/3+(discharge_TestKits!C165+discharge_TestKits!H165)/2</f>
        <v>1.3142174261441028E-3</v>
      </c>
      <c r="D164" s="20">
        <f>(discharge_hospital!D165+discharge_hospital!J165+discharge_hospital!P165)/3</f>
        <v>8.8803548938022933E-2</v>
      </c>
      <c r="E164" s="20">
        <f>(discharge_hospital!E165+discharge_hospital!K165+discharge_hospital!Q165)/3+(discharge_TestKits!D165+discharge_TestKits!I165)/2+(discharge_Packaging!C165+discharge_Packaging!G165)/2</f>
        <v>3.3472330249152152E-2</v>
      </c>
      <c r="F164" s="20">
        <f>(discharge_hospital!F165+discharge_hospital!L165+discharge_hospital!R165)/3+(discharge_Packaging!E165+discharge_Packaging!I165)/2</f>
        <v>5.3565179192016546E-2</v>
      </c>
      <c r="G164" s="34">
        <f>(discharge_hospital!G165+discharge_hospital!M165+discharge_hospital!S165)/3+(discharge_TestKits!F165+discharge_TestKits!K165)/2+(discharge_PPE!C165+discharge_PPE!F165+discharge_PPE!I165+discharge_PPE!L165+discharge_PPE!O165+discharge_PPE!R165+discharge_PPE!U165+discharge_PPE!X165)/8+(discharge_Packaging!D165+discharge_Packaging!H165)/2</f>
        <v>1.7234381151900895E-2</v>
      </c>
      <c r="H164" s="34">
        <f>(discharge_TestKits!E165+discharge_TestKits!J165)/2+(discharge_PPE!D165+discharge_PPE!G165+discharge_PPE!J165+discharge_PPE!M165+discharge_PPE!P165+discharge_PPE!S165+discharge_PPE!V165+discharge_PPE!Y165)/8</f>
        <v>4.3507178299397173E-4</v>
      </c>
    </row>
    <row r="165" spans="1:8" ht="15">
      <c r="A165" s="5" t="s">
        <v>286</v>
      </c>
      <c r="B165" s="33">
        <f>(discharge_hospital!B166+discharge_hospital!H166+discharge_hospital!N166)/3+(discharge_TestKits!B166+discharge_TestKits!G166)/2+(discharge_PPE!B166+discharge_PPE!E166+discharge_PPE!H166+discharge_PPE!K166+discharge_PPE!N166+discharge_PPE!Q166+discharge_PPE!T166+discharge_PPE!W166)/8+(discharge_Packaging!B166+discharge_Packaging!F166)/2</f>
        <v>2.1096224516207185E-2</v>
      </c>
      <c r="C165" s="20">
        <f>(discharge_hospital!C166+discharge_hospital!I166+discharge_hospital!O166)/3+(discharge_TestKits!C166+discharge_TestKits!H166)/2</f>
        <v>1.2761763278231061E-4</v>
      </c>
      <c r="D165" s="20">
        <f>(discharge_hospital!D166+discharge_hospital!J166+discharge_hospital!P166)/3</f>
        <v>8.2025198759269127E-3</v>
      </c>
      <c r="E165" s="20">
        <f>(discharge_hospital!E166+discharge_hospital!K166+discharge_hospital!Q166)/3+(discharge_TestKits!D166+discharge_TestKits!I166)/2+(discharge_Packaging!C166+discharge_Packaging!G166)/2</f>
        <v>2.7576885936698679E-3</v>
      </c>
      <c r="F165" s="20">
        <f>(discharge_hospital!F166+discharge_hospital!L166+discharge_hospital!R166)/3+(discharge_Packaging!E166+discharge_Packaging!I166)/2</f>
        <v>4.9423217011398939E-3</v>
      </c>
      <c r="G165" s="34">
        <f>(discharge_hospital!G166+discharge_hospital!M166+discharge_hospital!S166)/3+(discharge_TestKits!F166+discharge_TestKits!K166)/2+(discharge_PPE!C166+discharge_PPE!F166+discharge_PPE!I166+discharge_PPE!L166+discharge_PPE!O166+discharge_PPE!R166+discharge_PPE!U166+discharge_PPE!X166)/8+(discharge_Packaging!D166+discharge_Packaging!H166)/2</f>
        <v>4.4467279886550408E-3</v>
      </c>
      <c r="H165" s="34">
        <f>(discharge_TestKits!E166+discharge_TestKits!J166)/2+(discharge_PPE!D166+discharge_PPE!G166+discharge_PPE!J166+discharge_PPE!M166+discharge_PPE!P166+discharge_PPE!S166+discharge_PPE!V166+discharge_PPE!Y166)/8</f>
        <v>6.1934872403316213E-4</v>
      </c>
    </row>
    <row r="166" spans="1:8" ht="15">
      <c r="A166" s="5" t="s">
        <v>289</v>
      </c>
      <c r="B166" s="33">
        <f>(discharge_hospital!B167+discharge_hospital!H167+discharge_hospital!N167)/3+(discharge_TestKits!B167+discharge_TestKits!G167)/2+(discharge_PPE!B167+discharge_PPE!E167+discharge_PPE!H167+discharge_PPE!K167+discharge_PPE!N167+discharge_PPE!Q167+discharge_PPE!T167+discharge_PPE!W167)/8+(discharge_Packaging!B167+discharge_Packaging!F167)/2</f>
        <v>7.0553326738661912</v>
      </c>
      <c r="C166" s="20">
        <f>(discharge_hospital!C167+discharge_hospital!I167+discharge_hospital!O167)/3+(discharge_TestKits!C167+discharge_TestKits!H167)/2</f>
        <v>4.313067485797047E-3</v>
      </c>
      <c r="D166" s="20">
        <f>(discharge_hospital!D167+discharge_hospital!J167+discharge_hospital!P167)/3</f>
        <v>4.2117940920415153E-2</v>
      </c>
      <c r="E166" s="20">
        <f>(discharge_hospital!E167+discharge_hospital!K167+discharge_hospital!Q167)/3+(discharge_TestKits!D167+discharge_TestKits!I167)/2+(discharge_Packaging!C167+discharge_Packaging!G167)/2</f>
        <v>3.4742870582149092</v>
      </c>
      <c r="F166" s="20">
        <f>(discharge_hospital!F167+discharge_hospital!L167+discharge_hospital!R167)/3+(discharge_Packaging!E167+discharge_Packaging!I167)/2</f>
        <v>8.0566142281150083E-2</v>
      </c>
      <c r="G166" s="34">
        <f>(discharge_hospital!G167+discharge_hospital!M167+discharge_hospital!S167)/3+(discharge_TestKits!F167+discharge_TestKits!K167)/2+(discharge_PPE!C167+discharge_PPE!F167+discharge_PPE!I167+discharge_PPE!L167+discharge_PPE!O167+discharge_PPE!R167+discharge_PPE!U167+discharge_PPE!X167)/8+(discharge_Packaging!D167+discharge_Packaging!H167)/2</f>
        <v>3.0051853749961577</v>
      </c>
      <c r="H166" s="34">
        <f>(discharge_TestKits!E167+discharge_TestKits!J167)/2+(discharge_PPE!D167+discharge_PPE!G167+discharge_PPE!J167+discharge_PPE!M167+discharge_PPE!P167+discharge_PPE!S167+discharge_PPE!V167+discharge_PPE!Y167)/8</f>
        <v>0.44886308996776259</v>
      </c>
    </row>
    <row r="167" spans="1:8" ht="15">
      <c r="A167" s="5" t="s">
        <v>290</v>
      </c>
      <c r="B167" s="33">
        <f>(discharge_hospital!B168+discharge_hospital!H168+discharge_hospital!N168)/3+(discharge_TestKits!B168+discharge_TestKits!G168)/2+(discharge_PPE!B168+discharge_PPE!E168+discharge_PPE!H168+discharge_PPE!K168+discharge_PPE!N168+discharge_PPE!Q168+discharge_PPE!T168+discharge_PPE!W168)/8+(discharge_Packaging!B168+discharge_Packaging!F168)/2</f>
        <v>5.052773360248633E-3</v>
      </c>
      <c r="C167" s="20">
        <f>(discharge_hospital!C168+discharge_hospital!I168+discharge_hospital!O168)/3+(discharge_TestKits!C168+discharge_TestKits!H168)/2</f>
        <v>3.8351010947104035E-5</v>
      </c>
      <c r="D167" s="20">
        <f>(discharge_hospital!D168+discharge_hospital!J168+discharge_hospital!P168)/3</f>
        <v>2.3797488324426076E-3</v>
      </c>
      <c r="E167" s="20">
        <f>(discharge_hospital!E168+discharge_hospital!K168+discharge_hospital!Q168)/3+(discharge_TestKits!D168+discharge_TestKits!I168)/2+(discharge_Packaging!C168+discharge_Packaging!G168)/2</f>
        <v>8.0571222052266652E-4</v>
      </c>
      <c r="F167" s="20">
        <f>(discharge_hospital!F168+discharge_hospital!L168+discharge_hospital!R168)/3+(discharge_Packaging!E168+discharge_Packaging!I168)/2</f>
        <v>1.4339753484587945E-3</v>
      </c>
      <c r="G167" s="34">
        <f>(discharge_hospital!G168+discharge_hospital!M168+discharge_hospital!S168)/3+(discharge_TestKits!F168+discharge_TestKits!K168)/2+(discharge_PPE!C168+discharge_PPE!F168+discharge_PPE!I168+discharge_PPE!L168+discharge_PPE!O168+discharge_PPE!R168+discharge_PPE!U168+discharge_PPE!X168)/8+(discharge_Packaging!D168+discharge_Packaging!H168)/2</f>
        <v>3.9265736799016588E-4</v>
      </c>
      <c r="H167" s="34">
        <f>(discharge_TestKits!E168+discharge_TestKits!J168)/2+(discharge_PPE!D168+discharge_PPE!G168+discharge_PPE!J168+discharge_PPE!M168+discharge_PPE!P168+discharge_PPE!S168+discharge_PPE!V168+discharge_PPE!Y168)/8</f>
        <v>2.3285798872936452E-6</v>
      </c>
    </row>
    <row r="168" spans="1:8" ht="15">
      <c r="A168" s="5" t="s">
        <v>291</v>
      </c>
      <c r="B168" s="33">
        <f>(discharge_hospital!B169+discharge_hospital!H169+discharge_hospital!N169)/3+(discharge_TestKits!B169+discharge_TestKits!G169)/2+(discharge_PPE!B169+discharge_PPE!E169+discharge_PPE!H169+discharge_PPE!K169+discharge_PPE!N169+discharge_PPE!Q169+discharge_PPE!T169+discharge_PPE!W169)/8+(discharge_Packaging!B169+discharge_Packaging!F169)/2</f>
        <v>1.6460922774107774E-2</v>
      </c>
      <c r="C168" s="20">
        <f>(discharge_hospital!C169+discharge_hospital!I169+discharge_hospital!O169)/3+(discharge_TestKits!C169+discharge_TestKits!H169)/2</f>
        <v>7.2407881461028896E-5</v>
      </c>
      <c r="D168" s="20">
        <f>(discharge_hospital!D169+discharge_hospital!J169+discharge_hospital!P169)/3</f>
        <v>4.075713079809285E-3</v>
      </c>
      <c r="E168" s="20">
        <f>(discharge_hospital!E169+discharge_hospital!K169+discharge_hospital!Q169)/3+(discharge_TestKits!D169+discharge_TestKits!I169)/2+(discharge_Packaging!C169+discharge_Packaging!G169)/2</f>
        <v>1.3708236800831818E-3</v>
      </c>
      <c r="F168" s="20">
        <f>(discharge_hospital!F169+discharge_hospital!L169+discharge_hospital!R169)/3+(discharge_Packaging!E169+discharge_Packaging!I169)/2</f>
        <v>2.4557679233523171E-3</v>
      </c>
      <c r="G168" s="34">
        <f>(discharge_hospital!G169+discharge_hospital!M169+discharge_hospital!S169)/3+(discharge_TestKits!F169+discharge_TestKits!K169)/2+(discharge_PPE!C169+discharge_PPE!F169+discharge_PPE!I169+discharge_PPE!L169+discharge_PPE!O169+discharge_PPE!R169+discharge_PPE!U169+discharge_PPE!X169)/8+(discharge_Packaging!D169+discharge_Packaging!H169)/2</f>
        <v>7.1922710499711167E-3</v>
      </c>
      <c r="H168" s="34">
        <f>(discharge_TestKits!E169+discharge_TestKits!J169)/2+(discharge_PPE!D169+discharge_PPE!G169+discharge_PPE!J169+discharge_PPE!M169+discharge_PPE!P169+discharge_PPE!S169+discharge_PPE!V169+discharge_PPE!Y169)/8</f>
        <v>1.2939391594308433E-3</v>
      </c>
    </row>
    <row r="169" spans="1:8" ht="15">
      <c r="A169" s="5" t="s">
        <v>293</v>
      </c>
      <c r="B169" s="33">
        <f>(discharge_hospital!B170+discharge_hospital!H170+discharge_hospital!N170)/3+(discharge_TestKits!B170+discharge_TestKits!G170)/2+(discharge_PPE!B170+discharge_PPE!E170+discharge_PPE!H170+discharge_PPE!K170+discharge_PPE!N170+discharge_PPE!Q170+discharge_PPE!T170+discharge_PPE!W170)/8+(discharge_Packaging!B170+discharge_Packaging!F170)/2</f>
        <v>1.0245873066977826</v>
      </c>
      <c r="C169" s="20">
        <f>(discharge_hospital!C170+discharge_hospital!I170+discharge_hospital!O170)/3+(discharge_TestKits!C170+discharge_TestKits!H170)/2</f>
        <v>5.8799953029647365E-3</v>
      </c>
      <c r="D169" s="20">
        <f>(discharge_hospital!D170+discharge_hospital!J170+discharge_hospital!P170)/3</f>
        <v>0.32246217038463437</v>
      </c>
      <c r="E169" s="20">
        <f>(discharge_hospital!E170+discharge_hospital!K170+discharge_hospital!Q170)/3+(discharge_TestKits!D170+discharge_TestKits!I170)/2+(discharge_Packaging!C170+discharge_Packaging!G170)/2</f>
        <v>0.10846634732072714</v>
      </c>
      <c r="F169" s="20">
        <f>(discharge_hospital!F170+discharge_hospital!L170+discharge_hospital!R170)/3+(discharge_Packaging!E170+discharge_Packaging!I170)/2</f>
        <v>0.19429538807530822</v>
      </c>
      <c r="G169" s="34">
        <f>(discharge_hospital!G170+discharge_hospital!M170+discharge_hospital!S170)/3+(discharge_TestKits!F170+discharge_TestKits!K170)/2+(discharge_PPE!C170+discharge_PPE!F170+discharge_PPE!I170+discharge_PPE!L170+discharge_PPE!O170+discharge_PPE!R170+discharge_PPE!U170+discharge_PPE!X170)/8+(discharge_Packaging!D170+discharge_Packaging!H170)/2</f>
        <v>0.33694893015764754</v>
      </c>
      <c r="H169" s="34">
        <f>(discharge_TestKits!E170+discharge_TestKits!J170)/2+(discharge_PPE!D170+discharge_PPE!G170+discharge_PPE!J170+discharge_PPE!M170+discharge_PPE!P170+discharge_PPE!S170+discharge_PPE!V170+discharge_PPE!Y170)/8</f>
        <v>5.6534475456500657E-2</v>
      </c>
    </row>
    <row r="170" spans="1:8" ht="15">
      <c r="A170" s="5" t="s">
        <v>295</v>
      </c>
      <c r="B170" s="33">
        <f>(discharge_hospital!B171+discharge_hospital!H171+discharge_hospital!N171)/3+(discharge_TestKits!B171+discharge_TestKits!G171)/2+(discharge_PPE!B171+discharge_PPE!E171+discharge_PPE!H171+discharge_PPE!K171+discharge_PPE!N171+discharge_PPE!Q171+discharge_PPE!T171+discharge_PPE!W171)/8+(discharge_Packaging!B171+discharge_Packaging!F171)/2</f>
        <v>0</v>
      </c>
      <c r="C170" s="20">
        <f>(discharge_hospital!C171+discharge_hospital!I171+discharge_hospital!O171)/3+(discharge_TestKits!C171+discharge_TestKits!H171)/2</f>
        <v>0</v>
      </c>
      <c r="D170" s="20">
        <f>(discharge_hospital!D171+discharge_hospital!J171+discharge_hospital!P171)/3</f>
        <v>0</v>
      </c>
      <c r="E170" s="20">
        <f>(discharge_hospital!E171+discharge_hospital!K171+discharge_hospital!Q171)/3+(discharge_TestKits!D171+discharge_TestKits!I171)/2+(discharge_Packaging!C171+discharge_Packaging!G171)/2</f>
        <v>0</v>
      </c>
      <c r="F170" s="20">
        <f>(discharge_hospital!F171+discharge_hospital!L171+discharge_hospital!R171)/3+(discharge_Packaging!E171+discharge_Packaging!I171)/2</f>
        <v>0</v>
      </c>
      <c r="G170" s="34">
        <f>(discharge_hospital!G171+discharge_hospital!M171+discharge_hospital!S171)/3+(discharge_TestKits!F171+discharge_TestKits!K171)/2+(discharge_PPE!C171+discharge_PPE!F171+discharge_PPE!I171+discharge_PPE!L171+discharge_PPE!O171+discharge_PPE!R171+discharge_PPE!U171+discharge_PPE!X171)/8+(discharge_Packaging!D171+discharge_Packaging!H171)/2</f>
        <v>0</v>
      </c>
      <c r="H170" s="34">
        <f>(discharge_TestKits!E171+discharge_TestKits!J171)/2+(discharge_PPE!D171+discharge_PPE!G171+discharge_PPE!J171+discharge_PPE!M171+discharge_PPE!P171+discharge_PPE!S171+discharge_PPE!V171+discharge_PPE!Y171)/8</f>
        <v>0</v>
      </c>
    </row>
    <row r="171" spans="1:8" ht="15">
      <c r="A171" s="5" t="s">
        <v>296</v>
      </c>
      <c r="B171" s="33">
        <f>(discharge_hospital!B172+discharge_hospital!H172+discharge_hospital!N172)/3+(discharge_TestKits!B172+discharge_TestKits!G172)/2+(discharge_PPE!B172+discharge_PPE!E172+discharge_PPE!H172+discharge_PPE!K172+discharge_PPE!N172+discharge_PPE!Q172+discharge_PPE!T172+discharge_PPE!W172)/8+(discharge_Packaging!B172+discharge_Packaging!F172)/2</f>
        <v>6.3712061250245818E-4</v>
      </c>
      <c r="C171" s="20">
        <f>(discharge_hospital!C172+discharge_hospital!I172+discharge_hospital!O172)/3+(discharge_TestKits!C172+discharge_TestKits!H172)/2</f>
        <v>4.3156764302842163E-6</v>
      </c>
      <c r="D171" s="20">
        <f>(discharge_hospital!D172+discharge_hospital!J172+discharge_hospital!P172)/3</f>
        <v>2.9161642164634774E-4</v>
      </c>
      <c r="E171" s="20">
        <f>(discharge_hospital!E172+discharge_hospital!K172+discharge_hospital!Q172)/3+(discharge_TestKits!D172+discharge_TestKits!I172)/2+(discharge_Packaging!C172+discharge_Packaging!G172)/2</f>
        <v>1.0750526227734038E-4</v>
      </c>
      <c r="F171" s="20">
        <f>(discharge_hospital!F172+discharge_hospital!L172+discharge_hospital!R172)/3+(discharge_Packaging!E172+discharge_Packaging!I172)/2</f>
        <v>1.7586086214375229E-4</v>
      </c>
      <c r="G171" s="34">
        <f>(discharge_hospital!G172+discharge_hospital!M172+discharge_hospital!S172)/3+(discharge_TestKits!F172+discharge_TestKits!K172)/2+(discharge_PPE!C172+discharge_PPE!F172+discharge_PPE!I172+discharge_PPE!L172+discharge_PPE!O172+discharge_PPE!R172+discharge_PPE!U172+discharge_PPE!X172)/8+(discharge_Packaging!D172+discharge_Packaging!H172)/2</f>
        <v>5.6342877996430853E-5</v>
      </c>
      <c r="H171" s="34">
        <f>(discharge_TestKits!E172+discharge_TestKits!J172)/2+(discharge_PPE!D172+discharge_PPE!G172+discharge_PPE!J172+discharge_PPE!M172+discharge_PPE!P172+discharge_PPE!S172+discharge_PPE!V172+discharge_PPE!Y172)/8</f>
        <v>1.4795120083026399E-6</v>
      </c>
    </row>
    <row r="172" spans="1:8" ht="15">
      <c r="A172" s="5" t="s">
        <v>297</v>
      </c>
      <c r="B172" s="33">
        <f>(discharge_hospital!B173+discharge_hospital!H173+discharge_hospital!N173)/3+(discharge_TestKits!B173+discharge_TestKits!G173)/2+(discharge_PPE!B173+discharge_PPE!E173+discharge_PPE!H173+discharge_PPE!K173+discharge_PPE!N173+discharge_PPE!Q173+discharge_PPE!T173+discharge_PPE!W173)/8+(discharge_Packaging!B173+discharge_Packaging!F173)/2</f>
        <v>1.5470044876519222</v>
      </c>
      <c r="C172" s="20">
        <f>(discharge_hospital!C173+discharge_hospital!I173+discharge_hospital!O173)/3+(discharge_TestKits!C173+discharge_TestKits!H173)/2</f>
        <v>9.2852907217450317E-3</v>
      </c>
      <c r="D172" s="20">
        <f>(discharge_hospital!D173+discharge_hospital!J173+discharge_hospital!P173)/3</f>
        <v>0.58880840505200005</v>
      </c>
      <c r="E172" s="20">
        <f>(discharge_hospital!E173+discharge_hospital!K173+discharge_hospital!Q173)/3+(discharge_TestKits!D173+discharge_TestKits!I173)/2+(discharge_Packaging!C173+discharge_Packaging!G173)/2</f>
        <v>0.19796534489037379</v>
      </c>
      <c r="F172" s="20">
        <f>(discharge_hospital!F173+discharge_hospital!L173+discharge_hospital!R173)/3+(discharge_Packaging!E173+discharge_Packaging!I173)/2</f>
        <v>0.35477884870997883</v>
      </c>
      <c r="G172" s="34">
        <f>(discharge_hospital!G173+discharge_hospital!M173+discharge_hospital!S173)/3+(discharge_TestKits!F173+discharge_TestKits!K173)/2+(discharge_PPE!C173+discharge_PPE!F173+discharge_PPE!I173+discharge_PPE!L173+discharge_PPE!O173+discharge_PPE!R173+discharge_PPE!U173+discharge_PPE!X173)/8+(discharge_Packaging!D173+discharge_Packaging!H173)/2</f>
        <v>0.34632641207079318</v>
      </c>
      <c r="H172" s="34">
        <f>(discharge_TestKits!E173+discharge_TestKits!J173)/2+(discharge_PPE!D173+discharge_PPE!G173+discharge_PPE!J173+discharge_PPE!M173+discharge_PPE!P173+discharge_PPE!S173+discharge_PPE!V173+discharge_PPE!Y173)/8</f>
        <v>4.9840186207031421E-2</v>
      </c>
    </row>
    <row r="173" spans="1:8" ht="15">
      <c r="A173" s="5" t="s">
        <v>298</v>
      </c>
      <c r="B173" s="33">
        <f>(discharge_hospital!B174+discharge_hospital!H174+discharge_hospital!N174)/3+(discharge_TestKits!B174+discharge_TestKits!G174)/2+(discharge_PPE!B174+discharge_PPE!E174+discharge_PPE!H174+discharge_PPE!K174+discharge_PPE!N174+discharge_PPE!Q174+discharge_PPE!T174+discharge_PPE!W174)/8+(discharge_Packaging!B174+discharge_Packaging!F174)/2</f>
        <v>138.3439982584826</v>
      </c>
      <c r="C173" s="20">
        <f>(discharge_hospital!C174+discharge_hospital!I174+discharge_hospital!O174)/3+(discharge_TestKits!C174+discharge_TestKits!H174)/2</f>
        <v>1.0042654991291524</v>
      </c>
      <c r="D173" s="20">
        <f>(discharge_hospital!D174+discharge_hospital!J174+discharge_hospital!P174)/3</f>
        <v>63.756828102439044</v>
      </c>
      <c r="E173" s="20">
        <f>(discharge_hospital!E174+discharge_hospital!K174+discharge_hospital!Q174)/3+(discharge_TestKits!D174+discharge_TestKits!I174)/2+(discharge_Packaging!C174+discharge_Packaging!G174)/2</f>
        <v>21.452230787493349</v>
      </c>
      <c r="F173" s="20">
        <f>(discharge_hospital!F174+discharge_hospital!L174+discharge_hospital!R174)/3+(discharge_Packaging!E174+discharge_Packaging!I174)/2</f>
        <v>38.416109336908136</v>
      </c>
      <c r="G173" s="34">
        <f>(discharge_hospital!G174+discharge_hospital!M174+discharge_hospital!S174)/3+(discharge_TestKits!F174+discharge_TestKits!K174)/2+(discharge_PPE!C174+discharge_PPE!F174+discharge_PPE!I174+discharge_PPE!L174+discharge_PPE!O174+discharge_PPE!R174+discharge_PPE!U174+discharge_PPE!X174)/8+(discharge_Packaging!D174+discharge_Packaging!H174)/2</f>
        <v>13.133965255316333</v>
      </c>
      <c r="H173" s="34">
        <f>(discharge_TestKits!E174+discharge_TestKits!J174)/2+(discharge_PPE!D174+discharge_PPE!G174+discharge_PPE!J174+discharge_PPE!M174+discharge_PPE!P174+discharge_PPE!S174+discharge_PPE!V174+discharge_PPE!Y174)/8</f>
        <v>0.58059927719657256</v>
      </c>
    </row>
    <row r="174" spans="1:8" ht="15">
      <c r="A174" s="5" t="s">
        <v>300</v>
      </c>
      <c r="B174" s="33">
        <f>(discharge_hospital!B175+discharge_hospital!H175+discharge_hospital!N175)/3+(discharge_TestKits!B175+discharge_TestKits!G175)/2+(discharge_PPE!B175+discharge_PPE!E175+discharge_PPE!H175+discharge_PPE!K175+discharge_PPE!N175+discharge_PPE!Q175+discharge_PPE!T175+discharge_PPE!W175)/8+(discharge_Packaging!B175+discharge_Packaging!F175)/2</f>
        <v>10.28594907576206</v>
      </c>
      <c r="C174" s="20">
        <f>(discharge_hospital!C175+discharge_hospital!I175+discharge_hospital!O175)/3+(discharge_TestKits!C175+discharge_TestKits!H175)/2</f>
        <v>8.48409405719842E-2</v>
      </c>
      <c r="D174" s="20">
        <f>(discharge_hospital!D175+discharge_hospital!J175+discharge_hospital!P175)/3</f>
        <v>4.8072355970814682</v>
      </c>
      <c r="E174" s="20">
        <f>(discharge_hospital!E175+discharge_hospital!K175+discharge_hospital!Q175)/3+(discharge_TestKits!D175+discharge_TestKits!I175)/2+(discharge_Packaging!C175+discharge_Packaging!G175)/2</f>
        <v>1.6220735934890542</v>
      </c>
      <c r="F174" s="20">
        <f>(discharge_hospital!F175+discharge_hospital!L175+discharge_hospital!R175)/3+(discharge_Packaging!E175+discharge_Packaging!I175)/2</f>
        <v>2.8966209750994651</v>
      </c>
      <c r="G174" s="34">
        <f>(discharge_hospital!G175+discharge_hospital!M175+discharge_hospital!S175)/3+(discharge_TestKits!F175+discharge_TestKits!K175)/2+(discharge_PPE!C175+discharge_PPE!F175+discharge_PPE!I175+discharge_PPE!L175+discharge_PPE!O175+discharge_PPE!R175+discharge_PPE!U175+discharge_PPE!X175)/8+(discharge_Packaging!D175+discharge_Packaging!H175)/2</f>
        <v>0.85647778740477942</v>
      </c>
      <c r="H174" s="34">
        <f>(discharge_TestKits!E175+discharge_TestKits!J175)/2+(discharge_PPE!D175+discharge_PPE!G175+discharge_PPE!J175+discharge_PPE!M175+discharge_PPE!P175+discharge_PPE!S175+discharge_PPE!V175+discharge_PPE!Y175)/8</f>
        <v>1.8700182115308519E-2</v>
      </c>
    </row>
    <row r="175" spans="1:8" ht="15">
      <c r="A175" s="5" t="s">
        <v>301</v>
      </c>
      <c r="B175" s="33">
        <f>(discharge_hospital!B176+discharge_hospital!H176+discharge_hospital!N176)/3+(discharge_TestKits!B176+discharge_TestKits!G176)/2+(discharge_PPE!B176+discharge_PPE!E176+discharge_PPE!H176+discharge_PPE!K176+discharge_PPE!N176+discharge_PPE!Q176+discharge_PPE!T176+discharge_PPE!W176)/8+(discharge_Packaging!B176+discharge_Packaging!F176)/2</f>
        <v>2.6088395466459997</v>
      </c>
      <c r="C175" s="20">
        <f>(discharge_hospital!C176+discharge_hospital!I176+discharge_hospital!O176)/3+(discharge_TestKits!C176+discharge_TestKits!H176)/2</f>
        <v>2.151832556320888E-2</v>
      </c>
      <c r="D175" s="20">
        <f>(discharge_hospital!D176+discharge_hospital!J176+discharge_hospital!P176)/3</f>
        <v>1.2192658395775087</v>
      </c>
      <c r="E175" s="20">
        <f>(discharge_hospital!E176+discharge_hospital!K176+discharge_hospital!Q176)/3+(discharge_TestKits!D176+discharge_TestKits!I176)/2+(discharge_Packaging!C176+discharge_Packaging!G176)/2</f>
        <v>0.41140877784784419</v>
      </c>
      <c r="F175" s="20">
        <f>(discharge_hospital!F176+discharge_hospital!L176+discharge_hospital!R176)/3+(discharge_Packaging!E176+discharge_Packaging!I176)/2</f>
        <v>0.73467400001918792</v>
      </c>
      <c r="G175" s="34">
        <f>(discharge_hospital!G176+discharge_hospital!M176+discharge_hospital!S176)/3+(discharge_TestKits!F176+discharge_TestKits!K176)/2+(discharge_PPE!C176+discharge_PPE!F176+discharge_PPE!I176+discharge_PPE!L176+discharge_PPE!O176+discharge_PPE!R176+discharge_PPE!U176+discharge_PPE!X176)/8+(discharge_Packaging!D176+discharge_Packaging!H176)/2</f>
        <v>0.21722965048219545</v>
      </c>
      <c r="H175" s="34">
        <f>(discharge_TestKits!E176+discharge_TestKits!J176)/2+(discharge_PPE!D176+discharge_PPE!G176+discharge_PPE!J176+discharge_PPE!M176+discharge_PPE!P176+discharge_PPE!S176+discharge_PPE!V176+discharge_PPE!Y176)/8</f>
        <v>4.7429531560542696E-3</v>
      </c>
    </row>
    <row r="176" spans="1:8" ht="15">
      <c r="A176" s="5" t="s">
        <v>302</v>
      </c>
      <c r="B176" s="33">
        <f>(discharge_hospital!B177+discharge_hospital!H177+discharge_hospital!N177)/3+(discharge_TestKits!B177+discharge_TestKits!G177)/2+(discharge_PPE!B177+discharge_PPE!E177+discharge_PPE!H177+discharge_PPE!K177+discharge_PPE!N177+discharge_PPE!Q177+discharge_PPE!T177+discharge_PPE!W177)/8+(discharge_Packaging!B177+discharge_Packaging!F177)/2</f>
        <v>6.2981502132159944E-2</v>
      </c>
      <c r="C176" s="20">
        <f>(discharge_hospital!C177+discharge_hospital!I177+discharge_hospital!O177)/3+(discharge_TestKits!C177+discharge_TestKits!H177)/2</f>
        <v>4.3924384312075748E-4</v>
      </c>
      <c r="D176" s="20">
        <f>(discharge_hospital!D177+discharge_hospital!J177+discharge_hospital!P177)/3</f>
        <v>2.8042702554238824E-2</v>
      </c>
      <c r="E176" s="20">
        <f>(discharge_hospital!E177+discharge_hospital!K177+discharge_hospital!Q177)/3+(discharge_TestKits!D177+discharge_TestKits!I177)/2+(discharge_Packaging!C177+discharge_Packaging!G177)/2</f>
        <v>9.4523517857845948E-3</v>
      </c>
      <c r="F176" s="20">
        <f>(discharge_hospital!F177+discharge_hospital!L177+discharge_hospital!R177)/3+(discharge_Packaging!E177+discharge_Packaging!I177)/2</f>
        <v>1.6897151890463546E-2</v>
      </c>
      <c r="G176" s="34">
        <f>(discharge_hospital!G177+discharge_hospital!M177+discharge_hospital!S177)/3+(discharge_TestKits!F177+discharge_TestKits!K177)/2+(discharge_PPE!C177+discharge_PPE!F177+discharge_PPE!I177+discharge_PPE!L177+discharge_PPE!O177+discharge_PPE!R177+discharge_PPE!U177+discharge_PPE!X177)/8+(discharge_Packaging!D177+discharge_Packaging!H177)/2</f>
        <v>7.5461557083394684E-3</v>
      </c>
      <c r="H176" s="34">
        <f>(discharge_TestKits!E177+discharge_TestKits!J177)/2+(discharge_PPE!D177+discharge_PPE!G177+discharge_PPE!J177+discharge_PPE!M177+discharge_PPE!P177+discharge_PPE!S177+discharge_PPE!V177+discharge_PPE!Y177)/8</f>
        <v>6.0389635021276323E-4</v>
      </c>
    </row>
    <row r="177" spans="1:8" ht="15">
      <c r="A177" s="5" t="s">
        <v>304</v>
      </c>
      <c r="B177" s="33">
        <f>(discharge_hospital!B178+discharge_hospital!H178+discharge_hospital!N178)/3+(discharge_TestKits!B178+discharge_TestKits!G178)/2+(discharge_PPE!B178+discharge_PPE!E178+discharge_PPE!H178+discharge_PPE!K178+discharge_PPE!N178+discharge_PPE!Q178+discharge_PPE!T178+discharge_PPE!W178)/8+(discharge_Packaging!B178+discharge_Packaging!F178)/2</f>
        <v>2.920670977667315</v>
      </c>
      <c r="C177" s="20">
        <f>(discharge_hospital!C178+discharge_hospital!I178+discharge_hospital!O178)/3+(discharge_TestKits!C178+discharge_TestKits!H178)/2</f>
        <v>1.7230028147016428E-2</v>
      </c>
      <c r="D177" s="20">
        <f>(discharge_hospital!D178+discharge_hospital!J178+discharge_hospital!P178)/3</f>
        <v>1.1078736899125543</v>
      </c>
      <c r="E177" s="20">
        <f>(discharge_hospital!E178+discharge_hospital!K178+discharge_hospital!Q178)/3+(discharge_TestKits!D178+discharge_TestKits!I178)/2+(discharge_Packaging!C178+discharge_Packaging!G178)/2</f>
        <v>0.37427772297584683</v>
      </c>
      <c r="F177" s="20">
        <f>(discharge_hospital!F178+discharge_hospital!L178+discharge_hospital!R178)/3+(discharge_Packaging!E178+discharge_Packaging!I178)/2</f>
        <v>0.66756377137014278</v>
      </c>
      <c r="G177" s="34">
        <f>(discharge_hospital!G178+discharge_hospital!M178+discharge_hospital!S178)/3+(discharge_TestKits!F178+discharge_TestKits!K178)/2+(discharge_PPE!C178+discharge_PPE!F178+discharge_PPE!I178+discharge_PPE!L178+discharge_PPE!O178+discharge_PPE!R178+discharge_PPE!U178+discharge_PPE!X178)/8+(discharge_Packaging!D178+discharge_Packaging!H178)/2</f>
        <v>0.65867326349107125</v>
      </c>
      <c r="H177" s="34">
        <f>(discharge_TestKits!E178+discharge_TestKits!J178)/2+(discharge_PPE!D178+discharge_PPE!G178+discharge_PPE!J178+discharge_PPE!M178+discharge_PPE!P178+discharge_PPE!S178+discharge_PPE!V178+discharge_PPE!Y178)/8</f>
        <v>9.5052501770682959E-2</v>
      </c>
    </row>
    <row r="178" spans="1:8" ht="15">
      <c r="A178" s="5" t="s">
        <v>306</v>
      </c>
      <c r="B178" s="33">
        <f>(discharge_hospital!B179+discharge_hospital!H179+discharge_hospital!N179)/3+(discharge_TestKits!B179+discharge_TestKits!G179)/2+(discharge_PPE!B179+discharge_PPE!E179+discharge_PPE!H179+discharge_PPE!K179+discharge_PPE!N179+discharge_PPE!Q179+discharge_PPE!T179+discharge_PPE!W179)/8+(discharge_Packaging!B179+discharge_Packaging!F179)/2</f>
        <v>0.29116028414146944</v>
      </c>
      <c r="C178" s="20">
        <f>(discharge_hospital!C179+discharge_hospital!I179+discharge_hospital!O179)/3+(discharge_TestKits!C179+discharge_TestKits!H179)/2</f>
        <v>1.9897694234105182E-3</v>
      </c>
      <c r="D178" s="20">
        <f>(discharge_hospital!D179+discharge_hospital!J179+discharge_hospital!P179)/3</f>
        <v>0.12306011756483742</v>
      </c>
      <c r="E178" s="20">
        <f>(discharge_hospital!E179+discharge_hospital!K179+discharge_hospital!Q179)/3+(discharge_TestKits!D179+discharge_TestKits!I179)/2+(discharge_Packaging!C179+discharge_Packaging!G179)/2</f>
        <v>4.1377579829281232E-2</v>
      </c>
      <c r="F178" s="20">
        <f>(discharge_hospital!F179+discharge_hospital!L179+discharge_hospital!R179)/3+(discharge_Packaging!E179+discharge_Packaging!I179)/2</f>
        <v>7.4148273796995054E-2</v>
      </c>
      <c r="G178" s="34">
        <f>(discharge_hospital!G179+discharge_hospital!M179+discharge_hospital!S179)/3+(discharge_TestKits!F179+discharge_TestKits!K179)/2+(discharge_PPE!C179+discharge_PPE!F179+discharge_PPE!I179+discharge_PPE!L179+discharge_PPE!O179+discharge_PPE!R179+discharge_PPE!U179+discharge_PPE!X179)/8+(discharge_Packaging!D179+discharge_Packaging!H179)/2</f>
        <v>4.547665252137334E-2</v>
      </c>
      <c r="H178" s="34">
        <f>(discharge_TestKits!E179+discharge_TestKits!J179)/2+(discharge_PPE!D179+discharge_PPE!G179+discharge_PPE!J179+discharge_PPE!M179+discharge_PPE!P179+discharge_PPE!S179+discharge_PPE!V179+discharge_PPE!Y179)/8</f>
        <v>5.1078910055718362E-3</v>
      </c>
    </row>
    <row r="179" spans="1:8" ht="15">
      <c r="A179" s="5" t="s">
        <v>308</v>
      </c>
      <c r="B179" s="33">
        <f>(discharge_hospital!B180+discharge_hospital!H180+discharge_hospital!N180)/3+(discharge_TestKits!B180+discharge_TestKits!G180)/2+(discharge_PPE!B180+discharge_PPE!E180+discharge_PPE!H180+discharge_PPE!K180+discharge_PPE!N180+discharge_PPE!Q180+discharge_PPE!T180+discharge_PPE!W180)/8+(discharge_Packaging!B180+discharge_Packaging!F180)/2</f>
        <v>1.3060667431913556E-6</v>
      </c>
      <c r="C179" s="20">
        <f>(discharge_hospital!C180+discharge_hospital!I180+discharge_hospital!O180)/3+(discharge_TestKits!C180+discharge_TestKits!H180)/2</f>
        <v>8.8469299993763048E-9</v>
      </c>
      <c r="D179" s="20">
        <f>(discharge_hospital!D180+discharge_hospital!J180+discharge_hospital!P180)/3</f>
        <v>5.9779969852928451E-7</v>
      </c>
      <c r="E179" s="20">
        <f>(discharge_hospital!E180+discharge_hospital!K180+discharge_hospital!Q180)/3+(discharge_TestKits!D180+discharge_TestKits!I180)/2+(discharge_Packaging!C180+discharge_Packaging!G180)/2</f>
        <v>2.2038063911792955E-7</v>
      </c>
      <c r="F179" s="20">
        <f>(discharge_hospital!F180+discharge_hospital!L180+discharge_hospital!R180)/3+(discharge_Packaging!E180+discharge_Packaging!I180)/2</f>
        <v>3.605063452158022E-7</v>
      </c>
      <c r="G179" s="34">
        <f>(discharge_hospital!G180+discharge_hospital!M180+discharge_hospital!S180)/3+(discharge_TestKits!F180+discharge_TestKits!K180)/2+(discharge_PPE!C180+discharge_PPE!F180+discharge_PPE!I180+discharge_PPE!L180+discharge_PPE!O180+discharge_PPE!R180+discharge_PPE!U180+discharge_PPE!X180)/8+(discharge_Packaging!D180+discharge_Packaging!H180)/2</f>
        <v>1.1550020156747391E-7</v>
      </c>
      <c r="H179" s="34">
        <f>(discharge_TestKits!E180+discharge_TestKits!J180)/2+(discharge_PPE!D180+discharge_PPE!G180+discharge_PPE!J180+discharge_PPE!M180+discharge_PPE!P180+discharge_PPE!S180+discharge_PPE!V180+discharge_PPE!Y180)/8</f>
        <v>3.0329287614892238E-9</v>
      </c>
    </row>
    <row r="180" spans="1:8" ht="15">
      <c r="A180" s="5" t="s">
        <v>309</v>
      </c>
      <c r="B180" s="33">
        <f>(discharge_hospital!B181+discharge_hospital!H181+discharge_hospital!N181)/3+(discharge_TestKits!B181+discharge_TestKits!G181)/2+(discharge_PPE!B181+discharge_PPE!E181+discharge_PPE!H181+discharge_PPE!K181+discharge_PPE!N181+discharge_PPE!Q181+discharge_PPE!T181+discharge_PPE!W181)/8+(discharge_Packaging!B181+discharge_Packaging!F181)/2</f>
        <v>1.0155096460770861E-2</v>
      </c>
      <c r="C180" s="20">
        <f>(discharge_hospital!C181+discharge_hospital!I181+discharge_hospital!O181)/3+(discharge_TestKits!C181+discharge_TestKits!H181)/2</f>
        <v>3.6462711678649499E-4</v>
      </c>
      <c r="D180" s="20">
        <f>(discharge_hospital!D181+discharge_hospital!J181+discharge_hospital!P181)/3</f>
        <v>1.0315760812345839E-3</v>
      </c>
      <c r="E180" s="20">
        <f>(discharge_hospital!E181+discharge_hospital!K181+discharge_hospital!Q181)/3+(discharge_TestKits!D181+discharge_TestKits!I181)/2+(discharge_Packaging!C181+discharge_Packaging!G181)/2</f>
        <v>3.688330013778328E-4</v>
      </c>
      <c r="F180" s="20">
        <f>(discharge_hospital!F181+discharge_hospital!L181+discharge_hospital!R181)/3+(discharge_Packaging!E181+discharge_Packaging!I181)/2</f>
        <v>6.2156275507792064E-4</v>
      </c>
      <c r="G180" s="34">
        <f>(discharge_hospital!G181+discharge_hospital!M181+discharge_hospital!S181)/3+(discharge_TestKits!F181+discharge_TestKits!K181)/2+(discharge_PPE!C181+discharge_PPE!F181+discharge_PPE!I181+discharge_PPE!L181+discharge_PPE!O181+discharge_PPE!R181+discharge_PPE!U181+discharge_PPE!X181)/8+(discharge_Packaging!D181+discharge_Packaging!H181)/2</f>
        <v>6.464875136005601E-3</v>
      </c>
      <c r="H180" s="34">
        <f>(discharge_TestKits!E181+discharge_TestKits!J181)/2+(discharge_PPE!D181+discharge_PPE!G181+discharge_PPE!J181+discharge_PPE!M181+discharge_PPE!P181+discharge_PPE!S181+discharge_PPE!V181+discharge_PPE!Y181)/8</f>
        <v>1.3036223702884283E-3</v>
      </c>
    </row>
    <row r="181" spans="1:8" ht="15">
      <c r="A181" s="5" t="s">
        <v>311</v>
      </c>
      <c r="B181" s="33">
        <f>(discharge_hospital!B182+discharge_hospital!H182+discharge_hospital!N182)/3+(discharge_TestKits!B182+discharge_TestKits!G182)/2+(discharge_PPE!B182+discharge_PPE!E182+discharge_PPE!H182+discharge_PPE!K182+discharge_PPE!N182+discharge_PPE!Q182+discharge_PPE!T182+discharge_PPE!W182)/8+(discharge_Packaging!B182+discharge_Packaging!F182)/2</f>
        <v>5.0978974608540071</v>
      </c>
      <c r="C181" s="20">
        <f>(discharge_hospital!C182+discharge_hospital!I182+discharge_hospital!O182)/3+(discharge_TestKits!C182+discharge_TestKits!H182)/2</f>
        <v>3.4139445712439258E-2</v>
      </c>
      <c r="D181" s="20">
        <f>(discharge_hospital!D182+discharge_hospital!J182+discharge_hospital!P182)/3</f>
        <v>2.2515712237075229</v>
      </c>
      <c r="E181" s="20">
        <f>(discharge_hospital!E182+discharge_hospital!K182+discharge_hospital!Q182)/3+(discharge_TestKits!D182+discharge_TestKits!I182)/2+(discharge_Packaging!C182+discharge_Packaging!G182)/2</f>
        <v>0.75692233782998841</v>
      </c>
      <c r="F181" s="20">
        <f>(discharge_hospital!F182+discharge_hospital!L182+discharge_hospital!R182)/3+(discharge_Packaging!E182+discharge_Packaging!I182)/2</f>
        <v>1.3566549656588667</v>
      </c>
      <c r="G181" s="34">
        <f>(discharge_hospital!G182+discharge_hospital!M182+discharge_hospital!S182)/3+(discharge_TestKits!F182+discharge_TestKits!K182)/2+(discharge_PPE!C182+discharge_PPE!F182+discharge_PPE!I182+discharge_PPE!L182+discharge_PPE!O182+discharge_PPE!R182+discharge_PPE!U182+discharge_PPE!X182)/8+(discharge_Packaging!D182+discharge_Packaging!H182)/2</f>
        <v>0.64291379432113205</v>
      </c>
      <c r="H181" s="34">
        <f>(discharge_TestKits!E182+discharge_TestKits!J182)/2+(discharge_PPE!D182+discharge_PPE!G182+discharge_PPE!J182+discharge_PPE!M182+discharge_PPE!P182+discharge_PPE!S182+discharge_PPE!V182+discharge_PPE!Y182)/8</f>
        <v>5.5695693624057262E-2</v>
      </c>
    </row>
    <row r="182" spans="1:8" ht="15">
      <c r="A182" s="5" t="s">
        <v>312</v>
      </c>
      <c r="B182" s="33">
        <f>(discharge_hospital!B183+discharge_hospital!H183+discharge_hospital!N183)/3+(discharge_TestKits!B183+discharge_TestKits!G183)/2+(discharge_PPE!B183+discharge_PPE!E183+discharge_PPE!H183+discharge_PPE!K183+discharge_PPE!N183+discharge_PPE!Q183+discharge_PPE!T183+discharge_PPE!W183)/8+(discharge_Packaging!B183+discharge_Packaging!F183)/2</f>
        <v>1.858907347064449E-2</v>
      </c>
      <c r="C182" s="20">
        <f>(discharge_hospital!C183+discharge_hospital!I183+discharge_hospital!O183)/3+(discharge_TestKits!C183+discharge_TestKits!H183)/2</f>
        <v>1.3108732476451113E-4</v>
      </c>
      <c r="D182" s="20">
        <f>(discharge_hospital!D183+discharge_hospital!J183+discharge_hospital!P183)/3</f>
        <v>8.724447045670311E-3</v>
      </c>
      <c r="E182" s="20">
        <f>(discharge_hospital!E183+discharge_hospital!K183+discharge_hospital!Q183)/3+(discharge_TestKits!D183+discharge_TestKits!I183)/2+(discharge_Packaging!C183+discharge_Packaging!G183)/2</f>
        <v>2.9695604014995337E-3</v>
      </c>
      <c r="F182" s="20">
        <f>(discharge_hospital!F183+discharge_hospital!L183+discharge_hospital!R183)/3+(discharge_Packaging!E183+discharge_Packaging!I183)/2</f>
        <v>5.2573874269689928E-3</v>
      </c>
      <c r="G182" s="34">
        <f>(discharge_hospital!G183+discharge_hospital!M183+discharge_hospital!S183)/3+(discharge_TestKits!F183+discharge_TestKits!K183)/2+(discharge_PPE!C183+discharge_PPE!F183+discharge_PPE!I183+discharge_PPE!L183+discharge_PPE!O183+discharge_PPE!R183+discharge_PPE!U183+discharge_PPE!X183)/8+(discharge_Packaging!D183+discharge_Packaging!H183)/2</f>
        <v>1.4903026112541491E-3</v>
      </c>
      <c r="H182" s="34">
        <f>(discharge_TestKits!E183+discharge_TestKits!J183)/2+(discharge_PPE!D183+discharge_PPE!G183+discharge_PPE!J183+discharge_PPE!M183+discharge_PPE!P183+discharge_PPE!S183+discharge_PPE!V183+discharge_PPE!Y183)/8</f>
        <v>1.6288660486993688E-5</v>
      </c>
    </row>
    <row r="183" spans="1:8" ht="15">
      <c r="A183" s="5" t="s">
        <v>313</v>
      </c>
      <c r="B183" s="33">
        <f>(discharge_hospital!B184+discharge_hospital!H184+discharge_hospital!N184)/3+(discharge_TestKits!B184+discharge_TestKits!G184)/2+(discharge_PPE!B184+discharge_PPE!E184+discharge_PPE!H184+discharge_PPE!K184+discharge_PPE!N184+discharge_PPE!Q184+discharge_PPE!T184+discharge_PPE!W184)/8+(discharge_Packaging!B184+discharge_Packaging!F184)/2</f>
        <v>518.59683828355651</v>
      </c>
      <c r="C183" s="20">
        <f>(discharge_hospital!C184+discharge_hospital!I184+discharge_hospital!O184)/3+(discharge_TestKits!C184+discharge_TestKits!H184)/2</f>
        <v>2.2424007752456614</v>
      </c>
      <c r="D183" s="20">
        <f>(discharge_hospital!D184+discharge_hospital!J184+discharge_hospital!P184)/3</f>
        <v>131.86566489045015</v>
      </c>
      <c r="E183" s="20">
        <f>(discharge_hospital!E184+discharge_hospital!K184+discharge_hospital!Q184)/3+(discharge_TestKits!D184+discharge_TestKits!I184)/2+(discharge_Packaging!C184+discharge_Packaging!G184)/2</f>
        <v>119.13651722937455</v>
      </c>
      <c r="F183" s="20">
        <f>(discharge_hospital!F184+discharge_hospital!L184+discharge_hospital!R184)/3+(discharge_Packaging!E184+discharge_Packaging!I184)/2</f>
        <v>80.646930430319898</v>
      </c>
      <c r="G183" s="34">
        <f>(discharge_hospital!G184+discharge_hospital!M184+discharge_hospital!S184)/3+(discharge_TestKits!F184+discharge_TestKits!K184)/2+(discharge_PPE!C184+discharge_PPE!F184+discharge_PPE!I184+discharge_PPE!L184+discharge_PPE!O184+discharge_PPE!R184+discharge_PPE!U184+discharge_PPE!X184)/8+(discharge_Packaging!D184+discharge_Packaging!H184)/2</f>
        <v>160.28711980618749</v>
      </c>
      <c r="H183" s="34">
        <f>(discharge_TestKits!E184+discharge_TestKits!J184)/2+(discharge_PPE!D184+discharge_PPE!G184+discharge_PPE!J184+discharge_PPE!M184+discharge_PPE!P184+discharge_PPE!S184+discharge_PPE!V184+discharge_PPE!Y184)/8</f>
        <v>24.418205151978697</v>
      </c>
    </row>
    <row r="184" spans="1:8" ht="15">
      <c r="A184" s="5" t="s">
        <v>315</v>
      </c>
      <c r="B184" s="33">
        <f>(discharge_hospital!B185+discharge_hospital!H185+discharge_hospital!N185)/3+(discharge_TestKits!B185+discharge_TestKits!G185)/2+(discharge_PPE!B185+discharge_PPE!E185+discharge_PPE!H185+discharge_PPE!K185+discharge_PPE!N185+discharge_PPE!Q185+discharge_PPE!T185+discharge_PPE!W185)/8+(discharge_Packaging!B185+discharge_Packaging!F185)/2</f>
        <v>0.85595161432685163</v>
      </c>
      <c r="C184" s="20">
        <f>(discharge_hospital!C185+discharge_hospital!I185+discharge_hospital!O185)/3+(discharge_TestKits!C185+discharge_TestKits!H185)/2</f>
        <v>5.8996530260622265E-3</v>
      </c>
      <c r="D184" s="20">
        <f>(discharge_hospital!D185+discharge_hospital!J185+discharge_hospital!P185)/3</f>
        <v>0.39864798304677612</v>
      </c>
      <c r="E184" s="20">
        <f>(discharge_hospital!E185+discharge_hospital!K185+discharge_hospital!Q185)/3+(discharge_TestKits!D185+discharge_TestKits!I185)/2+(discharge_Packaging!C185+discharge_Packaging!G185)/2</f>
        <v>0.14081672387076768</v>
      </c>
      <c r="F184" s="20">
        <f>(discharge_hospital!F185+discharge_hospital!L185+discharge_hospital!R185)/3+(discharge_Packaging!E185+discharge_Packaging!I185)/2</f>
        <v>0.24030878978018802</v>
      </c>
      <c r="G184" s="34">
        <f>(discharge_hospital!G185+discharge_hospital!M185+discharge_hospital!S185)/3+(discharge_TestKits!F185+discharge_TestKits!K185)/2+(discharge_PPE!C185+discharge_PPE!F185+discharge_PPE!I185+discharge_PPE!L185+discharge_PPE!O185+discharge_PPE!R185+discharge_PPE!U185+discharge_PPE!X185)/8+(discharge_Packaging!D185+discharge_Packaging!H185)/2</f>
        <v>6.9488432326715643E-2</v>
      </c>
      <c r="H184" s="34">
        <f>(discharge_TestKits!E185+discharge_TestKits!J185)/2+(discharge_PPE!D185+discharge_PPE!G185+discharge_PPE!J185+discharge_PPE!M185+discharge_PPE!P185+discharge_PPE!S185+discharge_PPE!V185+discharge_PPE!Y185)/8</f>
        <v>7.9003227634180889E-4</v>
      </c>
    </row>
    <row r="185" spans="1:8" ht="15">
      <c r="A185" s="5" t="s">
        <v>316</v>
      </c>
      <c r="B185" s="33">
        <f>(discharge_hospital!B186+discharge_hospital!H186+discharge_hospital!N186)/3+(discharge_TestKits!B186+discharge_TestKits!G186)/2+(discharge_PPE!B186+discharge_PPE!E186+discharge_PPE!H186+discharge_PPE!K186+discharge_PPE!N186+discharge_PPE!Q186+discharge_PPE!T186+discharge_PPE!W186)/8+(discharge_Packaging!B186+discharge_Packaging!F186)/2</f>
        <v>1.6984023631205893E-3</v>
      </c>
      <c r="C185" s="20">
        <f>(discharge_hospital!C186+discharge_hospital!I186+discharge_hospital!O186)/3+(discharge_TestKits!C186+discharge_TestKits!H186)/2</f>
        <v>7.4708883985170581E-6</v>
      </c>
      <c r="D185" s="20">
        <f>(discharge_hospital!D186+discharge_hospital!J186+discharge_hospital!P186)/3</f>
        <v>4.2052324897835428E-4</v>
      </c>
      <c r="E185" s="20">
        <f>(discharge_hospital!E186+discharge_hospital!K186+discharge_hospital!Q186)/3+(discharge_TestKits!D186+discharge_TestKits!I186)/2+(discharge_Packaging!C186+discharge_Packaging!G186)/2</f>
        <v>1.4143861857714927E-4</v>
      </c>
      <c r="F185" s="20">
        <f>(discharge_hospital!F186+discharge_hospital!L186+discharge_hospital!R186)/3+(discharge_Packaging!E186+discharge_Packaging!I186)/2</f>
        <v>2.533808159806151E-4</v>
      </c>
      <c r="G185" s="34">
        <f>(discharge_hospital!G186+discharge_hospital!M186+discharge_hospital!S186)/3+(discharge_TestKits!F186+discharge_TestKits!K186)/2+(discharge_PPE!C186+discharge_PPE!F186+discharge_PPE!I186+discharge_PPE!L186+discharge_PPE!O186+discharge_PPE!R186+discharge_PPE!U186+discharge_PPE!X186)/8+(discharge_Packaging!D186+discharge_Packaging!H186)/2</f>
        <v>7.4208295094421598E-4</v>
      </c>
      <c r="H185" s="34">
        <f>(discharge_TestKits!E186+discharge_TestKits!J186)/2+(discharge_PPE!D186+discharge_PPE!G186+discharge_PPE!J186+discharge_PPE!M186+discharge_PPE!P186+discharge_PPE!S186+discharge_PPE!V186+discharge_PPE!Y186)/8</f>
        <v>1.3350584024173767E-4</v>
      </c>
    </row>
    <row r="186" spans="1:8" ht="15">
      <c r="A186" s="5" t="s">
        <v>318</v>
      </c>
      <c r="B186" s="33">
        <f>(discharge_hospital!B187+discharge_hospital!H187+discharge_hospital!N187)/3+(discharge_TestKits!B187+discharge_TestKits!G187)/2+(discharge_PPE!B187+discharge_PPE!E187+discharge_PPE!H187+discharge_PPE!K187+discharge_PPE!N187+discharge_PPE!Q187+discharge_PPE!T187+discharge_PPE!W187)/8+(discharge_Packaging!B187+discharge_Packaging!F187)/2</f>
        <v>38.665683441296885</v>
      </c>
      <c r="C186" s="20">
        <f>(discharge_hospital!C187+discharge_hospital!I187+discharge_hospital!O187)/3+(discharge_TestKits!C187+discharge_TestKits!H187)/2</f>
        <v>0.2942736983987741</v>
      </c>
      <c r="D186" s="20">
        <f>(discharge_hospital!D187+discharge_hospital!J187+discharge_hospital!P187)/3</f>
        <v>17.914679196696614</v>
      </c>
      <c r="E186" s="20">
        <f>(discharge_hospital!E187+discharge_hospital!K187+discharge_hospital!Q187)/3+(discharge_TestKits!D187+discharge_TestKits!I187)/2+(discharge_Packaging!C187+discharge_Packaging!G187)/2</f>
        <v>6.0239004612007898</v>
      </c>
      <c r="F186" s="20">
        <f>(discharge_hospital!F187+discharge_hospital!L187+discharge_hospital!R187)/3+(discharge_Packaging!E187+discharge_Packaging!I187)/2</f>
        <v>10.794257021265402</v>
      </c>
      <c r="G186" s="34">
        <f>(discharge_hospital!G187+discharge_hospital!M187+discharge_hospital!S187)/3+(discharge_TestKits!F187+discharge_TestKits!K187)/2+(discharge_PPE!C187+discharge_PPE!F187+discharge_PPE!I187+discharge_PPE!L187+discharge_PPE!O187+discharge_PPE!R187+discharge_PPE!U187+discharge_PPE!X187)/8+(discharge_Packaging!D187+discharge_Packaging!H187)/2</f>
        <v>3.509051913210262</v>
      </c>
      <c r="H186" s="34">
        <f>(discharge_TestKits!E187+discharge_TestKits!J187)/2+(discharge_PPE!D187+discharge_PPE!G187+discharge_PPE!J187+discharge_PPE!M187+discharge_PPE!P187+discharge_PPE!S187+discharge_PPE!V187+discharge_PPE!Y187)/8</f>
        <v>0.12952115052503027</v>
      </c>
    </row>
    <row r="187" spans="1:8" ht="15">
      <c r="A187" s="5" t="s">
        <v>319</v>
      </c>
      <c r="B187" s="33">
        <f>(discharge_hospital!B188+discharge_hospital!H188+discharge_hospital!N188)/3+(discharge_TestKits!B188+discharge_TestKits!G188)/2+(discharge_PPE!B188+discharge_PPE!E188+discharge_PPE!H188+discharge_PPE!K188+discharge_PPE!N188+discharge_PPE!Q188+discharge_PPE!T188+discharge_PPE!W188)/8+(discharge_Packaging!B188+discharge_Packaging!F188)/2</f>
        <v>10.394638915508322</v>
      </c>
      <c r="C187" s="20">
        <f>(discharge_hospital!C188+discharge_hospital!I188+discharge_hospital!O188)/3+(discharge_TestKits!C188+discharge_TestKits!H188)/2</f>
        <v>6.3544528947792386E-3</v>
      </c>
      <c r="D187" s="20">
        <f>(discharge_hospital!D188+discharge_hospital!J188+discharge_hospital!P188)/3</f>
        <v>6.2052465556173643E-2</v>
      </c>
      <c r="E187" s="20">
        <f>(discharge_hospital!E188+discharge_hospital!K188+discharge_hospital!Q188)/3+(discharge_TestKits!D188+discharge_TestKits!I188)/2+(discharge_Packaging!C188+discharge_Packaging!G188)/2</f>
        <v>5.1186756356277989</v>
      </c>
      <c r="F187" s="20">
        <f>(discharge_hospital!F188+discharge_hospital!L188+discharge_hospital!R188)/3+(discharge_Packaging!E188+discharge_Packaging!I188)/2</f>
        <v>0.11869829482740929</v>
      </c>
      <c r="G187" s="34">
        <f>(discharge_hospital!G188+discharge_hospital!M188+discharge_hospital!S188)/3+(discharge_TestKits!F188+discharge_TestKits!K188)/2+(discharge_PPE!C188+discharge_PPE!F188+discharge_PPE!I188+discharge_PPE!L188+discharge_PPE!O188+discharge_PPE!R188+discharge_PPE!U188+discharge_PPE!X188)/8+(discharge_Packaging!D188+discharge_Packaging!H188)/2</f>
        <v>4.4275469763403512</v>
      </c>
      <c r="H187" s="34">
        <f>(discharge_TestKits!E188+discharge_TestKits!J188)/2+(discharge_PPE!D188+discharge_PPE!G188+discharge_PPE!J188+discharge_PPE!M188+discharge_PPE!P188+discharge_PPE!S188+discharge_PPE!V188+discharge_PPE!Y188)/8</f>
        <v>0.66131109026180968</v>
      </c>
    </row>
    <row r="188" spans="1:8" ht="15">
      <c r="A188" s="5" t="s">
        <v>322</v>
      </c>
      <c r="B188" s="33">
        <f>(discharge_hospital!B189+discharge_hospital!H189+discharge_hospital!N189)/3+(discharge_TestKits!B189+discharge_TestKits!G189)/2+(discharge_PPE!B189+discharge_PPE!E189+discharge_PPE!H189+discharge_PPE!K189+discharge_PPE!N189+discharge_PPE!Q189+discharge_PPE!T189+discharge_PPE!W189)/8+(discharge_Packaging!B189+discharge_Packaging!F189)/2</f>
        <v>0.34765608450537139</v>
      </c>
      <c r="C188" s="20">
        <f>(discharge_hospital!C189+discharge_hospital!I189+discharge_hospital!O189)/3+(discharge_TestKits!C189+discharge_TestKits!H189)/2</f>
        <v>2.6599314697266516E-3</v>
      </c>
      <c r="D188" s="20">
        <f>(discharge_hospital!D189+discharge_hospital!J189+discharge_hospital!P189)/3</f>
        <v>0.16279933778078015</v>
      </c>
      <c r="E188" s="20">
        <f>(discharge_hospital!E189+discharge_hospital!K189+discharge_hospital!Q189)/3+(discharge_TestKits!D189+discharge_TestKits!I189)/2+(discharge_Packaging!C189+discharge_Packaging!G189)/2</f>
        <v>5.474118971297269E-2</v>
      </c>
      <c r="F188" s="20">
        <f>(discharge_hospital!F189+discharge_hospital!L189+discharge_hospital!R189)/3+(discharge_Packaging!E189+discharge_Packaging!I189)/2</f>
        <v>9.8092624244233276E-2</v>
      </c>
      <c r="G188" s="34">
        <f>(discharge_hospital!G189+discharge_hospital!M189+discharge_hospital!S189)/3+(discharge_TestKits!F189+discharge_TestKits!K189)/2+(discharge_PPE!C189+discharge_PPE!F189+discharge_PPE!I189+discharge_PPE!L189+discharge_PPE!O189+discharge_PPE!R189+discharge_PPE!U189+discharge_PPE!X189)/8+(discharge_Packaging!D189+discharge_Packaging!H189)/2</f>
        <v>2.87989264053772E-2</v>
      </c>
      <c r="H188" s="34">
        <f>(discharge_TestKits!E189+discharge_TestKits!J189)/2+(discharge_PPE!D189+discharge_PPE!G189+discharge_PPE!J189+discharge_PPE!M189+discharge_PPE!P189+discharge_PPE!S189+discharge_PPE!V189+discharge_PPE!Y189)/8</f>
        <v>5.6407489228133142E-4</v>
      </c>
    </row>
    <row r="189" spans="1:8" ht="15">
      <c r="A189" s="5" t="s">
        <v>323</v>
      </c>
      <c r="B189" s="33">
        <f>(discharge_hospital!B190+discharge_hospital!H190+discharge_hospital!N190)/3+(discharge_TestKits!B190+discharge_TestKits!G190)/2+(discharge_PPE!B190+discharge_PPE!E190+discharge_PPE!H190+discharge_PPE!K190+discharge_PPE!N190+discharge_PPE!Q190+discharge_PPE!T190+discharge_PPE!W190)/8+(discharge_Packaging!B190+discharge_Packaging!F190)/2</f>
        <v>0.77744830178733404</v>
      </c>
      <c r="C189" s="20">
        <f>(discharge_hospital!C190+discharge_hospital!I190+discharge_hospital!O190)/3+(discharge_TestKits!C190+discharge_TestKits!H190)/2</f>
        <v>6.0121861483769254E-3</v>
      </c>
      <c r="D189" s="20">
        <f>(discharge_hospital!D190+discharge_hospital!J190+discharge_hospital!P190)/3</f>
        <v>0.35492117712003807</v>
      </c>
      <c r="E189" s="20">
        <f>(discharge_hospital!E190+discharge_hospital!K190+discharge_hospital!Q190)/3+(discharge_TestKits!D190+discharge_TestKits!I190)/2+(discharge_Packaging!C190+discharge_Packaging!G190)/2</f>
        <v>0.11955628929917429</v>
      </c>
      <c r="F189" s="20">
        <f>(discharge_hospital!F190+discharge_hospital!L190+discharge_hospital!R190)/3+(discharge_Packaging!E190+discharge_Packaging!I190)/2</f>
        <v>0.21385634295576891</v>
      </c>
      <c r="G189" s="34">
        <f>(discharge_hospital!G190+discharge_hospital!M190+discharge_hospital!S190)/3+(discharge_TestKits!F190+discharge_TestKits!K190)/2+(discharge_PPE!C190+discharge_PPE!F190+discharge_PPE!I190+discharge_PPE!L190+discharge_PPE!O190+discharge_PPE!R190+discharge_PPE!U190+discharge_PPE!X190)/8+(discharge_Packaging!D190+discharge_Packaging!H190)/2</f>
        <v>7.8699957804448495E-2</v>
      </c>
      <c r="H189" s="34">
        <f>(discharge_TestKits!E190+discharge_TestKits!J190)/2+(discharge_PPE!D190+discharge_PPE!G190+discharge_PPE!J190+discharge_PPE!M190+discharge_PPE!P190+discharge_PPE!S190+discharge_PPE!V190+discharge_PPE!Y190)/8</f>
        <v>4.4023484595272543E-3</v>
      </c>
    </row>
    <row r="190" spans="1:8" ht="15">
      <c r="A190" s="5" t="s">
        <v>324</v>
      </c>
      <c r="B190" s="33">
        <f>(discharge_hospital!B191+discharge_hospital!H191+discharge_hospital!N191)/3+(discharge_TestKits!B191+discharge_TestKits!G191)/2+(discharge_PPE!B191+discharge_PPE!E191+discharge_PPE!H191+discharge_PPE!K191+discharge_PPE!N191+discharge_PPE!Q191+discharge_PPE!T191+discharge_PPE!W191)/8+(discharge_Packaging!B191+discharge_Packaging!F191)/2</f>
        <v>179.79101775625543</v>
      </c>
      <c r="C190" s="20">
        <f>(discharge_hospital!C191+discharge_hospital!I191+discharge_hospital!O191)/3+(discharge_TestKits!C191+discharge_TestKits!H191)/2</f>
        <v>1.2377853201139322</v>
      </c>
      <c r="D190" s="20">
        <f>(discharge_hospital!D191+discharge_hospital!J191+discharge_hospital!P191)/3</f>
        <v>83.638922344841419</v>
      </c>
      <c r="E190" s="20">
        <f>(discharge_hospital!E191+discharge_hospital!K191+discharge_hospital!Q191)/3+(discharge_TestKits!D191+discharge_TestKits!I191)/2+(discharge_Packaging!C191+discharge_Packaging!G191)/2</f>
        <v>29.628948763362089</v>
      </c>
      <c r="F190" s="20">
        <f>(discharge_hospital!F191+discharge_hospital!L191+discharge_hospital!R191)/3+(discharge_Packaging!E191+discharge_Packaging!I191)/2</f>
        <v>50.41968752151692</v>
      </c>
      <c r="G190" s="34">
        <f>(discharge_hospital!G191+discharge_hospital!M191+discharge_hospital!S191)/3+(discharge_TestKits!F191+discharge_TestKits!K191)/2+(discharge_PPE!C191+discharge_PPE!F191+discharge_PPE!I191+discharge_PPE!L191+discharge_PPE!O191+discharge_PPE!R191+discharge_PPE!U191+discharge_PPE!X191)/8+(discharge_Packaging!D191+discharge_Packaging!H191)/2</f>
        <v>14.682936466869741</v>
      </c>
      <c r="H190" s="34">
        <f>(discharge_TestKits!E191+discharge_TestKits!J191)/2+(discharge_PPE!D191+discharge_PPE!G191+discharge_PPE!J191+discharge_PPE!M191+discharge_PPE!P191+discharge_PPE!S191+discharge_PPE!V191+discharge_PPE!Y191)/8</f>
        <v>0.18273733955132426</v>
      </c>
    </row>
    <row r="191" spans="1:8" ht="15">
      <c r="A191" s="5" t="s">
        <v>325</v>
      </c>
      <c r="B191" s="33">
        <f>(discharge_hospital!B192+discharge_hospital!H192+discharge_hospital!N192)/3+(discharge_TestKits!B192+discharge_TestKits!G192)/2+(discharge_PPE!B192+discharge_PPE!E192+discharge_PPE!H192+discharge_PPE!K192+discharge_PPE!N192+discharge_PPE!Q192+discharge_PPE!T192+discharge_PPE!W192)/8+(discharge_Packaging!B192+discharge_Packaging!F192)/2</f>
        <v>1.4367207054749657E-6</v>
      </c>
      <c r="C191" s="20">
        <f>(discharge_hospital!C192+discharge_hospital!I192+discharge_hospital!O192)/3+(discharge_TestKits!C192+discharge_TestKits!H192)/2</f>
        <v>5.4482582266452898E-9</v>
      </c>
      <c r="D191" s="20">
        <f>(discharge_hospital!D192+discharge_hospital!J192+discharge_hospital!P192)/3</f>
        <v>3.6814659160046027E-7</v>
      </c>
      <c r="E191" s="20">
        <f>(discharge_hospital!E192+discharge_hospital!K192+discharge_hospital!Q192)/3+(discharge_TestKits!D192+discharge_TestKits!I192)/2+(discharge_Packaging!C192+discharge_Packaging!G192)/2</f>
        <v>4.4642078426616018E-7</v>
      </c>
      <c r="F191" s="20">
        <f>(discharge_hospital!F192+discharge_hospital!L192+discharge_hospital!R192)/3+(discharge_Packaging!E192+discharge_Packaging!I192)/2</f>
        <v>2.2696878548777902E-7</v>
      </c>
      <c r="G191" s="34">
        <f>(discharge_hospital!G192+discharge_hospital!M192+discharge_hospital!S192)/3+(discharge_TestKits!F192+discharge_TestKits!K192)/2+(discharge_PPE!C192+discharge_PPE!F192+discharge_PPE!I192+discharge_PPE!L192+discharge_PPE!O192+discharge_PPE!R192+discharge_PPE!U192+discharge_PPE!X192)/8+(discharge_Packaging!D192+discharge_Packaging!H192)/2</f>
        <v>3.4642360911255402E-7</v>
      </c>
      <c r="H191" s="34">
        <f>(discharge_TestKits!E192+discharge_TestKits!J192)/2+(discharge_PPE!D192+discharge_PPE!G192+discharge_PPE!J192+discharge_PPE!M192+discharge_PPE!P192+discharge_PPE!S192+discharge_PPE!V192+discharge_PPE!Y192)/8</f>
        <v>4.331267678136668E-8</v>
      </c>
    </row>
    <row r="192" spans="1:8" ht="15">
      <c r="A192" s="5" t="s">
        <v>326</v>
      </c>
      <c r="B192" s="33">
        <f>(discharge_hospital!B193+discharge_hospital!H193+discharge_hospital!N193)/3+(discharge_TestKits!B193+discharge_TestKits!G193)/2+(discharge_PPE!B193+discharge_PPE!E193+discharge_PPE!H193+discharge_PPE!K193+discharge_PPE!N193+discharge_PPE!Q193+discharge_PPE!T193+discharge_PPE!W193)/8+(discharge_Packaging!B193+discharge_Packaging!F193)/2</f>
        <v>0.12466836343939021</v>
      </c>
      <c r="C192" s="20">
        <f>(discharge_hospital!C193+discharge_hospital!I193+discharge_hospital!O193)/3+(discharge_TestKits!C193+discharge_TestKits!H193)/2</f>
        <v>4.4763204456991423E-3</v>
      </c>
      <c r="D192" s="20">
        <f>(discharge_hospital!D193+discharge_hospital!J193+discharge_hospital!P193)/3</f>
        <v>1.2664074862069085E-2</v>
      </c>
      <c r="E192" s="20">
        <f>(discharge_hospital!E193+discharge_hospital!K193+discharge_hospital!Q193)/3+(discharge_TestKits!D193+discharge_TestKits!I193)/2+(discharge_Packaging!C193+discharge_Packaging!G193)/2</f>
        <v>4.5279537069726986E-3</v>
      </c>
      <c r="F192" s="20">
        <f>(discharge_hospital!F193+discharge_hospital!L193+discharge_hospital!R193)/3+(discharge_Packaging!E193+discharge_Packaging!I193)/2</f>
        <v>7.6305736483925765E-3</v>
      </c>
      <c r="G192" s="34">
        <f>(discharge_hospital!G193+discharge_hospital!M193+discharge_hospital!S193)/3+(discharge_TestKits!F193+discharge_TestKits!K193)/2+(discharge_PPE!C193+discharge_PPE!F193+discharge_PPE!I193+discharge_PPE!L193+discharge_PPE!O193+discharge_PPE!R193+discharge_PPE!U193+discharge_PPE!X193)/8+(discharge_Packaging!D193+discharge_Packaging!H193)/2</f>
        <v>7.936560781665325E-2</v>
      </c>
      <c r="H192" s="34">
        <f>(discharge_TestKits!E193+discharge_TestKits!J193)/2+(discharge_PPE!D193+discharge_PPE!G193+discharge_PPE!J193+discharge_PPE!M193+discharge_PPE!P193+discharge_PPE!S193+discharge_PPE!V193+discharge_PPE!Y193)/8</f>
        <v>1.6003832959603458E-2</v>
      </c>
    </row>
    <row r="193" spans="1:8" ht="15">
      <c r="A193" s="5" t="s">
        <v>328</v>
      </c>
      <c r="B193" s="33">
        <f>(discharge_hospital!B194+discharge_hospital!H194+discharge_hospital!N194)/3+(discharge_TestKits!B194+discharge_TestKits!G194)/2+(discharge_PPE!B194+discharge_PPE!E194+discharge_PPE!H194+discharge_PPE!K194+discharge_PPE!N194+discharge_PPE!Q194+discharge_PPE!T194+discharge_PPE!W194)/8+(discharge_Packaging!B194+discharge_Packaging!F194)/2</f>
        <v>0.41714115794760842</v>
      </c>
      <c r="C193" s="20">
        <f>(discharge_hospital!C194+discharge_hospital!I194+discharge_hospital!O194)/3+(discharge_TestKits!C194+discharge_TestKits!H194)/2</f>
        <v>1.5011520590186914E-3</v>
      </c>
      <c r="D193" s="20">
        <f>(discharge_hospital!D194+discharge_hospital!J194+discharge_hospital!P194)/3</f>
        <v>0.10143498913083443</v>
      </c>
      <c r="E193" s="20">
        <f>(discharge_hospital!E194+discharge_hospital!K194+discharge_hospital!Q194)/3+(discharge_TestKits!D194+discharge_TestKits!I194)/2+(discharge_Packaging!C194+discharge_Packaging!G194)/2</f>
        <v>0.15961779654925076</v>
      </c>
      <c r="F193" s="20">
        <f>(discharge_hospital!F194+discharge_hospital!L194+discharge_hospital!R194)/3+(discharge_Packaging!E194+discharge_Packaging!I194)/2</f>
        <v>6.3120496527354367E-2</v>
      </c>
      <c r="G193" s="34">
        <f>(discharge_hospital!G194+discharge_hospital!M194+discharge_hospital!S194)/3+(discharge_TestKits!F194+discharge_TestKits!K194)/2+(discharge_PPE!C194+discharge_PPE!F194+discharge_PPE!I194+discharge_PPE!L194+discharge_PPE!O194+discharge_PPE!R194+discharge_PPE!U194+discharge_PPE!X194)/8+(discharge_Packaging!D194+discharge_Packaging!H194)/2</f>
        <v>8.3434367727096559E-2</v>
      </c>
      <c r="H193" s="34">
        <f>(discharge_TestKits!E194+discharge_TestKits!J194)/2+(discharge_PPE!D194+discharge_PPE!G194+discharge_PPE!J194+discharge_PPE!M194+discharge_PPE!P194+discharge_PPE!S194+discharge_PPE!V194+discharge_PPE!Y194)/8</f>
        <v>8.0323559540535997E-3</v>
      </c>
    </row>
    <row r="194" spans="1:8" ht="15">
      <c r="A194" s="5" t="s">
        <v>329</v>
      </c>
      <c r="B194" s="33">
        <f>(discharge_hospital!B195+discharge_hospital!H195+discharge_hospital!N195)/3+(discharge_TestKits!B195+discharge_TestKits!G195)/2+(discharge_PPE!B195+discharge_PPE!E195+discharge_PPE!H195+discharge_PPE!K195+discharge_PPE!N195+discharge_PPE!Q195+discharge_PPE!T195+discharge_PPE!W195)/8+(discharge_Packaging!B195+discharge_Packaging!F195)/2</f>
        <v>0.17418797078542708</v>
      </c>
      <c r="C194" s="20">
        <f>(discharge_hospital!C195+discharge_hospital!I195+discharge_hospital!O195)/3+(discharge_TestKits!C195+discharge_TestKits!H195)/2</f>
        <v>1.5249215096459962E-3</v>
      </c>
      <c r="D194" s="20">
        <f>(discharge_hospital!D195+discharge_hospital!J195+discharge_hospital!P195)/3</f>
        <v>2.4482068904037351E-2</v>
      </c>
      <c r="E194" s="20">
        <f>(discharge_hospital!E195+discharge_hospital!K195+discharge_hospital!Q195)/3+(discharge_TestKits!D195+discharge_TestKits!I195)/2+(discharge_Packaging!C195+discharge_Packaging!G195)/2</f>
        <v>8.3031347411411417E-3</v>
      </c>
      <c r="F194" s="20">
        <f>(discharge_hospital!F195+discharge_hospital!L195+discharge_hospital!R195)/3+(discharge_Packaging!E195+discharge_Packaging!I195)/2</f>
        <v>1.4751352299472822E-2</v>
      </c>
      <c r="G194" s="34">
        <f>(discharge_hospital!G195+discharge_hospital!M195+discharge_hospital!S195)/3+(discharge_TestKits!F195+discharge_TestKits!K195)/2+(discharge_PPE!C195+discharge_PPE!F195+discharge_PPE!I195+discharge_PPE!L195+discharge_PPE!O195+discharge_PPE!R195+discharge_PPE!U195+discharge_PPE!X195)/8+(discharge_Packaging!D195+discharge_Packaging!H195)/2</f>
        <v>0.10496521202520252</v>
      </c>
      <c r="H194" s="34">
        <f>(discharge_TestKits!E195+discharge_TestKits!J195)/2+(discharge_PPE!D195+discharge_PPE!G195+discharge_PPE!J195+discharge_PPE!M195+discharge_PPE!P195+discharge_PPE!S195+discharge_PPE!V195+discharge_PPE!Y195)/8</f>
        <v>2.0161281305927248E-2</v>
      </c>
    </row>
    <row r="195" spans="1:8" ht="15">
      <c r="A195" s="5" t="s">
        <v>331</v>
      </c>
      <c r="B195" s="33">
        <f>(discharge_hospital!B196+discharge_hospital!H196+discharge_hospital!N196)/3+(discharge_TestKits!B196+discharge_TestKits!G196)/2+(discharge_PPE!B196+discharge_PPE!E196+discharge_PPE!H196+discharge_PPE!K196+discharge_PPE!N196+discharge_PPE!Q196+discharge_PPE!T196+discharge_PPE!W196)/8+(discharge_Packaging!B196+discharge_Packaging!F196)/2</f>
        <v>1.1842746940063304E-4</v>
      </c>
      <c r="C195" s="20">
        <f>(discharge_hospital!C196+discharge_hospital!I196+discharge_hospital!O196)/3+(discharge_TestKits!C196+discharge_TestKits!H196)/2</f>
        <v>8.0219447991654058E-7</v>
      </c>
      <c r="D195" s="20">
        <f>(discharge_hospital!D196+discharge_hospital!J196+discharge_hospital!P196)/3</f>
        <v>5.4205427000074818E-5</v>
      </c>
      <c r="E195" s="20">
        <f>(discharge_hospital!E196+discharge_hospital!K196+discharge_hospital!Q196)/3+(discharge_TestKits!D196+discharge_TestKits!I196)/2+(discharge_Packaging!C196+discharge_Packaging!G196)/2</f>
        <v>1.9982992088028919E-5</v>
      </c>
      <c r="F195" s="20">
        <f>(discharge_hospital!F196+discharge_hospital!L196+discharge_hospital!R196)/3+(discharge_Packaging!E196+discharge_Packaging!I196)/2</f>
        <v>3.2688876268648133E-5</v>
      </c>
      <c r="G195" s="34">
        <f>(discharge_hospital!G196+discharge_hospital!M196+discharge_hospital!S196)/3+(discharge_TestKits!F196+discharge_TestKits!K196)/2+(discharge_PPE!C196+discharge_PPE!F196+discharge_PPE!I196+discharge_PPE!L196+discharge_PPE!O196+discharge_PPE!R196+discharge_PPE!U196+discharge_PPE!X196)/8+(discharge_Packaging!D196+discharge_Packaging!H196)/2</f>
        <v>1.0472969056294926E-5</v>
      </c>
      <c r="H195" s="34">
        <f>(discharge_TestKits!E196+discharge_TestKits!J196)/2+(discharge_PPE!D196+discharge_PPE!G196+discharge_PPE!J196+discharge_PPE!M196+discharge_PPE!P196+discharge_PPE!S196+discharge_PPE!V196+discharge_PPE!Y196)/8</f>
        <v>2.7501050766969798E-7</v>
      </c>
    </row>
    <row r="196" spans="1:8" ht="15">
      <c r="A196" s="5" t="s">
        <v>332</v>
      </c>
      <c r="B196" s="33">
        <f>(discharge_hospital!B197+discharge_hospital!H197+discharge_hospital!N197)/3+(discharge_TestKits!B197+discharge_TestKits!G197)/2+(discharge_PPE!B197+discharge_PPE!E197+discharge_PPE!H197+discharge_PPE!K197+discharge_PPE!N197+discharge_PPE!Q197+discharge_PPE!T197+discharge_PPE!W197)/8+(discharge_Packaging!B197+discharge_Packaging!F197)/2</f>
        <v>11.751605027898126</v>
      </c>
      <c r="C196" s="20">
        <f>(discharge_hospital!C197+discharge_hospital!I197+discharge_hospital!O197)/3+(discharge_TestKits!C197+discharge_TestKits!H197)/2</f>
        <v>8.1781982387099522E-2</v>
      </c>
      <c r="D196" s="20">
        <f>(discharge_hospital!D197+discharge_hospital!J197+discharge_hospital!P197)/3</f>
        <v>4.9359837466172642</v>
      </c>
      <c r="E196" s="20">
        <f>(discharge_hospital!E197+discharge_hospital!K197+discharge_hospital!Q197)/3+(discharge_TestKits!D197+discharge_TestKits!I197)/2+(discharge_Packaging!C197+discharge_Packaging!G197)/2</f>
        <v>1.6822779442499389</v>
      </c>
      <c r="F196" s="20">
        <f>(discharge_hospital!F197+discharge_hospital!L197+discharge_hospital!R197)/3+(discharge_Packaging!E197+discharge_Packaging!I197)/2</f>
        <v>2.9744714754386647</v>
      </c>
      <c r="G196" s="34">
        <f>(discharge_hospital!G197+discharge_hospital!M197+discharge_hospital!S197)/3+(discharge_TestKits!F197+discharge_TestKits!K197)/2+(discharge_PPE!C197+discharge_PPE!F197+discharge_PPE!I197+discharge_PPE!L197+discharge_PPE!O197+discharge_PPE!R197+discharge_PPE!U197+discharge_PPE!X197)/8+(discharge_Packaging!D197+discharge_Packaging!H197)/2</f>
        <v>1.864775215003311</v>
      </c>
      <c r="H196" s="34">
        <f>(discharge_TestKits!E197+discharge_TestKits!J197)/2+(discharge_PPE!D197+discharge_PPE!G197+discharge_PPE!J197+discharge_PPE!M197+discharge_PPE!P197+discharge_PPE!S197+discharge_PPE!V197+discharge_PPE!Y197)/8</f>
        <v>0.2123146642018473</v>
      </c>
    </row>
    <row r="197" spans="1:8" ht="15">
      <c r="A197" s="5" t="s">
        <v>334</v>
      </c>
      <c r="B197" s="33">
        <f>(discharge_hospital!B198+discharge_hospital!H198+discharge_hospital!N198)/3+(discharge_TestKits!B198+discharge_TestKits!G198)/2+(discharge_PPE!B198+discharge_PPE!E198+discharge_PPE!H198+discharge_PPE!K198+discharge_PPE!N198+discharge_PPE!Q198+discharge_PPE!T198+discharge_PPE!W198)/8+(discharge_Packaging!B198+discharge_Packaging!F198)/2</f>
        <v>0.17465056413947896</v>
      </c>
      <c r="C197" s="20">
        <f>(discharge_hospital!C198+discharge_hospital!I198+discharge_hospital!O198)/3+(discharge_TestKits!C198+discharge_TestKits!H198)/2</f>
        <v>1.2364498849031071E-3</v>
      </c>
      <c r="D197" s="20">
        <f>(discharge_hospital!D198+discharge_hospital!J198+discharge_hospital!P198)/3</f>
        <v>8.2182207515461625E-2</v>
      </c>
      <c r="E197" s="20">
        <f>(discharge_hospital!E198+discharge_hospital!K198+discharge_hospital!Q198)/3+(discharge_TestKits!D198+discharge_TestKits!I198)/2+(discharge_Packaging!C198+discharge_Packaging!G198)/2</f>
        <v>2.7719238147251329E-2</v>
      </c>
      <c r="F197" s="20">
        <f>(discharge_hospital!F198+discharge_hospital!L198+discharge_hospital!R198)/3+(discharge_Packaging!E198+discharge_Packaging!I198)/2</f>
        <v>4.9519291738915089E-2</v>
      </c>
      <c r="G197" s="34">
        <f>(discharge_hospital!G198+discharge_hospital!M198+discharge_hospital!S198)/3+(discharge_TestKits!F198+discharge_TestKits!K198)/2+(discharge_PPE!C198+discharge_PPE!F198+discharge_PPE!I198+discharge_PPE!L198+discharge_PPE!O198+discharge_PPE!R198+discharge_PPE!U198+discharge_PPE!X198)/8+(discharge_Packaging!D198+discharge_Packaging!H198)/2</f>
        <v>1.3863616354544391E-2</v>
      </c>
      <c r="H197" s="34">
        <f>(discharge_TestKits!E198+discharge_TestKits!J198)/2+(discharge_PPE!D198+discharge_PPE!G198+discharge_PPE!J198+discharge_PPE!M198+discharge_PPE!P198+discharge_PPE!S198+discharge_PPE!V198+discharge_PPE!Y198)/8</f>
        <v>1.2976049840342067E-4</v>
      </c>
    </row>
    <row r="198" spans="1:8" ht="15">
      <c r="A198" s="5" t="s">
        <v>335</v>
      </c>
      <c r="B198" s="33">
        <f>(discharge_hospital!B199+discharge_hospital!H199+discharge_hospital!N199)/3+(discharge_TestKits!B199+discharge_TestKits!G199)/2+(discharge_PPE!B199+discharge_PPE!E199+discharge_PPE!H199+discharge_PPE!K199+discharge_PPE!N199+discharge_PPE!Q199+discharge_PPE!T199+discharge_PPE!W199)/8+(discharge_Packaging!B199+discharge_Packaging!F199)/2</f>
        <v>0</v>
      </c>
      <c r="C198" s="20">
        <f>(discharge_hospital!C199+discharge_hospital!I199+discharge_hospital!O199)/3+(discharge_TestKits!C199+discharge_TestKits!H199)/2</f>
        <v>0</v>
      </c>
      <c r="D198" s="20">
        <f>(discharge_hospital!D199+discharge_hospital!J199+discharge_hospital!P199)/3</f>
        <v>0</v>
      </c>
      <c r="E198" s="20">
        <f>(discharge_hospital!E199+discharge_hospital!K199+discharge_hospital!Q199)/3+(discharge_TestKits!D199+discharge_TestKits!I199)/2+(discharge_Packaging!C199+discharge_Packaging!G199)/2</f>
        <v>0</v>
      </c>
      <c r="F198" s="20">
        <f>(discharge_hospital!F199+discharge_hospital!L199+discharge_hospital!R199)/3+(discharge_Packaging!E199+discharge_Packaging!I199)/2</f>
        <v>0</v>
      </c>
      <c r="G198" s="34">
        <f>(discharge_hospital!G199+discharge_hospital!M199+discharge_hospital!S199)/3+(discharge_TestKits!F199+discharge_TestKits!K199)/2+(discharge_PPE!C199+discharge_PPE!F199+discharge_PPE!I199+discharge_PPE!L199+discharge_PPE!O199+discharge_PPE!R199+discharge_PPE!U199+discharge_PPE!X199)/8+(discharge_Packaging!D199+discharge_Packaging!H199)/2</f>
        <v>0</v>
      </c>
      <c r="H198" s="34">
        <f>(discharge_TestKits!E199+discharge_TestKits!J199)/2+(discharge_PPE!D199+discharge_PPE!G199+discharge_PPE!J199+discharge_PPE!M199+discharge_PPE!P199+discharge_PPE!S199+discharge_PPE!V199+discharge_PPE!Y199)/8</f>
        <v>0</v>
      </c>
    </row>
    <row r="199" spans="1:8" ht="15">
      <c r="A199" s="5" t="s">
        <v>336</v>
      </c>
      <c r="B199" s="33">
        <f>(discharge_hospital!B200+discharge_hospital!H200+discharge_hospital!N200)/3+(discharge_TestKits!B200+discharge_TestKits!G200)/2+(discharge_PPE!B200+discharge_PPE!E200+discharge_PPE!H200+discharge_PPE!K200+discharge_PPE!N200+discharge_PPE!Q200+discharge_PPE!T200+discharge_PPE!W200)/8+(discharge_Packaging!B200+discharge_Packaging!F200)/2</f>
        <v>0.10169236053855447</v>
      </c>
      <c r="C199" s="20">
        <f>(discharge_hospital!C200+discharge_hospital!I200+discharge_hospital!O200)/3+(discharge_TestKits!C200+discharge_TestKits!H200)/2</f>
        <v>3.8563252953746266E-4</v>
      </c>
      <c r="D199" s="20">
        <f>(discharge_hospital!D200+discharge_hospital!J200+discharge_hospital!P200)/3</f>
        <v>2.6057740924459977E-2</v>
      </c>
      <c r="E199" s="20">
        <f>(discharge_hospital!E200+discharge_hospital!K200+discharge_hospital!Q200)/3+(discharge_TestKits!D200+discharge_TestKits!I200)/2+(discharge_Packaging!C200+discharge_Packaging!G200)/2</f>
        <v>3.1598057418188719E-2</v>
      </c>
      <c r="F199" s="20">
        <f>(discharge_hospital!F200+discharge_hospital!L200+discharge_hospital!R200)/3+(discharge_Packaging!E200+discharge_Packaging!I200)/2</f>
        <v>1.6065051110397088E-2</v>
      </c>
      <c r="G199" s="34">
        <f>(discharge_hospital!G200+discharge_hospital!M200+discharge_hospital!S200)/3+(discharge_TestKits!F200+discharge_TestKits!K200)/2+(discharge_PPE!C200+discharge_PPE!F200+discharge_PPE!I200+discharge_PPE!L200+discharge_PPE!O200+discharge_PPE!R200+discharge_PPE!U200+discharge_PPE!X200)/8+(discharge_Packaging!D200+discharge_Packaging!H200)/2</f>
        <v>2.4520169036816981E-2</v>
      </c>
      <c r="H199" s="34">
        <f>(discharge_TestKits!E200+discharge_TestKits!J200)/2+(discharge_PPE!D200+discharge_PPE!G200+discharge_PPE!J200+discharge_PPE!M200+discharge_PPE!P200+discharge_PPE!S200+discharge_PPE!V200+discharge_PPE!Y200)/8</f>
        <v>3.0657095191542506E-3</v>
      </c>
    </row>
    <row r="200" spans="1:8" ht="15">
      <c r="A200" s="5" t="s">
        <v>338</v>
      </c>
      <c r="B200" s="33">
        <f>(discharge_hospital!B201+discharge_hospital!H201+discharge_hospital!N201)/3+(discharge_TestKits!B201+discharge_TestKits!G201)/2+(discharge_PPE!B201+discharge_PPE!E201+discharge_PPE!H201+discharge_PPE!K201+discharge_PPE!N201+discharge_PPE!Q201+discharge_PPE!T201+discharge_PPE!W201)/8+(discharge_Packaging!B201+discharge_Packaging!F201)/2</f>
        <v>1.2812627036585637E-3</v>
      </c>
      <c r="C200" s="20">
        <f>(discharge_hospital!C201+discharge_hospital!I201+discharge_hospital!O201)/3+(discharge_TestKits!C201+discharge_TestKits!H201)/2</f>
        <v>9.7513319530081894E-6</v>
      </c>
      <c r="D200" s="20">
        <f>(discharge_hospital!D201+discharge_hospital!J201+discharge_hospital!P201)/3</f>
        <v>5.9363777540835986E-4</v>
      </c>
      <c r="E200" s="20">
        <f>(discharge_hospital!E201+discharge_hospital!K201+discharge_hospital!Q201)/3+(discharge_TestKits!D201+discharge_TestKits!I201)/2+(discharge_Packaging!C201+discharge_Packaging!G201)/2</f>
        <v>1.9961367043223587E-4</v>
      </c>
      <c r="F200" s="20">
        <f>(discharge_hospital!F201+discharge_hospital!L201+discharge_hospital!R201)/3+(discharge_Packaging!E201+discharge_Packaging!I201)/2</f>
        <v>3.576887230261788E-4</v>
      </c>
      <c r="G200" s="34">
        <f>(discharge_hospital!G201+discharge_hospital!M201+discharge_hospital!S201)/3+(discharge_TestKits!F201+discharge_TestKits!K201)/2+(discharge_PPE!C201+discharge_PPE!F201+discharge_PPE!I201+discharge_PPE!L201+discharge_PPE!O201+discharge_PPE!R201+discharge_PPE!U201+discharge_PPE!X201)/8+(discharge_Packaging!D201+discharge_Packaging!H201)/2</f>
        <v>1.1627926733595669E-4</v>
      </c>
      <c r="H200" s="34">
        <f>(discharge_TestKits!E201+discharge_TestKits!J201)/2+(discharge_PPE!D201+discharge_PPE!G201+discharge_PPE!J201+discharge_PPE!M201+discharge_PPE!P201+discharge_PPE!S201+discharge_PPE!V201+discharge_PPE!Y201)/8</f>
        <v>4.2919355028242966E-6</v>
      </c>
    </row>
    <row r="201" spans="1:8" ht="15">
      <c r="A201" s="5" t="s">
        <v>339</v>
      </c>
      <c r="B201" s="33">
        <f>(discharge_hospital!B202+discharge_hospital!H202+discharge_hospital!N202)/3+(discharge_TestKits!B202+discharge_TestKits!G202)/2+(discharge_PPE!B202+discharge_PPE!E202+discharge_PPE!H202+discharge_PPE!K202+discharge_PPE!N202+discharge_PPE!Q202+discharge_PPE!T202+discharge_PPE!W202)/8+(discharge_Packaging!B202+discharge_Packaging!F202)/2</f>
        <v>0.47876898516518923</v>
      </c>
      <c r="C201" s="20">
        <f>(discharge_hospital!C202+discharge_hospital!I202+discharge_hospital!O202)/3+(discharge_TestKits!C202+discharge_TestKits!H202)/2</f>
        <v>5.0882267603003135E-3</v>
      </c>
      <c r="D201" s="20">
        <f>(discharge_hospital!D202+discharge_hospital!J202+discharge_hospital!P202)/3</f>
        <v>0.22123352702693141</v>
      </c>
      <c r="E201" s="20">
        <f>(discharge_hospital!E202+discharge_hospital!K202+discharge_hospital!Q202)/3+(discharge_TestKits!D202+discharge_TestKits!I202)/2+(discharge_Packaging!C202+discharge_Packaging!G202)/2</f>
        <v>7.4482727531465731E-2</v>
      </c>
      <c r="F201" s="20">
        <f>(discharge_hospital!F202+discharge_hospital!L202+discharge_hospital!R202)/3+(discharge_Packaging!E202+discharge_Packaging!I202)/2</f>
        <v>0.133301385206502</v>
      </c>
      <c r="G201" s="34">
        <f>(discharge_hospital!G202+discharge_hospital!M202+discharge_hospital!S202)/3+(discharge_TestKits!F202+discharge_TestKits!K202)/2+(discharge_PPE!C202+discharge_PPE!F202+discharge_PPE!I202+discharge_PPE!L202+discharge_PPE!O202+discharge_PPE!R202+discharge_PPE!U202+discharge_PPE!X202)/8+(discharge_Packaging!D202+discharge_Packaging!H202)/2</f>
        <v>4.2903907570231201E-2</v>
      </c>
      <c r="H201" s="34">
        <f>(discharge_TestKits!E202+discharge_TestKits!J202)/2+(discharge_PPE!D202+discharge_PPE!G202+discharge_PPE!J202+discharge_PPE!M202+discharge_PPE!P202+discharge_PPE!S202+discharge_PPE!V202+discharge_PPE!Y202)/8</f>
        <v>1.759211069758617E-3</v>
      </c>
    </row>
    <row r="202" spans="1:8" ht="15">
      <c r="A202" s="5" t="s">
        <v>342</v>
      </c>
      <c r="B202" s="33">
        <f>(discharge_hospital!B203+discharge_hospital!H203+discharge_hospital!N203)/3+(discharge_TestKits!B203+discharge_TestKits!G203)/2+(discharge_PPE!B203+discharge_PPE!E203+discharge_PPE!H203+discharge_PPE!K203+discharge_PPE!N203+discharge_PPE!Q203+discharge_PPE!T203+discharge_PPE!W203)/8+(discharge_Packaging!B203+discharge_Packaging!F203)/2</f>
        <v>5.256637241298419</v>
      </c>
      <c r="C202" s="20">
        <f>(discharge_hospital!C203+discharge_hospital!I203+discharge_hospital!O203)/3+(discharge_TestKits!C203+discharge_TestKits!H203)/2</f>
        <v>4.3357987144656024E-2</v>
      </c>
      <c r="D202" s="20">
        <f>(discharge_hospital!D203+discharge_hospital!J203+discharge_hospital!P203)/3</f>
        <v>2.4567391381374986</v>
      </c>
      <c r="E202" s="20">
        <f>(discharge_hospital!E203+discharge_hospital!K203+discharge_hospital!Q203)/3+(discharge_TestKits!D203+discharge_TestKits!I203)/2+(discharge_Packaging!C203+discharge_Packaging!G203)/2</f>
        <v>0.82896117770538313</v>
      </c>
      <c r="F202" s="20">
        <f>(discharge_hospital!F203+discharge_hospital!L203+discharge_hospital!R203)/3+(discharge_Packaging!E203+discharge_Packaging!I203)/2</f>
        <v>1.4803189846150286</v>
      </c>
      <c r="G202" s="34">
        <f>(discharge_hospital!G203+discharge_hospital!M203+discharge_hospital!S203)/3+(discharge_TestKits!F203+discharge_TestKits!K203)/2+(discharge_PPE!C203+discharge_PPE!F203+discharge_PPE!I203+discharge_PPE!L203+discharge_PPE!O203+discharge_PPE!R203+discharge_PPE!U203+discharge_PPE!X203)/8+(discharge_Packaging!D203+discharge_Packaging!H203)/2</f>
        <v>0.43770322023330421</v>
      </c>
      <c r="H202" s="34">
        <f>(discharge_TestKits!E203+discharge_TestKits!J203)/2+(discharge_PPE!D203+discharge_PPE!G203+discharge_PPE!J203+discharge_PPE!M203+discharge_PPE!P203+discharge_PPE!S203+discharge_PPE!V203+discharge_PPE!Y203)/8</f>
        <v>9.5567334625473697E-3</v>
      </c>
    </row>
    <row r="203" spans="1:8" ht="15">
      <c r="A203" s="5" t="s">
        <v>343</v>
      </c>
      <c r="B203" s="33">
        <f>(discharge_hospital!B204+discharge_hospital!H204+discharge_hospital!N204)/3+(discharge_TestKits!B204+discharge_TestKits!G204)/2+(discharge_PPE!B204+discharge_PPE!E204+discharge_PPE!H204+discharge_PPE!K204+discharge_PPE!N204+discharge_PPE!Q204+discharge_PPE!T204+discharge_PPE!W204)/8+(discharge_Packaging!B204+discharge_Packaging!F204)/2</f>
        <v>41.084620983287344</v>
      </c>
      <c r="C203" s="20">
        <f>(discharge_hospital!C204+discharge_hospital!I204+discharge_hospital!O204)/3+(discharge_TestKits!C204+discharge_TestKits!H204)/2</f>
        <v>0.31458705787399932</v>
      </c>
      <c r="D203" s="20">
        <f>(discharge_hospital!D204+discharge_hospital!J204+discharge_hospital!P204)/3</f>
        <v>19.038343454046423</v>
      </c>
      <c r="E203" s="20">
        <f>(discharge_hospital!E204+discharge_hospital!K204+discharge_hospital!Q204)/3+(discharge_TestKits!D204+discharge_TestKits!I204)/2+(discharge_Packaging!C204+discharge_Packaging!G204)/2</f>
        <v>6.4018553904665332</v>
      </c>
      <c r="F203" s="20">
        <f>(discharge_hospital!F204+discharge_hospital!L204+discharge_hospital!R204)/3+(discharge_Packaging!E204+discharge_Packaging!I204)/2</f>
        <v>11.471306309520571</v>
      </c>
      <c r="G203" s="34">
        <f>(discharge_hospital!G204+discharge_hospital!M204+discharge_hospital!S204)/3+(discharge_TestKits!F204+discharge_TestKits!K204)/2+(discharge_PPE!C204+discharge_PPE!F204+discharge_PPE!I204+discharge_PPE!L204+discharge_PPE!O204+discharge_PPE!R204+discharge_PPE!U204+discharge_PPE!X204)/8+(discharge_Packaging!D204+discharge_Packaging!H204)/2</f>
        <v>3.7219869590469559</v>
      </c>
      <c r="H203" s="34">
        <f>(discharge_TestKits!E204+discharge_TestKits!J204)/2+(discharge_PPE!D204+discharge_PPE!G204+discharge_PPE!J204+discharge_PPE!M204+discharge_PPE!P204+discharge_PPE!S204+discharge_PPE!V204+discharge_PPE!Y204)/8</f>
        <v>0.13654181233286</v>
      </c>
    </row>
    <row r="204" spans="1:8" ht="15">
      <c r="A204" s="5" t="s">
        <v>344</v>
      </c>
      <c r="B204" s="33">
        <f>(discharge_hospital!B205+discharge_hospital!H205+discharge_hospital!N205)/3+(discharge_TestKits!B205+discharge_TestKits!G205)/2+(discharge_PPE!B205+discharge_PPE!E205+discharge_PPE!H205+discharge_PPE!K205+discharge_PPE!N205+discharge_PPE!Q205+discharge_PPE!T205+discharge_PPE!W205)/8+(discharge_Packaging!B205+discharge_Packaging!F205)/2</f>
        <v>2.9955092042007859E-7</v>
      </c>
      <c r="C204" s="20">
        <f>(discharge_hospital!C205+discharge_hospital!I205+discharge_hospital!O205)/3+(discharge_TestKits!C205+discharge_TestKits!H205)/2</f>
        <v>2.0290739642674622E-9</v>
      </c>
      <c r="D204" s="20">
        <f>(discharge_hospital!D205+discharge_hospital!J205+discharge_hospital!P205)/3</f>
        <v>1.3710742644264422E-7</v>
      </c>
      <c r="E204" s="20">
        <f>(discharge_hospital!E205+discharge_hospital!K205+discharge_hospital!Q205)/3+(discharge_TestKits!D205+discharge_TestKits!I205)/2+(discharge_Packaging!C205+discharge_Packaging!G205)/2</f>
        <v>5.054506106574134E-8</v>
      </c>
      <c r="F204" s="20">
        <f>(discharge_hospital!F205+discharge_hospital!L205+discharge_hospital!R205)/3+(discharge_Packaging!E205+discharge_Packaging!I205)/2</f>
        <v>8.2683375937434931E-8</v>
      </c>
      <c r="G204" s="34">
        <f>(discharge_hospital!G205+discharge_hospital!M205+discharge_hospital!S205)/3+(discharge_TestKits!F205+discharge_TestKits!K205)/2+(discharge_PPE!C205+discharge_PPE!F205+discharge_PPE!I205+discharge_PPE!L205+discharge_PPE!O205+discharge_PPE!R205+discharge_PPE!U205+discharge_PPE!X205)/8+(discharge_Packaging!D205+discharge_Packaging!H205)/2</f>
        <v>2.6490370318825527E-8</v>
      </c>
      <c r="H204" s="34">
        <f>(discharge_TestKits!E205+discharge_TestKits!J205)/2+(discharge_PPE!D205+discharge_PPE!G205+discharge_PPE!J205+discharge_PPE!M205+discharge_PPE!P205+discharge_PPE!S205+discharge_PPE!V205+discharge_PPE!Y205)/8</f>
        <v>6.9561269116513676E-10</v>
      </c>
    </row>
    <row r="205" spans="1:8" ht="15">
      <c r="A205" s="5" t="s">
        <v>345</v>
      </c>
      <c r="B205" s="33">
        <f>(discharge_hospital!B206+discharge_hospital!H206+discharge_hospital!N206)/3+(discharge_TestKits!B206+discharge_TestKits!G206)/2+(discharge_PPE!B206+discharge_PPE!E206+discharge_PPE!H206+discharge_PPE!K206+discharge_PPE!N206+discharge_PPE!Q206+discharge_PPE!T206+discharge_PPE!W206)/8+(discharge_Packaging!B206+discharge_Packaging!F206)/2</f>
        <v>5.7545356865574036E-9</v>
      </c>
      <c r="C205" s="20">
        <f>(discharge_hospital!C206+discharge_hospital!I206+discharge_hospital!O206)/3+(discharge_TestKits!C206+discharge_TestKits!H206)/2</f>
        <v>3.8979611618842999E-11</v>
      </c>
      <c r="D205" s="20">
        <f>(discharge_hospital!D206+discharge_hospital!J206+discharge_hospital!P206)/3</f>
        <v>2.633908042244677E-9</v>
      </c>
      <c r="E205" s="20">
        <f>(discharge_hospital!E206+discharge_hospital!K206+discharge_hospital!Q206)/3+(discharge_TestKits!D206+discharge_TestKits!I206)/2+(discharge_Packaging!C206+discharge_Packaging!G206)/2</f>
        <v>9.7099804358516498E-10</v>
      </c>
      <c r="F205" s="20">
        <f>(discharge_hospital!F206+discharge_hospital!L206+discharge_hospital!R206)/3+(discharge_Packaging!E206+discharge_Packaging!I206)/2</f>
        <v>1.5883925071896331E-9</v>
      </c>
      <c r="G205" s="34">
        <f>(discharge_hospital!G206+discharge_hospital!M206+discharge_hospital!S206)/3+(discharge_TestKits!F206+discharge_TestKits!K206)/2+(discharge_PPE!C206+discharge_PPE!F206+discharge_PPE!I206+discharge_PPE!L206+discharge_PPE!O206+discharge_PPE!R206+discharge_PPE!U206+discharge_PPE!X206)/8+(discharge_Packaging!D206+discharge_Packaging!H206)/2</f>
        <v>5.0889438475444149E-10</v>
      </c>
      <c r="H205" s="34">
        <f>(discharge_TestKits!E206+discharge_TestKits!J206)/2+(discharge_PPE!D206+discharge_PPE!G206+discharge_PPE!J206+discharge_PPE!M206+discharge_PPE!P206+discharge_PPE!S206+discharge_PPE!V206+discharge_PPE!Y206)/8</f>
        <v>1.3363097164643894E-11</v>
      </c>
    </row>
    <row r="206" spans="1:8" ht="15">
      <c r="A206" s="5" t="s">
        <v>346</v>
      </c>
      <c r="B206" s="33">
        <f>(discharge_hospital!B207+discharge_hospital!H207+discharge_hospital!N207)/3+(discharge_TestKits!B207+discharge_TestKits!G207)/2+(discharge_PPE!B207+discharge_PPE!E207+discharge_PPE!H207+discharge_PPE!K207+discharge_PPE!N207+discharge_PPE!Q207+discharge_PPE!T207+discharge_PPE!W207)/8+(discharge_Packaging!B207+discharge_Packaging!F207)/2</f>
        <v>1.5883087432736109</v>
      </c>
      <c r="C206" s="20">
        <f>(discharge_hospital!C207+discharge_hospital!I207+discharge_hospital!O207)/3+(discharge_TestKits!C207+discharge_TestKits!H207)/2</f>
        <v>1.1959040607093865E-2</v>
      </c>
      <c r="D206" s="20">
        <f>(discharge_hospital!D207+discharge_hospital!J207+discharge_hospital!P207)/3</f>
        <v>0.74392156411372756</v>
      </c>
      <c r="E206" s="20">
        <f>(discharge_hospital!E207+discharge_hospital!K207+discharge_hospital!Q207)/3+(discharge_TestKits!D207+discharge_TestKits!I207)/2+(discharge_Packaging!C207+discharge_Packaging!G207)/2</f>
        <v>0.25025307276899628</v>
      </c>
      <c r="F206" s="20">
        <f>(discharge_hospital!F207+discharge_hospital!L207+discharge_hospital!R207)/3+(discharge_Packaging!E207+discharge_Packaging!I207)/2</f>
        <v>0.44824221521391233</v>
      </c>
      <c r="G206" s="34">
        <f>(discharge_hospital!G207+discharge_hospital!M207+discharge_hospital!S207)/3+(discharge_TestKits!F207+discharge_TestKits!K207)/2+(discharge_PPE!C207+discharge_PPE!F207+discharge_PPE!I207+discharge_PPE!L207+discharge_PPE!O207+discharge_PPE!R207+discharge_PPE!U207+discharge_PPE!X207)/8+(discharge_Packaging!D207+discharge_Packaging!H207)/2</f>
        <v>0.13142716170330451</v>
      </c>
      <c r="H206" s="34">
        <f>(discharge_TestKits!E207+discharge_TestKits!J207)/2+(discharge_PPE!D207+discharge_PPE!G207+discharge_PPE!J207+discharge_PPE!M207+discharge_PPE!P207+discharge_PPE!S207+discharge_PPE!V207+discharge_PPE!Y207)/8</f>
        <v>2.5056888665762225E-3</v>
      </c>
    </row>
    <row r="207" spans="1:8" ht="15">
      <c r="A207" s="5" t="s">
        <v>347</v>
      </c>
      <c r="B207" s="33">
        <f>(discharge_hospital!B208+discharge_hospital!H208+discharge_hospital!N208)/3+(discharge_TestKits!B208+discharge_TestKits!G208)/2+(discharge_PPE!B208+discharge_PPE!E208+discharge_PPE!H208+discharge_PPE!K208+discharge_PPE!N208+discharge_PPE!Q208+discharge_PPE!T208+discharge_PPE!W208)/8+(discharge_Packaging!B208+discharge_Packaging!F208)/2</f>
        <v>0.93191378415023229</v>
      </c>
      <c r="C207" s="20">
        <f>(discharge_hospital!C208+discharge_hospital!I208+discharge_hospital!O208)/3+(discharge_TestKits!C208+discharge_TestKits!H208)/2</f>
        <v>6.415833315971356E-3</v>
      </c>
      <c r="D207" s="20">
        <f>(discharge_hospital!D208+discharge_hospital!J208+discharge_hospital!P208)/3</f>
        <v>0.43352702263635018</v>
      </c>
      <c r="E207" s="20">
        <f>(discharge_hospital!E208+discharge_hospital!K208+discharge_hospital!Q208)/3+(discharge_TestKits!D208+discharge_TestKits!I208)/2+(discharge_Packaging!C208+discharge_Packaging!G208)/2</f>
        <v>0.15357622481391967</v>
      </c>
      <c r="F207" s="20">
        <f>(discharge_hospital!F208+discharge_hospital!L208+discharge_hospital!R208)/3+(discharge_Packaging!E208+discharge_Packaging!I208)/2</f>
        <v>0.26134120814394401</v>
      </c>
      <c r="G207" s="34">
        <f>(discharge_hospital!G208+discharge_hospital!M208+discharge_hospital!S208)/3+(discharge_TestKits!F208+discharge_TestKits!K208)/2+(discharge_PPE!C208+discharge_PPE!F208+discharge_PPE!I208+discharge_PPE!L208+discharge_PPE!O208+discharge_PPE!R208+discharge_PPE!U208+discharge_PPE!X208)/8+(discharge_Packaging!D208+discharge_Packaging!H208)/2</f>
        <v>7.6106309736944253E-2</v>
      </c>
      <c r="H207" s="34">
        <f>(discharge_TestKits!E208+discharge_TestKits!J208)/2+(discharge_PPE!D208+discharge_PPE!G208+discharge_PPE!J208+discharge_PPE!M208+discharge_PPE!P208+discharge_PPE!S208+discharge_PPE!V208+discharge_PPE!Y208)/8</f>
        <v>9.4718550310278558E-4</v>
      </c>
    </row>
    <row r="208" spans="1:8" ht="15">
      <c r="A208" s="5" t="s">
        <v>349</v>
      </c>
      <c r="B208" s="33">
        <f>(discharge_hospital!B209+discharge_hospital!H209+discharge_hospital!N209)/3+(discharge_TestKits!B209+discharge_TestKits!G209)/2+(discharge_PPE!B209+discharge_PPE!E209+discharge_PPE!H209+discharge_PPE!K209+discharge_PPE!N209+discharge_PPE!Q209+discharge_PPE!T209+discharge_PPE!W209)/8+(discharge_Packaging!B209+discharge_Packaging!F209)/2</f>
        <v>61.664036495591432</v>
      </c>
      <c r="C208" s="20">
        <f>(discharge_hospital!C209+discharge_hospital!I209+discharge_hospital!O209)/3+(discharge_TestKits!C209+discharge_TestKits!H209)/2</f>
        <v>0.48553838886642642</v>
      </c>
      <c r="D208" s="20">
        <f>(discharge_hospital!D209+discharge_hospital!J209+discharge_hospital!P209)/3</f>
        <v>28.485622327114061</v>
      </c>
      <c r="E208" s="20">
        <f>(discharge_hospital!E209+discharge_hospital!K209+discharge_hospital!Q209)/3+(discharge_TestKits!D209+discharge_TestKits!I209)/2+(discharge_Packaging!C209+discharge_Packaging!G209)/2</f>
        <v>9.5795460027101651</v>
      </c>
      <c r="F208" s="20">
        <f>(discharge_hospital!F209+discharge_hospital!L209+discharge_hospital!R209)/3+(discharge_Packaging!E209+discharge_Packaging!I209)/2</f>
        <v>17.163641359889024</v>
      </c>
      <c r="G208" s="34">
        <f>(discharge_hospital!G209+discharge_hospital!M209+discharge_hospital!S209)/3+(discharge_TestKits!F209+discharge_TestKits!K209)/2+(discharge_PPE!C209+discharge_PPE!F209+discharge_PPE!I209+discharge_PPE!L209+discharge_PPE!O209+discharge_PPE!R209+discharge_PPE!U209+discharge_PPE!X209)/8+(discharge_Packaging!D209+discharge_Packaging!H209)/2</f>
        <v>5.7141863362644205</v>
      </c>
      <c r="H208" s="34">
        <f>(discharge_TestKits!E209+discharge_TestKits!J209)/2+(discharge_PPE!D209+discharge_PPE!G209+discharge_PPE!J209+discharge_PPE!M209+discharge_PPE!P209+discharge_PPE!S209+discharge_PPE!V209+discharge_PPE!Y209)/8</f>
        <v>0.23550208074733101</v>
      </c>
    </row>
    <row r="209" spans="1:8" ht="15">
      <c r="A209" s="5" t="s">
        <v>352</v>
      </c>
      <c r="B209" s="33">
        <f>(discharge_hospital!B210+discharge_hospital!H210+discharge_hospital!N210)/3+(discharge_TestKits!B210+discharge_TestKits!G210)/2+(discharge_PPE!B210+discharge_PPE!E210+discharge_PPE!H210+discharge_PPE!K210+discharge_PPE!N210+discharge_PPE!Q210+discharge_PPE!T210+discharge_PPE!W210)/8+(discharge_Packaging!B210+discharge_Packaging!F210)/2</f>
        <v>327.80509943505172</v>
      </c>
      <c r="C209" s="20">
        <f>(discharge_hospital!C210+discharge_hospital!I210+discharge_hospital!O210)/3+(discharge_TestKits!C210+discharge_TestKits!H210)/2</f>
        <v>2.1181434983565004</v>
      </c>
      <c r="D209" s="20">
        <f>(discharge_hospital!D210+discharge_hospital!J210+discharge_hospital!P210)/3</f>
        <v>57.622263688264695</v>
      </c>
      <c r="E209" s="20">
        <f>(discharge_hospital!E210+discharge_hospital!K210+discharge_hospital!Q210)/3+(discharge_TestKits!D210+discharge_TestKits!I210)/2+(discharge_Packaging!C210+discharge_Packaging!G210)/2</f>
        <v>19.449776295244604</v>
      </c>
      <c r="F209" s="20">
        <f>(discharge_hospital!F210+discharge_hospital!L210+discharge_hospital!R210)/3+(discharge_Packaging!E210+discharge_Packaging!I210)/2</f>
        <v>34.71954577411298</v>
      </c>
      <c r="G209" s="34">
        <f>(discharge_hospital!G210+discharge_hospital!M210+discharge_hospital!S210)/3+(discharge_TestKits!F210+discharge_TestKits!K210)/2+(discharge_PPE!C210+discharge_PPE!F210+discharge_PPE!I210+discharge_PPE!L210+discharge_PPE!O210+discharge_PPE!R210+discharge_PPE!U210+discharge_PPE!X210)/8+(discharge_Packaging!D210+discharge_Packaging!H210)/2</f>
        <v>179.95064542937251</v>
      </c>
      <c r="H209" s="34">
        <f>(discharge_TestKits!E210+discharge_TestKits!J210)/2+(discharge_PPE!D210+discharge_PPE!G210+discharge_PPE!J210+discharge_PPE!M210+discharge_PPE!P210+discharge_PPE!S210+discharge_PPE!V210+discharge_PPE!Y210)/8</f>
        <v>33.944724749700455</v>
      </c>
    </row>
    <row r="210" spans="1:8" ht="15">
      <c r="A210" s="5" t="s">
        <v>353</v>
      </c>
      <c r="B210" s="33">
        <f>(discharge_hospital!B211+discharge_hospital!H211+discharge_hospital!N211)/3+(discharge_TestKits!B211+discharge_TestKits!G211)/2+(discharge_PPE!B211+discharge_PPE!E211+discharge_PPE!H211+discharge_PPE!K211+discharge_PPE!N211+discharge_PPE!Q211+discharge_PPE!T211+discharge_PPE!W211)/8+(discharge_Packaging!B211+discharge_Packaging!F211)/2</f>
        <v>381.16719859741886</v>
      </c>
      <c r="C210" s="20">
        <f>(discharge_hospital!C211+discharge_hospital!I211+discharge_hospital!O211)/3+(discharge_TestKits!C211+discharge_TestKits!H211)/2</f>
        <v>7.3369375513481412</v>
      </c>
      <c r="D210" s="20">
        <f>(discharge_hospital!D211+discharge_hospital!J211+discharge_hospital!P211)/3</f>
        <v>98.188808964105149</v>
      </c>
      <c r="E210" s="20">
        <f>(discharge_hospital!E211+discharge_hospital!K211+discharge_hospital!Q211)/3+(discharge_TestKits!D211+discharge_TestKits!I211)/2+(discharge_Packaging!C211+discharge_Packaging!G211)/2</f>
        <v>33.378021905932073</v>
      </c>
      <c r="F210" s="20">
        <f>(discharge_hospital!F211+discharge_hospital!L211+discharge_hospital!R211)/3+(discharge_Packaging!E211+discharge_Packaging!I211)/2</f>
        <v>59.162390179217688</v>
      </c>
      <c r="G210" s="34">
        <f>(discharge_hospital!G211+discharge_hospital!M211+discharge_hospital!S211)/3+(discharge_TestKits!F211+discharge_TestKits!K211)/2+(discharge_PPE!C211+discharge_PPE!F211+discharge_PPE!I211+discharge_PPE!L211+discharge_PPE!O211+discharge_PPE!R211+discharge_PPE!U211+discharge_PPE!X211)/8+(discharge_Packaging!D211+discharge_Packaging!H211)/2</f>
        <v>154.6640777625806</v>
      </c>
      <c r="H210" s="34">
        <f>(discharge_TestKits!E211+discharge_TestKits!J211)/2+(discharge_PPE!D211+discharge_PPE!G211+discharge_PPE!J211+discharge_PPE!M211+discharge_PPE!P211+discharge_PPE!S211+discharge_PPE!V211+discharge_PPE!Y211)/8</f>
        <v>28.436962234235164</v>
      </c>
    </row>
    <row r="211" spans="1:8" ht="15">
      <c r="A211" s="5" t="s">
        <v>354</v>
      </c>
      <c r="B211" s="33">
        <f>(discharge_hospital!B212+discharge_hospital!H212+discharge_hospital!N212)/3+(discharge_TestKits!B212+discharge_TestKits!G212)/2+(discharge_PPE!B212+discharge_PPE!E212+discharge_PPE!H212+discharge_PPE!K212+discharge_PPE!N212+discharge_PPE!Q212+discharge_PPE!T212+discharge_PPE!W212)/8+(discharge_Packaging!B212+discharge_Packaging!F212)/2</f>
        <v>0</v>
      </c>
      <c r="C211" s="20">
        <f>(discharge_hospital!C212+discharge_hospital!I212+discharge_hospital!O212)/3+(discharge_TestKits!C212+discharge_TestKits!H212)/2</f>
        <v>0</v>
      </c>
      <c r="D211" s="20">
        <f>(discharge_hospital!D212+discharge_hospital!J212+discharge_hospital!P212)/3</f>
        <v>0</v>
      </c>
      <c r="E211" s="20">
        <f>(discharge_hospital!E212+discharge_hospital!K212+discharge_hospital!Q212)/3+(discharge_TestKits!D212+discharge_TestKits!I212)/2+(discharge_Packaging!C212+discharge_Packaging!G212)/2</f>
        <v>0</v>
      </c>
      <c r="F211" s="20">
        <f>(discharge_hospital!F212+discharge_hospital!L212+discharge_hospital!R212)/3+(discharge_Packaging!E212+discharge_Packaging!I212)/2</f>
        <v>0</v>
      </c>
      <c r="G211" s="34">
        <f>(discharge_hospital!G212+discharge_hospital!M212+discharge_hospital!S212)/3+(discharge_TestKits!F212+discharge_TestKits!K212)/2+(discharge_PPE!C212+discharge_PPE!F212+discharge_PPE!I212+discharge_PPE!L212+discharge_PPE!O212+discharge_PPE!R212+discharge_PPE!U212+discharge_PPE!X212)/8+(discharge_Packaging!D212+discharge_Packaging!H212)/2</f>
        <v>0</v>
      </c>
      <c r="H211" s="34">
        <f>(discharge_TestKits!E212+discharge_TestKits!J212)/2+(discharge_PPE!D212+discharge_PPE!G212+discharge_PPE!J212+discharge_PPE!M212+discharge_PPE!P212+discharge_PPE!S212+discharge_PPE!V212+discharge_PPE!Y212)/8</f>
        <v>0</v>
      </c>
    </row>
    <row r="212" spans="1:8" ht="15">
      <c r="A212" s="5" t="s">
        <v>355</v>
      </c>
      <c r="B212" s="33">
        <f>(discharge_hospital!B213+discharge_hospital!H213+discharge_hospital!N213)/3+(discharge_TestKits!B213+discharge_TestKits!G213)/2+(discharge_PPE!B213+discharge_PPE!E213+discharge_PPE!H213+discharge_PPE!K213+discharge_PPE!N213+discharge_PPE!Q213+discharge_PPE!T213+discharge_PPE!W213)/8+(discharge_Packaging!B213+discharge_Packaging!F213)/2</f>
        <v>2.2632886004014479E-5</v>
      </c>
      <c r="C212" s="20">
        <f>(discharge_hospital!C213+discharge_hospital!I213+discharge_hospital!O213)/3+(discharge_TestKits!C213+discharge_TestKits!H213)/2</f>
        <v>1.5330882529947648E-7</v>
      </c>
      <c r="D212" s="20">
        <f>(discharge_hospital!D213+discharge_hospital!J213+discharge_hospital!P213)/3</f>
        <v>1.0359296338093196E-5</v>
      </c>
      <c r="E212" s="20">
        <f>(discharge_hospital!E213+discharge_hospital!K213+discharge_hospital!Q213)/3+(discharge_TestKits!D213+discharge_TestKits!I213)/2+(discharge_Packaging!C213+discharge_Packaging!G213)/2</f>
        <v>3.8189854451543665E-6</v>
      </c>
      <c r="F212" s="20">
        <f>(discharge_hospital!F213+discharge_hospital!L213+discharge_hospital!R213)/3+(discharge_Packaging!E213+discharge_Packaging!I213)/2</f>
        <v>6.2472297511044562E-6</v>
      </c>
      <c r="G212" s="34">
        <f>(discharge_hospital!G213+discharge_hospital!M213+discharge_hospital!S213)/3+(discharge_TestKits!F213+discharge_TestKits!K213)/2+(discharge_PPE!C213+discharge_PPE!F213+discharge_PPE!I213+discharge_PPE!L213+discharge_PPE!O213+discharge_PPE!R213+discharge_PPE!U213+discharge_PPE!X213)/8+(discharge_Packaging!D213+discharge_Packaging!H213)/2</f>
        <v>2.0015078931799513E-6</v>
      </c>
      <c r="H212" s="34">
        <f>(discharge_TestKits!E213+discharge_TestKits!J213)/2+(discharge_PPE!D213+discharge_PPE!G213+discharge_PPE!J213+discharge_PPE!M213+discharge_PPE!P213+discharge_PPE!S213+discharge_PPE!V213+discharge_PPE!Y213)/8</f>
        <v>5.2557751183030529E-8</v>
      </c>
    </row>
    <row r="213" spans="1:8" ht="15">
      <c r="A213" s="5" t="s">
        <v>356</v>
      </c>
      <c r="B213" s="33">
        <f>(discharge_hospital!B214+discharge_hospital!H214+discharge_hospital!N214)/3+(discharge_TestKits!B214+discharge_TestKits!G214)/2+(discharge_PPE!B214+discharge_PPE!E214+discharge_PPE!H214+discharge_PPE!K214+discharge_PPE!N214+discharge_PPE!Q214+discharge_PPE!T214+discharge_PPE!W214)/8+(discharge_Packaging!B214+discharge_Packaging!F214)/2</f>
        <v>0.13824869894123468</v>
      </c>
      <c r="C213" s="20">
        <f>(discharge_hospital!C214+discharge_hospital!I214+discharge_hospital!O214)/3+(discharge_TestKits!C214+discharge_TestKits!H214)/2</f>
        <v>9.5977866740196011E-3</v>
      </c>
      <c r="D213" s="20">
        <f>(discharge_hospital!D214+discharge_hospital!J214+discharge_hospital!P214)/3</f>
        <v>4.3730445368487587E-2</v>
      </c>
      <c r="E213" s="20">
        <f>(discharge_hospital!E214+discharge_hospital!K214+discharge_hospital!Q214)/3+(discharge_TestKits!D214+discharge_TestKits!I214)/2+(discharge_Packaging!C214+discharge_Packaging!G214)/2</f>
        <v>1.5265427304385496E-2</v>
      </c>
      <c r="F213" s="20">
        <f>(discharge_hospital!F214+discharge_hospital!L214+discharge_hospital!R214)/3+(discharge_Packaging!E214+discharge_Packaging!I214)/2</f>
        <v>2.6349211268539036E-2</v>
      </c>
      <c r="G213" s="34">
        <f>(discharge_hospital!G214+discharge_hospital!M214+discharge_hospital!S214)/3+(discharge_TestKits!F214+discharge_TestKits!K214)/2+(discharge_PPE!C214+discharge_PPE!F214+discharge_PPE!I214+discharge_PPE!L214+discharge_PPE!O214+discharge_PPE!R214+discharge_PPE!U214+discharge_PPE!X214)/8+(discharge_Packaging!D214+discharge_Packaging!H214)/2</f>
        <v>3.6061417036307844E-2</v>
      </c>
      <c r="H213" s="34">
        <f>(discharge_TestKits!E214+discharge_TestKits!J214)/2+(discharge_PPE!D214+discharge_PPE!G214+discharge_PPE!J214+discharge_PPE!M214+discharge_PPE!P214+discharge_PPE!S214+discharge_PPE!V214+discharge_PPE!Y214)/8</f>
        <v>7.2444112894951024E-3</v>
      </c>
    </row>
    <row r="214" spans="1:8" ht="15">
      <c r="A214" s="5" t="s">
        <v>358</v>
      </c>
      <c r="B214" s="33">
        <f>(discharge_hospital!B215+discharge_hospital!H215+discharge_hospital!N215)/3+(discharge_TestKits!B215+discharge_TestKits!G215)/2+(discharge_PPE!B215+discharge_PPE!E215+discharge_PPE!H215+discharge_PPE!K215+discharge_PPE!N215+discharge_PPE!Q215+discharge_PPE!T215+discharge_PPE!W215)/8+(discharge_Packaging!B215+discharge_Packaging!F215)/2</f>
        <v>3.7971729555451639E-2</v>
      </c>
      <c r="C214" s="20">
        <f>(discharge_hospital!C215+discharge_hospital!I215+discharge_hospital!O215)/3+(discharge_TestKits!C215+discharge_TestKits!H215)/2</f>
        <v>2.6172043539261666E-4</v>
      </c>
      <c r="D214" s="20">
        <f>(discharge_hospital!D215+discharge_hospital!J215+discharge_hospital!P215)/3</f>
        <v>1.7684823705815384E-2</v>
      </c>
      <c r="E214" s="20">
        <f>(discharge_hospital!E215+discharge_hospital!K215+discharge_hospital!Q215)/3+(discharge_TestKits!D215+discharge_TestKits!I215)/2+(discharge_Packaging!C215+discharge_Packaging!G215)/2</f>
        <v>6.246912169107363E-3</v>
      </c>
      <c r="F214" s="20">
        <f>(discharge_hospital!F215+discharge_hospital!L215+discharge_hospital!R215)/3+(discharge_Packaging!E215+discharge_Packaging!I215)/2</f>
        <v>1.0660579666652457E-2</v>
      </c>
      <c r="G214" s="34">
        <f>(discharge_hospital!G215+discharge_hospital!M215+discharge_hospital!S215)/3+(discharge_TestKits!F215+discharge_TestKits!K215)/2+(discharge_PPE!C215+discharge_PPE!F215+discharge_PPE!I215+discharge_PPE!L215+discharge_PPE!O215+discharge_PPE!R215+discharge_PPE!U215+discharge_PPE!X215)/8+(discharge_Packaging!D215+discharge_Packaging!H215)/2</f>
        <v>3.0826461629112388E-3</v>
      </c>
      <c r="H214" s="34">
        <f>(discharge_TestKits!E215+discharge_TestKits!J215)/2+(discharge_PPE!D215+discharge_PPE!G215+discharge_PPE!J215+discharge_PPE!M215+discharge_PPE!P215+discharge_PPE!S215+discharge_PPE!V215+discharge_PPE!Y215)/8</f>
        <v>3.5047415572574371E-5</v>
      </c>
    </row>
    <row r="215" spans="1:8" ht="15">
      <c r="A215" s="5" t="s">
        <v>359</v>
      </c>
      <c r="B215" s="33">
        <f>(discharge_hospital!B216+discharge_hospital!H216+discharge_hospital!N216)/3+(discharge_TestKits!B216+discharge_TestKits!G216)/2+(discharge_PPE!B216+discharge_PPE!E216+discharge_PPE!H216+discharge_PPE!K216+discharge_PPE!N216+discharge_PPE!Q216+discharge_PPE!T216+discharge_PPE!W216)/8+(discharge_Packaging!B216+discharge_Packaging!F216)/2</f>
        <v>1.0221542048358937E-5</v>
      </c>
      <c r="C215" s="20">
        <f>(discharge_hospital!C216+discharge_hospital!I216+discharge_hospital!O216)/3+(discharge_TestKits!C216+discharge_TestKits!H216)/2</f>
        <v>7.0452056479907195E-8</v>
      </c>
      <c r="D215" s="20">
        <f>(discharge_hospital!D216+discharge_hospital!J216+discharge_hospital!P216)/3</f>
        <v>4.7605461021423E-6</v>
      </c>
      <c r="E215" s="20">
        <f>(discharge_hospital!E216+discharge_hospital!K216+discharge_hospital!Q216)/3+(discharge_TestKits!D216+discharge_TestKits!I216)/2+(discharge_Packaging!C216+discharge_Packaging!G216)/2</f>
        <v>1.6815951276511874E-6</v>
      </c>
      <c r="F215" s="20">
        <f>(discharge_hospital!F216+discharge_hospital!L216+discharge_hospital!R216)/3+(discharge_Packaging!E216+discharge_Packaging!I216)/2</f>
        <v>2.8697023969750629E-6</v>
      </c>
      <c r="G215" s="34">
        <f>(discharge_hospital!G216+discharge_hospital!M216+discharge_hospital!S216)/3+(discharge_TestKits!F216+discharge_TestKits!K216)/2+(discharge_PPE!C216+discharge_PPE!F216+discharge_PPE!I216+discharge_PPE!L216+discharge_PPE!O216+discharge_PPE!R216+discharge_PPE!U216+discharge_PPE!X216)/8+(discharge_Packaging!D216+discharge_Packaging!H216)/2</f>
        <v>8.2981201391933265E-7</v>
      </c>
      <c r="H215" s="34">
        <f>(discharge_TestKits!E216+discharge_TestKits!J216)/2+(discharge_PPE!D216+discharge_PPE!G216+discharge_PPE!J216+discharge_PPE!M216+discharge_PPE!P216+discharge_PPE!S216+discharge_PPE!V216+discharge_PPE!Y216)/8</f>
        <v>9.4343511911467849E-9</v>
      </c>
    </row>
    <row r="216" spans="1:8" ht="15">
      <c r="A216" s="5" t="s">
        <v>360</v>
      </c>
      <c r="B216" s="33">
        <f>(discharge_hospital!B217+discharge_hospital!H217+discharge_hospital!N217)/3+(discharge_TestKits!B217+discharge_TestKits!G217)/2+(discharge_PPE!B217+discharge_PPE!E217+discharge_PPE!H217+discharge_PPE!K217+discharge_PPE!N217+discharge_PPE!Q217+discharge_PPE!T217+discharge_PPE!W217)/8+(discharge_Packaging!B217+discharge_Packaging!F217)/2</f>
        <v>3.0929306822280515E-4</v>
      </c>
      <c r="C216" s="20">
        <f>(discharge_hospital!C217+discharge_hospital!I217+discharge_hospital!O217)/3+(discharge_TestKits!C217+discharge_TestKits!H217)/2</f>
        <v>8.4364827446965784E-6</v>
      </c>
      <c r="D216" s="20">
        <f>(discharge_hospital!D217+discharge_hospital!J217+discharge_hospital!P217)/3</f>
        <v>1.3635972343860534E-4</v>
      </c>
      <c r="E216" s="20">
        <f>(discharge_hospital!E217+discharge_hospital!K217+discharge_hospital!Q217)/3+(discharge_TestKits!D217+discharge_TestKits!I217)/2+(discharge_Packaging!C217+discharge_Packaging!G217)/2</f>
        <v>4.6243029117328344E-5</v>
      </c>
      <c r="F216" s="20">
        <f>(discharge_hospital!F217+discharge_hospital!L217+discharge_hospital!R217)/3+(discharge_Packaging!E217+discharge_Packaging!I217)/2</f>
        <v>8.2161778393239989E-5</v>
      </c>
      <c r="G216" s="34">
        <f>(discharge_hospital!G217+discharge_hospital!M217+discharge_hospital!S217)/3+(discharge_TestKits!F217+discharge_TestKits!K217)/2+(discharge_PPE!C217+discharge_PPE!F217+discharge_PPE!I217+discharge_PPE!L217+discharge_PPE!O217+discharge_PPE!R217+discharge_PPE!U217+discharge_PPE!X217)/8+(discharge_Packaging!D217+discharge_Packaging!H217)/2</f>
        <v>3.2849751777240229E-5</v>
      </c>
      <c r="H216" s="34">
        <f>(discharge_TestKits!E217+discharge_TestKits!J217)/2+(discharge_PPE!D217+discharge_PPE!G217+discharge_PPE!J217+discharge_PPE!M217+discharge_PPE!P217+discharge_PPE!S217+discharge_PPE!V217+discharge_PPE!Y217)/8</f>
        <v>3.2423027516946913E-6</v>
      </c>
    </row>
    <row r="217" spans="1:8" ht="15">
      <c r="A217" s="5" t="s">
        <v>361</v>
      </c>
      <c r="B217" s="33">
        <f>(discharge_hospital!B218+discharge_hospital!H218+discharge_hospital!N218)/3+(discharge_TestKits!B218+discharge_TestKits!G218)/2+(discharge_PPE!B218+discharge_PPE!E218+discharge_PPE!H218+discharge_PPE!K218+discharge_PPE!N218+discharge_PPE!Q218+discharge_PPE!T218+discharge_PPE!W218)/8+(discharge_Packaging!B218+discharge_Packaging!F218)/2</f>
        <v>2.5711924080969253E-2</v>
      </c>
      <c r="C217" s="20">
        <f>(discharge_hospital!C218+discharge_hospital!I218+discharge_hospital!O218)/3+(discharge_TestKits!C218+discharge_TestKits!H218)/2</f>
        <v>9.0905999223658986E-5</v>
      </c>
      <c r="D217" s="20">
        <f>(discharge_hospital!D218+discharge_hospital!J218+discharge_hospital!P218)/3</f>
        <v>4.8365411141615671E-3</v>
      </c>
      <c r="E217" s="20">
        <f>(discharge_hospital!E218+discharge_hospital!K218+discharge_hospital!Q218)/3+(discharge_TestKits!D218+discharge_TestKits!I218)/2+(discharge_Packaging!C218+discharge_Packaging!G218)/2</f>
        <v>1.6270349132420439E-3</v>
      </c>
      <c r="F217" s="20">
        <f>(discharge_hospital!F218+discharge_hospital!L218+discharge_hospital!R218)/3+(discharge_Packaging!E218+discharge_Packaging!I218)/2</f>
        <v>2.9141949630783225E-3</v>
      </c>
      <c r="G217" s="34">
        <f>(discharge_hospital!G218+discharge_hospital!M218+discharge_hospital!S218)/3+(discharge_TestKits!F218+discharge_TestKits!K218)/2+(discharge_PPE!C218+discharge_PPE!F218+discharge_PPE!I218+discharge_PPE!L218+discharge_PPE!O218+discharge_PPE!R218+discharge_PPE!U218+discharge_PPE!X218)/8+(discharge_Packaging!D218+discharge_Packaging!H218)/2</f>
        <v>1.3688483081612808E-2</v>
      </c>
      <c r="H217" s="34">
        <f>(discharge_TestKits!E218+discharge_TestKits!J218)/2+(discharge_PPE!D218+discharge_PPE!G218+discharge_PPE!J218+discharge_PPE!M218+discharge_PPE!P218+discharge_PPE!S218+discharge_PPE!V218+discharge_PPE!Y218)/8</f>
        <v>2.5547640096508523E-3</v>
      </c>
    </row>
    <row r="218" spans="1:8" ht="15">
      <c r="A218" s="5" t="s">
        <v>363</v>
      </c>
      <c r="B218" s="33">
        <f>(discharge_hospital!B219+discharge_hospital!H219+discharge_hospital!N219)/3+(discharge_TestKits!B219+discharge_TestKits!G219)/2+(discharge_PPE!B219+discharge_PPE!E219+discharge_PPE!H219+discharge_PPE!K219+discharge_PPE!N219+discharge_PPE!Q219+discharge_PPE!T219+discharge_PPE!W219)/8+(discharge_Packaging!B219+discharge_Packaging!F219)/2</f>
        <v>45.330989680323896</v>
      </c>
      <c r="C218" s="20">
        <f>(discharge_hospital!C219+discharge_hospital!I219+discharge_hospital!O219)/3+(discharge_TestKits!C219+discharge_TestKits!H219)/2</f>
        <v>0.29834833484064049</v>
      </c>
      <c r="D218" s="20">
        <f>(discharge_hospital!D219+discharge_hospital!J219+discharge_hospital!P219)/3</f>
        <v>17.954468812207114</v>
      </c>
      <c r="E218" s="20">
        <f>(discharge_hospital!E219+discharge_hospital!K219+discharge_hospital!Q219)/3+(discharge_TestKits!D219+discharge_TestKits!I219)/2+(discharge_Packaging!C219+discharge_Packaging!G219)/2</f>
        <v>9.3061251663614275</v>
      </c>
      <c r="F218" s="20">
        <f>(discharge_hospital!F219+discharge_hospital!L219+discharge_hospital!R219)/3+(discharge_Packaging!E219+discharge_Packaging!I219)/2</f>
        <v>10.870369379905837</v>
      </c>
      <c r="G218" s="34">
        <f>(discharge_hospital!G219+discharge_hospital!M219+discharge_hospital!S219)/3+(discharge_TestKits!F219+discharge_TestKits!K219)/2+(discharge_PPE!C219+discharge_PPE!F219+discharge_PPE!I219+discharge_PPE!L219+discharge_PPE!O219+discharge_PPE!R219+discharge_PPE!U219+discharge_PPE!X219)/8+(discharge_Packaging!D219+discharge_Packaging!H219)/2</f>
        <v>6.348107384483785</v>
      </c>
      <c r="H218" s="34">
        <f>(discharge_TestKits!E219+discharge_TestKits!J219)/2+(discharge_PPE!D219+discharge_PPE!G219+discharge_PPE!J219+discharge_PPE!M219+discharge_PPE!P219+discharge_PPE!S219+discharge_PPE!V219+discharge_PPE!Y219)/8</f>
        <v>0.55357060252509049</v>
      </c>
    </row>
    <row r="219" spans="1:8" ht="15">
      <c r="A219" s="5" t="s">
        <v>364</v>
      </c>
      <c r="B219" s="33">
        <f>(discharge_hospital!B220+discharge_hospital!H220+discharge_hospital!N220)/3+(discharge_TestKits!B220+discharge_TestKits!G220)/2+(discharge_PPE!B220+discharge_PPE!E220+discharge_PPE!H220+discharge_PPE!K220+discharge_PPE!N220+discharge_PPE!Q220+discharge_PPE!T220+discharge_PPE!W220)/8+(discharge_Packaging!B220+discharge_Packaging!F220)/2</f>
        <v>3.2434113088752929E-2</v>
      </c>
      <c r="C219" s="20">
        <f>(discharge_hospital!C220+discharge_hospital!I220+discharge_hospital!O220)/3+(discharge_TestKits!C220+discharge_TestKits!H220)/2</f>
        <v>2.2620109078094671E-4</v>
      </c>
      <c r="D219" s="20">
        <f>(discharge_hospital!D220+discharge_hospital!J220+discharge_hospital!P220)/3</f>
        <v>1.4441386044586073E-2</v>
      </c>
      <c r="E219" s="20">
        <f>(discharge_hospital!E220+discharge_hospital!K220+discharge_hospital!Q220)/3+(discharge_TestKits!D220+discharge_TestKits!I220)/2+(discharge_Packaging!C220+discharge_Packaging!G220)/2</f>
        <v>4.8677569825421249E-3</v>
      </c>
      <c r="F219" s="20">
        <f>(discharge_hospital!F220+discharge_hospital!L220+discharge_hospital!R220)/3+(discharge_Packaging!E220+discharge_Packaging!I220)/2</f>
        <v>8.7016682159012024E-3</v>
      </c>
      <c r="G219" s="34">
        <f>(discharge_hospital!G220+discharge_hospital!M220+discharge_hospital!S220)/3+(discharge_TestKits!F220+discharge_TestKits!K220)/2+(discharge_PPE!C220+discharge_PPE!F220+discharge_PPE!I220+discharge_PPE!L220+discharge_PPE!O220+discharge_PPE!R220+discharge_PPE!U220+discharge_PPE!X220)/8+(discharge_Packaging!D220+discharge_Packaging!H220)/2</f>
        <v>3.8861071797880093E-3</v>
      </c>
      <c r="H219" s="34">
        <f>(discharge_TestKits!E220+discharge_TestKits!J220)/2+(discharge_PPE!D220+discharge_PPE!G220+discharge_PPE!J220+discharge_PPE!M220+discharge_PPE!P220+discharge_PPE!S220+discharge_PPE!V220+discharge_PPE!Y220)/8</f>
        <v>3.1099357515457416E-4</v>
      </c>
    </row>
    <row r="220" spans="1:8" ht="15">
      <c r="A220" s="5" t="s">
        <v>366</v>
      </c>
      <c r="B220" s="33">
        <f>(discharge_hospital!B221+discharge_hospital!H221+discharge_hospital!N221)/3+(discharge_TestKits!B221+discharge_TestKits!G221)/2+(discharge_PPE!B221+discharge_PPE!E221+discharge_PPE!H221+discharge_PPE!K221+discharge_PPE!N221+discharge_PPE!Q221+discharge_PPE!T221+discharge_PPE!W221)/8+(discharge_Packaging!B221+discharge_Packaging!F221)/2</f>
        <v>43.690159791227259</v>
      </c>
      <c r="C220" s="20">
        <f>(discharge_hospital!C221+discharge_hospital!I221+discharge_hospital!O221)/3+(discharge_TestKits!C221+discharge_TestKits!H221)/2</f>
        <v>0.27971999349469273</v>
      </c>
      <c r="D220" s="20">
        <f>(discharge_hospital!D221+discharge_hospital!J221+discharge_hospital!P221)/3</f>
        <v>18.659708560174639</v>
      </c>
      <c r="E220" s="20">
        <f>(discharge_hospital!E221+discharge_hospital!K221+discharge_hospital!Q221)/3+(discharge_TestKits!D221+discharge_TestKits!I221)/2+(discharge_Packaging!C221+discharge_Packaging!G221)/2</f>
        <v>8.5656949489855432</v>
      </c>
      <c r="F220" s="20">
        <f>(discharge_hospital!F221+discharge_hospital!L221+discharge_hospital!R221)/3+(discharge_Packaging!E221+discharge_Packaging!I221)/2</f>
        <v>11.279739708992029</v>
      </c>
      <c r="G220" s="34">
        <f>(discharge_hospital!G221+discharge_hospital!M221+discharge_hospital!S221)/3+(discharge_TestKits!F221+discharge_TestKits!K221)/2+(discharge_PPE!C221+discharge_PPE!F221+discharge_PPE!I221+discharge_PPE!L221+discharge_PPE!O221+discharge_PPE!R221+discharge_PPE!U221+discharge_PPE!X221)/8+(discharge_Packaging!D221+discharge_Packaging!H221)/2</f>
        <v>4.6699532065015985</v>
      </c>
      <c r="H220" s="34">
        <f>(discharge_TestKits!E221+discharge_TestKits!J221)/2+(discharge_PPE!D221+discharge_PPE!G221+discharge_PPE!J221+discharge_PPE!M221+discharge_PPE!P221+discharge_PPE!S221+discharge_PPE!V221+discharge_PPE!Y221)/8</f>
        <v>0.23534337307875597</v>
      </c>
    </row>
    <row r="221" spans="1:8" ht="15">
      <c r="A221" s="5" t="s">
        <v>367</v>
      </c>
      <c r="B221" s="33">
        <f>(discharge_hospital!B222+discharge_hospital!H222+discharge_hospital!N222)/3+(discharge_TestKits!B222+discharge_TestKits!G222)/2+(discharge_PPE!B222+discharge_PPE!E222+discharge_PPE!H222+discharge_PPE!K222+discharge_PPE!N222+discharge_PPE!Q222+discharge_PPE!T222+discharge_PPE!W222)/8+(discharge_Packaging!B222+discharge_Packaging!F222)/2</f>
        <v>4.786073507637937E-3</v>
      </c>
      <c r="C221" s="20">
        <f>(discharge_hospital!C222+discharge_hospital!I222+discharge_hospital!O222)/3+(discharge_TestKits!C222+discharge_TestKits!H222)/2</f>
        <v>1.6002655826794388E-4</v>
      </c>
      <c r="D221" s="20">
        <f>(discharge_hospital!D222+discharge_hospital!J222+discharge_hospital!P222)/3</f>
        <v>2.0954185750197475E-3</v>
      </c>
      <c r="E221" s="20">
        <f>(discharge_hospital!E222+discharge_hospital!K222+discharge_hospital!Q222)/3+(discharge_TestKits!D222+discharge_TestKits!I222)/2+(discharge_Packaging!C222+discharge_Packaging!G222)/2</f>
        <v>7.1252855722690538E-4</v>
      </c>
      <c r="F221" s="20">
        <f>(discharge_hospital!F222+discharge_hospital!L222+discharge_hospital!R222)/3+(discharge_Packaging!E222+discharge_Packaging!I222)/2</f>
        <v>1.2625672175066134E-3</v>
      </c>
      <c r="G221" s="34">
        <f>(discharge_hospital!G222+discharge_hospital!M222+discharge_hospital!S222)/3+(discharge_TestKits!F222+discharge_TestKits!K222)/2+(discharge_PPE!C222+discharge_PPE!F222+discharge_PPE!I222+discharge_PPE!L222+discharge_PPE!O222+discharge_PPE!R222+discharge_PPE!U222+discharge_PPE!X222)/8+(discharge_Packaging!D222+discharge_Packaging!H222)/2</f>
        <v>5.0128772240403893E-4</v>
      </c>
      <c r="H221" s="34">
        <f>(discharge_TestKits!E222+discharge_TestKits!J222)/2+(discharge_PPE!D222+discharge_PPE!G222+discharge_PPE!J222+discharge_PPE!M222+discharge_PPE!P222+discharge_PPE!S222+discharge_PPE!V222+discharge_PPE!Y222)/8</f>
        <v>5.4244877212686995E-5</v>
      </c>
    </row>
    <row r="222" spans="1:8" ht="15">
      <c r="A222" s="5" t="s">
        <v>369</v>
      </c>
      <c r="B222" s="33">
        <f>(discharge_hospital!B223+discharge_hospital!H223+discharge_hospital!N223)/3+(discharge_TestKits!B223+discharge_TestKits!G223)/2+(discharge_PPE!B223+discharge_PPE!E223+discharge_PPE!H223+discharge_PPE!K223+discharge_PPE!N223+discharge_PPE!Q223+discharge_PPE!T223+discharge_PPE!W223)/8+(discharge_Packaging!B223+discharge_Packaging!F223)/2</f>
        <v>0.13176642547652215</v>
      </c>
      <c r="C222" s="20">
        <f>(discharge_hospital!C223+discharge_hospital!I223+discharge_hospital!O223)/3+(discharge_TestKits!C223+discharge_TestKits!H223)/2</f>
        <v>9.1477608990687895E-3</v>
      </c>
      <c r="D222" s="20">
        <f>(discharge_hospital!D223+discharge_hospital!J223+discharge_hospital!P223)/3</f>
        <v>4.1679990588202813E-2</v>
      </c>
      <c r="E222" s="20">
        <f>(discharge_hospital!E223+discharge_hospital!K223+discharge_hospital!Q223)/3+(discharge_TestKits!D223+discharge_TestKits!I223)/2+(discharge_Packaging!C223+discharge_Packaging!G223)/2</f>
        <v>1.4549654388614486E-2</v>
      </c>
      <c r="F222" s="20">
        <f>(discharge_hospital!F223+discharge_hospital!L223+discharge_hospital!R223)/3+(discharge_Packaging!E223+discharge_Packaging!I223)/2</f>
        <v>2.5113736400925582E-2</v>
      </c>
      <c r="G222" s="34">
        <f>(discharge_hospital!G223+discharge_hospital!M223+discharge_hospital!S223)/3+(discharge_TestKits!F223+discharge_TestKits!K223)/2+(discharge_PPE!C223+discharge_PPE!F223+discharge_PPE!I223+discharge_PPE!L223+discharge_PPE!O223+discharge_PPE!R223+discharge_PPE!U223+discharge_PPE!X223)/8+(discharge_Packaging!D223+discharge_Packaging!H223)/2</f>
        <v>3.4370551454608912E-2</v>
      </c>
      <c r="H222" s="34">
        <f>(discharge_TestKits!E223+discharge_TestKits!J223)/2+(discharge_PPE!D223+discharge_PPE!G223+discharge_PPE!J223+discharge_PPE!M223+discharge_PPE!P223+discharge_PPE!S223+discharge_PPE!V223+discharge_PPE!Y223)/8</f>
        <v>6.9047317451015611E-3</v>
      </c>
    </row>
    <row r="223" spans="1:8" ht="15">
      <c r="A223" s="5" t="s">
        <v>370</v>
      </c>
      <c r="B223" s="33">
        <f>(discharge_hospital!B224+discharge_hospital!H224+discharge_hospital!N224)/3+(discharge_TestKits!B224+discharge_TestKits!G224)/2+(discharge_PPE!B224+discharge_PPE!E224+discharge_PPE!H224+discharge_PPE!K224+discharge_PPE!N224+discharge_PPE!Q224+discharge_PPE!T224+discharge_PPE!W224)/8+(discharge_Packaging!B224+discharge_Packaging!F224)/2</f>
        <v>0</v>
      </c>
      <c r="C223" s="20">
        <f>(discharge_hospital!C224+discharge_hospital!I224+discharge_hospital!O224)/3+(discharge_TestKits!C224+discharge_TestKits!H224)/2</f>
        <v>0</v>
      </c>
      <c r="D223" s="20">
        <f>(discharge_hospital!D224+discharge_hospital!J224+discharge_hospital!P224)/3</f>
        <v>0</v>
      </c>
      <c r="E223" s="20">
        <f>(discharge_hospital!E224+discharge_hospital!K224+discharge_hospital!Q224)/3+(discharge_TestKits!D224+discharge_TestKits!I224)/2+(discharge_Packaging!C224+discharge_Packaging!G224)/2</f>
        <v>0</v>
      </c>
      <c r="F223" s="20">
        <f>(discharge_hospital!F224+discharge_hospital!L224+discharge_hospital!R224)/3+(discharge_Packaging!E224+discharge_Packaging!I224)/2</f>
        <v>0</v>
      </c>
      <c r="G223" s="34">
        <f>(discharge_hospital!G224+discharge_hospital!M224+discharge_hospital!S224)/3+(discharge_TestKits!F224+discharge_TestKits!K224)/2+(discharge_PPE!C224+discharge_PPE!F224+discharge_PPE!I224+discharge_PPE!L224+discharge_PPE!O224+discharge_PPE!R224+discharge_PPE!U224+discharge_PPE!X224)/8+(discharge_Packaging!D224+discharge_Packaging!H224)/2</f>
        <v>0</v>
      </c>
      <c r="H223" s="34">
        <f>(discharge_TestKits!E224+discharge_TestKits!J224)/2+(discharge_PPE!D224+discharge_PPE!G224+discharge_PPE!J224+discharge_PPE!M224+discharge_PPE!P224+discharge_PPE!S224+discharge_PPE!V224+discharge_PPE!Y224)/8</f>
        <v>0</v>
      </c>
    </row>
    <row r="224" spans="1:8" ht="15">
      <c r="A224" s="5" t="s">
        <v>371</v>
      </c>
      <c r="B224" s="33">
        <f>(discharge_hospital!B225+discharge_hospital!H225+discharge_hospital!N225)/3+(discharge_TestKits!B225+discharge_TestKits!G225)/2+(discharge_PPE!B225+discharge_PPE!E225+discharge_PPE!H225+discharge_PPE!K225+discharge_PPE!N225+discharge_PPE!Q225+discharge_PPE!T225+discharge_PPE!W225)/8+(discharge_Packaging!B225+discharge_Packaging!F225)/2</f>
        <v>0</v>
      </c>
      <c r="C224" s="20">
        <f>(discharge_hospital!C225+discharge_hospital!I225+discharge_hospital!O225)/3+(discharge_TestKits!C225+discharge_TestKits!H225)/2</f>
        <v>0</v>
      </c>
      <c r="D224" s="20">
        <f>(discharge_hospital!D225+discharge_hospital!J225+discharge_hospital!P225)/3</f>
        <v>0</v>
      </c>
      <c r="E224" s="20">
        <f>(discharge_hospital!E225+discharge_hospital!K225+discharge_hospital!Q225)/3+(discharge_TestKits!D225+discharge_TestKits!I225)/2+(discharge_Packaging!C225+discharge_Packaging!G225)/2</f>
        <v>0</v>
      </c>
      <c r="F224" s="20">
        <f>(discharge_hospital!F225+discharge_hospital!L225+discharge_hospital!R225)/3+(discharge_Packaging!E225+discharge_Packaging!I225)/2</f>
        <v>0</v>
      </c>
      <c r="G224" s="34">
        <f>(discharge_hospital!G225+discharge_hospital!M225+discharge_hospital!S225)/3+(discharge_TestKits!F225+discharge_TestKits!K225)/2+(discharge_PPE!C225+discharge_PPE!F225+discharge_PPE!I225+discharge_PPE!L225+discharge_PPE!O225+discharge_PPE!R225+discharge_PPE!U225+discharge_PPE!X225)/8+(discharge_Packaging!D225+discharge_Packaging!H225)/2</f>
        <v>0</v>
      </c>
      <c r="H224" s="34">
        <f>(discharge_TestKits!E225+discharge_TestKits!J225)/2+(discharge_PPE!D225+discharge_PPE!G225+discharge_PPE!J225+discharge_PPE!M225+discharge_PPE!P225+discharge_PPE!S225+discharge_PPE!V225+discharge_PPE!Y225)/8</f>
        <v>0</v>
      </c>
    </row>
    <row r="225" spans="1:8" ht="15">
      <c r="A225" s="5" t="s">
        <v>372</v>
      </c>
      <c r="B225" s="33">
        <f>(discharge_hospital!B226+discharge_hospital!H226+discharge_hospital!N226)/3+(discharge_TestKits!B226+discharge_TestKits!G226)/2+(discharge_PPE!B226+discharge_PPE!E226+discharge_PPE!H226+discharge_PPE!K226+discharge_PPE!N226+discharge_PPE!Q226+discharge_PPE!T226+discharge_PPE!W226)/8+(discharge_Packaging!B226+discharge_Packaging!F226)/2</f>
        <v>38.665683441296885</v>
      </c>
      <c r="C225" s="20">
        <f>(discharge_hospital!C226+discharge_hospital!I226+discharge_hospital!O226)/3+(discharge_TestKits!C226+discharge_TestKits!H226)/2</f>
        <v>0.2942736983987741</v>
      </c>
      <c r="D225" s="20">
        <f>(discharge_hospital!D226+discharge_hospital!J226+discharge_hospital!P226)/3</f>
        <v>17.914679196696614</v>
      </c>
      <c r="E225" s="20">
        <f>(discharge_hospital!E226+discharge_hospital!K226+discharge_hospital!Q226)/3+(discharge_TestKits!D226+discharge_TestKits!I226)/2+(discharge_Packaging!C226+discharge_Packaging!G226)/2</f>
        <v>6.0239004612007898</v>
      </c>
      <c r="F225" s="20">
        <f>(discharge_hospital!F226+discharge_hospital!L226+discharge_hospital!R226)/3+(discharge_Packaging!E226+discharge_Packaging!I226)/2</f>
        <v>10.794257021265402</v>
      </c>
      <c r="G225" s="34">
        <f>(discharge_hospital!G226+discharge_hospital!M226+discharge_hospital!S226)/3+(discharge_TestKits!F226+discharge_TestKits!K226)/2+(discharge_PPE!C226+discharge_PPE!F226+discharge_PPE!I226+discharge_PPE!L226+discharge_PPE!O226+discharge_PPE!R226+discharge_PPE!U226+discharge_PPE!X226)/8+(discharge_Packaging!D226+discharge_Packaging!H226)/2</f>
        <v>3.509051913210262</v>
      </c>
      <c r="H225" s="34">
        <f>(discharge_TestKits!E226+discharge_TestKits!J226)/2+(discharge_PPE!D226+discharge_PPE!G226+discharge_PPE!J226+discharge_PPE!M226+discharge_PPE!P226+discharge_PPE!S226+discharge_PPE!V226+discharge_PPE!Y226)/8</f>
        <v>0.12952115052503027</v>
      </c>
    </row>
    <row r="226" spans="1:8" ht="15">
      <c r="A226" s="5" t="s">
        <v>373</v>
      </c>
      <c r="B226" s="33">
        <f>(discharge_hospital!B227+discharge_hospital!H227+discharge_hospital!N227)/3+(discharge_TestKits!B227+discharge_TestKits!G227)/2+(discharge_PPE!B227+discharge_PPE!E227+discharge_PPE!H227+discharge_PPE!K227+discharge_PPE!N227+discharge_PPE!Q227+discharge_PPE!T227+discharge_PPE!W227)/8+(discharge_Packaging!B227+discharge_Packaging!F227)/2</f>
        <v>256.79716547030932</v>
      </c>
      <c r="C226" s="20">
        <f>(discharge_hospital!C227+discharge_hospital!I227+discharge_hospital!O227)/3+(discharge_TestKits!C227+discharge_TestKits!H227)/2</f>
        <v>1.751731243941846</v>
      </c>
      <c r="D226" s="20">
        <f>(discharge_hospital!D227+discharge_hospital!J227+discharge_hospital!P227)/3</f>
        <v>115.49204399062675</v>
      </c>
      <c r="E226" s="20">
        <f>(discharge_hospital!E227+discharge_hospital!K227+discharge_hospital!Q227)/3+(discharge_TestKits!D227+discharge_TestKits!I227)/2+(discharge_Packaging!C227+discharge_Packaging!G227)/2</f>
        <v>38.825594308698122</v>
      </c>
      <c r="F226" s="20">
        <f>(discharge_hospital!F227+discharge_hospital!L227+discharge_hospital!R227)/3+(discharge_Packaging!E227+discharge_Packaging!I227)/2</f>
        <v>69.58822946581104</v>
      </c>
      <c r="G226" s="34">
        <f>(discharge_hospital!G227+discharge_hospital!M227+discharge_hospital!S227)/3+(discharge_TestKits!F227+discharge_TestKits!K227)/2+(discharge_PPE!C227+discharge_PPE!F227+discharge_PPE!I227+discharge_PPE!L227+discharge_PPE!O227+discharge_PPE!R227+discharge_PPE!U227+discharge_PPE!X227)/8+(discharge_Packaging!D227+discharge_Packaging!H227)/2</f>
        <v>29.057329481467519</v>
      </c>
      <c r="H226" s="34">
        <f>(discharge_TestKits!E227+discharge_TestKits!J227)/2+(discharge_PPE!D227+discharge_PPE!G227+discharge_PPE!J227+discharge_PPE!M227+discharge_PPE!P227+discharge_PPE!S227+discharge_PPE!V227+discharge_PPE!Y227)/8</f>
        <v>2.0822369797640343</v>
      </c>
    </row>
    <row r="227" spans="1:8" ht="15">
      <c r="A227" s="5" t="s">
        <v>374</v>
      </c>
      <c r="B227" s="33">
        <f>(discharge_hospital!B228+discharge_hospital!H228+discharge_hospital!N228)/3+(discharge_TestKits!B228+discharge_TestKits!G228)/2+(discharge_PPE!B228+discharge_PPE!E228+discharge_PPE!H228+discharge_PPE!K228+discharge_PPE!N228+discharge_PPE!Q228+discharge_PPE!T228+discharge_PPE!W228)/8+(discharge_Packaging!B228+discharge_Packaging!F228)/2</f>
        <v>0</v>
      </c>
      <c r="C227" s="20">
        <f>(discharge_hospital!C228+discharge_hospital!I228+discharge_hospital!O228)/3+(discharge_TestKits!C228+discharge_TestKits!H228)/2</f>
        <v>0</v>
      </c>
      <c r="D227" s="20">
        <f>(discharge_hospital!D228+discharge_hospital!J228+discharge_hospital!P228)/3</f>
        <v>0</v>
      </c>
      <c r="E227" s="20">
        <f>(discharge_hospital!E228+discharge_hospital!K228+discharge_hospital!Q228)/3+(discharge_TestKits!D228+discharge_TestKits!I228)/2+(discharge_Packaging!C228+discharge_Packaging!G228)/2</f>
        <v>0</v>
      </c>
      <c r="F227" s="20">
        <f>(discharge_hospital!F228+discharge_hospital!L228+discharge_hospital!R228)/3+(discharge_Packaging!E228+discharge_Packaging!I228)/2</f>
        <v>0</v>
      </c>
      <c r="G227" s="34">
        <f>(discharge_hospital!G228+discharge_hospital!M228+discharge_hospital!S228)/3+(discharge_TestKits!F228+discharge_TestKits!K228)/2+(discharge_PPE!C228+discharge_PPE!F228+discharge_PPE!I228+discharge_PPE!L228+discharge_PPE!O228+discharge_PPE!R228+discharge_PPE!U228+discharge_PPE!X228)/8+(discharge_Packaging!D228+discharge_Packaging!H228)/2</f>
        <v>0</v>
      </c>
      <c r="H227" s="34">
        <f>(discharge_TestKits!E228+discharge_TestKits!J228)/2+(discharge_PPE!D228+discharge_PPE!G228+discharge_PPE!J228+discharge_PPE!M228+discharge_PPE!P228+discharge_PPE!S228+discharge_PPE!V228+discharge_PPE!Y228)/8</f>
        <v>0</v>
      </c>
    </row>
    <row r="228" spans="1:8" ht="15">
      <c r="A228" s="5" t="s">
        <v>375</v>
      </c>
      <c r="B228" s="33">
        <f>(discharge_hospital!B229+discharge_hospital!H229+discharge_hospital!N229)/3+(discharge_TestKits!B229+discharge_TestKits!G229)/2+(discharge_PPE!B229+discharge_PPE!E229+discharge_PPE!H229+discharge_PPE!K229+discharge_PPE!N229+discharge_PPE!Q229+discharge_PPE!T229+discharge_PPE!W229)/8+(discharge_Packaging!B229+discharge_Packaging!F229)/2</f>
        <v>70.973030093716247</v>
      </c>
      <c r="C228" s="20">
        <f>(discharge_hospital!C229+discharge_hospital!I229+discharge_hospital!O229)/3+(discharge_TestKits!C229+discharge_TestKits!H229)/2</f>
        <v>0.50622174182261781</v>
      </c>
      <c r="D228" s="20">
        <f>(discharge_hospital!D229+discharge_hospital!J229+discharge_hospital!P229)/3</f>
        <v>33.198797534005884</v>
      </c>
      <c r="E228" s="20">
        <f>(discharge_hospital!E229+discharge_hospital!K229+discharge_hospital!Q229)/3+(discharge_TestKits!D229+discharge_TestKits!I229)/2+(discharge_Packaging!C229+discharge_Packaging!G229)/2</f>
        <v>11.202574539540469</v>
      </c>
      <c r="F228" s="20">
        <f>(discharge_hospital!F229+discharge_hospital!L229+discharge_hospital!R229)/3+(discharge_Packaging!E229+discharge_Packaging!I229)/2</f>
        <v>20.004170284081127</v>
      </c>
      <c r="G228" s="34">
        <f>(discharge_hospital!G229+discharge_hospital!M229+discharge_hospital!S229)/3+(discharge_TestKits!F229+discharge_TestKits!K229)/2+(discharge_PPE!C229+discharge_PPE!F229+discharge_PPE!I229+discharge_PPE!L229+discharge_PPE!O229+discharge_PPE!R229+discharge_PPE!U229+discharge_PPE!X229)/8+(discharge_Packaging!D229+discharge_Packaging!H229)/2</f>
        <v>5.9406646954078006</v>
      </c>
      <c r="H228" s="34">
        <f>(discharge_TestKits!E229+discharge_TestKits!J229)/2+(discharge_PPE!D229+discharge_PPE!G229+discharge_PPE!J229+discharge_PPE!M229+discharge_PPE!P229+discharge_PPE!S229+discharge_PPE!V229+discharge_PPE!Y229)/8</f>
        <v>0.12060129885832117</v>
      </c>
    </row>
    <row r="229" spans="1:8" ht="15">
      <c r="A229" s="5" t="s">
        <v>376</v>
      </c>
      <c r="B229" s="33">
        <f>(discharge_hospital!B230+discharge_hospital!H230+discharge_hospital!N230)/3+(discharge_TestKits!B230+discharge_TestKits!G230)/2+(discharge_PPE!B230+discharge_PPE!E230+discharge_PPE!H230+discharge_PPE!K230+discharge_PPE!N230+discharge_PPE!Q230+discharge_PPE!T230+discharge_PPE!W230)/8+(discharge_Packaging!B230+discharge_Packaging!F230)/2</f>
        <v>6.6285146676050211</v>
      </c>
      <c r="C229" s="20">
        <f>(discharge_hospital!C230+discharge_hospital!I230+discharge_hospital!O230)/3+(discharge_TestKits!C230+discharge_TestKits!H230)/2</f>
        <v>2.172024538250512E-2</v>
      </c>
      <c r="D229" s="20">
        <f>(discharge_hospital!D230+discharge_hospital!J230+discharge_hospital!P230)/3</f>
        <v>0.57203105788102382</v>
      </c>
      <c r="E229" s="20">
        <f>(discharge_hospital!E230+discharge_hospital!K230+discharge_hospital!Q230)/3+(discharge_TestKits!D230+discharge_TestKits!I230)/2+(discharge_Packaging!C230+discharge_Packaging!G230)/2</f>
        <v>0.19312670492359549</v>
      </c>
      <c r="F229" s="20">
        <f>(discharge_hospital!F230+discharge_hospital!L230+discharge_hospital!R230)/3+(discharge_Packaging!E230+discharge_Packaging!I230)/2</f>
        <v>0.34466987631309043</v>
      </c>
      <c r="G229" s="34">
        <f>(discharge_hospital!G230+discharge_hospital!M230+discharge_hospital!S230)/3+(discharge_TestKits!F230+discharge_TestKits!K230)/2+(discharge_PPE!C230+discharge_PPE!F230+discharge_PPE!I230+discharge_PPE!L230+discharge_PPE!O230+discharge_PPE!R230+discharge_PPE!U230+discharge_PPE!X230)/8+(discharge_Packaging!D230+discharge_Packaging!H230)/2</f>
        <v>4.6032222446731161</v>
      </c>
      <c r="H229" s="34">
        <f>(discharge_TestKits!E230+discharge_TestKits!J230)/2+(discharge_PPE!D230+discharge_PPE!G230+discharge_PPE!J230+discharge_PPE!M230+discharge_PPE!P230+discharge_PPE!S230+discharge_PPE!V230+discharge_PPE!Y230)/8</f>
        <v>0.89374453843168922</v>
      </c>
    </row>
    <row r="230" spans="1:8" ht="15">
      <c r="A230" s="5" t="s">
        <v>377</v>
      </c>
      <c r="B230" s="33">
        <f>(discharge_hospital!B231+discharge_hospital!H231+discharge_hospital!N231)/3+(discharge_TestKits!B231+discharge_TestKits!G231)/2+(discharge_PPE!B231+discharge_PPE!E231+discharge_PPE!H231+discharge_PPE!K231+discharge_PPE!N231+discharge_PPE!Q231+discharge_PPE!T231+discharge_PPE!W231)/8+(discharge_Packaging!B231+discharge_Packaging!F231)/2</f>
        <v>1.8066203221645087E-2</v>
      </c>
      <c r="C230" s="20">
        <f>(discharge_hospital!C231+discharge_hospital!I231+discharge_hospital!O231)/3+(discharge_TestKits!C231+discharge_TestKits!H231)/2</f>
        <v>1.3471277194226211E-4</v>
      </c>
      <c r="D230" s="20">
        <f>(discharge_hospital!D231+discharge_hospital!J231+discharge_hospital!P231)/3</f>
        <v>7.9796797992296303E-3</v>
      </c>
      <c r="E230" s="20">
        <f>(discharge_hospital!E231+discharge_hospital!K231+discharge_hospital!Q231)/3+(discharge_TestKits!D231+discharge_TestKits!I231)/2+(discharge_Packaging!C231+discharge_Packaging!G231)/2</f>
        <v>2.6834368516385002E-3</v>
      </c>
      <c r="F230" s="20">
        <f>(discharge_hospital!F231+discharge_hospital!L231+discharge_hospital!R231)/3+(discharge_Packaging!E231+discharge_Packaging!I231)/2</f>
        <v>4.8080523103180648E-3</v>
      </c>
      <c r="G230" s="34">
        <f>(discharge_hospital!G231+discharge_hospital!M231+discharge_hospital!S231)/3+(discharge_TestKits!F231+discharge_TestKits!K231)/2+(discharge_PPE!C231+discharge_PPE!F231+discharge_PPE!I231+discharge_PPE!L231+discharge_PPE!O231+discharge_PPE!R231+discharge_PPE!U231+discharge_PPE!X231)/8+(discharge_Packaging!D231+discharge_Packaging!H231)/2</f>
        <v>2.2635764223952783E-3</v>
      </c>
      <c r="H230" s="34">
        <f>(discharge_TestKits!E231+discharge_TestKits!J231)/2+(discharge_PPE!D231+discharge_PPE!G231+discharge_PPE!J231+discharge_PPE!M231+discharge_PPE!P231+discharge_PPE!S231+discharge_PPE!V231+discharge_PPE!Y231)/8</f>
        <v>1.9674506612134932E-4</v>
      </c>
    </row>
    <row r="231" spans="1:8" ht="15">
      <c r="A231" s="5" t="s">
        <v>379</v>
      </c>
      <c r="B231" s="33">
        <f>(discharge_hospital!B232+discharge_hospital!H232+discharge_hospital!N232)/3+(discharge_TestKits!B232+discharge_TestKits!G232)/2+(discharge_PPE!B232+discharge_PPE!E232+discharge_PPE!H232+discharge_PPE!K232+discharge_PPE!N232+discharge_PPE!Q232+discharge_PPE!T232+discharge_PPE!W232)/8+(discharge_Packaging!B232+discharge_Packaging!F232)/2</f>
        <v>1.4299469382933517E-3</v>
      </c>
      <c r="C231" s="20">
        <f>(discharge_hospital!C232+discharge_hospital!I232+discharge_hospital!O232)/3+(discharge_TestKits!C232+discharge_TestKits!H232)/2</f>
        <v>1.0086215608176369E-5</v>
      </c>
      <c r="D231" s="20">
        <f>(discharge_hospital!D232+discharge_hospital!J232+discharge_hospital!P232)/3</f>
        <v>6.7122327999945763E-4</v>
      </c>
      <c r="E231" s="20">
        <f>(discharge_hospital!E232+discharge_hospital!K232+discharge_hospital!Q232)/3+(discharge_TestKits!D232+discharge_TestKits!I232)/2+(discharge_Packaging!C232+discharge_Packaging!G232)/2</f>
        <v>2.2840877052998366E-4</v>
      </c>
      <c r="F231" s="20">
        <f>(discharge_hospital!F232+discharge_hospital!L232+discharge_hospital!R232)/3+(discharge_Packaging!E232+discharge_Packaging!I232)/2</f>
        <v>4.0448097919304303E-4</v>
      </c>
      <c r="G231" s="34">
        <f>(discharge_hospital!G232+discharge_hospital!M232+discharge_hospital!S232)/3+(discharge_TestKits!F232+discharge_TestKits!K232)/2+(discharge_PPE!C232+discharge_PPE!F232+discharge_PPE!I232+discharge_PPE!L232+discharge_PPE!O232+discharge_PPE!R232+discharge_PPE!U232+discharge_PPE!X232)/8+(discharge_Packaging!D232+discharge_Packaging!H232)/2</f>
        <v>1.1451933782736566E-4</v>
      </c>
      <c r="H231" s="34">
        <f>(discharge_TestKits!E232+discharge_TestKits!J232)/2+(discharge_PPE!D232+discharge_PPE!G232+discharge_PPE!J232+discharge_PPE!M232+discharge_PPE!P232+discharge_PPE!S232+discharge_PPE!V232+discharge_PPE!Y232)/8</f>
        <v>1.228355135325217E-6</v>
      </c>
    </row>
    <row r="232" spans="1:8" ht="15">
      <c r="A232" s="5" t="s">
        <v>380</v>
      </c>
      <c r="B232" s="33">
        <f>(discharge_hospital!B233+discharge_hospital!H233+discharge_hospital!N233)/3+(discharge_TestKits!B233+discharge_TestKits!G233)/2+(discharge_PPE!B233+discharge_PPE!E233+discharge_PPE!H233+discharge_PPE!K233+discharge_PPE!N233+discharge_PPE!Q233+discharge_PPE!T233+discharge_PPE!W233)/8+(discharge_Packaging!B233+discharge_Packaging!F233)/2</f>
        <v>35.383249194452354</v>
      </c>
      <c r="C232" s="20">
        <f>(discharge_hospital!C233+discharge_hospital!I233+discharge_hospital!O233)/3+(discharge_TestKits!C233+discharge_TestKits!H233)/2</f>
        <v>0.25757104576967726</v>
      </c>
      <c r="D232" s="20">
        <f>(discharge_hospital!D233+discharge_hospital!J233+discharge_hospital!P233)/3</f>
        <v>16.261833167764923</v>
      </c>
      <c r="E232" s="20">
        <f>(discharge_hospital!E233+discharge_hospital!K233+discharge_hospital!Q233)/3+(discharge_TestKits!D233+discharge_TestKits!I233)/2+(discharge_Packaging!C233+discharge_Packaging!G233)/2</f>
        <v>5.4675193714612815</v>
      </c>
      <c r="F232" s="20">
        <f>(discharge_hospital!F233+discharge_hospital!L233+discharge_hospital!R233)/3+(discharge_Packaging!E233+discharge_Packaging!I233)/2</f>
        <v>9.798356137025376</v>
      </c>
      <c r="G232" s="34">
        <f>(discharge_hospital!G233+discharge_hospital!M233+discharge_hospital!S233)/3+(discharge_TestKits!F233+discharge_TestKits!K233)/2+(discharge_PPE!C233+discharge_PPE!F233+discharge_PPE!I233+discharge_PPE!L233+discharge_PPE!O233+discharge_PPE!R233+discharge_PPE!U233+discharge_PPE!X233)/8+(discharge_Packaging!D233+discharge_Packaging!H233)/2</f>
        <v>3.433046880928825</v>
      </c>
      <c r="H232" s="34">
        <f>(discharge_TestKits!E233+discharge_TestKits!J233)/2+(discharge_PPE!D233+discharge_PPE!G233+discharge_PPE!J233+discharge_PPE!M233+discharge_PPE!P233+discharge_PPE!S233+discharge_PPE!V233+discharge_PPE!Y233)/8</f>
        <v>0.1649225915022712</v>
      </c>
    </row>
    <row r="233" spans="1:8" ht="15">
      <c r="A233" s="5" t="s">
        <v>381</v>
      </c>
      <c r="B233" s="33">
        <f>(discharge_hospital!B234+discharge_hospital!H234+discharge_hospital!N234)/3+(discharge_TestKits!B234+discharge_TestKits!G234)/2+(discharge_PPE!B234+discharge_PPE!E234+discharge_PPE!H234+discharge_PPE!K234+discharge_PPE!N234+discharge_PPE!Q234+discharge_PPE!T234+discharge_PPE!W234)/8+(discharge_Packaging!B234+discharge_Packaging!F234)/2</f>
        <v>2.9171305846120792E-3</v>
      </c>
      <c r="C233" s="20">
        <f>(discharge_hospital!C234+discharge_hospital!I234+discharge_hospital!O234)/3+(discharge_TestKits!C234+discharge_TestKits!H234)/2</f>
        <v>2.196429583688418E-5</v>
      </c>
      <c r="D233" s="20">
        <f>(discharge_hospital!D234+discharge_hospital!J234+discharge_hospital!P234)/3</f>
        <v>1.3663063660758141E-3</v>
      </c>
      <c r="E233" s="20">
        <f>(discharge_hospital!E234+discharge_hospital!K234+discharge_hospital!Q234)/3+(discharge_TestKits!D234+discharge_TestKits!I234)/2+(discharge_Packaging!C234+discharge_Packaging!G234)/2</f>
        <v>4.596215285971223E-4</v>
      </c>
      <c r="F233" s="20">
        <f>(discharge_hospital!F234+discharge_hospital!L234+discharge_hospital!R234)/3+(discharge_Packaging!E234+discharge_Packaging!I234)/2</f>
        <v>8.2325371616337082E-4</v>
      </c>
      <c r="G233" s="34">
        <f>(discharge_hospital!G234+discharge_hospital!M234+discharge_hospital!S234)/3+(discharge_TestKits!F234+discharge_TestKits!K234)/2+(discharge_PPE!C234+discharge_PPE!F234+discharge_PPE!I234+discharge_PPE!L234+discharge_PPE!O234+discharge_PPE!R234+discharge_PPE!U234+discharge_PPE!X234)/8+(discharge_Packaging!D234+discharge_Packaging!H234)/2</f>
        <v>2.4138266233004172E-4</v>
      </c>
      <c r="H233" s="34">
        <f>(discharge_TestKits!E234+discharge_TestKits!J234)/2+(discharge_PPE!D234+discharge_PPE!G234+discharge_PPE!J234+discharge_PPE!M234+discharge_PPE!P234+discharge_PPE!S234+discharge_PPE!V234+discharge_PPE!Y234)/8</f>
        <v>4.6020156088458361E-6</v>
      </c>
    </row>
    <row r="234" spans="1:8" ht="15">
      <c r="A234" s="5" t="s">
        <v>383</v>
      </c>
      <c r="B234" s="33">
        <f>(discharge_hospital!B235+discharge_hospital!H235+discharge_hospital!N235)/3+(discharge_TestKits!B235+discharge_TestKits!G235)/2+(discharge_PPE!B235+discharge_PPE!E235+discharge_PPE!H235+discharge_PPE!K235+discharge_PPE!N235+discharge_PPE!Q235+discharge_PPE!T235+discharge_PPE!W235)/8+(discharge_Packaging!B235+discharge_Packaging!F235)/2</f>
        <v>0</v>
      </c>
      <c r="C234" s="20">
        <f>(discharge_hospital!C235+discharge_hospital!I235+discharge_hospital!O235)/3+(discharge_TestKits!C235+discharge_TestKits!H235)/2</f>
        <v>0</v>
      </c>
      <c r="D234" s="20">
        <f>(discharge_hospital!D235+discharge_hospital!J235+discharge_hospital!P235)/3</f>
        <v>0</v>
      </c>
      <c r="E234" s="20">
        <f>(discharge_hospital!E235+discharge_hospital!K235+discharge_hospital!Q235)/3+(discharge_TestKits!D235+discharge_TestKits!I235)/2+(discharge_Packaging!C235+discharge_Packaging!G235)/2</f>
        <v>0</v>
      </c>
      <c r="F234" s="20">
        <f>(discharge_hospital!F235+discharge_hospital!L235+discharge_hospital!R235)/3+(discharge_Packaging!E235+discharge_Packaging!I235)/2</f>
        <v>0</v>
      </c>
      <c r="G234" s="34">
        <f>(discharge_hospital!G235+discharge_hospital!M235+discharge_hospital!S235)/3+(discharge_TestKits!F235+discharge_TestKits!K235)/2+(discharge_PPE!C235+discharge_PPE!F235+discharge_PPE!I235+discharge_PPE!L235+discharge_PPE!O235+discharge_PPE!R235+discharge_PPE!U235+discharge_PPE!X235)/8+(discharge_Packaging!D235+discharge_Packaging!H235)/2</f>
        <v>0</v>
      </c>
      <c r="H234" s="34">
        <f>(discharge_TestKits!E235+discharge_TestKits!J235)/2+(discharge_PPE!D235+discharge_PPE!G235+discharge_PPE!J235+discharge_PPE!M235+discharge_PPE!P235+discharge_PPE!S235+discharge_PPE!V235+discharge_PPE!Y235)/8</f>
        <v>0</v>
      </c>
    </row>
    <row r="235" spans="1:8" ht="15">
      <c r="A235" s="5" t="s">
        <v>385</v>
      </c>
      <c r="B235" s="33">
        <f>(discharge_hospital!B236+discharge_hospital!H236+discharge_hospital!N236)/3+(discharge_TestKits!B236+discharge_TestKits!G236)/2+(discharge_PPE!B236+discharge_PPE!E236+discharge_PPE!H236+discharge_PPE!K236+discharge_PPE!N236+discharge_PPE!Q236+discharge_PPE!T236+discharge_PPE!W236)/8+(discharge_Packaging!B236+discharge_Packaging!F236)/2</f>
        <v>4.323361895880036E-2</v>
      </c>
      <c r="C235" s="20">
        <f>(discharge_hospital!C236+discharge_hospital!I236+discharge_hospital!O236)/3+(discharge_TestKits!C236+discharge_TestKits!H236)/2</f>
        <v>2.2751673091765489E-4</v>
      </c>
      <c r="D235" s="20">
        <f>(discharge_hospital!D236+discharge_hospital!J236+discharge_hospital!P236)/3</f>
        <v>1.321955322153974E-2</v>
      </c>
      <c r="E235" s="20">
        <f>(discharge_hospital!E236+discharge_hospital!K236+discharge_hospital!Q236)/3+(discharge_TestKits!D236+discharge_TestKits!I236)/2+(discharge_Packaging!C236+discharge_Packaging!G236)/2</f>
        <v>4.4457956809254946E-3</v>
      </c>
      <c r="F235" s="20">
        <f>(discharge_hospital!F236+discharge_hospital!L236+discharge_hospital!R236)/3+(discharge_Packaging!E236+discharge_Packaging!I236)/2</f>
        <v>7.9652699114985733E-3</v>
      </c>
      <c r="G235" s="34">
        <f>(discharge_hospital!G236+discharge_hospital!M236+discharge_hospital!S236)/3+(discharge_TestKits!F236+discharge_TestKits!K236)/2+(discharge_PPE!C236+discharge_PPE!F236+discharge_PPE!I236+discharge_PPE!L236+discharge_PPE!O236+discharge_PPE!R236+discharge_PPE!U236+discharge_PPE!X236)/8+(discharge_Packaging!D236+discharge_Packaging!H236)/2</f>
        <v>1.4854385820826231E-2</v>
      </c>
      <c r="H235" s="34">
        <f>(discharge_TestKits!E236+discharge_TestKits!J236)/2+(discharge_PPE!D236+discharge_PPE!G236+discharge_PPE!J236+discharge_PPE!M236+discharge_PPE!P236+discharge_PPE!S236+discharge_PPE!V236+discharge_PPE!Y236)/8</f>
        <v>2.5210975930926643E-3</v>
      </c>
    </row>
    <row r="236" spans="1:8" ht="15">
      <c r="A236" s="5" t="s">
        <v>386</v>
      </c>
      <c r="B236" s="33">
        <f>(discharge_hospital!B237+discharge_hospital!H237+discharge_hospital!N237)/3+(discharge_TestKits!B237+discharge_TestKits!G237)/2+(discharge_PPE!B237+discharge_PPE!E237+discharge_PPE!H237+discharge_PPE!K237+discharge_PPE!N237+discharge_PPE!Q237+discharge_PPE!T237+discharge_PPE!W237)/8+(discharge_Packaging!B237+discharge_Packaging!F237)/2</f>
        <v>6.6282263480138353</v>
      </c>
      <c r="C236" s="20">
        <f>(discharge_hospital!C237+discharge_hospital!I237+discharge_hospital!O237)/3+(discharge_TestKits!C237+discharge_TestKits!H237)/2</f>
        <v>4.1924800909788562E-2</v>
      </c>
      <c r="D236" s="20">
        <f>(discharge_hospital!D237+discharge_hospital!J237+discharge_hospital!P237)/3</f>
        <v>2.8237364676822563</v>
      </c>
      <c r="E236" s="20">
        <f>(discharge_hospital!E237+discharge_hospital!K237+discharge_hospital!Q237)/3+(discharge_TestKits!D237+discharge_TestKits!I237)/2+(discharge_Packaging!C237+discharge_Packaging!G237)/2</f>
        <v>0.95034264751565589</v>
      </c>
      <c r="F236" s="20">
        <f>(discharge_hospital!F237+discharge_hospital!L237+discharge_hospital!R237)/3+(discharge_Packaging!E237+discharge_Packaging!I237)/2</f>
        <v>1.7014236991776854</v>
      </c>
      <c r="G236" s="34">
        <f>(discharge_hospital!G237+discharge_hospital!M237+discharge_hospital!S237)/3+(discharge_TestKits!F237+discharge_TestKits!K237)/2+(discharge_PPE!C237+discharge_PPE!F237+discharge_PPE!I237+discharge_PPE!L237+discharge_PPE!O237+discharge_PPE!R237+discharge_PPE!U237+discharge_PPE!X237)/8+(discharge_Packaging!D237+discharge_Packaging!H237)/2</f>
        <v>1.0023932190233749</v>
      </c>
      <c r="H236" s="34">
        <f>(discharge_TestKits!E237+discharge_TestKits!J237)/2+(discharge_PPE!D237+discharge_PPE!G237+discharge_PPE!J237+discharge_PPE!M237+discharge_PPE!P237+discharge_PPE!S237+discharge_PPE!V237+discharge_PPE!Y237)/8</f>
        <v>0.10840551370507337</v>
      </c>
    </row>
    <row r="237" spans="1:8" ht="15">
      <c r="A237" s="5" t="s">
        <v>388</v>
      </c>
      <c r="B237" s="33">
        <f>(discharge_hospital!B238+discharge_hospital!H238+discharge_hospital!N238)/3+(discharge_TestKits!B238+discharge_TestKits!G238)/2+(discharge_PPE!B238+discharge_PPE!E238+discharge_PPE!H238+discharge_PPE!K238+discharge_PPE!N238+discharge_PPE!Q238+discharge_PPE!T238+discharge_PPE!W238)/8+(discharge_Packaging!B238+discharge_Packaging!F238)/2</f>
        <v>2.0774141877678911</v>
      </c>
      <c r="C237" s="20">
        <f>(discharge_hospital!C238+discharge_hospital!I238+discharge_hospital!O238)/3+(discharge_TestKits!C238+discharge_TestKits!H238)/2</f>
        <v>1.3140042547798216E-2</v>
      </c>
      <c r="D237" s="20">
        <f>(discharge_hospital!D238+discharge_hospital!J238+discharge_hospital!P238)/3</f>
        <v>0.88501356056413083</v>
      </c>
      <c r="E237" s="20">
        <f>(discharge_hospital!E238+discharge_hospital!K238+discharge_hospital!Q238)/3+(discharge_TestKits!D238+discharge_TestKits!I238)/2+(discharge_Packaging!C238+discharge_Packaging!G238)/2</f>
        <v>0.29785574534302295</v>
      </c>
      <c r="F237" s="20">
        <f>(discharge_hospital!F238+discharge_hospital!L238+discharge_hospital!R238)/3+(discharge_Packaging!E238+discharge_Packaging!I238)/2</f>
        <v>0.53325905702290821</v>
      </c>
      <c r="G237" s="34">
        <f>(discharge_hospital!G238+discharge_hospital!M238+discharge_hospital!S238)/3+(discharge_TestKits!F238+discharge_TestKits!K238)/2+(discharge_PPE!C238+discharge_PPE!F238+discharge_PPE!I238+discharge_PPE!L238+discharge_PPE!O238+discharge_PPE!R238+discharge_PPE!U238+discharge_PPE!X238)/8+(discharge_Packaging!D238+discharge_Packaging!H238)/2</f>
        <v>0.31416940001535676</v>
      </c>
      <c r="H237" s="34">
        <f>(discharge_TestKits!E238+discharge_TestKits!J238)/2+(discharge_PPE!D238+discharge_PPE!G238+discharge_PPE!J238+discharge_PPE!M238+discharge_PPE!P238+discharge_PPE!S238+discharge_PPE!V238+discharge_PPE!Y238)/8</f>
        <v>3.397638227467422E-2</v>
      </c>
    </row>
    <row r="238" spans="1:8" ht="15">
      <c r="A238" s="5" t="s">
        <v>389</v>
      </c>
      <c r="B238" s="33">
        <f>(discharge_hospital!B239+discharge_hospital!H239+discharge_hospital!N239)/3+(discharge_TestKits!B239+discharge_TestKits!G239)/2+(discharge_PPE!B239+discharge_PPE!E239+discharge_PPE!H239+discharge_PPE!K239+discharge_PPE!N239+discharge_PPE!Q239+discharge_PPE!T239+discharge_PPE!W239)/8+(discharge_Packaging!B239+discharge_Packaging!F239)/2</f>
        <v>15.180151599844395</v>
      </c>
      <c r="C238" s="20">
        <f>(discharge_hospital!C239+discharge_hospital!I239+discharge_hospital!O239)/3+(discharge_TestKits!C239+discharge_TestKits!H239)/2</f>
        <v>0.10746885812203663</v>
      </c>
      <c r="D238" s="20">
        <f>(discharge_hospital!D239+discharge_hospital!J239+discharge_hospital!P239)/3</f>
        <v>7.1430537601829514</v>
      </c>
      <c r="E238" s="20">
        <f>(discharge_hospital!E239+discharge_hospital!K239+discharge_hospital!Q239)/3+(discharge_TestKits!D239+discharge_TestKits!I239)/2+(discharge_Packaging!C239+discharge_Packaging!G239)/2</f>
        <v>2.4092807222278489</v>
      </c>
      <c r="F238" s="20">
        <f>(discharge_hospital!F239+discharge_hospital!L239+discharge_hospital!R239)/3+(discharge_Packaging!E239+discharge_Packaging!I239)/2</f>
        <v>4.3040820361354477</v>
      </c>
      <c r="G238" s="34">
        <f>(discharge_hospital!G239+discharge_hospital!M239+discharge_hospital!S239)/3+(discharge_TestKits!F239+discharge_TestKits!K239)/2+(discharge_PPE!C239+discharge_PPE!F239+discharge_PPE!I239+discharge_PPE!L239+discharge_PPE!O239+discharge_PPE!R239+discharge_PPE!U239+discharge_PPE!X239)/8+(discharge_Packaging!D239+discharge_Packaging!H239)/2</f>
        <v>1.2049877938899498</v>
      </c>
      <c r="H238" s="34">
        <f>(discharge_TestKits!E239+discharge_TestKits!J239)/2+(discharge_PPE!D239+discharge_PPE!G239+discharge_PPE!J239+discharge_PPE!M239+discharge_PPE!P239+discharge_PPE!S239+discharge_PPE!V239+discharge_PPE!Y239)/8</f>
        <v>1.1278429286161297E-2</v>
      </c>
    </row>
    <row r="239" spans="1:8" ht="15">
      <c r="A239" s="5" t="s">
        <v>390</v>
      </c>
      <c r="B239" s="33">
        <f>(discharge_hospital!B240+discharge_hospital!H240+discharge_hospital!N240)/3+(discharge_TestKits!B240+discharge_TestKits!G240)/2+(discharge_PPE!B240+discharge_PPE!E240+discharge_PPE!H240+discharge_PPE!K240+discharge_PPE!N240+discharge_PPE!Q240+discharge_PPE!T240+discharge_PPE!W240)/8+(discharge_Packaging!B240+discharge_Packaging!F240)/2</f>
        <v>765.43922702227621</v>
      </c>
      <c r="C239" s="20">
        <f>(discharge_hospital!C240+discharge_hospital!I240+discharge_hospital!O240)/3+(discharge_TestKits!C240+discharge_TestKits!H240)/2</f>
        <v>5.3890493064365064</v>
      </c>
      <c r="D239" s="20">
        <f>(discharge_hospital!D240+discharge_hospital!J240+discharge_hospital!P240)/3</f>
        <v>358.90305849423999</v>
      </c>
      <c r="E239" s="20">
        <f>(discharge_hospital!E240+discharge_hospital!K240+discharge_hospital!Q240)/3+(discharge_TestKits!D240+discharge_TestKits!I240)/2+(discharge_Packaging!C240+discharge_Packaging!G240)/2</f>
        <v>121.02036911823082</v>
      </c>
      <c r="F239" s="20">
        <f>(discharge_hospital!F240+discharge_hospital!L240+discharge_hospital!R240)/3+(discharge_Packaging!E240+discharge_Packaging!I240)/2</f>
        <v>216.25826380556191</v>
      </c>
      <c r="G239" s="34">
        <f>(discharge_hospital!G240+discharge_hospital!M240+discharge_hospital!S240)/3+(discharge_TestKits!F240+discharge_TestKits!K240)/2+(discharge_PPE!C240+discharge_PPE!F240+discharge_PPE!I240+discharge_PPE!L240+discharge_PPE!O240+discharge_PPE!R240+discharge_PPE!U240+discharge_PPE!X240)/8+(discharge_Packaging!D240+discharge_Packaging!H240)/2</f>
        <v>62.847195273624024</v>
      </c>
      <c r="H239" s="34">
        <f>(discharge_TestKits!E240+discharge_TestKits!J240)/2+(discharge_PPE!D240+discharge_PPE!G240+discharge_PPE!J240+discharge_PPE!M240+discharge_PPE!P240+discharge_PPE!S240+discharge_PPE!V240+discharge_PPE!Y240)/8</f>
        <v>1.0212910241830218</v>
      </c>
    </row>
    <row r="240" spans="1:8" ht="15">
      <c r="A240" s="5" t="s">
        <v>391</v>
      </c>
      <c r="B240" s="33">
        <f>(discharge_hospital!B241+discharge_hospital!H241+discharge_hospital!N241)/3+(discharge_TestKits!B241+discharge_TestKits!G241)/2+(discharge_PPE!B241+discharge_PPE!E241+discharge_PPE!H241+discharge_PPE!K241+discharge_PPE!N241+discharge_PPE!Q241+discharge_PPE!T241+discharge_PPE!W241)/8+(discharge_Packaging!B241+discharge_Packaging!F241)/2</f>
        <v>0.32417175809832743</v>
      </c>
      <c r="C240" s="20">
        <f>(discharge_hospital!C241+discharge_hospital!I241+discharge_hospital!O241)/3+(discharge_TestKits!C241+discharge_TestKits!H241)/2</f>
        <v>2.309104830672495E-3</v>
      </c>
      <c r="D240" s="20">
        <f>(discharge_hospital!D241+discharge_hospital!J241+discharge_hospital!P241)/3</f>
        <v>0.13513161961870357</v>
      </c>
      <c r="E240" s="20">
        <f>(discharge_hospital!E241+discharge_hospital!K241+discharge_hospital!Q241)/3+(discharge_TestKits!D241+discharge_TestKits!I241)/2+(discharge_Packaging!C241+discharge_Packaging!G241)/2</f>
        <v>4.6289728858834152E-2</v>
      </c>
      <c r="F240" s="20">
        <f>(discharge_hospital!F241+discharge_hospital!L241+discharge_hospital!R241)/3+(discharge_Packaging!E241+discharge_Packaging!I241)/2</f>
        <v>8.1435285323368758E-2</v>
      </c>
      <c r="G240" s="34">
        <f>(discharge_hospital!G241+discharge_hospital!M241+discharge_hospital!S241)/3+(discharge_TestKits!F241+discharge_TestKits!K241)/2+(discharge_PPE!C241+discharge_PPE!F241+discharge_PPE!I241+discharge_PPE!L241+discharge_PPE!O241+discharge_PPE!R241+discharge_PPE!U241+discharge_PPE!X241)/8+(discharge_Packaging!D241+discharge_Packaging!H241)/2</f>
        <v>5.2838229834058809E-2</v>
      </c>
      <c r="H240" s="34">
        <f>(discharge_TestKits!E241+discharge_TestKits!J241)/2+(discharge_PPE!D241+discharge_PPE!G241+discharge_PPE!J241+discharge_PPE!M241+discharge_PPE!P241+discharge_PPE!S241+discharge_PPE!V241+discharge_PPE!Y241)/8</f>
        <v>6.1677896326896714E-3</v>
      </c>
    </row>
    <row r="241" spans="1:8" ht="15">
      <c r="A241" s="5" t="s">
        <v>393</v>
      </c>
      <c r="B241" s="33">
        <f>(discharge_hospital!B242+discharge_hospital!H242+discharge_hospital!N242)/3+(discharge_TestKits!B242+discharge_TestKits!G242)/2+(discharge_PPE!B242+discharge_PPE!E242+discharge_PPE!H242+discharge_PPE!K242+discharge_PPE!N242+discharge_PPE!Q242+discharge_PPE!T242+discharge_PPE!W242)/8+(discharge_Packaging!B242+discharge_Packaging!F242)/2</f>
        <v>2.2300127847985367</v>
      </c>
      <c r="C241" s="20">
        <f>(discharge_hospital!C242+discharge_hospital!I242+discharge_hospital!O242)/3+(discharge_TestKits!C242+discharge_TestKits!H242)/2</f>
        <v>1.7245200670766507E-2</v>
      </c>
      <c r="D241" s="20">
        <f>(discharge_hospital!D242+discharge_hospital!J242+discharge_hospital!P242)/3</f>
        <v>1.0180468087123493</v>
      </c>
      <c r="E241" s="20">
        <f>(discharge_hospital!E242+discharge_hospital!K242+discharge_hospital!Q242)/3+(discharge_TestKits!D242+discharge_TestKits!I242)/2+(discharge_Packaging!C242+discharge_Packaging!G242)/2</f>
        <v>0.34293219629819349</v>
      </c>
      <c r="F241" s="20">
        <f>(discharge_hospital!F242+discharge_hospital!L242+discharge_hospital!R242)/3+(discharge_Packaging!E242+discharge_Packaging!I242)/2</f>
        <v>0.61342005353312712</v>
      </c>
      <c r="G241" s="34">
        <f>(discharge_hospital!G242+discharge_hospital!M242+discharge_hospital!S242)/3+(discharge_TestKits!F242+discharge_TestKits!K242)/2+(discharge_PPE!C242+discharge_PPE!F242+discharge_PPE!I242+discharge_PPE!L242+discharge_PPE!O242+discharge_PPE!R242+discharge_PPE!U242+discharge_PPE!X242)/8+(discharge_Packaging!D242+discharge_Packaging!H242)/2</f>
        <v>0.22574094208393158</v>
      </c>
      <c r="H241" s="34">
        <f>(discharge_TestKits!E242+discharge_TestKits!J242)/2+(discharge_PPE!D242+discharge_PPE!G242+discharge_PPE!J242+discharge_PPE!M242+discharge_PPE!P242+discharge_PPE!S242+discharge_PPE!V242+discharge_PPE!Y242)/8</f>
        <v>1.2627583500168694E-2</v>
      </c>
    </row>
    <row r="242" spans="1:8" ht="15">
      <c r="A242" s="5" t="s">
        <v>394</v>
      </c>
      <c r="B242" s="33">
        <f>(discharge_hospital!B243+discharge_hospital!H243+discharge_hospital!N243)/3+(discharge_TestKits!B243+discharge_TestKits!G243)/2+(discharge_PPE!B243+discharge_PPE!E243+discharge_PPE!H243+discharge_PPE!K243+discharge_PPE!N243+discharge_PPE!Q243+discharge_PPE!T243+discharge_PPE!W243)/8+(discharge_Packaging!B243+discharge_Packaging!F243)/2</f>
        <v>0.1891554596368504</v>
      </c>
      <c r="C242" s="20">
        <f>(discharge_hospital!C243+discharge_hospital!I243+discharge_hospital!O243)/3+(discharge_TestKits!C243+discharge_TestKits!H243)/2</f>
        <v>1.3037554473454163E-3</v>
      </c>
      <c r="D242" s="20">
        <f>(discharge_hospital!D243+discharge_hospital!J243+discharge_hospital!P243)/3</f>
        <v>8.8096618084911704E-2</v>
      </c>
      <c r="E242" s="20">
        <f>(discharge_hospital!E243+discharge_hospital!K243+discharge_hospital!Q243)/3+(discharge_TestKits!D243+discharge_TestKits!I243)/2+(discharge_Packaging!C243+discharge_Packaging!G243)/2</f>
        <v>3.1118875976743298E-2</v>
      </c>
      <c r="F242" s="20">
        <f>(discharge_hospital!F243+discharge_hospital!L243+discharge_hospital!R243)/3+(discharge_Packaging!E243+discharge_Packaging!I243)/2</f>
        <v>5.3105477955543767E-2</v>
      </c>
      <c r="G242" s="34">
        <f>(discharge_hospital!G243+discharge_hospital!M243+discharge_hospital!S243)/3+(discharge_TestKits!F243+discharge_TestKits!K243)/2+(discharge_PPE!C243+discharge_PPE!F243+discharge_PPE!I243+discharge_PPE!L243+discharge_PPE!O243+discharge_PPE!R243+discharge_PPE!U243+discharge_PPE!X243)/8+(discharge_Packaging!D243+discharge_Packaging!H243)/2</f>
        <v>1.5356144128007792E-2</v>
      </c>
      <c r="H242" s="34">
        <f>(discharge_TestKits!E243+discharge_TestKits!J243)/2+(discharge_PPE!D243+discharge_PPE!G243+discharge_PPE!J243+discharge_PPE!M243+discharge_PPE!P243+discharge_PPE!S243+discharge_PPE!V243+discharge_PPE!Y243)/8</f>
        <v>1.7458804429839898E-4</v>
      </c>
    </row>
    <row r="243" spans="1:8" ht="15">
      <c r="A243" s="5" t="s">
        <v>395</v>
      </c>
      <c r="B243" s="33">
        <f>(discharge_hospital!B244+discharge_hospital!H244+discharge_hospital!N244)/3+(discharge_TestKits!B244+discharge_TestKits!G244)/2+(discharge_PPE!B244+discharge_PPE!E244+discharge_PPE!H244+discharge_PPE!K244+discharge_PPE!N244+discharge_PPE!Q244+discharge_PPE!T244+discharge_PPE!W244)/8+(discharge_Packaging!B244+discharge_Packaging!F244)/2</f>
        <v>38.665683441296885</v>
      </c>
      <c r="C243" s="20">
        <f>(discharge_hospital!C244+discharge_hospital!I244+discharge_hospital!O244)/3+(discharge_TestKits!C244+discharge_TestKits!H244)/2</f>
        <v>0.2942736983987741</v>
      </c>
      <c r="D243" s="20">
        <f>(discharge_hospital!D244+discharge_hospital!J244+discharge_hospital!P244)/3</f>
        <v>17.914679196696614</v>
      </c>
      <c r="E243" s="20">
        <f>(discharge_hospital!E244+discharge_hospital!K244+discharge_hospital!Q244)/3+(discharge_TestKits!D244+discharge_TestKits!I244)/2+(discharge_Packaging!C244+discharge_Packaging!G244)/2</f>
        <v>6.0239004612007898</v>
      </c>
      <c r="F243" s="20">
        <f>(discharge_hospital!F244+discharge_hospital!L244+discharge_hospital!R244)/3+(discharge_Packaging!E244+discharge_Packaging!I244)/2</f>
        <v>10.794257021265402</v>
      </c>
      <c r="G243" s="34">
        <f>(discharge_hospital!G244+discharge_hospital!M244+discharge_hospital!S244)/3+(discharge_TestKits!F244+discharge_TestKits!K244)/2+(discharge_PPE!C244+discharge_PPE!F244+discharge_PPE!I244+discharge_PPE!L244+discharge_PPE!O244+discharge_PPE!R244+discharge_PPE!U244+discharge_PPE!X244)/8+(discharge_Packaging!D244+discharge_Packaging!H244)/2</f>
        <v>3.509051913210262</v>
      </c>
      <c r="H243" s="34">
        <f>(discharge_TestKits!E244+discharge_TestKits!J244)/2+(discharge_PPE!D244+discharge_PPE!G244+discharge_PPE!J244+discharge_PPE!M244+discharge_PPE!P244+discharge_PPE!S244+discharge_PPE!V244+discharge_PPE!Y244)/8</f>
        <v>0.12952115052503027</v>
      </c>
    </row>
    <row r="244" spans="1:8" ht="15">
      <c r="A244" s="5" t="s">
        <v>397</v>
      </c>
      <c r="B244" s="33">
        <f>(discharge_hospital!B245+discharge_hospital!H245+discharge_hospital!N245)/3+(discharge_TestKits!B245+discharge_TestKits!G245)/2+(discharge_PPE!B245+discharge_PPE!E245+discharge_PPE!H245+discharge_PPE!K245+discharge_PPE!N245+discharge_PPE!Q245+discharge_PPE!T245+discharge_PPE!W245)/8+(discharge_Packaging!B245+discharge_Packaging!F245)/2</f>
        <v>1.1328166256560053</v>
      </c>
      <c r="C244" s="20">
        <f>(discharge_hospital!C245+discharge_hospital!I245+discharge_hospital!O245)/3+(discharge_TestKits!C245+discharge_TestKits!H245)/2</f>
        <v>7.8079472269947867E-3</v>
      </c>
      <c r="D244" s="20">
        <f>(discharge_hospital!D245+discharge_hospital!J245+discharge_hospital!P245)/3</f>
        <v>0.52759414833836205</v>
      </c>
      <c r="E244" s="20">
        <f>(discharge_hospital!E245+discharge_hospital!K245+discharge_hospital!Q245)/3+(discharge_TestKits!D245+discharge_TestKits!I245)/2+(discharge_Packaging!C245+discharge_Packaging!G245)/2</f>
        <v>0.18636512076289252</v>
      </c>
      <c r="F244" s="20">
        <f>(discharge_hospital!F245+discharge_hospital!L245+discharge_hospital!R245)/3+(discharge_Packaging!E245+discharge_Packaging!I245)/2</f>
        <v>0.31803876270314441</v>
      </c>
      <c r="G244" s="34">
        <f>(discharge_hospital!G245+discharge_hospital!M245+discharge_hospital!S245)/3+(discharge_TestKits!F245+discharge_TestKits!K245)/2+(discharge_PPE!C245+discharge_PPE!F245+discharge_PPE!I245+discharge_PPE!L245+discharge_PPE!O245+discharge_PPE!R245+discharge_PPE!U245+discharge_PPE!X245)/8+(discharge_Packaging!D245+discharge_Packaging!H245)/2</f>
        <v>9.1965071521457276E-2</v>
      </c>
      <c r="H244" s="34">
        <f>(discharge_TestKits!E245+discharge_TestKits!J245)/2+(discharge_PPE!D245+discharge_PPE!G245+discharge_PPE!J245+discharge_PPE!M245+discharge_PPE!P245+discharge_PPE!S245+discharge_PPE!V245+discharge_PPE!Y245)/8</f>
        <v>1.0455751031542724E-3</v>
      </c>
    </row>
    <row r="245" spans="1:8" ht="15">
      <c r="A245" s="5" t="s">
        <v>398</v>
      </c>
      <c r="B245" s="33">
        <f>(discharge_hospital!B246+discharge_hospital!H246+discharge_hospital!N246)/3+(discharge_TestKits!B246+discharge_TestKits!G246)/2+(discharge_PPE!B246+discharge_PPE!E246+discharge_PPE!H246+discharge_PPE!K246+discharge_PPE!N246+discharge_PPE!Q246+discharge_PPE!T246+discharge_PPE!W246)/8+(discharge_Packaging!B246+discharge_Packaging!F246)/2</f>
        <v>2.3781972093681252</v>
      </c>
      <c r="C245" s="20">
        <f>(discharge_hospital!C246+discharge_hospital!I246+discharge_hospital!O246)/3+(discharge_TestKits!C246+discharge_TestKits!H246)/2</f>
        <v>1.9615933019142558E-2</v>
      </c>
      <c r="D245" s="20">
        <f>(discharge_hospital!D246+discharge_hospital!J246+discharge_hospital!P246)/3</f>
        <v>1.1114729615659946</v>
      </c>
      <c r="E245" s="20">
        <f>(discharge_hospital!E246+discharge_hospital!K246+discharge_hospital!Q246)/3+(discharge_TestKits!D246+discharge_TestKits!I246)/2+(discharge_Packaging!C246+discharge_Packaging!G246)/2</f>
        <v>0.37503694263036147</v>
      </c>
      <c r="F245" s="20">
        <f>(discharge_hospital!F246+discharge_hospital!L246+discharge_hospital!R246)/3+(discharge_Packaging!E246+discharge_Packaging!I246)/2</f>
        <v>0.66972292676535117</v>
      </c>
      <c r="G245" s="34">
        <f>(discharge_hospital!G246+discharge_hospital!M246+discharge_hospital!S246)/3+(discharge_TestKits!F246+discharge_TestKits!K246)/2+(discharge_PPE!C246+discharge_PPE!F246+discharge_PPE!I246+discharge_PPE!L246+discharge_PPE!O246+discharge_PPE!R246+discharge_PPE!U246+discharge_PPE!X246)/8+(discharge_Packaging!D246+discharge_Packaging!H246)/2</f>
        <v>0.19802480732590311</v>
      </c>
      <c r="H245" s="34">
        <f>(discharge_TestKits!E246+discharge_TestKits!J246)/2+(discharge_PPE!D246+discharge_PPE!G246+discharge_PPE!J246+discharge_PPE!M246+discharge_PPE!P246+discharge_PPE!S246+discharge_PPE!V246+discharge_PPE!Y246)/8</f>
        <v>4.323638061372345E-3</v>
      </c>
    </row>
    <row r="246" spans="1:8" ht="15">
      <c r="A246" s="5" t="s">
        <v>399</v>
      </c>
      <c r="B246" s="33">
        <f>(discharge_hospital!B247+discharge_hospital!H247+discharge_hospital!N247)/3+(discharge_TestKits!B247+discharge_TestKits!G247)/2+(discharge_PPE!B247+discharge_PPE!E247+discharge_PPE!H247+discharge_PPE!K247+discharge_PPE!N247+discharge_PPE!Q247+discharge_PPE!T247+discharge_PPE!W247)/8+(discharge_Packaging!B247+discharge_Packaging!F247)/2</f>
        <v>2.5812191151808803E-2</v>
      </c>
      <c r="C246" s="20">
        <f>(discharge_hospital!C247+discharge_hospital!I247+discharge_hospital!O247)/3+(discharge_TestKits!C247+discharge_TestKits!H247)/2</f>
        <v>1.7770604831326202E-4</v>
      </c>
      <c r="D246" s="20">
        <f>(discharge_hospital!D247+discharge_hospital!J247+discharge_hospital!P247)/3</f>
        <v>1.2007851550310417E-2</v>
      </c>
      <c r="E246" s="20">
        <f>(discharge_hospital!E247+discharge_hospital!K247+discharge_hospital!Q247)/3+(discharge_TestKits!D247+discharge_TestKits!I247)/2+(discharge_Packaging!C247+discharge_Packaging!G247)/2</f>
        <v>4.2537613872561889E-3</v>
      </c>
      <c r="F246" s="20">
        <f>(discharge_hospital!F247+discharge_hospital!L247+discharge_hospital!R247)/3+(discharge_Packaging!E247+discharge_Packaging!I247)/2</f>
        <v>7.2386408862996892E-3</v>
      </c>
      <c r="G246" s="34">
        <f>(discharge_hospital!G247+discharge_hospital!M247+discharge_hospital!S247)/3+(discharge_TestKits!F247+discharge_TestKits!K247)/2+(discharge_PPE!C247+discharge_PPE!F247+discharge_PPE!I247+discharge_PPE!L247+discharge_PPE!O247+discharge_PPE!R247+discharge_PPE!U247+discharge_PPE!X247)/8+(discharge_Packaging!D247+discharge_Packaging!H247)/2</f>
        <v>2.1079960916986335E-3</v>
      </c>
      <c r="H246" s="34">
        <f>(discharge_TestKits!E247+discharge_TestKits!J247)/2+(discharge_PPE!D247+discharge_PPE!G247+discharge_PPE!J247+discharge_PPE!M247+discharge_PPE!P247+discharge_PPE!S247+discharge_PPE!V247+discharge_PPE!Y247)/8</f>
        <v>2.623518793061433E-5</v>
      </c>
    </row>
    <row r="247" spans="1:8" ht="15">
      <c r="A247" s="5" t="s">
        <v>401</v>
      </c>
      <c r="B247" s="33">
        <f>(discharge_hospital!B248+discharge_hospital!H248+discharge_hospital!N248)/3+(discharge_TestKits!B248+discharge_TestKits!G248)/2+(discharge_PPE!B248+discharge_PPE!E248+discharge_PPE!H248+discharge_PPE!K248+discharge_PPE!N248+discharge_PPE!Q248+discharge_PPE!T248+discharge_PPE!W248)/8+(discharge_Packaging!B248+discharge_Packaging!F248)/2</f>
        <v>54.1103701165164</v>
      </c>
      <c r="C247" s="20">
        <f>(discharge_hospital!C248+discharge_hospital!I248+discharge_hospital!O248)/3+(discharge_TestKits!C248+discharge_TestKits!H248)/2</f>
        <v>0.39272225021323476</v>
      </c>
      <c r="D247" s="20">
        <f>(discharge_hospital!D248+discharge_hospital!J248+discharge_hospital!P248)/3</f>
        <v>24.799899405238175</v>
      </c>
      <c r="E247" s="20">
        <f>(discharge_hospital!E248+discharge_hospital!K248+discharge_hospital!Q248)/3+(discharge_TestKits!D248+discharge_TestKits!I248)/2+(discharge_Packaging!C248+discharge_Packaging!G248)/2</f>
        <v>8.3381648055651638</v>
      </c>
      <c r="F247" s="20">
        <f>(discharge_hospital!F248+discharge_hospital!L248+discharge_hospital!R248)/3+(discharge_Packaging!E248+discharge_Packaging!I248)/2</f>
        <v>14.942856935502915</v>
      </c>
      <c r="G247" s="34">
        <f>(discharge_hospital!G248+discharge_hospital!M248+discharge_hospital!S248)/3+(discharge_TestKits!F248+discharge_TestKits!K248)/2+(discharge_PPE!C248+discharge_PPE!F248+discharge_PPE!I248+discharge_PPE!L248+discharge_PPE!O248+discharge_PPE!R248+discharge_PPE!U248+discharge_PPE!X248)/8+(discharge_Packaging!D248+discharge_Packaging!H248)/2</f>
        <v>5.3605252178663489</v>
      </c>
      <c r="H247" s="34">
        <f>(discharge_TestKits!E248+discharge_TestKits!J248)/2+(discharge_PPE!D248+discharge_PPE!G248+discharge_PPE!J248+discharge_PPE!M248+discharge_PPE!P248+discharge_PPE!S248+discharge_PPE!V248+discharge_PPE!Y248)/8</f>
        <v>0.2762015021305585</v>
      </c>
    </row>
    <row r="248" spans="1:8" ht="15">
      <c r="A248" s="5" t="s">
        <v>403</v>
      </c>
      <c r="B248" s="33">
        <f>(discharge_hospital!B249+discharge_hospital!H249+discharge_hospital!N249)/3+(discharge_TestKits!B249+discharge_TestKits!G249)/2+(discharge_PPE!B249+discharge_PPE!E249+discharge_PPE!H249+discharge_PPE!K249+discharge_PPE!N249+discharge_PPE!Q249+discharge_PPE!T249+discharge_PPE!W249)/8+(discharge_Packaging!B249+discharge_Packaging!F249)/2</f>
        <v>0.5671382800627518</v>
      </c>
      <c r="C248" s="20">
        <f>(discharge_hospital!C249+discharge_hospital!I249+discharge_hospital!O249)/3+(discharge_TestKits!C249+discharge_TestKits!H249)/2</f>
        <v>3.8080981615485434E-3</v>
      </c>
      <c r="D248" s="20">
        <f>(discharge_hospital!D249+discharge_hospital!J249+discharge_hospital!P249)/3</f>
        <v>0.25731863291606588</v>
      </c>
      <c r="E248" s="20">
        <f>(discharge_hospital!E249+discharge_hospital!K249+discharge_hospital!Q249)/3+(discharge_TestKits!D249+discharge_TestKits!I249)/2+(discharge_Packaging!C249+discharge_Packaging!G249)/2</f>
        <v>9.7678151202003488E-2</v>
      </c>
      <c r="F248" s="20">
        <f>(discharge_hospital!F249+discharge_hospital!L249+discharge_hospital!R249)/3+(discharge_Packaging!E249+discharge_Packaging!I249)/2</f>
        <v>0.15522232661404897</v>
      </c>
      <c r="G248" s="34">
        <f>(discharge_hospital!G249+discharge_hospital!M249+discharge_hospital!S249)/3+(discharge_TestKits!F249+discharge_TestKits!K249)/2+(discharge_PPE!C249+discharge_PPE!F249+discharge_PPE!I249+discharge_PPE!L249+discharge_PPE!O249+discharge_PPE!R249+discharge_PPE!U249+discharge_PPE!X249)/8+(discharge_Packaging!D249+discharge_Packaging!H249)/2</f>
        <v>5.1558905677302827E-2</v>
      </c>
      <c r="H248" s="34">
        <f>(discharge_TestKits!E249+discharge_TestKits!J249)/2+(discharge_PPE!D249+discharge_PPE!G249+discharge_PPE!J249+discharge_PPE!M249+discharge_PPE!P249+discharge_PPE!S249+discharge_PPE!V249+discharge_PPE!Y249)/8</f>
        <v>1.5521654917821303E-3</v>
      </c>
    </row>
    <row r="249" spans="1:8" ht="15">
      <c r="A249" s="5" t="s">
        <v>404</v>
      </c>
      <c r="B249" s="33">
        <f>(discharge_hospital!B250+discharge_hospital!H250+discharge_hospital!N250)/3+(discharge_TestKits!B250+discharge_TestKits!G250)/2+(discharge_PPE!B250+discharge_PPE!E250+discharge_PPE!H250+discharge_PPE!K250+discharge_PPE!N250+discharge_PPE!Q250+discharge_PPE!T250+discharge_PPE!W250)/8+(discharge_Packaging!B250+discharge_Packaging!F250)/2</f>
        <v>0</v>
      </c>
      <c r="C249" s="20">
        <f>(discharge_hospital!C250+discharge_hospital!I250+discharge_hospital!O250)/3+(discharge_TestKits!C250+discharge_TestKits!H250)/2</f>
        <v>0</v>
      </c>
      <c r="D249" s="20">
        <f>(discharge_hospital!D250+discharge_hospital!J250+discharge_hospital!P250)/3</f>
        <v>0</v>
      </c>
      <c r="E249" s="20">
        <f>(discharge_hospital!E250+discharge_hospital!K250+discharge_hospital!Q250)/3+(discharge_TestKits!D250+discharge_TestKits!I250)/2+(discharge_Packaging!C250+discharge_Packaging!G250)/2</f>
        <v>0</v>
      </c>
      <c r="F249" s="20">
        <f>(discharge_hospital!F250+discharge_hospital!L250+discharge_hospital!R250)/3+(discharge_Packaging!E250+discharge_Packaging!I250)/2</f>
        <v>0</v>
      </c>
      <c r="G249" s="34">
        <f>(discharge_hospital!G250+discharge_hospital!M250+discharge_hospital!S250)/3+(discharge_TestKits!F250+discharge_TestKits!K250)/2+(discharge_PPE!C250+discharge_PPE!F250+discharge_PPE!I250+discharge_PPE!L250+discharge_PPE!O250+discharge_PPE!R250+discharge_PPE!U250+discharge_PPE!X250)/8+(discharge_Packaging!D250+discharge_Packaging!H250)/2</f>
        <v>0</v>
      </c>
      <c r="H249" s="34">
        <f>(discharge_TestKits!E250+discharge_TestKits!J250)/2+(discharge_PPE!D250+discharge_PPE!G250+discharge_PPE!J250+discharge_PPE!M250+discharge_PPE!P250+discharge_PPE!S250+discharge_PPE!V250+discharge_PPE!Y250)/8</f>
        <v>0</v>
      </c>
    </row>
    <row r="250" spans="1:8" ht="15">
      <c r="A250" s="5" t="s">
        <v>405</v>
      </c>
      <c r="B250" s="33">
        <f>(discharge_hospital!B251+discharge_hospital!H251+discharge_hospital!N251)/3+(discharge_TestKits!B251+discharge_TestKits!G251)/2+(discharge_PPE!B251+discharge_PPE!E251+discharge_PPE!H251+discharge_PPE!K251+discharge_PPE!N251+discharge_PPE!Q251+discharge_PPE!T251+discharge_PPE!W251)/8+(discharge_Packaging!B251+discharge_Packaging!F251)/2</f>
        <v>1.3835004315509301</v>
      </c>
      <c r="C250" s="20">
        <f>(discharge_hospital!C251+discharge_hospital!I251+discharge_hospital!O251)/3+(discharge_TestKits!C251+discharge_TestKits!H251)/2</f>
        <v>9.5357872699110939E-3</v>
      </c>
      <c r="D250" s="20">
        <f>(discharge_hospital!D251+discharge_hospital!J251+discharge_hospital!P251)/3</f>
        <v>0.64434676838113536</v>
      </c>
      <c r="E250" s="20">
        <f>(discharge_hospital!E251+discharge_hospital!K251+discharge_hospital!Q251)/3+(discharge_TestKits!D251+discharge_TestKits!I251)/2+(discharge_Packaging!C251+discharge_Packaging!G251)/2</f>
        <v>0.2276063214133992</v>
      </c>
      <c r="F250" s="20">
        <f>(discharge_hospital!F251+discharge_hospital!L251+discharge_hospital!R251)/3+(discharge_Packaging!E251+discharge_Packaging!I251)/2</f>
        <v>0.38841835075903808</v>
      </c>
      <c r="G250" s="34">
        <f>(discharge_hospital!G251+discharge_hospital!M251+discharge_hospital!S251)/3+(discharge_TestKits!F251+discharge_TestKits!K251)/2+(discharge_PPE!C251+discharge_PPE!F251+discharge_PPE!I251+discharge_PPE!L251+discharge_PPE!O251+discharge_PPE!R251+discharge_PPE!U251+discharge_PPE!X251)/8+(discharge_Packaging!D251+discharge_Packaging!H251)/2</f>
        <v>0.11231625071168798</v>
      </c>
      <c r="H250" s="34">
        <f>(discharge_TestKits!E251+discharge_TestKits!J251)/2+(discharge_PPE!D251+discharge_PPE!G251+discharge_PPE!J251+discharge_PPE!M251+discharge_PPE!P251+discharge_PPE!S251+discharge_PPE!V251+discharge_PPE!Y251)/8</f>
        <v>1.2769530157585344E-3</v>
      </c>
    </row>
    <row r="251" spans="1:8" ht="15">
      <c r="A251" s="5" t="s">
        <v>406</v>
      </c>
      <c r="B251" s="33">
        <f>(discharge_hospital!B252+discharge_hospital!H252+discharge_hospital!N252)/3+(discharge_TestKits!B252+discharge_TestKits!G252)/2+(discharge_PPE!B252+discharge_PPE!E252+discharge_PPE!H252+discharge_PPE!K252+discharge_PPE!N252+discharge_PPE!Q252+discharge_PPE!T252+discharge_PPE!W252)/8+(discharge_Packaging!B252+discharge_Packaging!F252)/2</f>
        <v>0.75521215713547729</v>
      </c>
      <c r="C251" s="20">
        <f>(discharge_hospital!C252+discharge_hospital!I252+discharge_hospital!O252)/3+(discharge_TestKits!C252+discharge_TestKits!H252)/2</f>
        <v>9.5721995599842118E-3</v>
      </c>
      <c r="D251" s="20">
        <f>(discharge_hospital!D252+discharge_hospital!J252+discharge_hospital!P252)/3</f>
        <v>0.34173861944554823</v>
      </c>
      <c r="E251" s="20">
        <f>(discharge_hospital!E252+discharge_hospital!K252+discharge_hospital!Q252)/3+(discharge_TestKits!D252+discharge_TestKits!I252)/2+(discharge_Packaging!C252+discharge_Packaging!G252)/2</f>
        <v>0.11516135783218989</v>
      </c>
      <c r="F251" s="20">
        <f>(discharge_hospital!F252+discharge_hospital!L252+discharge_hospital!R252)/3+(discharge_Packaging!E252+discharge_Packaging!I252)/2</f>
        <v>0.20591016182237046</v>
      </c>
      <c r="G251" s="34">
        <f>(discharge_hospital!G252+discharge_hospital!M252+discharge_hospital!S252)/3+(discharge_TestKits!F252+discharge_TestKits!K252)/2+(discharge_PPE!C252+discharge_PPE!F252+discharge_PPE!I252+discharge_PPE!L252+discharge_PPE!O252+discharge_PPE!R252+discharge_PPE!U252+discharge_PPE!X252)/8+(discharge_Packaging!D252+discharge_Packaging!H252)/2</f>
        <v>7.7588157307755146E-2</v>
      </c>
      <c r="H251" s="34">
        <f>(discharge_TestKits!E252+discharge_TestKits!J252)/2+(discharge_PPE!D252+discharge_PPE!G252+discharge_PPE!J252+discharge_PPE!M252+discharge_PPE!P252+discharge_PPE!S252+discharge_PPE!V252+discharge_PPE!Y252)/8</f>
        <v>5.2416611676295273E-3</v>
      </c>
    </row>
    <row r="252" spans="1:8" ht="15">
      <c r="A252" s="5" t="s">
        <v>407</v>
      </c>
      <c r="B252" s="33">
        <f>(discharge_hospital!B253+discharge_hospital!H253+discharge_hospital!N253)/3+(discharge_TestKits!B253+discharge_TestKits!G253)/2+(discharge_PPE!B253+discharge_PPE!E253+discharge_PPE!H253+discharge_PPE!K253+discharge_PPE!N253+discharge_PPE!Q253+discharge_PPE!T253+discharge_PPE!W253)/8+(discharge_Packaging!B253+discharge_Packaging!F253)/2</f>
        <v>0.73176967637168233</v>
      </c>
      <c r="C252" s="20">
        <f>(discharge_hospital!C253+discharge_hospital!I253+discharge_hospital!O253)/3+(discharge_TestKits!C253+discharge_TestKits!H253)/2</f>
        <v>1.0112202877766967E-3</v>
      </c>
      <c r="D252" s="20">
        <f>(discharge_hospital!D253+discharge_hospital!J253+discharge_hospital!P253)/3</f>
        <v>6.8329599445482503E-2</v>
      </c>
      <c r="E252" s="20">
        <f>(discharge_hospital!E253+discharge_hospital!K253+discharge_hospital!Q253)/3+(discharge_TestKits!D253+discharge_TestKits!I253)/2+(discharge_Packaging!C253+discharge_Packaging!G253)/2</f>
        <v>3.7089079684943571E-2</v>
      </c>
      <c r="F252" s="20">
        <f>(discharge_hospital!F253+discharge_hospital!L253+discharge_hospital!R253)/3+(discharge_Packaging!E253+discharge_Packaging!I253)/2</f>
        <v>4.1396337644141565E-2</v>
      </c>
      <c r="G252" s="34">
        <f>(discharge_hospital!G253+discharge_hospital!M253+discharge_hospital!S253)/3+(discharge_TestKits!F253+discharge_TestKits!K253)/2+(discharge_PPE!C253+discharge_PPE!F253+discharge_PPE!I253+discharge_PPE!L253+discharge_PPE!O253+discharge_PPE!R253+discharge_PPE!U253+discharge_PPE!X253)/8+(discharge_Packaging!D253+discharge_Packaging!H253)/2</f>
        <v>0.4898909698913439</v>
      </c>
      <c r="H252" s="34">
        <f>(discharge_TestKits!E253+discharge_TestKits!J253)/2+(discharge_PPE!D253+discharge_PPE!G253+discharge_PPE!J253+discharge_PPE!M253+discharge_PPE!P253+discharge_PPE!S253+discharge_PPE!V253+discharge_PPE!Y253)/8</f>
        <v>9.4052469417994056E-2</v>
      </c>
    </row>
    <row r="253" spans="1:8" ht="15">
      <c r="A253" s="5" t="s">
        <v>409</v>
      </c>
      <c r="B253" s="33">
        <f>(discharge_hospital!B254+discharge_hospital!H254+discharge_hospital!N254)/3+(discharge_TestKits!B254+discharge_TestKits!G254)/2+(discharge_PPE!B254+discharge_PPE!E254+discharge_PPE!H254+discharge_PPE!K254+discharge_PPE!N254+discharge_PPE!Q254+discharge_PPE!T254+discharge_PPE!W254)/8+(discharge_Packaging!B254+discharge_Packaging!F254)/2</f>
        <v>4.0277807160787278E-2</v>
      </c>
      <c r="C253" s="20">
        <f>(discharge_hospital!C254+discharge_hospital!I254+discharge_hospital!O254)/3+(discharge_TestKits!C254+discharge_TestKits!H254)/2</f>
        <v>3.0654312097166313E-4</v>
      </c>
      <c r="D253" s="20">
        <f>(discharge_hospital!D254+discharge_hospital!J254+discharge_hospital!P254)/3</f>
        <v>1.8661612308687334E-2</v>
      </c>
      <c r="E253" s="20">
        <f>(discharge_hospital!E254+discharge_hospital!K254+discharge_hospital!Q254)/3+(discharge_TestKits!D254+discharge_TestKits!I254)/2+(discharge_Packaging!C254+discharge_Packaging!G254)/2</f>
        <v>6.2750604551032605E-3</v>
      </c>
      <c r="F253" s="20">
        <f>(discharge_hospital!F254+discharge_hospital!L254+discharge_hospital!R254)/3+(discharge_Packaging!E254+discharge_Packaging!I254)/2</f>
        <v>1.1244311856185815E-2</v>
      </c>
      <c r="G253" s="34">
        <f>(discharge_hospital!G254+discharge_hospital!M254+discharge_hospital!S254)/3+(discharge_TestKits!F254+discharge_TestKits!K254)/2+(discharge_PPE!C254+discharge_PPE!F254+discharge_PPE!I254+discharge_PPE!L254+discharge_PPE!O254+discharge_PPE!R254+discharge_PPE!U254+discharge_PPE!X254)/8+(discharge_Packaging!D254+discharge_Packaging!H254)/2</f>
        <v>3.6553580254712293E-3</v>
      </c>
      <c r="H253" s="34">
        <f>(discharge_TestKits!E254+discharge_TestKits!J254)/2+(discharge_PPE!D254+discharge_PPE!G254+discharge_PPE!J254+discharge_PPE!M254+discharge_PPE!P254+discharge_PPE!S254+discharge_PPE!V254+discharge_PPE!Y254)/8</f>
        <v>1.3492139436797424E-4</v>
      </c>
    </row>
    <row r="254" spans="1:8" ht="15">
      <c r="A254" s="5" t="s">
        <v>411</v>
      </c>
      <c r="B254" s="33">
        <f>(discharge_hospital!B255+discharge_hospital!H255+discharge_hospital!N255)/3+(discharge_TestKits!B255+discharge_TestKits!G255)/2+(discharge_PPE!B255+discharge_PPE!E255+discharge_PPE!H255+discharge_PPE!K255+discharge_PPE!N255+discharge_PPE!Q255+discharge_PPE!T255+discharge_PPE!W255)/8+(discharge_Packaging!B255+discharge_Packaging!F255)/2</f>
        <v>0</v>
      </c>
      <c r="C254" s="20">
        <f>(discharge_hospital!C255+discharge_hospital!I255+discharge_hospital!O255)/3+(discharge_TestKits!C255+discharge_TestKits!H255)/2</f>
        <v>0</v>
      </c>
      <c r="D254" s="20">
        <f>(discharge_hospital!D255+discharge_hospital!J255+discharge_hospital!P255)/3</f>
        <v>0</v>
      </c>
      <c r="E254" s="20">
        <f>(discharge_hospital!E255+discharge_hospital!K255+discharge_hospital!Q255)/3+(discharge_TestKits!D255+discharge_TestKits!I255)/2+(discharge_Packaging!C255+discharge_Packaging!G255)/2</f>
        <v>0</v>
      </c>
      <c r="F254" s="20">
        <f>(discharge_hospital!F255+discharge_hospital!L255+discharge_hospital!R255)/3+(discharge_Packaging!E255+discharge_Packaging!I255)/2</f>
        <v>0</v>
      </c>
      <c r="G254" s="34">
        <f>(discharge_hospital!G255+discharge_hospital!M255+discharge_hospital!S255)/3+(discharge_TestKits!F255+discharge_TestKits!K255)/2+(discharge_PPE!C255+discharge_PPE!F255+discharge_PPE!I255+discharge_PPE!L255+discharge_PPE!O255+discharge_PPE!R255+discharge_PPE!U255+discharge_PPE!X255)/8+(discharge_Packaging!D255+discharge_Packaging!H255)/2</f>
        <v>0</v>
      </c>
      <c r="H254" s="34">
        <f>(discharge_TestKits!E255+discharge_TestKits!J255)/2+(discharge_PPE!D255+discharge_PPE!G255+discharge_PPE!J255+discharge_PPE!M255+discharge_PPE!P255+discharge_PPE!S255+discharge_PPE!V255+discharge_PPE!Y255)/8</f>
        <v>0</v>
      </c>
    </row>
    <row r="255" spans="1:8" ht="15">
      <c r="A255" s="5" t="s">
        <v>413</v>
      </c>
      <c r="B255" s="33">
        <f>(discharge_hospital!B256+discharge_hospital!H256+discharge_hospital!N256)/3+(discharge_TestKits!B256+discharge_TestKits!G256)/2+(discharge_PPE!B256+discharge_PPE!E256+discharge_PPE!H256+discharge_PPE!K256+discharge_PPE!N256+discharge_PPE!Q256+discharge_PPE!T256+discharge_PPE!W256)/8+(discharge_Packaging!B256+discharge_Packaging!F256)/2</f>
        <v>9.418077816135149</v>
      </c>
      <c r="C255" s="20">
        <f>(discharge_hospital!C256+discharge_hospital!I256+discharge_hospital!O256)/3+(discharge_TestKits!C256+discharge_TestKits!H256)/2</f>
        <v>6.3858156657130849E-2</v>
      </c>
      <c r="D255" s="20">
        <f>(discharge_hospital!D256+discharge_hospital!J256+discharge_hospital!P256)/3</f>
        <v>4.0580297934365772</v>
      </c>
      <c r="E255" s="20">
        <f>(discharge_hospital!E256+discharge_hospital!K256+discharge_hospital!Q256)/3+(discharge_TestKits!D256+discharge_TestKits!I256)/2+(discharge_Packaging!C256+discharge_Packaging!G256)/2</f>
        <v>1.3643559135273458</v>
      </c>
      <c r="F255" s="20">
        <f>(discharge_hospital!F256+discharge_hospital!L256+discharge_hospital!R256)/3+(discharge_Packaging!E256+discharge_Packaging!I256)/2</f>
        <v>2.4451130890685504</v>
      </c>
      <c r="G255" s="34">
        <f>(discharge_hospital!G256+discharge_hospital!M256+discharge_hospital!S256)/3+(discharge_TestKits!F256+discharge_TestKits!K256)/2+(discharge_PPE!C256+discharge_PPE!F256+discharge_PPE!I256+discharge_PPE!L256+discharge_PPE!O256+discharge_PPE!R256+discharge_PPE!U256+discharge_PPE!X256)/8+(discharge_Packaging!D256+discharge_Packaging!H256)/2</f>
        <v>1.3484550802617479</v>
      </c>
      <c r="H255" s="34">
        <f>(discharge_TestKits!E256+discharge_TestKits!J256)/2+(discharge_PPE!D256+discharge_PPE!G256+discharge_PPE!J256+discharge_PPE!M256+discharge_PPE!P256+discharge_PPE!S256+discharge_PPE!V256+discharge_PPE!Y256)/8</f>
        <v>0.13826578318379626</v>
      </c>
    </row>
    <row r="256" spans="1:8" ht="15">
      <c r="A256" s="5" t="s">
        <v>414</v>
      </c>
      <c r="B256" s="33">
        <f>(discharge_hospital!B257+discharge_hospital!H257+discharge_hospital!N257)/3+(discharge_TestKits!B257+discharge_TestKits!G257)/2+(discharge_PPE!B257+discharge_PPE!E257+discharge_PPE!H257+discharge_PPE!K257+discharge_PPE!N257+discharge_PPE!Q257+discharge_PPE!T257+discharge_PPE!W257)/8+(discharge_Packaging!B257+discharge_Packaging!F257)/2</f>
        <v>0.6667953298654965</v>
      </c>
      <c r="C256" s="20">
        <f>(discharge_hospital!C257+discharge_hospital!I257+discharge_hospital!O257)/3+(discharge_TestKits!C257+discharge_TestKits!H257)/2</f>
        <v>5.0205808286659633E-3</v>
      </c>
      <c r="D256" s="20">
        <f>(discharge_hospital!D257+discharge_hospital!J257+discharge_hospital!P257)/3</f>
        <v>0.31230919481995062</v>
      </c>
      <c r="E256" s="20">
        <f>(discharge_hospital!E257+discharge_hospital!K257+discharge_hospital!Q257)/3+(discharge_TestKits!D257+discharge_TestKits!I257)/2+(discharge_Packaging!C257+discharge_Packaging!G257)/2</f>
        <v>0.10505991414674941</v>
      </c>
      <c r="F256" s="20">
        <f>(discharge_hospital!F257+discharge_hospital!L257+discharge_hospital!R257)/3+(discharge_Packaging!E257+discharge_Packaging!I257)/2</f>
        <v>0.18817866300803568</v>
      </c>
      <c r="G256" s="34">
        <f>(discharge_hospital!G257+discharge_hospital!M257+discharge_hospital!S257)/3+(discharge_TestKits!F257+discharge_TestKits!K257)/2+(discharge_PPE!C257+discharge_PPE!F257+discharge_PPE!I257+discharge_PPE!L257+discharge_PPE!O257+discharge_PPE!R257+discharge_PPE!U257+discharge_PPE!X257)/8+(discharge_Packaging!D257+discharge_Packaging!H257)/2</f>
        <v>5.5175052087555222E-2</v>
      </c>
      <c r="H256" s="34">
        <f>(discharge_TestKits!E257+discharge_TestKits!J257)/2+(discharge_PPE!D257+discharge_PPE!G257+discharge_PPE!J257+discharge_PPE!M257+discharge_PPE!P257+discharge_PPE!S257+discharge_PPE!V257+discharge_PPE!Y257)/8</f>
        <v>1.0519249745395197E-3</v>
      </c>
    </row>
    <row r="257" spans="1:8" ht="15">
      <c r="A257" s="5" t="s">
        <v>415</v>
      </c>
      <c r="B257" s="33">
        <f>(discharge_hospital!B258+discharge_hospital!H258+discharge_hospital!N258)/3+(discharge_TestKits!B258+discharge_TestKits!G258)/2+(discharge_PPE!B258+discharge_PPE!E258+discharge_PPE!H258+discharge_PPE!K258+discharge_PPE!N258+discharge_PPE!Q258+discharge_PPE!T258+discharge_PPE!W258)/8+(discharge_Packaging!B258+discharge_Packaging!F258)/2</f>
        <v>528.73118537268999</v>
      </c>
      <c r="C257" s="20">
        <f>(discharge_hospital!C258+discharge_hospital!I258+discharge_hospital!O258)/3+(discharge_TestKits!C258+discharge_TestKits!H258)/2</f>
        <v>3.7030389181340304</v>
      </c>
      <c r="D257" s="20">
        <f>(discharge_hospital!D258+discharge_hospital!J258+discharge_hospital!P258)/3</f>
        <v>240.88926288493872</v>
      </c>
      <c r="E257" s="20">
        <f>(discharge_hospital!E258+discharge_hospital!K258+discharge_hospital!Q258)/3+(discharge_TestKits!D258+discharge_TestKits!I258)/2+(discharge_Packaging!C258+discharge_Packaging!G258)/2</f>
        <v>89.777855515941027</v>
      </c>
      <c r="F257" s="20">
        <f>(discharge_hospital!F258+discharge_hospital!L258+discharge_hospital!R258)/3+(discharge_Packaging!E258+discharge_Packaging!I258)/2</f>
        <v>145.28496046645154</v>
      </c>
      <c r="G257" s="34">
        <f>(discharge_hospital!G258+discharge_hospital!M258+discharge_hospital!S258)/3+(discharge_TestKits!F258+discharge_TestKits!K258)/2+(discharge_PPE!C258+discharge_PPE!F258+discharge_PPE!I258+discharge_PPE!L258+discharge_PPE!O258+discharge_PPE!R258+discharge_PPE!U258+discharge_PPE!X258)/8+(discharge_Packaging!D258+discharge_Packaging!H258)/2</f>
        <v>47.651614895537449</v>
      </c>
      <c r="H257" s="34">
        <f>(discharge_TestKits!E258+discharge_TestKits!J258)/2+(discharge_PPE!D258+discharge_PPE!G258+discharge_PPE!J258+discharge_PPE!M258+discharge_PPE!P258+discharge_PPE!S258+discharge_PPE!V258+discharge_PPE!Y258)/8</f>
        <v>1.424452691687119</v>
      </c>
    </row>
    <row r="258" spans="1:8" ht="15">
      <c r="A258" s="5" t="s">
        <v>417</v>
      </c>
      <c r="B258" s="33">
        <f>(discharge_hospital!B259+discharge_hospital!H259+discharge_hospital!N259)/3+(discharge_TestKits!B259+discharge_TestKits!G259)/2+(discharge_PPE!B259+discharge_PPE!E259+discharge_PPE!H259+discharge_PPE!K259+discharge_PPE!N259+discharge_PPE!Q259+discharge_PPE!T259+discharge_PPE!W259)/8+(discharge_Packaging!B259+discharge_Packaging!F259)/2</f>
        <v>0.66742573636440838</v>
      </c>
      <c r="C258" s="20">
        <f>(discharge_hospital!C259+discharge_hospital!I259+discharge_hospital!O259)/3+(discharge_TestKits!C259+discharge_TestKits!H259)/2</f>
        <v>4.4814868066007903E-3</v>
      </c>
      <c r="D258" s="20">
        <f>(discharge_hospital!D259+discharge_hospital!J259+discharge_hospital!P259)/3</f>
        <v>0.30282046564602477</v>
      </c>
      <c r="E258" s="20">
        <f>(discharge_hospital!E259+discharge_hospital!K259+discharge_hospital!Q259)/3+(discharge_TestKits!D259+discharge_TestKits!I259)/2+(discharge_Packaging!C259+discharge_Packaging!G259)/2</f>
        <v>0.1149506465786401</v>
      </c>
      <c r="F258" s="20">
        <f>(discharge_hospital!F259+discharge_hospital!L259+discharge_hospital!R259)/3+(discharge_Packaging!E259+discharge_Packaging!I259)/2</f>
        <v>0.18267039852981784</v>
      </c>
      <c r="G258" s="34">
        <f>(discharge_hospital!G259+discharge_hospital!M259+discharge_hospital!S259)/3+(discharge_TestKits!F259+discharge_TestKits!K259)/2+(discharge_PPE!C259+discharge_PPE!F259+discharge_PPE!I259+discharge_PPE!L259+discharge_PPE!O259+discharge_PPE!R259+discharge_PPE!U259+discharge_PPE!X259)/8+(discharge_Packaging!D259+discharge_Packaging!H259)/2</f>
        <v>6.0676102808664915E-2</v>
      </c>
      <c r="H258" s="34">
        <f>(discharge_TestKits!E259+discharge_TestKits!J259)/2+(discharge_PPE!D259+discharge_PPE!G259+discharge_PPE!J259+discharge_PPE!M259+discharge_PPE!P259+discharge_PPE!S259+discharge_PPE!V259+discharge_PPE!Y259)/8</f>
        <v>1.8266359946598708E-3</v>
      </c>
    </row>
    <row r="259" spans="1:8" ht="15">
      <c r="A259" s="5" t="s">
        <v>418</v>
      </c>
      <c r="B259" s="33">
        <f>(discharge_hospital!B260+discharge_hospital!H260+discharge_hospital!N260)/3+(discharge_TestKits!B260+discharge_TestKits!G260)/2+(discharge_PPE!B260+discharge_PPE!E260+discharge_PPE!H260+discharge_PPE!K260+discharge_PPE!N260+discharge_PPE!Q260+discharge_PPE!T260+discharge_PPE!W260)/8+(discharge_Packaging!B260+discharge_Packaging!F260)/2</f>
        <v>0.4647209399217504</v>
      </c>
      <c r="C259" s="20">
        <f>(discharge_hospital!C260+discharge_hospital!I260+discharge_hospital!O260)/3+(discharge_TestKits!C260+discharge_TestKits!H260)/2</f>
        <v>3.2900217386038514E-3</v>
      </c>
      <c r="D259" s="20">
        <f>(discharge_hospital!D260+discharge_hospital!J260+discharge_hospital!P260)/3</f>
        <v>0.21867546154004427</v>
      </c>
      <c r="E259" s="20">
        <f>(discharge_hospital!E260+discharge_hospital!K260+discharge_hospital!Q260)/3+(discharge_TestKits!D260+discharge_TestKits!I260)/2+(discharge_Packaging!C260+discharge_Packaging!G260)/2</f>
        <v>7.3757050079826372E-2</v>
      </c>
      <c r="F259" s="20">
        <f>(discharge_hospital!F260+discharge_hospital!L260+discharge_hospital!R260)/3+(discharge_Packaging!E260+discharge_Packaging!I260)/2</f>
        <v>0.13176397061500292</v>
      </c>
      <c r="G259" s="34">
        <f>(discharge_hospital!G260+discharge_hospital!M260+discharge_hospital!S260)/3+(discharge_TestKits!F260+discharge_TestKits!K260)/2+(discharge_PPE!C260+discharge_PPE!F260+discharge_PPE!I260+discharge_PPE!L260+discharge_PPE!O260+discharge_PPE!R260+discharge_PPE!U260+discharge_PPE!X260)/8+(discharge_Packaging!D260+discharge_Packaging!H260)/2</f>
        <v>3.6889161250307556E-2</v>
      </c>
      <c r="H259" s="34">
        <f>(discharge_TestKits!E260+discharge_TestKits!J260)/2+(discharge_PPE!D260+discharge_PPE!G260+discharge_PPE!J260+discharge_PPE!M260+discharge_PPE!P260+discharge_PPE!S260+discharge_PPE!V260+discharge_PPE!Y260)/8</f>
        <v>3.4527469796544029E-4</v>
      </c>
    </row>
    <row r="260" spans="1:8" ht="15">
      <c r="A260" s="5" t="s">
        <v>419</v>
      </c>
      <c r="B260" s="33">
        <f>(discharge_hospital!B261+discharge_hospital!H261+discharge_hospital!N261)/3+(discharge_TestKits!B261+discharge_TestKits!G261)/2+(discharge_PPE!B261+discharge_PPE!E261+discharge_PPE!H261+discharge_PPE!K261+discharge_PPE!N261+discharge_PPE!Q261+discharge_PPE!T261+discharge_PPE!W261)/8+(discharge_Packaging!B261+discharge_Packaging!F261)/2</f>
        <v>4.2187990042812599E-3</v>
      </c>
      <c r="C260" s="20">
        <f>(discharge_hospital!C261+discharge_hospital!I261+discharge_hospital!O261)/3+(discharge_TestKits!C261+discharge_TestKits!H261)/2</f>
        <v>2.9867258482526585E-5</v>
      </c>
      <c r="D260" s="20">
        <f>(discharge_hospital!D261+discharge_hospital!J261+discharge_hospital!P261)/3</f>
        <v>1.9851651607548006E-3</v>
      </c>
      <c r="E260" s="20">
        <f>(discharge_hospital!E261+discharge_hospital!K261+discharge_hospital!Q261)/3+(discharge_TestKits!D261+discharge_TestKits!I261)/2+(discharge_Packaging!C261+discharge_Packaging!G261)/2</f>
        <v>6.6957639026958538E-4</v>
      </c>
      <c r="F260" s="20">
        <f>(discharge_hospital!F261+discharge_hospital!L261+discharge_hospital!R261)/3+(discharge_Packaging!E261+discharge_Packaging!I261)/2</f>
        <v>1.1961709926914836E-3</v>
      </c>
      <c r="G260" s="34">
        <f>(discharge_hospital!G261+discharge_hospital!M261+discharge_hospital!S261)/3+(discharge_TestKits!F261+discharge_TestKits!K261)/2+(discharge_PPE!C261+discharge_PPE!F261+discharge_PPE!I261+discharge_PPE!L261+discharge_PPE!O261+discharge_PPE!R261+discharge_PPE!U261+discharge_PPE!X261)/8+(discharge_Packaging!D261+discharge_Packaging!H261)/2</f>
        <v>3.3488475207889902E-4</v>
      </c>
      <c r="H260" s="34">
        <f>(discharge_TestKits!E261+discharge_TestKits!J261)/2+(discharge_PPE!D261+discharge_PPE!G261+discharge_PPE!J261+discharge_PPE!M261+discharge_PPE!P261+discharge_PPE!S261+discharge_PPE!V261+discharge_PPE!Y261)/8</f>
        <v>3.1344500039644972E-6</v>
      </c>
    </row>
    <row r="261" spans="1:8" ht="15">
      <c r="A261" s="5" t="s">
        <v>420</v>
      </c>
      <c r="B261" s="33">
        <f>(discharge_hospital!B262+discharge_hospital!H262+discharge_hospital!N262)/3+(discharge_TestKits!B262+discharge_TestKits!G262)/2+(discharge_PPE!B262+discharge_PPE!E262+discharge_PPE!H262+discharge_PPE!K262+discharge_PPE!N262+discharge_PPE!Q262+discharge_PPE!T262+discharge_PPE!W262)/8+(discharge_Packaging!B262+discharge_Packaging!F262)/2</f>
        <v>1.5365382382238568</v>
      </c>
      <c r="C261" s="20">
        <f>(discharge_hospital!C262+discharge_hospital!I262+discharge_hospital!O262)/3+(discharge_TestKits!C262+discharge_TestKits!H262)/2</f>
        <v>1.0878021134153655E-2</v>
      </c>
      <c r="D261" s="20">
        <f>(discharge_hospital!D262+discharge_hospital!J262+discharge_hospital!P262)/3</f>
        <v>0.72302145126945316</v>
      </c>
      <c r="E261" s="20">
        <f>(discharge_hospital!E262+discharge_hospital!K262+discharge_hospital!Q262)/3+(discharge_TestKits!D262+discharge_TestKits!I262)/2+(discharge_Packaging!C262+discharge_Packaging!G262)/2</f>
        <v>0.2438679173900099</v>
      </c>
      <c r="F261" s="20">
        <f>(discharge_hospital!F262+discharge_hospital!L262+discharge_hospital!R262)/3+(discharge_Packaging!E262+discharge_Packaging!I262)/2</f>
        <v>0.43566011745510508</v>
      </c>
      <c r="G261" s="34">
        <f>(discharge_hospital!G262+discharge_hospital!M262+discharge_hospital!S262)/3+(discharge_TestKits!F262+discharge_TestKits!K262)/2+(discharge_PPE!C262+discharge_PPE!F262+discharge_PPE!I262+discharge_PPE!L262+discharge_PPE!O262+discharge_PPE!R262+discharge_PPE!U262+discharge_PPE!X262)/8+(discharge_Packaging!D262+discharge_Packaging!H262)/2</f>
        <v>0.12196912591596874</v>
      </c>
      <c r="H261" s="34">
        <f>(discharge_TestKits!E262+discharge_TestKits!J262)/2+(discharge_PPE!D262+discharge_PPE!G262+discharge_PPE!J262+discharge_PPE!M262+discharge_PPE!P262+discharge_PPE!S262+discharge_PPE!V262+discharge_PPE!Y262)/8</f>
        <v>1.1416050591660934E-3</v>
      </c>
    </row>
    <row r="262" spans="1:8" ht="15">
      <c r="A262" s="5" t="s">
        <v>421</v>
      </c>
      <c r="B262" s="33">
        <f>(discharge_hospital!B263+discharge_hospital!H263+discharge_hospital!N263)/3+(discharge_TestKits!B263+discharge_TestKits!G263)/2+(discharge_PPE!B263+discharge_PPE!E263+discharge_PPE!H263+discharge_PPE!K263+discharge_PPE!N263+discharge_PPE!Q263+discharge_PPE!T263+discharge_PPE!W263)/8+(discharge_Packaging!B263+discharge_Packaging!F263)/2</f>
        <v>2.6133762179564242</v>
      </c>
      <c r="C262" s="20">
        <f>(discharge_hospital!C263+discharge_hospital!I263+discharge_hospital!O263)/3+(discharge_TestKits!C263+discharge_TestKits!H263)/2</f>
        <v>1.8501564766319104E-2</v>
      </c>
      <c r="D262" s="20">
        <f>(discharge_hospital!D263+discharge_hospital!J263+discharge_hospital!P263)/3</f>
        <v>1.2297299337009051</v>
      </c>
      <c r="E262" s="20">
        <f>(discharge_hospital!E263+discharge_hospital!K263+discharge_hospital!Q263)/3+(discharge_TestKits!D263+discharge_TestKits!I263)/2+(discharge_Packaging!C263+discharge_Packaging!G263)/2</f>
        <v>0.41477562990317424</v>
      </c>
      <c r="F262" s="20">
        <f>(discharge_hospital!F263+discharge_hospital!L263+discharge_hospital!R263)/3+(discharge_Packaging!E263+discharge_Packaging!I263)/2</f>
        <v>0.74097979584638274</v>
      </c>
      <c r="G262" s="34">
        <f>(discharge_hospital!G263+discharge_hospital!M263+discharge_hospital!S263)/3+(discharge_TestKits!F263+discharge_TestKits!K263)/2+(discharge_PPE!C263+discharge_PPE!F263+discharge_PPE!I263+discharge_PPE!L263+discharge_PPE!O263+discharge_PPE!R263+discharge_PPE!U263+discharge_PPE!X263)/8+(discharge_Packaging!D263+discharge_Packaging!H263)/2</f>
        <v>0.20744762809299305</v>
      </c>
      <c r="H262" s="34">
        <f>(discharge_TestKits!E263+discharge_TestKits!J263)/2+(discharge_PPE!D263+discharge_PPE!G263+discharge_PPE!J263+discharge_PPE!M263+discharge_PPE!P263+discharge_PPE!S263+discharge_PPE!V263+discharge_PPE!Y263)/8</f>
        <v>1.9416656466500223E-3</v>
      </c>
    </row>
    <row r="263" spans="1:8" ht="15">
      <c r="A263" s="5" t="s">
        <v>422</v>
      </c>
      <c r="B263" s="33">
        <f>(discharge_hospital!B264+discharge_hospital!H264+discharge_hospital!N264)/3+(discharge_TestKits!B264+discharge_TestKits!G264)/2+(discharge_PPE!B264+discharge_PPE!E264+discharge_PPE!H264+discharge_PPE!K264+discharge_PPE!N264+discharge_PPE!Q264+discharge_PPE!T264+discharge_PPE!W264)/8+(discharge_Packaging!B264+discharge_Packaging!F264)/2</f>
        <v>5.3346608546695178</v>
      </c>
      <c r="C263" s="20">
        <f>(discharge_hospital!C264+discharge_hospital!I264+discharge_hospital!O264)/3+(discharge_TestKits!C264+discharge_TestKits!H264)/2</f>
        <v>3.7767074113116084E-2</v>
      </c>
      <c r="D263" s="20">
        <f>(discharge_hospital!D264+discharge_hospital!J264+discharge_hospital!P264)/3</f>
        <v>2.5102364114491773</v>
      </c>
      <c r="E263" s="20">
        <f>(discharge_hospital!E264+discharge_hospital!K264+discharge_hospital!Q264)/3+(discharge_TestKits!D264+discharge_TestKits!I264)/2+(discharge_Packaging!C264+discharge_Packaging!G264)/2</f>
        <v>0.84667768119723863</v>
      </c>
      <c r="F263" s="20">
        <f>(discharge_hospital!F264+discharge_hospital!L264+discharge_hospital!R264)/3+(discharge_Packaging!E264+discharge_Packaging!I264)/2</f>
        <v>1.512555247056518</v>
      </c>
      <c r="G263" s="34">
        <f>(discharge_hospital!G264+discharge_hospital!M264+discharge_hospital!S264)/3+(discharge_TestKits!F264+discharge_TestKits!K264)/2+(discharge_PPE!C264+discharge_PPE!F264+discharge_PPE!I264+discharge_PPE!L264+discharge_PPE!O264+discharge_PPE!R264+discharge_PPE!U264+discharge_PPE!X264)/8+(discharge_Packaging!D264+discharge_Packaging!H264)/2</f>
        <v>0.4234609366144399</v>
      </c>
      <c r="H263" s="34">
        <f>(discharge_TestKits!E264+discharge_TestKits!J264)/2+(discharge_PPE!D264+discharge_PPE!G264+discharge_PPE!J264+discharge_PPE!M264+discharge_PPE!P264+discharge_PPE!S264+discharge_PPE!V264+discharge_PPE!Y264)/8</f>
        <v>3.9635042390261579E-3</v>
      </c>
    </row>
    <row r="264" spans="1:8" ht="15">
      <c r="A264" s="5" t="s">
        <v>423</v>
      </c>
      <c r="B264" s="33">
        <f>(discharge_hospital!B265+discharge_hospital!H265+discharge_hospital!N265)/3+(discharge_TestKits!B265+discharge_TestKits!G265)/2+(discharge_PPE!B265+discharge_PPE!E265+discharge_PPE!H265+discharge_PPE!K265+discharge_PPE!N265+discharge_PPE!Q265+discharge_PPE!T265+discharge_PPE!W265)/8+(discharge_Packaging!B265+discharge_Packaging!F265)/2</f>
        <v>29.069633695059096</v>
      </c>
      <c r="C264" s="20">
        <f>(discharge_hospital!C265+discharge_hospital!I265+discharge_hospital!O265)/3+(discharge_TestKits!C265+discharge_TestKits!H265)/2</f>
        <v>0.21887742623391743</v>
      </c>
      <c r="D264" s="20">
        <f>(discharge_hospital!D265+discharge_hospital!J265+discharge_hospital!P265)/3</f>
        <v>13.615443129822367</v>
      </c>
      <c r="E264" s="20">
        <f>(discharge_hospital!E265+discharge_hospital!K265+discharge_hospital!Q265)/3+(discharge_TestKits!D265+discharge_TestKits!I265)/2+(discharge_Packaging!C265+discharge_Packaging!G265)/2</f>
        <v>4.5801958764414481</v>
      </c>
      <c r="F264" s="20">
        <f>(discharge_hospital!F265+discharge_hospital!L265+discharge_hospital!R265)/3+(discharge_Packaging!E265+discharge_Packaging!I265)/2</f>
        <v>8.2038439051050549</v>
      </c>
      <c r="G264" s="34">
        <f>(discharge_hospital!G265+discharge_hospital!M265+discharge_hospital!S265)/3+(discharge_TestKits!F265+discharge_TestKits!K265)/2+(discharge_PPE!C265+discharge_PPE!F265+discharge_PPE!I265+discharge_PPE!L265+discharge_PPE!O265+discharge_PPE!R265+discharge_PPE!U265+discharge_PPE!X265)/8+(discharge_Packaging!D265+discharge_Packaging!H265)/2</f>
        <v>2.4054135976245861</v>
      </c>
      <c r="H264" s="34">
        <f>(discharge_TestKits!E265+discharge_TestKits!J265)/2+(discharge_PPE!D265+discharge_PPE!G265+discharge_PPE!J265+discharge_PPE!M265+discharge_PPE!P265+discharge_PPE!S265+discharge_PPE!V265+discharge_PPE!Y265)/8</f>
        <v>4.5859759831726132E-2</v>
      </c>
    </row>
    <row r="265" spans="1:8" ht="15">
      <c r="A265" s="5" t="s">
        <v>424</v>
      </c>
      <c r="B265" s="33">
        <f>(discharge_hospital!B266+discharge_hospital!H266+discharge_hospital!N266)/3+(discharge_TestKits!B266+discharge_TestKits!G266)/2+(discharge_PPE!B266+discharge_PPE!E266+discharge_PPE!H266+discharge_PPE!K266+discharge_PPE!N266+discharge_PPE!Q266+discharge_PPE!T266+discharge_PPE!W266)/8+(discharge_Packaging!B266+discharge_Packaging!F266)/2</f>
        <v>0.13005993066106947</v>
      </c>
      <c r="C265" s="20">
        <f>(discharge_hospital!C266+discharge_hospital!I266+discharge_hospital!O266)/3+(discharge_TestKits!C266+discharge_TestKits!H266)/2</f>
        <v>9.2076763157751778E-4</v>
      </c>
      <c r="D265" s="20">
        <f>(discharge_hospital!D266+discharge_hospital!J266+discharge_hospital!P266)/3</f>
        <v>6.1199986748960329E-2</v>
      </c>
      <c r="E265" s="20">
        <f>(discharge_hospital!E266+discharge_hospital!K266+discharge_hospital!Q266)/3+(discharge_TestKits!D266+discharge_TestKits!I266)/2+(discharge_Packaging!C266+discharge_Packaging!G266)/2</f>
        <v>2.0642144554025223E-2</v>
      </c>
      <c r="F265" s="20">
        <f>(discharge_hospital!F266+discharge_hospital!L266+discharge_hospital!R266)/3+(discharge_Packaging!E266+discharge_Packaging!I266)/2</f>
        <v>3.6876351826754417E-2</v>
      </c>
      <c r="G265" s="34">
        <f>(discharge_hospital!G266+discharge_hospital!M266+discharge_hospital!S266)/3+(discharge_TestKits!F266+discharge_TestKits!K266)/2+(discharge_PPE!C266+discharge_PPE!F266+discharge_PPE!I266+discharge_PPE!L266+discharge_PPE!O266+discharge_PPE!R266+discharge_PPE!U266+discharge_PPE!X266)/8+(discharge_Packaging!D266+discharge_Packaging!H266)/2</f>
        <v>1.0324048998454559E-2</v>
      </c>
      <c r="H265" s="34">
        <f>(discharge_TestKits!E266+discharge_TestKits!J266)/2+(discharge_PPE!D266+discharge_PPE!G266+discharge_PPE!J266+discharge_PPE!M266+discharge_PPE!P266+discharge_PPE!S266+discharge_PPE!V266+discharge_PPE!Y266)/8</f>
        <v>9.6630901297385536E-5</v>
      </c>
    </row>
    <row r="266" spans="1:8" ht="15">
      <c r="A266" s="5" t="s">
        <v>425</v>
      </c>
      <c r="B266" s="33">
        <f>(discharge_hospital!B267+discharge_hospital!H267+discharge_hospital!N267)/3+(discharge_TestKits!B267+discharge_TestKits!G267)/2+(discharge_PPE!B267+discharge_PPE!E267+discharge_PPE!H267+discharge_PPE!K267+discharge_PPE!N267+discharge_PPE!Q267+discharge_PPE!T267+discharge_PPE!W267)/8+(discharge_Packaging!B267+discharge_Packaging!F267)/2</f>
        <v>0.78912412749281469</v>
      </c>
      <c r="C266" s="20">
        <f>(discharge_hospital!C267+discharge_hospital!I267+discharge_hospital!O267)/3+(discharge_TestKits!C267+discharge_TestKits!H267)/2</f>
        <v>5.5866549382201517E-3</v>
      </c>
      <c r="D266" s="20">
        <f>(discharge_hospital!D267+discharge_hospital!J267+discharge_hospital!P267)/3</f>
        <v>0.37132409574858394</v>
      </c>
      <c r="E266" s="20">
        <f>(discharge_hospital!E267+discharge_hospital!K267+discharge_hospital!Q267)/3+(discharge_TestKits!D267+discharge_TestKits!I267)/2+(discharge_Packaging!C267+discharge_Packaging!G267)/2</f>
        <v>0.12524391046482025</v>
      </c>
      <c r="F266" s="20">
        <f>(discharge_hospital!F267+discharge_hospital!L267+discharge_hospital!R267)/3+(discharge_Packaging!E267+discharge_Packaging!I267)/2</f>
        <v>0.22374315296414415</v>
      </c>
      <c r="G266" s="34">
        <f>(discharge_hospital!G267+discharge_hospital!M267+discharge_hospital!S267)/3+(discharge_TestKits!F267+discharge_TestKits!K267)/2+(discharge_PPE!C267+discharge_PPE!F267+discharge_PPE!I267+discharge_PPE!L267+discharge_PPE!O267+discharge_PPE!R267+discharge_PPE!U267+discharge_PPE!X267)/8+(discharge_Packaging!D267+discharge_Packaging!H267)/2</f>
        <v>6.2640016157852169E-2</v>
      </c>
      <c r="H266" s="34">
        <f>(discharge_TestKits!E267+discharge_TestKits!J267)/2+(discharge_PPE!D267+discharge_PPE!G267+discharge_PPE!J267+discharge_PPE!M267+discharge_PPE!P267+discharge_PPE!S267+discharge_PPE!V267+discharge_PPE!Y267)/8</f>
        <v>5.8629721919395547E-4</v>
      </c>
    </row>
    <row r="267" spans="1:8" ht="15">
      <c r="A267" s="5" t="s">
        <v>426</v>
      </c>
      <c r="B267" s="33">
        <f>(discharge_hospital!B268+discharge_hospital!H268+discharge_hospital!N268)/3+(discharge_TestKits!B268+discharge_TestKits!G268)/2+(discharge_PPE!B268+discharge_PPE!E268+discharge_PPE!H268+discharge_PPE!K268+discharge_PPE!N268+discharge_PPE!Q268+discharge_PPE!T268+discharge_PPE!W268)/8+(discharge_Packaging!B268+discharge_Packaging!F268)/2</f>
        <v>0.88019288922692385</v>
      </c>
      <c r="C267" s="20">
        <f>(discharge_hospital!C268+discharge_hospital!I268+discharge_hospital!O268)/3+(discharge_TestKits!C268+discharge_TestKits!H268)/2</f>
        <v>6.2313820853622708E-3</v>
      </c>
      <c r="D267" s="20">
        <f>(discharge_hospital!D268+discharge_hospital!J268+discharge_hospital!P268)/3</f>
        <v>0.41417670210507795</v>
      </c>
      <c r="E267" s="20">
        <f>(discharge_hospital!E268+discharge_hospital!K268+discharge_hospital!Q268)/3+(discharge_TestKits!D268+discharge_TestKits!I268)/2+(discharge_Packaging!C268+discharge_Packaging!G268)/2</f>
        <v>0.13969766677944095</v>
      </c>
      <c r="F267" s="20">
        <f>(discharge_hospital!F268+discharge_hospital!L268+discharge_hospital!R268)/3+(discharge_Packaging!E268+discharge_Packaging!I268)/2</f>
        <v>0.24956420085386991</v>
      </c>
      <c r="G267" s="34">
        <f>(discharge_hospital!G268+discharge_hospital!M268+discharge_hospital!S268)/3+(discharge_TestKits!F268+discharge_TestKits!K268)/2+(discharge_PPE!C268+discharge_PPE!F268+discharge_PPE!I268+discharge_PPE!L268+discharge_PPE!O268+discharge_PPE!R268+discharge_PPE!U268+discharge_PPE!X268)/8+(discharge_Packaging!D268+discharge_Packaging!H268)/2</f>
        <v>6.9868978633786771E-2</v>
      </c>
      <c r="H267" s="34">
        <f>(discharge_TestKits!E268+discharge_TestKits!J268)/2+(discharge_PPE!D268+discharge_PPE!G268+discharge_PPE!J268+discharge_PPE!M268+discharge_PPE!P268+discharge_PPE!S268+discharge_PPE!V268+discharge_PPE!Y268)/8</f>
        <v>6.5395876938604723E-4</v>
      </c>
    </row>
    <row r="268" spans="1:8" ht="15">
      <c r="A268" s="5" t="s">
        <v>427</v>
      </c>
      <c r="B268" s="33">
        <f>(discharge_hospital!B269+discharge_hospital!H269+discharge_hospital!N269)/3+(discharge_TestKits!B269+discharge_TestKits!G269)/2+(discharge_PPE!B269+discharge_PPE!E269+discharge_PPE!H269+discharge_PPE!K269+discharge_PPE!N269+discharge_PPE!Q269+discharge_PPE!T269+discharge_PPE!W269)/8+(discharge_Packaging!B269+discharge_Packaging!F269)/2</f>
        <v>3.9516438536000837</v>
      </c>
      <c r="C268" s="20">
        <f>(discharge_hospital!C269+discharge_hospital!I269+discharge_hospital!O269)/3+(discharge_TestKits!C269+discharge_TestKits!H269)/2</f>
        <v>2.7975916436547222E-2</v>
      </c>
      <c r="D268" s="20">
        <f>(discharge_hospital!D269+discharge_hospital!J269+discharge_hospital!P269)/3</f>
        <v>1.8594547163581201</v>
      </c>
      <c r="E268" s="20">
        <f>(discharge_hospital!E269+discharge_hospital!K269+discharge_hospital!Q269)/3+(discharge_TestKits!D269+discharge_TestKits!I269)/2+(discharge_Packaging!C269+discharge_Packaging!G269)/2</f>
        <v>0.62717551237673019</v>
      </c>
      <c r="F268" s="20">
        <f>(discharge_hospital!F269+discharge_hospital!L269+discharge_hospital!R269)/3+(discharge_Packaging!E269+discharge_Packaging!I269)/2</f>
        <v>1.1204235485803393</v>
      </c>
      <c r="G268" s="34">
        <f>(discharge_hospital!G269+discharge_hospital!M269+discharge_hospital!S269)/3+(discharge_TestKits!F269+discharge_TestKits!K269)/2+(discharge_PPE!C269+discharge_PPE!F269+discharge_PPE!I269+discharge_PPE!L269+discharge_PPE!O269+discharge_PPE!R269+discharge_PPE!U269+discharge_PPE!X269)/8+(discharge_Packaging!D269+discharge_Packaging!H269)/2</f>
        <v>0.31367819867076657</v>
      </c>
      <c r="H268" s="34">
        <f>(discharge_TestKits!E269+discharge_TestKits!J269)/2+(discharge_PPE!D269+discharge_PPE!G269+discharge_PPE!J269+discharge_PPE!M269+discharge_PPE!P269+discharge_PPE!S269+discharge_PPE!V269+discharge_PPE!Y269)/8</f>
        <v>2.9359611775800283E-3</v>
      </c>
    </row>
    <row r="269" spans="1:8" ht="15">
      <c r="A269" s="5" t="s">
        <v>428</v>
      </c>
      <c r="B269" s="33">
        <f>(discharge_hospital!B270+discharge_hospital!H270+discharge_hospital!N270)/3+(discharge_TestKits!B270+discharge_TestKits!G270)/2+(discharge_PPE!B270+discharge_PPE!E270+discharge_PPE!H270+discharge_PPE!K270+discharge_PPE!N270+discharge_PPE!Q270+discharge_PPE!T270+discharge_PPE!W270)/8+(discharge_Packaging!B270+discharge_Packaging!F270)/2</f>
        <v>3.2161491742603769</v>
      </c>
      <c r="C269" s="20">
        <f>(discharge_hospital!C270+discharge_hospital!I270+discharge_hospital!O270)/3+(discharge_TestKits!C270+discharge_TestKits!H270)/2</f>
        <v>2.2768934620615817E-2</v>
      </c>
      <c r="D269" s="20">
        <f>(discharge_hospital!D270+discharge_hospital!J270+discharge_hospital!P270)/3</f>
        <v>1.5133660755236047</v>
      </c>
      <c r="E269" s="20">
        <f>(discharge_hospital!E270+discharge_hospital!K270+discharge_hospital!Q270)/3+(discharge_TestKits!D270+discharge_TestKits!I270)/2+(discharge_Packaging!C270+discharge_Packaging!G270)/2</f>
        <v>0.51044326892189729</v>
      </c>
      <c r="F269" s="20">
        <f>(discharge_hospital!F270+discharge_hospital!L270+discharge_hospital!R270)/3+(discharge_Packaging!E270+discharge_Packaging!I270)/2</f>
        <v>0.91188614260004053</v>
      </c>
      <c r="G269" s="34">
        <f>(discharge_hospital!G270+discharge_hospital!M270+discharge_hospital!S270)/3+(discharge_TestKits!F270+discharge_TestKits!K270)/2+(discharge_PPE!C270+discharge_PPE!F270+discharge_PPE!I270+discharge_PPE!L270+discharge_PPE!O270+discharge_PPE!R270+discharge_PPE!U270+discharge_PPE!X270)/8+(discharge_Packaging!D270+discharge_Packaging!H270)/2</f>
        <v>0.25529524345150295</v>
      </c>
      <c r="H269" s="34">
        <f>(discharge_TestKits!E270+discharge_TestKits!J270)/2+(discharge_PPE!D270+discharge_PPE!G270+discharge_PPE!J270+discharge_PPE!M270+discharge_PPE!P270+discharge_PPE!S270+discharge_PPE!V270+discharge_PPE!Y270)/8</f>
        <v>2.3895091427159139E-3</v>
      </c>
    </row>
    <row r="270" spans="1:8" ht="15">
      <c r="A270" s="5" t="s">
        <v>429</v>
      </c>
      <c r="B270" s="33">
        <f>(discharge_hospital!B271+discharge_hospital!H271+discharge_hospital!N271)/3+(discharge_TestKits!B271+discharge_TestKits!G271)/2+(discharge_PPE!B271+discharge_PPE!E271+discharge_PPE!H271+discharge_PPE!K271+discharge_PPE!N271+discharge_PPE!Q271+discharge_PPE!T271+discharge_PPE!W271)/8+(discharge_Packaging!B271+discharge_Packaging!F271)/2</f>
        <v>0.89647049536773038</v>
      </c>
      <c r="C270" s="20">
        <f>(discharge_hospital!C271+discharge_hospital!I271+discharge_hospital!O271)/3+(discharge_TestKits!C271+discharge_TestKits!H271)/2</f>
        <v>6.3466204433856952E-3</v>
      </c>
      <c r="D270" s="20">
        <f>(discharge_hospital!D271+discharge_hospital!J271+discharge_hospital!P271)/3</f>
        <v>0.42183616551597414</v>
      </c>
      <c r="E270" s="20">
        <f>(discharge_hospital!E271+discharge_hospital!K271+discharge_hospital!Q271)/3+(discharge_TestKits!D271+discharge_TestKits!I271)/2+(discharge_Packaging!C271+discharge_Packaging!G271)/2</f>
        <v>0.14228112732139395</v>
      </c>
      <c r="F270" s="20">
        <f>(discharge_hospital!F271+discharge_hospital!L271+discharge_hospital!R271)/3+(discharge_Packaging!E271+discharge_Packaging!I271)/2</f>
        <v>0.25417944805486964</v>
      </c>
      <c r="G270" s="34">
        <f>(discharge_hospital!G271+discharge_hospital!M271+discharge_hospital!S271)/3+(discharge_TestKits!F271+discharge_TestKits!K271)/2+(discharge_PPE!C271+discharge_PPE!F271+discharge_PPE!I271+discharge_PPE!L271+discharge_PPE!O271+discharge_PPE!R271+discharge_PPE!U271+discharge_PPE!X271)/8+(discharge_Packaging!D271+discharge_Packaging!H271)/2</f>
        <v>7.1161081455317313E-2</v>
      </c>
      <c r="H270" s="34">
        <f>(discharge_TestKits!E271+discharge_TestKits!J271)/2+(discharge_PPE!D271+discharge_PPE!G271+discharge_PPE!J271+discharge_PPE!M271+discharge_PPE!P271+discharge_PPE!S271+discharge_PPE!V271+discharge_PPE!Y271)/8</f>
        <v>6.6605257678972122E-4</v>
      </c>
    </row>
    <row r="271" spans="1:8" ht="15">
      <c r="A271" s="5" t="s">
        <v>430</v>
      </c>
      <c r="B271" s="33">
        <f>(discharge_hospital!B272+discharge_hospital!H272+discharge_hospital!N272)/3+(discharge_TestKits!B272+discharge_TestKits!G272)/2+(discharge_PPE!B272+discharge_PPE!E272+discharge_PPE!H272+discharge_PPE!K272+discharge_PPE!N272+discharge_PPE!Q272+discharge_PPE!T272+discharge_PPE!W272)/8+(discharge_Packaging!B272+discharge_Packaging!F272)/2</f>
        <v>1.4595087467873307</v>
      </c>
      <c r="C271" s="20">
        <f>(discharge_hospital!C272+discharge_hospital!I272+discharge_hospital!O272)/3+(discharge_TestKits!C272+discharge_TestKits!H272)/2</f>
        <v>1.0332685902686699E-2</v>
      </c>
      <c r="D271" s="20">
        <f>(discharge_hospital!D272+discharge_hospital!J272+discharge_hospital!P272)/3</f>
        <v>0.68677505446427922</v>
      </c>
      <c r="E271" s="20">
        <f>(discharge_hospital!E272+discharge_hospital!K272+discharge_hospital!Q272)/3+(discharge_TestKits!D272+discharge_TestKits!I272)/2+(discharge_Packaging!C272+discharge_Packaging!G272)/2</f>
        <v>0.2316423696054318</v>
      </c>
      <c r="F271" s="20">
        <f>(discharge_hospital!F272+discharge_hospital!L272+discharge_hospital!R272)/3+(discharge_Packaging!E272+discharge_Packaging!I272)/2</f>
        <v>0.41381967349353099</v>
      </c>
      <c r="G271" s="34">
        <f>(discharge_hospital!G272+discharge_hospital!M272+discharge_hospital!S272)/3+(discharge_TestKits!F272+discharge_TestKits!K272)/2+(discharge_PPE!C272+discharge_PPE!F272+discharge_PPE!I272+discharge_PPE!L272+discharge_PPE!O272+discharge_PPE!R272+discharge_PPE!U272+discharge_PPE!X272)/8+(discharge_Packaging!D272+discharge_Packaging!H272)/2</f>
        <v>0.11585458902613194</v>
      </c>
      <c r="H271" s="34">
        <f>(discharge_TestKits!E272+discharge_TestKits!J272)/2+(discharge_PPE!D272+discharge_PPE!G272+discharge_PPE!J272+discharge_PPE!M272+discharge_PPE!P272+discharge_PPE!S272+discharge_PPE!V272+discharge_PPE!Y272)/8</f>
        <v>1.0843742952701177E-3</v>
      </c>
    </row>
    <row r="272" spans="1:8" ht="15">
      <c r="A272" s="5" t="s">
        <v>431</v>
      </c>
      <c r="B272" s="33">
        <f>(discharge_hospital!B273+discharge_hospital!H273+discharge_hospital!N273)/3+(discharge_TestKits!B273+discharge_TestKits!G273)/2+(discharge_PPE!B273+discharge_PPE!E273+discharge_PPE!H273+discharge_PPE!K273+discharge_PPE!N273+discharge_PPE!Q273+discharge_PPE!T273+discharge_PPE!W273)/8+(discharge_Packaging!B273+discharge_Packaging!F273)/2</f>
        <v>1.3552148717002017</v>
      </c>
      <c r="C272" s="20">
        <f>(discharge_hospital!C273+discharge_hospital!I273+discharge_hospital!O273)/3+(discharge_TestKits!C273+discharge_TestKits!H273)/2</f>
        <v>9.5943307162437014E-3</v>
      </c>
      <c r="D272" s="20">
        <f>(discharge_hospital!D273+discharge_hospital!J273+discharge_hospital!P273)/3</f>
        <v>0.6376993418994058</v>
      </c>
      <c r="E272" s="20">
        <f>(discharge_hospital!E273+discharge_hospital!K273+discharge_hospital!Q273)/3+(discharge_TestKits!D273+discharge_TestKits!I273)/2+(discharge_Packaging!C273+discharge_Packaging!G273)/2</f>
        <v>0.21508962169371568</v>
      </c>
      <c r="F272" s="20">
        <f>(discharge_hospital!F273+discharge_hospital!L273+discharge_hospital!R273)/3+(discharge_Packaging!E273+discharge_Packaging!I273)/2</f>
        <v>0.3842488624717183</v>
      </c>
      <c r="G272" s="34">
        <f>(discharge_hospital!G273+discharge_hospital!M273+discharge_hospital!S273)/3+(discharge_TestKits!F273+discharge_TestKits!K273)/2+(discharge_PPE!C273+discharge_PPE!F273+discharge_PPE!I273+discharge_PPE!L273+discharge_PPE!O273+discharge_PPE!R273+discharge_PPE!U273+discharge_PPE!X273)/8+(discharge_Packaging!D273+discharge_Packaging!H273)/2</f>
        <v>0.10757582806443232</v>
      </c>
      <c r="H272" s="34">
        <f>(discharge_TestKits!E273+discharge_TestKits!J273)/2+(discharge_PPE!D273+discharge_PPE!G273+discharge_PPE!J273+discharge_PPE!M273+discharge_PPE!P273+discharge_PPE!S273+discharge_PPE!V273+discharge_PPE!Y273)/8</f>
        <v>1.0068868546860602E-3</v>
      </c>
    </row>
    <row r="273" spans="1:8" ht="15">
      <c r="A273" s="5" t="s">
        <v>432</v>
      </c>
      <c r="B273" s="33">
        <f>(discharge_hospital!B274+discharge_hospital!H274+discharge_hospital!N274)/3+(discharge_TestKits!B274+discharge_TestKits!G274)/2+(discharge_PPE!B274+discharge_PPE!E274+discharge_PPE!H274+discharge_PPE!K274+discharge_PPE!N274+discharge_PPE!Q274+discharge_PPE!T274+discharge_PPE!W274)/8+(discharge_Packaging!B274+discharge_Packaging!F274)/2</f>
        <v>7.0363779515191327</v>
      </c>
      <c r="C273" s="20">
        <f>(discharge_hospital!C274+discharge_hospital!I274+discharge_hospital!O274)/3+(discharge_TestKits!C274+discharge_TestKits!H274)/2</f>
        <v>4.9814489584714537E-2</v>
      </c>
      <c r="D273" s="20">
        <f>(discharge_hospital!D274+discharge_hospital!J274+discharge_hospital!P274)/3</f>
        <v>3.3109831383490502</v>
      </c>
      <c r="E273" s="20">
        <f>(discharge_hospital!E274+discharge_hospital!K274+discharge_hospital!Q274)/3+(discharge_TestKits!D274+discharge_TestKits!I274)/2+(discharge_Packaging!C274+discharge_Packaging!G274)/2</f>
        <v>1.116761558104459</v>
      </c>
      <c r="F273" s="20">
        <f>(discharge_hospital!F274+discharge_hospital!L274+discharge_hospital!R274)/3+(discharge_Packaging!E274+discharge_Packaging!I274)/2</f>
        <v>1.9950491101092476</v>
      </c>
      <c r="G273" s="34">
        <f>(discharge_hospital!G274+discharge_hospital!M274+discharge_hospital!S274)/3+(discharge_TestKits!F274+discharge_TestKits!K274)/2+(discharge_PPE!C274+discharge_PPE!F274+discharge_PPE!I274+discharge_PPE!L274+discharge_PPE!O274+discharge_PPE!R274+discharge_PPE!U274+discharge_PPE!X274)/8+(discharge_Packaging!D274+discharge_Packaging!H274)/2</f>
        <v>0.55854182278810949</v>
      </c>
      <c r="H273" s="34">
        <f>(discharge_TestKits!E274+discharge_TestKits!J274)/2+(discharge_PPE!D274+discharge_PPE!G274+discharge_PPE!J274+discharge_PPE!M274+discharge_PPE!P274+discharge_PPE!S274+discharge_PPE!V274+discharge_PPE!Y274)/8</f>
        <v>5.2278325835511752E-3</v>
      </c>
    </row>
    <row r="274" spans="1:8" ht="15">
      <c r="A274" s="5" t="s">
        <v>433</v>
      </c>
      <c r="B274" s="33">
        <f>(discharge_hospital!B275+discharge_hospital!H275+discharge_hospital!N275)/3+(discharge_TestKits!B275+discharge_TestKits!G275)/2+(discharge_PPE!B275+discharge_PPE!E275+discharge_PPE!H275+discharge_PPE!K275+discharge_PPE!N275+discharge_PPE!Q275+discharge_PPE!T275+discharge_PPE!W275)/8+(discharge_Packaging!B275+discharge_Packaging!F275)/2</f>
        <v>0.54075623643717508</v>
      </c>
      <c r="C274" s="20">
        <f>(discharge_hospital!C275+discharge_hospital!I275+discharge_hospital!O275)/3+(discharge_TestKits!C275+discharge_TestKits!H275)/2</f>
        <v>3.8283185032795698E-3</v>
      </c>
      <c r="D274" s="20">
        <f>(discharge_hospital!D275+discharge_hospital!J275+discharge_hospital!P275)/3</f>
        <v>0.2544540377359959</v>
      </c>
      <c r="E274" s="20">
        <f>(discharge_hospital!E275+discharge_hospital!K275+discharge_hospital!Q275)/3+(discharge_TestKits!D275+discharge_TestKits!I275)/2+(discharge_Packaging!C275+discharge_Packaging!G275)/2</f>
        <v>8.5824806643296322E-2</v>
      </c>
      <c r="F274" s="20">
        <f>(discharge_hospital!F275+discharge_hospital!L275+discharge_hospital!R275)/3+(discharge_Packaging!E275+discharge_Packaging!I275)/2</f>
        <v>0.15332252697669471</v>
      </c>
      <c r="G274" s="34">
        <f>(discharge_hospital!G275+discharge_hospital!M275+discharge_hospital!S275)/3+(discharge_TestKits!F275+discharge_TestKits!K275)/2+(discharge_PPE!C275+discharge_PPE!F275+discharge_PPE!I275+discharge_PPE!L275+discharge_PPE!O275+discharge_PPE!R275+discharge_PPE!U275+discharge_PPE!X275)/8+(discharge_Packaging!D275+discharge_Packaging!H275)/2</f>
        <v>4.2924779775146846E-2</v>
      </c>
      <c r="H274" s="34">
        <f>(discharge_TestKits!E275+discharge_TestKits!J275)/2+(discharge_PPE!D275+discharge_PPE!G275+discharge_PPE!J275+discharge_PPE!M275+discharge_PPE!P275+discharge_PPE!S275+discharge_PPE!V275+discharge_PPE!Y275)/8</f>
        <v>4.017668027617011E-4</v>
      </c>
    </row>
    <row r="275" spans="1:8" ht="15">
      <c r="A275" s="5" t="s">
        <v>434</v>
      </c>
      <c r="B275" s="33">
        <f>(discharge_hospital!B276+discharge_hospital!H276+discharge_hospital!N276)/3+(discharge_TestKits!B276+discharge_TestKits!G276)/2+(discharge_PPE!B276+discharge_PPE!E276+discharge_PPE!H276+discharge_PPE!K276+discharge_PPE!N276+discharge_PPE!Q276+discharge_PPE!T276+discharge_PPE!W276)/8+(discharge_Packaging!B276+discharge_Packaging!F276)/2</f>
        <v>0.78653705151361009</v>
      </c>
      <c r="C275" s="20">
        <f>(discharge_hospital!C276+discharge_hospital!I276+discharge_hospital!O276)/3+(discharge_TestKits!C276+discharge_TestKits!H276)/2</f>
        <v>5.5683395676830814E-3</v>
      </c>
      <c r="D275" s="20">
        <f>(discharge_hospital!D276+discharge_hospital!J276+discharge_hospital!P276)/3</f>
        <v>0.37010674145013772</v>
      </c>
      <c r="E275" s="20">
        <f>(discharge_hospital!E276+discharge_hospital!K276+discharge_hospital!Q276)/3+(discharge_TestKits!D276+discharge_TestKits!I276)/2+(discharge_Packaging!C276+discharge_Packaging!G276)/2</f>
        <v>0.12483330901313909</v>
      </c>
      <c r="F275" s="20">
        <f>(discharge_hospital!F276+discharge_hospital!L276+discharge_hospital!R276)/3+(discharge_Packaging!E276+discharge_Packaging!I276)/2</f>
        <v>0.22300963016794714</v>
      </c>
      <c r="G275" s="34">
        <f>(discharge_hospital!G276+discharge_hospital!M276+discharge_hospital!S276)/3+(discharge_TestKits!F276+discharge_TestKits!K276)/2+(discharge_PPE!C276+discharge_PPE!F276+discharge_PPE!I276+discharge_PPE!L276+discharge_PPE!O276+discharge_PPE!R276+discharge_PPE!U276+discharge_PPE!X276)/8+(discharge_Packaging!D276+discharge_Packaging!H276)/2</f>
        <v>6.2434656220811784E-2</v>
      </c>
      <c r="H275" s="34">
        <f>(discharge_TestKits!E276+discharge_TestKits!J276)/2+(discharge_PPE!D276+discharge_PPE!G276+discharge_PPE!J276+discharge_PPE!M276+discharge_PPE!P276+discharge_PPE!S276+discharge_PPE!V276+discharge_PPE!Y276)/8</f>
        <v>5.8437509389122231E-4</v>
      </c>
    </row>
    <row r="276" spans="1:8" ht="15">
      <c r="A276" s="5" t="s">
        <v>435</v>
      </c>
      <c r="B276" s="33">
        <f>(discharge_hospital!B277+discharge_hospital!H277+discharge_hospital!N277)/3+(discharge_TestKits!B277+discharge_TestKits!G277)/2+(discharge_PPE!B277+discharge_PPE!E277+discharge_PPE!H277+discharge_PPE!K277+discharge_PPE!N277+discharge_PPE!Q277+discharge_PPE!T277+discharge_PPE!W277)/8+(discharge_Packaging!B277+discharge_Packaging!F277)/2</f>
        <v>0.20886292288337766</v>
      </c>
      <c r="C276" s="20">
        <f>(discharge_hospital!C277+discharge_hospital!I277+discharge_hospital!O277)/3+(discharge_TestKits!C277+discharge_TestKits!H277)/2</f>
        <v>1.413114686197074E-3</v>
      </c>
      <c r="D276" s="20">
        <f>(discharge_hospital!D277+discharge_hospital!J277+discharge_hospital!P277)/3</f>
        <v>9.5486178081602271E-2</v>
      </c>
      <c r="E276" s="20">
        <f>(discharge_hospital!E277+discharge_hospital!K277+discharge_hospital!Q277)/3+(discharge_TestKits!D277+discharge_TestKits!I277)/2+(discharge_Packaging!C277+discharge_Packaging!G277)/2</f>
        <v>3.2131961715592003E-2</v>
      </c>
      <c r="F276" s="20">
        <f>(discharge_hospital!F277+discharge_hospital!L277+discharge_hospital!R277)/3+(discharge_Packaging!E277+discharge_Packaging!I277)/2</f>
        <v>5.7534498544465351E-2</v>
      </c>
      <c r="G276" s="34">
        <f>(discharge_hospital!G277+discharge_hospital!M277+discharge_hospital!S277)/3+(discharge_TestKits!F277+discharge_TestKits!K277)/2+(discharge_PPE!C277+discharge_PPE!F277+discharge_PPE!I277+discharge_PPE!L277+discharge_PPE!O277+discharge_PPE!R277+discharge_PPE!U277+discharge_PPE!X277)/8+(discharge_Packaging!D277+discharge_Packaging!H277)/2</f>
        <v>2.1150756130730225E-2</v>
      </c>
      <c r="H276" s="34">
        <f>(discharge_TestKits!E277+discharge_TestKits!J277)/2+(discharge_PPE!D277+discharge_PPE!G277+discharge_PPE!J277+discharge_PPE!M277+discharge_PPE!P277+discharge_PPE!S277+discharge_PPE!V277+discharge_PPE!Y277)/8</f>
        <v>1.1464137247907155E-3</v>
      </c>
    </row>
    <row r="277" spans="1:8" ht="15">
      <c r="A277" s="5" t="s">
        <v>436</v>
      </c>
      <c r="B277" s="33">
        <f>(discharge_hospital!B278+discharge_hospital!H278+discharge_hospital!N278)/3+(discharge_TestKits!B278+discharge_TestKits!G278)/2+(discharge_PPE!B278+discharge_PPE!E278+discharge_PPE!H278+discharge_PPE!K278+discharge_PPE!N278+discharge_PPE!Q278+discharge_PPE!T278+discharge_PPE!W278)/8+(discharge_Packaging!B278+discharge_Packaging!F278)/2</f>
        <v>0.24676037832034425</v>
      </c>
      <c r="C277" s="20">
        <f>(discharge_hospital!C278+discharge_hospital!I278+discharge_hospital!O278)/3+(discharge_TestKits!C278+discharge_TestKits!H278)/2</f>
        <v>1.7469559452964218E-3</v>
      </c>
      <c r="D277" s="20">
        <f>(discharge_hospital!D278+discharge_hospital!J278+discharge_hospital!P278)/3</f>
        <v>0.11611363935544428</v>
      </c>
      <c r="E277" s="20">
        <f>(discharge_hospital!E278+discharge_hospital!K278+discharge_hospital!Q278)/3+(discharge_TestKits!D278+discharge_TestKits!I278)/2+(discharge_Packaging!C278+discharge_Packaging!G278)/2</f>
        <v>3.9163971360006065E-2</v>
      </c>
      <c r="F277" s="20">
        <f>(discharge_hospital!F278+discharge_hospital!L278+discharge_hospital!R278)/3+(discharge_Packaging!E278+discharge_Packaging!I278)/2</f>
        <v>6.9964842219985945E-2</v>
      </c>
      <c r="G277" s="34">
        <f>(discharge_hospital!G278+discharge_hospital!M278+discharge_hospital!S278)/3+(discharge_TestKits!F278+discharge_TestKits!K278)/2+(discharge_PPE!C278+discharge_PPE!F278+discharge_PPE!I278+discharge_PPE!L278+discharge_PPE!O278+discharge_PPE!R278+discharge_PPE!U278+discharge_PPE!X278)/8+(discharge_Packaging!D278+discharge_Packaging!H278)/2</f>
        <v>1.9587633360310379E-2</v>
      </c>
      <c r="H277" s="34">
        <f>(discharge_TestKits!E278+discharge_TestKits!J278)/2+(discharge_PPE!D278+discharge_PPE!G278+discharge_PPE!J278+discharge_PPE!M278+discharge_PPE!P278+discharge_PPE!S278+discharge_PPE!V278+discharge_PPE!Y278)/8</f>
        <v>1.8333607930114088E-4</v>
      </c>
    </row>
    <row r="278" spans="1:8" ht="15">
      <c r="A278" s="5" t="s">
        <v>437</v>
      </c>
      <c r="B278" s="33">
        <f>(discharge_hospital!B279+discharge_hospital!H279+discharge_hospital!N279)/3+(discharge_TestKits!B279+discharge_TestKits!G279)/2+(discharge_PPE!B279+discharge_PPE!E279+discharge_PPE!H279+discharge_PPE!K279+discharge_PPE!N279+discharge_PPE!Q279+discharge_PPE!T279+discharge_PPE!W279)/8+(discharge_Packaging!B279+discharge_Packaging!F279)/2</f>
        <v>0.33131387500284709</v>
      </c>
      <c r="C278" s="20">
        <f>(discharge_hospital!C279+discharge_hospital!I279+discharge_hospital!O279)/3+(discharge_TestKits!C279+discharge_TestKits!H279)/2</f>
        <v>2.2835834088287105E-3</v>
      </c>
      <c r="D278" s="20">
        <f>(discharge_hospital!D279+discharge_hospital!J279+discharge_hospital!P279)/3</f>
        <v>0.15430499319656857</v>
      </c>
      <c r="E278" s="20">
        <f>(discharge_hospital!E279+discharge_hospital!K279+discharge_hospital!Q279)/3+(discharge_TestKits!D279+discharge_TestKits!I279)/2+(discharge_Packaging!C279+discharge_Packaging!G279)/2</f>
        <v>5.4506041778448679E-2</v>
      </c>
      <c r="F278" s="20">
        <f>(discharge_hospital!F279+discharge_hospital!L279+discharge_hospital!R279)/3+(discharge_Packaging!E279+discharge_Packaging!I279)/2</f>
        <v>9.3016515193948907E-2</v>
      </c>
      <c r="G278" s="34">
        <f>(discharge_hospital!G279+discharge_hospital!M279+discharge_hospital!S279)/3+(discharge_TestKits!F279+discharge_TestKits!K279)/2+(discharge_PPE!C279+discharge_PPE!F279+discharge_PPE!I279+discharge_PPE!L279+discharge_PPE!O279+discharge_PPE!R279+discharge_PPE!U279+discharge_PPE!X279)/8+(discharge_Packaging!D279+discharge_Packaging!H279)/2</f>
        <v>2.689694300085281E-2</v>
      </c>
      <c r="H278" s="34">
        <f>(discharge_TestKits!E279+discharge_TestKits!J279)/2+(discharge_PPE!D279+discharge_PPE!G279+discharge_PPE!J279+discharge_PPE!M279+discharge_PPE!P279+discharge_PPE!S279+discharge_PPE!V279+discharge_PPE!Y279)/8</f>
        <v>3.0579842419944898E-4</v>
      </c>
    </row>
    <row r="279" spans="1:8" ht="15">
      <c r="A279" s="5" t="s">
        <v>438</v>
      </c>
      <c r="B279" s="33">
        <f>(discharge_hospital!B280+discharge_hospital!H280+discharge_hospital!N280)/3+(discharge_TestKits!B280+discharge_TestKits!G280)/2+(discharge_PPE!B280+discharge_PPE!E280+discharge_PPE!H280+discharge_PPE!K280+discharge_PPE!N280+discharge_PPE!Q280+discharge_PPE!T280+discharge_PPE!W280)/8+(discharge_Packaging!B280+discharge_Packaging!F280)/2</f>
        <v>5.216135271119126E-2</v>
      </c>
      <c r="C279" s="20">
        <f>(discharge_hospital!C280+discharge_hospital!I280+discharge_hospital!O280)/3+(discharge_TestKits!C280+discharge_TestKits!H280)/2</f>
        <v>3.5952252115102401E-4</v>
      </c>
      <c r="D279" s="20">
        <f>(discharge_hospital!D280+discharge_hospital!J280+discharge_hospital!P280)/3</f>
        <v>2.4293450357776334E-2</v>
      </c>
      <c r="E279" s="20">
        <f>(discharge_hospital!E280+discharge_hospital!K280+discharge_hospital!Q280)/3+(discharge_TestKits!D280+discharge_TestKits!I280)/2+(discharge_Packaging!C280+discharge_Packaging!G280)/2</f>
        <v>8.5813154371278764E-3</v>
      </c>
      <c r="F279" s="20">
        <f>(discharge_hospital!F280+discharge_hospital!L280+discharge_hospital!R280)/3+(discharge_Packaging!E280+discharge_Packaging!I280)/2</f>
        <v>1.4644322568608863E-2</v>
      </c>
      <c r="G279" s="34">
        <f>(discharge_hospital!G280+discharge_hospital!M280+discharge_hospital!S280)/3+(discharge_TestKits!F280+discharge_TestKits!K280)/2+(discharge_PPE!C280+discharge_PPE!F280+discharge_PPE!I280+discharge_PPE!L280+discharge_PPE!O280+discharge_PPE!R280+discharge_PPE!U280+discharge_PPE!X280)/8+(discharge_Packaging!D280+discharge_Packaging!H280)/2</f>
        <v>4.234597572191124E-3</v>
      </c>
      <c r="H279" s="34">
        <f>(discharge_TestKits!E280+discharge_TestKits!J280)/2+(discharge_PPE!D280+discharge_PPE!G280+discharge_PPE!J280+discharge_PPE!M280+discharge_PPE!P280+discharge_PPE!S280+discharge_PPE!V280+discharge_PPE!Y280)/8</f>
        <v>4.8144254336033528E-5</v>
      </c>
    </row>
    <row r="280" spans="1:8" ht="15">
      <c r="A280" s="5" t="s">
        <v>439</v>
      </c>
      <c r="B280" s="33">
        <f>(discharge_hospital!B281+discharge_hospital!H281+discharge_hospital!N281)/3+(discharge_TestKits!B281+discharge_TestKits!G281)/2+(discharge_PPE!B281+discharge_PPE!E281+discharge_PPE!H281+discharge_PPE!K281+discharge_PPE!N281+discharge_PPE!Q281+discharge_PPE!T281+discharge_PPE!W281)/8+(discharge_Packaging!B281+discharge_Packaging!F281)/2</f>
        <v>0</v>
      </c>
      <c r="C280" s="20">
        <f>(discharge_hospital!C281+discharge_hospital!I281+discharge_hospital!O281)/3+(discharge_TestKits!C281+discharge_TestKits!H281)/2</f>
        <v>0</v>
      </c>
      <c r="D280" s="20">
        <f>(discharge_hospital!D281+discharge_hospital!J281+discharge_hospital!P281)/3</f>
        <v>0</v>
      </c>
      <c r="E280" s="20">
        <f>(discharge_hospital!E281+discharge_hospital!K281+discharge_hospital!Q281)/3+(discharge_TestKits!D281+discharge_TestKits!I281)/2+(discharge_Packaging!C281+discharge_Packaging!G281)/2</f>
        <v>0</v>
      </c>
      <c r="F280" s="20">
        <f>(discharge_hospital!F281+discharge_hospital!L281+discharge_hospital!R281)/3+(discharge_Packaging!E281+discharge_Packaging!I281)/2</f>
        <v>0</v>
      </c>
      <c r="G280" s="34">
        <f>(discharge_hospital!G281+discharge_hospital!M281+discharge_hospital!S281)/3+(discharge_TestKits!F281+discharge_TestKits!K281)/2+(discharge_PPE!C281+discharge_PPE!F281+discharge_PPE!I281+discharge_PPE!L281+discharge_PPE!O281+discharge_PPE!R281+discharge_PPE!U281+discharge_PPE!X281)/8+(discharge_Packaging!D281+discharge_Packaging!H281)/2</f>
        <v>0</v>
      </c>
      <c r="H280" s="34">
        <f>(discharge_TestKits!E281+discharge_TestKits!J281)/2+(discharge_PPE!D281+discharge_PPE!G281+discharge_PPE!J281+discharge_PPE!M281+discharge_PPE!P281+discharge_PPE!S281+discharge_PPE!V281+discharge_PPE!Y281)/8</f>
        <v>0</v>
      </c>
    </row>
    <row r="281" spans="1:8" ht="15">
      <c r="A281" s="5" t="s">
        <v>440</v>
      </c>
      <c r="B281" s="33">
        <f>(discharge_hospital!B282+discharge_hospital!H282+discharge_hospital!N282)/3+(discharge_TestKits!B282+discharge_TestKits!G282)/2+(discharge_PPE!B282+discharge_PPE!E282+discharge_PPE!H282+discharge_PPE!K282+discharge_PPE!N282+discharge_PPE!Q282+discharge_PPE!T282+discharge_PPE!W282)/8+(discharge_Packaging!B282+discharge_Packaging!F282)/2</f>
        <v>6.6099335857336294E-2</v>
      </c>
      <c r="C281" s="20">
        <f>(discharge_hospital!C282+discharge_hospital!I282+discharge_hospital!O282)/3+(discharge_TestKits!C282+discharge_TestKits!H282)/2</f>
        <v>2.9493300160207605E-4</v>
      </c>
      <c r="D281" s="20">
        <f>(discharge_hospital!D282+discharge_hospital!J282+discharge_hospital!P282)/3</f>
        <v>1.638147362648933E-2</v>
      </c>
      <c r="E281" s="20">
        <f>(discharge_hospital!E282+discharge_hospital!K282+discharge_hospital!Q282)/3+(discharge_TestKits!D282+discharge_TestKits!I282)/2+(discharge_Packaging!C282+discharge_Packaging!G282)/2</f>
        <v>5.509984809404257E-3</v>
      </c>
      <c r="F281" s="20">
        <f>(discharge_hospital!F282+discharge_hospital!L282+discharge_hospital!R282)/3+(discharge_Packaging!E282+discharge_Packaging!I282)/2</f>
        <v>9.8704439398508651E-3</v>
      </c>
      <c r="G281" s="34">
        <f>(discharge_hospital!G282+discharge_hospital!M282+discharge_hospital!S282)/3+(discharge_TestKits!F282+discharge_TestKits!K282)/2+(discharge_PPE!C282+discharge_PPE!F282+discharge_PPE!I282+discharge_PPE!L282+discharge_PPE!O282+discharge_PPE!R282+discharge_PPE!U282+discharge_PPE!X282)/8+(discharge_Packaging!D282+discharge_Packaging!H282)/2</f>
        <v>2.8852132049397503E-2</v>
      </c>
      <c r="H281" s="34">
        <f>(discharge_TestKits!E282+discharge_TestKits!J282)/2+(discharge_PPE!D282+discharge_PPE!G282+discharge_PPE!J282+discharge_PPE!M282+discharge_PPE!P282+discharge_PPE!S282+discharge_PPE!V282+discharge_PPE!Y282)/8</f>
        <v>5.1903684305922562E-3</v>
      </c>
    </row>
    <row r="282" spans="1:8" ht="15">
      <c r="A282" s="5" t="s">
        <v>443</v>
      </c>
      <c r="B282" s="33">
        <f>(discharge_hospital!B283+discharge_hospital!H283+discharge_hospital!N283)/3+(discharge_TestKits!B283+discharge_TestKits!G283)/2+(discharge_PPE!B283+discharge_PPE!E283+discharge_PPE!H283+discharge_PPE!K283+discharge_PPE!N283+discharge_PPE!Q283+discharge_PPE!T283+discharge_PPE!W283)/8+(discharge_Packaging!B283+discharge_Packaging!F283)/2</f>
        <v>2.3317464892757807E-4</v>
      </c>
      <c r="C282" s="20">
        <f>(discharge_hospital!C283+discharge_hospital!I283+discharge_hospital!O283)/3+(discharge_TestKits!C283+discharge_TestKits!H283)/2</f>
        <v>1.1809971767789894E-5</v>
      </c>
      <c r="D282" s="20">
        <f>(discharge_hospital!D283+discharge_hospital!J283+discharge_hospital!P283)/3</f>
        <v>9.7297833929375086E-5</v>
      </c>
      <c r="E282" s="20">
        <f>(discharge_hospital!E283+discharge_hospital!K283+discharge_hospital!Q283)/3+(discharge_TestKits!D283+discharge_TestKits!I283)/2+(discharge_Packaging!C283+discharge_Packaging!G283)/2</f>
        <v>3.3361878491681121E-5</v>
      </c>
      <c r="F282" s="20">
        <f>(discharge_hospital!F283+discharge_hospital!L283+discharge_hospital!R283)/3+(discharge_Packaging!E283+discharge_Packaging!I283)/2</f>
        <v>5.862554475660021E-5</v>
      </c>
      <c r="G282" s="34">
        <f>(discharge_hospital!G283+discharge_hospital!M283+discharge_hospital!S283)/3+(discharge_TestKits!F283+discharge_TestKits!K283)/2+(discharge_PPE!C283+discharge_PPE!F283+discharge_PPE!I283+discharge_PPE!L283+discharge_PPE!O283+discharge_PPE!R283+discharge_PPE!U283+discharge_PPE!X283)/8+(discharge_Packaging!D283+discharge_Packaging!H283)/2</f>
        <v>2.7908200049273582E-5</v>
      </c>
      <c r="H282" s="34">
        <f>(discharge_TestKits!E283+discharge_TestKits!J283)/2+(discharge_PPE!D283+discharge_PPE!G283+discharge_PPE!J283+discharge_PPE!M283+discharge_PPE!P283+discharge_PPE!S283+discharge_PPE!V283+discharge_PPE!Y283)/8</f>
        <v>4.1712199328581815E-6</v>
      </c>
    </row>
    <row r="283" spans="1:8" ht="15">
      <c r="A283" s="5" t="s">
        <v>444</v>
      </c>
      <c r="B283" s="33">
        <f>(discharge_hospital!B284+discharge_hospital!H284+discharge_hospital!N284)/3+(discharge_TestKits!B284+discharge_TestKits!G284)/2+(discharge_PPE!B284+discharge_PPE!E284+discharge_PPE!H284+discharge_PPE!K284+discharge_PPE!N284+discharge_PPE!Q284+discharge_PPE!T284+discharge_PPE!W284)/8+(discharge_Packaging!B284+discharge_Packaging!F284)/2</f>
        <v>6.6361827572922729E-7</v>
      </c>
      <c r="C283" s="20">
        <f>(discharge_hospital!C284+discharge_hospital!I284+discharge_hospital!O284)/3+(discharge_TestKits!C284+discharge_TestKits!H284)/2</f>
        <v>4.49516417310926E-9</v>
      </c>
      <c r="D283" s="20">
        <f>(discharge_hospital!D284+discharge_hospital!J284+discharge_hospital!P284)/3</f>
        <v>3.0374466484009715E-7</v>
      </c>
      <c r="E283" s="20">
        <f>(discharge_hospital!E284+discharge_hospital!K284+discharge_hospital!Q284)/3+(discharge_TestKits!D284+discharge_TestKits!I284)/2+(discharge_Packaging!C284+discharge_Packaging!G284)/2</f>
        <v>1.1197637524877867E-7</v>
      </c>
      <c r="F283" s="20">
        <f>(discharge_hospital!F284+discharge_hospital!L284+discharge_hospital!R284)/3+(discharge_Packaging!E284+discharge_Packaging!I284)/2</f>
        <v>1.8317486487480727E-7</v>
      </c>
      <c r="G283" s="34">
        <f>(discharge_hospital!G284+discharge_hospital!M284+discharge_hospital!S284)/3+(discharge_TestKits!F284+discharge_TestKits!K284)/2+(discharge_PPE!C284+discharge_PPE!F284+discharge_PPE!I284+discharge_PPE!L284+discharge_PPE!O284+discharge_PPE!R284+discharge_PPE!U284+discharge_PPE!X284)/8+(discharge_Packaging!D284+discharge_Packaging!H284)/2</f>
        <v>5.8686162104776347E-8</v>
      </c>
      <c r="H283" s="34">
        <f>(discharge_TestKits!E284+discharge_TestKits!J284)/2+(discharge_PPE!D284+discharge_PPE!G284+discharge_PPE!J284+discharge_PPE!M284+discharge_PPE!P284+discharge_PPE!S284+discharge_PPE!V284+discharge_PPE!Y284)/8</f>
        <v>1.541044487658443E-9</v>
      </c>
    </row>
    <row r="284" spans="1:8" ht="15">
      <c r="A284" s="5" t="s">
        <v>445</v>
      </c>
      <c r="B284" s="33">
        <f>(discharge_hospital!B285+discharge_hospital!H285+discharge_hospital!N285)/3+(discharge_TestKits!B285+discharge_TestKits!G285)/2+(discharge_PPE!B285+discharge_PPE!E285+discharge_PPE!H285+discharge_PPE!K285+discharge_PPE!N285+discharge_PPE!Q285+discharge_PPE!T285+discharge_PPE!W285)/8+(discharge_Packaging!B285+discharge_Packaging!F285)/2</f>
        <v>2.0879617256334253E-5</v>
      </c>
      <c r="C284" s="20">
        <f>(discharge_hospital!C285+discharge_hospital!I285+discharge_hospital!O285)/3+(discharge_TestKits!C285+discharge_TestKits!H285)/2</f>
        <v>1.0575235835185249E-6</v>
      </c>
      <c r="D284" s="20">
        <f>(discharge_hospital!D285+discharge_hospital!J285+discharge_hospital!P285)/3</f>
        <v>8.7125317510253963E-6</v>
      </c>
      <c r="E284" s="20">
        <f>(discharge_hospital!E285+discharge_hospital!K285+discharge_hospital!Q285)/3+(discharge_TestKits!D285+discharge_TestKits!I285)/2+(discharge_Packaging!C285+discharge_Packaging!G285)/2</f>
        <v>2.9873884535148757E-6</v>
      </c>
      <c r="F284" s="20">
        <f>(discharge_hospital!F285+discharge_hospital!L285+discharge_hospital!R285)/3+(discharge_Packaging!E285+discharge_Packaging!I285)/2</f>
        <v>5.2496227252478603E-6</v>
      </c>
      <c r="G284" s="34">
        <f>(discharge_hospital!G285+discharge_hospital!M285+discharge_hospital!S285)/3+(discharge_TestKits!F285+discharge_TestKits!K285)/2+(discharge_PPE!C285+discharge_PPE!F285+discharge_PPE!I285+discharge_PPE!L285+discharge_PPE!O285+discharge_PPE!R285+discharge_PPE!U285+discharge_PPE!X285)/8+(discharge_Packaging!D285+discharge_Packaging!H285)/2</f>
        <v>2.4990389736708746E-6</v>
      </c>
      <c r="H284" s="34">
        <f>(discharge_TestKits!E285+discharge_TestKits!J285)/2+(discharge_PPE!D285+discharge_PPE!G285+discharge_PPE!J285+discharge_PPE!M285+discharge_PPE!P285+discharge_PPE!S285+discharge_PPE!V285+discharge_PPE!Y285)/8</f>
        <v>3.7351176935671715E-7</v>
      </c>
    </row>
    <row r="285" spans="1:8" ht="15">
      <c r="A285" s="5" t="s">
        <v>446</v>
      </c>
      <c r="B285" s="33">
        <f>(discharge_hospital!B286+discharge_hospital!H286+discharge_hospital!N286)/3+(discharge_TestKits!B286+discharge_TestKits!G286)/2+(discharge_PPE!B286+discharge_PPE!E286+discharge_PPE!H286+discharge_PPE!K286+discharge_PPE!N286+discharge_PPE!Q286+discharge_PPE!T286+discharge_PPE!W286)/8+(discharge_Packaging!B286+discharge_Packaging!F286)/2</f>
        <v>0.61586350026706027</v>
      </c>
      <c r="C285" s="20">
        <f>(discharge_hospital!C286+discharge_hospital!I286+discharge_hospital!O286)/3+(discharge_TestKits!C286+discharge_TestKits!H286)/2</f>
        <v>4.24484386988305E-3</v>
      </c>
      <c r="D285" s="20">
        <f>(discharge_hospital!D286+discharge_hospital!J286+discharge_hospital!P286)/3</f>
        <v>0.28683016435066894</v>
      </c>
      <c r="E285" s="20">
        <f>(discharge_hospital!E286+discharge_hospital!K286+discharge_hospital!Q286)/3+(discharge_TestKits!D286+discharge_TestKits!I286)/2+(discharge_Packaging!C286+discharge_Packaging!G286)/2</f>
        <v>0.10131867153191081</v>
      </c>
      <c r="F285" s="20">
        <f>(discharge_hospital!F286+discharge_hospital!L286+discharge_hospital!R286)/3+(discharge_Packaging!E286+discharge_Packaging!I286)/2</f>
        <v>0.17290394683741298</v>
      </c>
      <c r="G285" s="34">
        <f>(discharge_hospital!G286+discharge_hospital!M286+discharge_hospital!S286)/3+(discharge_TestKits!F286+discharge_TestKits!K286)/2+(discharge_PPE!C286+discharge_PPE!F286+discharge_PPE!I286+discharge_PPE!L286+discharge_PPE!O286+discharge_PPE!R286+discharge_PPE!U286+discharge_PPE!X286)/8+(discharge_Packaging!D286+discharge_Packaging!H286)/2</f>
        <v>4.9997439626838648E-2</v>
      </c>
      <c r="H285" s="34">
        <f>(discharge_TestKits!E286+discharge_TestKits!J286)/2+(discharge_PPE!D286+discharge_PPE!G286+discharge_PPE!J286+discharge_PPE!M286+discharge_PPE!P286+discharge_PPE!S286+discharge_PPE!V286+discharge_PPE!Y286)/8</f>
        <v>5.6843405034577923E-4</v>
      </c>
    </row>
    <row r="286" spans="1:8" ht="15">
      <c r="A286" s="5" t="s">
        <v>447</v>
      </c>
      <c r="B286" s="33">
        <f>(discharge_hospital!B287+discharge_hospital!H287+discharge_hospital!N287)/3+(discharge_TestKits!B287+discharge_TestKits!G287)/2+(discharge_PPE!B287+discharge_PPE!E287+discharge_PPE!H287+discharge_PPE!K287+discharge_PPE!N287+discharge_PPE!Q287+discharge_PPE!T287+discharge_PPE!W287)/8+(discharge_Packaging!B287+discharge_Packaging!F287)/2</f>
        <v>4.1882489850946678</v>
      </c>
      <c r="C286" s="20">
        <f>(discharge_hospital!C287+discharge_hospital!I287+discharge_hospital!O287)/3+(discharge_TestKits!C287+discharge_TestKits!H287)/2</f>
        <v>2.8867538053827899E-2</v>
      </c>
      <c r="D286" s="20">
        <f>(discharge_hospital!D287+discharge_hospital!J287+discharge_hospital!P287)/3</f>
        <v>1.950620785637228</v>
      </c>
      <c r="E286" s="20">
        <f>(discharge_hospital!E287+discharge_hospital!K287+discharge_hospital!Q287)/3+(discharge_TestKits!D287+discharge_TestKits!I287)/2+(discharge_Packaging!C287+discharge_Packaging!G287)/2</f>
        <v>0.68902901865535671</v>
      </c>
      <c r="F286" s="20">
        <f>(discharge_hospital!F287+discharge_hospital!L287+discharge_hospital!R287)/3+(discharge_Packaging!E287+discharge_Packaging!I287)/2</f>
        <v>1.1758527328647239</v>
      </c>
      <c r="G286" s="34">
        <f>(discharge_hospital!G287+discharge_hospital!M287+discharge_hospital!S287)/3+(discharge_TestKits!F287+discharge_TestKits!K287)/2+(discharge_PPE!C287+discharge_PPE!F287+discharge_PPE!I287+discharge_PPE!L287+discharge_PPE!O287+discharge_PPE!R287+discharge_PPE!U287+discharge_PPE!X287)/8+(discharge_Packaging!D287+discharge_Packaging!H287)/2</f>
        <v>0.34001321020588965</v>
      </c>
      <c r="H286" s="34">
        <f>(discharge_TestKits!E287+discharge_TestKits!J287)/2+(discharge_PPE!D287+discharge_PPE!G287+discharge_PPE!J287+discharge_PPE!M287+discharge_PPE!P287+discharge_PPE!S287+discharge_PPE!V287+discharge_PPE!Y287)/8</f>
        <v>3.8656996776421778E-3</v>
      </c>
    </row>
    <row r="287" spans="1:8" ht="15">
      <c r="A287" s="5" t="s">
        <v>449</v>
      </c>
      <c r="B287" s="33">
        <f>(discharge_hospital!B288+discharge_hospital!H288+discharge_hospital!N288)/3+(discharge_TestKits!B288+discharge_TestKits!G288)/2+(discharge_PPE!B288+discharge_PPE!E288+discharge_PPE!H288+discharge_PPE!K288+discharge_PPE!N288+discharge_PPE!Q288+discharge_PPE!T288+discharge_PPE!W288)/8+(discharge_Packaging!B288+discharge_Packaging!F288)/2</f>
        <v>6.0931840976589675E-4</v>
      </c>
      <c r="C287" s="20">
        <f>(discharge_hospital!C288+discharge_hospital!I288+discharge_hospital!O288)/3+(discharge_TestKits!C288+discharge_TestKits!H288)/2</f>
        <v>4.1273521025107242E-6</v>
      </c>
      <c r="D287" s="20">
        <f>(discharge_hospital!D288+discharge_hospital!J288+discharge_hospital!P288)/3</f>
        <v>2.7889107778393887E-4</v>
      </c>
      <c r="E287" s="20">
        <f>(discharge_hospital!E288+discharge_hospital!K288+discharge_hospital!Q288)/3+(discharge_TestKits!D288+discharge_TestKits!I288)/2+(discharge_Packaging!C288+discharge_Packaging!G288)/2</f>
        <v>1.0281402636622742E-4</v>
      </c>
      <c r="F287" s="20">
        <f>(discharge_hospital!F288+discharge_hospital!L288+discharge_hospital!R288)/3+(discharge_Packaging!E288+discharge_Packaging!I288)/2</f>
        <v>1.6818677462122967E-4</v>
      </c>
      <c r="G287" s="34">
        <f>(discharge_hospital!G288+discharge_hospital!M288+discharge_hospital!S288)/3+(discharge_TestKits!F288+discharge_TestKits!K288)/2+(discharge_PPE!C288+discharge_PPE!F288+discharge_PPE!I288+discharge_PPE!L288+discharge_PPE!O288+discharge_PPE!R288+discharge_PPE!U288+discharge_PPE!X288)/8+(discharge_Packaging!D288+discharge_Packaging!H288)/2</f>
        <v>5.3884228745286006E-5</v>
      </c>
      <c r="H287" s="34">
        <f>(discharge_TestKits!E288+discharge_TestKits!J288)/2+(discharge_PPE!D288+discharge_PPE!G288+discharge_PPE!J288+discharge_PPE!M288+discharge_PPE!P288+discharge_PPE!S288+discharge_PPE!V288+discharge_PPE!Y288)/8</f>
        <v>1.4149501467040282E-6</v>
      </c>
    </row>
    <row r="288" spans="1:8" ht="15">
      <c r="A288" s="5" t="s">
        <v>450</v>
      </c>
      <c r="B288" s="33">
        <f>(discharge_hospital!B289+discharge_hospital!H289+discharge_hospital!N289)/3+(discharge_TestKits!B289+discharge_TestKits!G289)/2+(discharge_PPE!B289+discharge_PPE!E289+discharge_PPE!H289+discharge_PPE!K289+discharge_PPE!N289+discharge_PPE!Q289+discharge_PPE!T289+discharge_PPE!W289)/8+(discharge_Packaging!B289+discharge_Packaging!F289)/2</f>
        <v>8.9883682337391377</v>
      </c>
      <c r="C288" s="20">
        <f>(discharge_hospital!C289+discharge_hospital!I289+discharge_hospital!O289)/3+(discharge_TestKits!C289+discharge_TestKits!H289)/2</f>
        <v>4.9877384636417922E-2</v>
      </c>
      <c r="D288" s="20">
        <f>(discharge_hospital!D289+discharge_hospital!J289+discharge_hospital!P289)/3</f>
        <v>2.7117973357025114</v>
      </c>
      <c r="E288" s="20">
        <f>(discharge_hospital!E289+discharge_hospital!K289+discharge_hospital!Q289)/3+(discharge_TestKits!D289+discharge_TestKits!I289)/2+(discharge_Packaging!C289+discharge_Packaging!G289)/2</f>
        <v>0.91219221542561468</v>
      </c>
      <c r="F288" s="20">
        <f>(discharge_hospital!F289+discharge_hospital!L289+discharge_hospital!R289)/3+(discharge_Packaging!E289+discharge_Packaging!I289)/2</f>
        <v>1.6339582255289973</v>
      </c>
      <c r="G288" s="34">
        <f>(discharge_hospital!G289+discharge_hospital!M289+discharge_hospital!S289)/3+(discharge_TestKits!F289+discharge_TestKits!K289)/2+(discharge_PPE!C289+discharge_PPE!F289+discharge_PPE!I289+discharge_PPE!L289+discharge_PPE!O289+discharge_PPE!R289+discharge_PPE!U289+discharge_PPE!X289)/8+(discharge_Packaging!D289+discharge_Packaging!H289)/2</f>
        <v>3.1437494136815047</v>
      </c>
      <c r="H288" s="34">
        <f>(discharge_TestKits!E289+discharge_TestKits!J289)/2+(discharge_PPE!D289+discharge_PPE!G289+discharge_PPE!J289+discharge_PPE!M289+discharge_PPE!P289+discharge_PPE!S289+discharge_PPE!V289+discharge_PPE!Y289)/8</f>
        <v>0.53679365876408958</v>
      </c>
    </row>
    <row r="289" spans="1:8" ht="15">
      <c r="A289" s="5" t="s">
        <v>452</v>
      </c>
      <c r="B289" s="33">
        <f>(discharge_hospital!B290+discharge_hospital!H290+discharge_hospital!N290)/3+(discharge_TestKits!B290+discharge_TestKits!G290)/2+(discharge_PPE!B290+discharge_PPE!E290+discharge_PPE!H290+discharge_PPE!K290+discharge_PPE!N290+discharge_PPE!Q290+discharge_PPE!T290+discharge_PPE!W290)/8+(discharge_Packaging!B290+discharge_Packaging!F290)/2</f>
        <v>2.329331328468754E-2</v>
      </c>
      <c r="C289" s="20">
        <f>(discharge_hospital!C290+discharge_hospital!I290+discharge_hospital!O290)/3+(discharge_TestKits!C290+discharge_TestKits!H290)/2</f>
        <v>1.603646366788417E-4</v>
      </c>
      <c r="D289" s="20">
        <f>(discharge_hospital!D290+discharge_hospital!J290+discharge_hospital!P290)/3</f>
        <v>1.0836067592727447E-2</v>
      </c>
      <c r="E289" s="20">
        <f>(discharge_hospital!E290+discharge_hospital!K290+discharge_hospital!Q290)/3+(discharge_TestKits!D290+discharge_TestKits!I290)/2+(discharge_Packaging!C290+discharge_Packaging!G290)/2</f>
        <v>3.8386588743637958E-3</v>
      </c>
      <c r="F289" s="20">
        <f>(discharge_hospital!F290+discharge_hospital!L290+discharge_hospital!R290)/3+(discharge_Packaging!E290+discharge_Packaging!I290)/2</f>
        <v>6.5322594633005935E-3</v>
      </c>
      <c r="G289" s="34">
        <f>(discharge_hospital!G290+discharge_hospital!M290+discharge_hospital!S290)/3+(discharge_TestKits!F290+discharge_TestKits!K290)/2+(discharge_PPE!C290+discharge_PPE!F290+discharge_PPE!I290+discharge_PPE!L290+discharge_PPE!O290+discharge_PPE!R290+discharge_PPE!U290+discharge_PPE!X290)/8+(discharge_Packaging!D290+discharge_Packaging!H290)/2</f>
        <v>1.9022876856152648E-3</v>
      </c>
      <c r="H289" s="34">
        <f>(discharge_TestKits!E290+discharge_TestKits!J290)/2+(discharge_PPE!D290+discharge_PPE!G290+discharge_PPE!J290+discharge_PPE!M290+discharge_PPE!P290+discharge_PPE!S290+discharge_PPE!V290+discharge_PPE!Y290)/8</f>
        <v>2.3675032001598558E-5</v>
      </c>
    </row>
    <row r="290" spans="1:8" ht="15">
      <c r="A290" s="5" t="s">
        <v>453</v>
      </c>
      <c r="B290" s="33">
        <f>(discharge_hospital!B291+discharge_hospital!H291+discharge_hospital!N291)/3+(discharge_TestKits!B291+discharge_TestKits!G291)/2+(discharge_PPE!B291+discharge_PPE!E291+discharge_PPE!H291+discharge_PPE!K291+discharge_PPE!N291+discharge_PPE!Q291+discharge_PPE!T291+discharge_PPE!W291)/8+(discharge_Packaging!B291+discharge_Packaging!F291)/2</f>
        <v>14.23564778840379</v>
      </c>
      <c r="C290" s="20">
        <f>(discharge_hospital!C291+discharge_hospital!I291+discharge_hospital!O291)/3+(discharge_TestKits!C291+discharge_TestKits!H291)/2</f>
        <v>0.10554791452666346</v>
      </c>
      <c r="D290" s="20">
        <f>(discharge_hospital!D291+discharge_hospital!J291+discharge_hospital!P291)/3</f>
        <v>6.6283623477863651</v>
      </c>
      <c r="E290" s="20">
        <f>(discharge_hospital!E291+discharge_hospital!K291+discharge_hospital!Q291)/3+(discharge_TestKits!D291+discharge_TestKits!I291)/2+(discharge_Packaging!C291+discharge_Packaging!G291)/2</f>
        <v>2.2286095135365138</v>
      </c>
      <c r="F290" s="20">
        <f>(discharge_hospital!F291+discharge_hospital!L291+discharge_hospital!R291)/3+(discharge_Packaging!E291+discharge_Packaging!I291)/2</f>
        <v>3.9938335499347013</v>
      </c>
      <c r="G290" s="34">
        <f>(discharge_hospital!G291+discharge_hospital!M291+discharge_hospital!S291)/3+(discharge_TestKits!F291+discharge_TestKits!K291)/2+(discharge_PPE!C291+discharge_PPE!F291+discharge_PPE!I291+discharge_PPE!L291+discharge_PPE!O291+discharge_PPE!R291+discharge_PPE!U291+discharge_PPE!X291)/8+(discharge_Packaging!D291+discharge_Packaging!H291)/2</f>
        <v>1.2428900519931405</v>
      </c>
      <c r="H290" s="34">
        <f>(discharge_TestKits!E291+discharge_TestKits!J291)/2+(discharge_PPE!D291+discharge_PPE!G291+discharge_PPE!J291+discharge_PPE!M291+discharge_PPE!P291+discharge_PPE!S291+discharge_PPE!V291+discharge_PPE!Y291)/8</f>
        <v>3.6404410626404302E-2</v>
      </c>
    </row>
    <row r="291" spans="1:8" ht="15">
      <c r="A291" s="5" t="s">
        <v>455</v>
      </c>
      <c r="B291" s="33">
        <f>(discharge_hospital!B292+discharge_hospital!H292+discharge_hospital!N292)/3+(discharge_TestKits!B292+discharge_TestKits!G292)/2+(discharge_PPE!B292+discharge_PPE!E292+discharge_PPE!H292+discharge_PPE!K292+discharge_PPE!N292+discharge_PPE!Q292+discharge_PPE!T292+discharge_PPE!W292)/8+(discharge_Packaging!B292+discharge_Packaging!F292)/2</f>
        <v>4.1661259060192003E-2</v>
      </c>
      <c r="C291" s="20">
        <f>(discharge_hospital!C292+discharge_hospital!I292+discharge_hospital!O292)/3+(discharge_TestKits!C292+discharge_TestKits!H292)/2</f>
        <v>2.8715054562671635E-4</v>
      </c>
      <c r="D291" s="20">
        <f>(discharge_hospital!D292+discharge_hospital!J292+discharge_hospital!P292)/3</f>
        <v>1.9403172583062404E-2</v>
      </c>
      <c r="E291" s="20">
        <f>(discharge_hospital!E292+discharge_hospital!K292+discharge_hospital!Q292)/3+(discharge_TestKits!D292+discharge_TestKits!I292)/2+(discharge_Packaging!C292+discharge_Packaging!G292)/2</f>
        <v>6.8538944433223174E-3</v>
      </c>
      <c r="F291" s="20">
        <f>(discharge_hospital!F292+discharge_hospital!L292+discharge_hospital!R292)/3+(discharge_Packaging!E292+discharge_Packaging!I292)/2</f>
        <v>1.1696416687463178E-2</v>
      </c>
      <c r="G291" s="34">
        <f>(discharge_hospital!G292+discharge_hospital!M292+discharge_hospital!S292)/3+(discharge_TestKits!F292+discharge_TestKits!K292)/2+(discharge_PPE!C292+discharge_PPE!F292+discharge_PPE!I292+discharge_PPE!L292+discharge_PPE!O292+discharge_PPE!R292+discharge_PPE!U292+discharge_PPE!X292)/8+(discharge_Packaging!D292+discharge_Packaging!H292)/2</f>
        <v>3.3821719971012911E-3</v>
      </c>
      <c r="H291" s="34">
        <f>(discharge_TestKits!E292+discharge_TestKits!J292)/2+(discharge_PPE!D292+discharge_PPE!G292+discharge_PPE!J292+discharge_PPE!M292+discharge_PPE!P292+discharge_PPE!S292+discharge_PPE!V292+discharge_PPE!Y292)/8</f>
        <v>3.8452803616094348E-5</v>
      </c>
    </row>
    <row r="292" spans="1:8" ht="15">
      <c r="A292" s="5" t="s">
        <v>458</v>
      </c>
      <c r="B292" s="33">
        <f>(discharge_hospital!B293+discharge_hospital!H293+discharge_hospital!N293)/3+(discharge_TestKits!B293+discharge_TestKits!G293)/2+(discharge_PPE!B293+discharge_PPE!E293+discharge_PPE!H293+discharge_PPE!K293+discharge_PPE!N293+discharge_PPE!Q293+discharge_PPE!T293+discharge_PPE!W293)/8+(discharge_Packaging!B293+discharge_Packaging!F293)/2</f>
        <v>18.464274258291148</v>
      </c>
      <c r="C292" s="20">
        <f>(discharge_hospital!C293+discharge_hospital!I293+discharge_hospital!O293)/3+(discharge_TestKits!C293+discharge_TestKits!H293)/2</f>
        <v>7.4013264877604956E-2</v>
      </c>
      <c r="D292" s="20">
        <f>(discharge_hospital!D293+discharge_hospital!J293+discharge_hospital!P293)/3</f>
        <v>4.4694557456517732</v>
      </c>
      <c r="E292" s="20">
        <f>(discharge_hospital!E293+discharge_hospital!K293+discharge_hospital!Q293)/3+(discharge_TestKits!D293+discharge_TestKits!I293)/2+(discharge_Packaging!C293+discharge_Packaging!G293)/2</f>
        <v>4.8516029437190884</v>
      </c>
      <c r="F292" s="20">
        <f>(discharge_hospital!F293+discharge_hospital!L293+discharge_hospital!R293)/3+(discharge_Packaging!E293+discharge_Packaging!I293)/2</f>
        <v>2.7464271094499857</v>
      </c>
      <c r="G292" s="34">
        <f>(discharge_hospital!G293+discharge_hospital!M293+discharge_hospital!S293)/3+(discharge_TestKits!F293+discharge_TestKits!K293)/2+(discharge_PPE!C293+discharge_PPE!F293+discharge_PPE!I293+discharge_PPE!L293+discharge_PPE!O293+discharge_PPE!R293+discharge_PPE!U293+discharge_PPE!X293)/8+(discharge_Packaging!D293+discharge_Packaging!H293)/2</f>
        <v>5.5134690551982279</v>
      </c>
      <c r="H292" s="34">
        <f>(discharge_TestKits!E293+discharge_TestKits!J293)/2+(discharge_PPE!D293+discharge_PPE!G293+discharge_PPE!J293+discharge_PPE!M293+discharge_PPE!P293+discharge_PPE!S293+discharge_PPE!V293+discharge_PPE!Y293)/8</f>
        <v>0.80930613939446372</v>
      </c>
    </row>
    <row r="293" spans="1:8" ht="15">
      <c r="A293" s="5" t="s">
        <v>460</v>
      </c>
      <c r="B293" s="33">
        <f>(discharge_hospital!B294+discharge_hospital!H294+discharge_hospital!N294)/3+(discharge_TestKits!B294+discharge_TestKits!G294)/2+(discharge_PPE!B294+discharge_PPE!E294+discharge_PPE!H294+discharge_PPE!K294+discharge_PPE!N294+discharge_PPE!Q294+discharge_PPE!T294+discharge_PPE!W294)/8+(discharge_Packaging!B294+discharge_Packaging!F294)/2</f>
        <v>0.15271846527133098</v>
      </c>
      <c r="C293" s="20">
        <f>(discharge_hospital!C294+discharge_hospital!I294+discharge_hospital!O294)/3+(discharge_TestKits!C294+discharge_TestKits!H294)/2</f>
        <v>9.3468234037300576E-4</v>
      </c>
      <c r="D293" s="20">
        <f>(discharge_hospital!D294+discharge_hospital!J294+discharge_hospital!P294)/3</f>
        <v>6.315782099949023E-2</v>
      </c>
      <c r="E293" s="20">
        <f>(discharge_hospital!E294+discharge_hospital!K294+discharge_hospital!Q294)/3+(discharge_TestKits!D294+discharge_TestKits!I294)/2+(discharge_Packaging!C294+discharge_Packaging!G294)/2</f>
        <v>2.184744817312376E-2</v>
      </c>
      <c r="F293" s="20">
        <f>(discharge_hospital!F294+discharge_hospital!L294+discharge_hospital!R294)/3+(discharge_Packaging!E294+discharge_Packaging!I294)/2</f>
        <v>3.8064762488403708E-2</v>
      </c>
      <c r="G293" s="34">
        <f>(discharge_hospital!G294+discharge_hospital!M294+discharge_hospital!S294)/3+(discharge_TestKits!F294+discharge_TestKits!K294)/2+(discharge_PPE!C294+discharge_PPE!F294+discharge_PPE!I294+discharge_PPE!L294+discharge_PPE!O294+discharge_PPE!R294+discharge_PPE!U294+discharge_PPE!X294)/8+(discharge_Packaging!D294+discharge_Packaging!H294)/2</f>
        <v>2.5671715197340697E-2</v>
      </c>
      <c r="H293" s="34">
        <f>(discharge_TestKits!E294+discharge_TestKits!J294)/2+(discharge_PPE!D294+discharge_PPE!G294+discharge_PPE!J294+discharge_PPE!M294+discharge_PPE!P294+discharge_PPE!S294+discharge_PPE!V294+discharge_PPE!Y294)/8</f>
        <v>3.0420360725995584E-3</v>
      </c>
    </row>
    <row r="294" spans="1:8" ht="15">
      <c r="A294" s="5" t="s">
        <v>461</v>
      </c>
      <c r="B294" s="33">
        <f>(discharge_hospital!B295+discharge_hospital!H295+discharge_hospital!N295)/3+(discharge_TestKits!B295+discharge_TestKits!G295)/2+(discharge_PPE!B295+discharge_PPE!E295+discharge_PPE!H295+discharge_PPE!K295+discharge_PPE!N295+discharge_PPE!Q295+discharge_PPE!T295+discharge_PPE!W295)/8+(discharge_Packaging!B295+discharge_Packaging!F295)/2</f>
        <v>0.24558897119013989</v>
      </c>
      <c r="C294" s="20">
        <f>(discharge_hospital!C295+discharge_hospital!I295+discharge_hospital!O295)/3+(discharge_TestKits!C295+discharge_TestKits!H295)/2</f>
        <v>1.7790421718119277E-3</v>
      </c>
      <c r="D294" s="20">
        <f>(discharge_hospital!D295+discharge_hospital!J295+discharge_hospital!P295)/3</f>
        <v>0.11348298566717524</v>
      </c>
      <c r="E294" s="20">
        <f>(discharge_hospital!E295+discharge_hospital!K295+discharge_hospital!Q295)/3+(discharge_TestKits!D295+discharge_TestKits!I295)/2+(discharge_Packaging!C295+discharge_Packaging!G295)/2</f>
        <v>3.8177259370019992E-2</v>
      </c>
      <c r="F294" s="20">
        <f>(discharge_hospital!F295+discharge_hospital!L295+discharge_hospital!R295)/3+(discharge_Packaging!E295+discharge_Packaging!I295)/2</f>
        <v>6.8378070929877507E-2</v>
      </c>
      <c r="G294" s="34">
        <f>(discharge_hospital!G295+discharge_hospital!M295+discharge_hospital!S295)/3+(discharge_TestKits!F295+discharge_TestKits!K295)/2+(discharge_PPE!C295+discharge_PPE!F295+discharge_PPE!I295+discharge_PPE!L295+discharge_PPE!O295+discharge_PPE!R295+discharge_PPE!U295+discharge_PPE!X295)/8+(discharge_Packaging!D295+discharge_Packaging!H295)/2</f>
        <v>2.2844684909919862E-2</v>
      </c>
      <c r="H294" s="34">
        <f>(discharge_TestKits!E295+discharge_TestKits!J295)/2+(discharge_PPE!D295+discharge_PPE!G295+discharge_PPE!J295+discharge_PPE!M295+discharge_PPE!P295+discharge_PPE!S295+discharge_PPE!V295+discharge_PPE!Y295)/8</f>
        <v>9.2692814133538614E-4</v>
      </c>
    </row>
    <row r="295" spans="1:8" ht="15">
      <c r="A295" s="5" t="s">
        <v>463</v>
      </c>
      <c r="B295" s="33">
        <f>(discharge_hospital!B296+discharge_hospital!H296+discharge_hospital!N296)/3+(discharge_TestKits!B296+discharge_TestKits!G296)/2+(discharge_PPE!B296+discharge_PPE!E296+discharge_PPE!H296+discharge_PPE!K296+discharge_PPE!N296+discharge_PPE!Q296+discharge_PPE!T296+discharge_PPE!W296)/8+(discharge_Packaging!B296+discharge_Packaging!F296)/2</f>
        <v>0.29629522792802065</v>
      </c>
      <c r="C295" s="20">
        <f>(discharge_hospital!C296+discharge_hospital!I296+discharge_hospital!O296)/3+(discharge_TestKits!C296+discharge_TestKits!H296)/2</f>
        <v>1.8741240550913007E-3</v>
      </c>
      <c r="D295" s="20">
        <f>(discharge_hospital!D296+discharge_hospital!J296+discharge_hospital!P296)/3</f>
        <v>0.12622677566696033</v>
      </c>
      <c r="E295" s="20">
        <f>(discharge_hospital!E296+discharge_hospital!K296+discharge_hospital!Q296)/3+(discharge_TestKits!D296+discharge_TestKits!I296)/2+(discharge_Packaging!C296+discharge_Packaging!G296)/2</f>
        <v>4.2482253407013872E-2</v>
      </c>
      <c r="F295" s="20">
        <f>(discharge_hospital!F296+discharge_hospital!L296+discharge_hospital!R296)/3+(discharge_Packaging!E296+discharge_Packaging!I296)/2</f>
        <v>7.6057107328727599E-2</v>
      </c>
      <c r="G295" s="34">
        <f>(discharge_hospital!G296+discharge_hospital!M296+discharge_hospital!S296)/3+(discharge_TestKits!F296+discharge_TestKits!K296)/2+(discharge_PPE!C296+discharge_PPE!F296+discharge_PPE!I296+discharge_PPE!L296+discharge_PPE!O296+discharge_PPE!R296+discharge_PPE!U296+discharge_PPE!X296)/8+(discharge_Packaging!D296+discharge_Packaging!H296)/2</f>
        <v>4.4809020046973971E-2</v>
      </c>
      <c r="H295" s="34">
        <f>(discharge_TestKits!E296+discharge_TestKits!J296)/2+(discharge_PPE!D296+discharge_PPE!G296+discharge_PPE!J296+discharge_PPE!M296+discharge_PPE!P296+discharge_PPE!S296+discharge_PPE!V296+discharge_PPE!Y296)/8</f>
        <v>4.8459474232535353E-3</v>
      </c>
    </row>
    <row r="296" spans="1:8" ht="15">
      <c r="A296" s="5" t="s">
        <v>464</v>
      </c>
      <c r="B296" s="33">
        <f>(discharge_hospital!B297+discharge_hospital!H297+discharge_hospital!N297)/3+(discharge_TestKits!B297+discharge_TestKits!G297)/2+(discharge_PPE!B297+discharge_PPE!E297+discharge_PPE!H297+discharge_PPE!K297+discharge_PPE!N297+discharge_PPE!Q297+discharge_PPE!T297+discharge_PPE!W297)/8+(discharge_Packaging!B297+discharge_Packaging!F297)/2</f>
        <v>1.4763545293372176</v>
      </c>
      <c r="C296" s="20">
        <f>(discharge_hospital!C297+discharge_hospital!I297+discharge_hospital!O297)/3+(discharge_TestKits!C297+discharge_TestKits!H297)/2</f>
        <v>2.2235901129964348E-3</v>
      </c>
      <c r="D296" s="20">
        <f>(discharge_hospital!D297+discharge_hospital!J297+discharge_hospital!P297)/3</f>
        <v>0.11849916924007538</v>
      </c>
      <c r="E296" s="20">
        <f>(discharge_hospital!E297+discharge_hospital!K297+discharge_hospital!Q297)/3+(discharge_TestKits!D297+discharge_TestKits!I297)/2+(discharge_Packaging!C297+discharge_Packaging!G297)/2</f>
        <v>3.9863438908150459E-2</v>
      </c>
      <c r="F296" s="20">
        <f>(discharge_hospital!F297+discharge_hospital!L297+discharge_hospital!R297)/3+(discharge_Packaging!E297+discharge_Packaging!I297)/2</f>
        <v>7.140013368588051E-2</v>
      </c>
      <c r="G296" s="34">
        <f>(discharge_hospital!G297+discharge_hospital!M297+discharge_hospital!S297)/3+(discharge_TestKits!F297+discharge_TestKits!K297)/2+(discharge_PPE!C297+discharge_PPE!F297+discharge_PPE!I297+discharge_PPE!L297+discharge_PPE!O297+discharge_PPE!R297+discharge_PPE!U297+discharge_PPE!X297)/8+(discharge_Packaging!D297+discharge_Packaging!H297)/2</f>
        <v>1.0421122225944472</v>
      </c>
      <c r="H296" s="34">
        <f>(discharge_TestKits!E297+discharge_TestKits!J297)/2+(discharge_PPE!D297+discharge_PPE!G297+discharge_PPE!J297+discharge_PPE!M297+discharge_PPE!P297+discharge_PPE!S297+discharge_PPE!V297+discharge_PPE!Y297)/8</f>
        <v>0.20225597479566756</v>
      </c>
    </row>
    <row r="297" spans="1:8" ht="15">
      <c r="A297" s="5" t="s">
        <v>465</v>
      </c>
      <c r="B297" s="33">
        <f>(discharge_hospital!B298+discharge_hospital!H298+discharge_hospital!N298)/3+(discharge_TestKits!B298+discharge_TestKits!G298)/2+(discharge_PPE!B298+discharge_PPE!E298+discharge_PPE!H298+discharge_PPE!K298+discharge_PPE!N298+discharge_PPE!Q298+discharge_PPE!T298+discharge_PPE!W298)/8+(discharge_Packaging!B298+discharge_Packaging!F298)/2</f>
        <v>0.83425162381947338</v>
      </c>
      <c r="C297" s="20">
        <f>(discharge_hospital!C298+discharge_hospital!I298+discharge_hospital!O298)/3+(discharge_TestKits!C298+discharge_TestKits!H298)/2</f>
        <v>5.8182145069716369E-3</v>
      </c>
      <c r="D297" s="20">
        <f>(discharge_hospital!D298+discharge_hospital!J298+discharge_hospital!P298)/3</f>
        <v>0.37145303541774882</v>
      </c>
      <c r="E297" s="20">
        <f>(discharge_hospital!E298+discharge_hospital!K298+discharge_hospital!Q298)/3+(discharge_TestKits!D298+discharge_TestKits!I298)/2+(discharge_Packaging!C298+discharge_Packaging!G298)/2</f>
        <v>0.12520564863087144</v>
      </c>
      <c r="F297" s="20">
        <f>(discharge_hospital!F298+discharge_hospital!L298+discharge_hospital!R298)/3+(discharge_Packaging!E298+discharge_Packaging!I298)/2</f>
        <v>0.22381931083452963</v>
      </c>
      <c r="G297" s="34">
        <f>(discharge_hospital!G298+discharge_hospital!M298+discharge_hospital!S298)/3+(discharge_TestKits!F298+discharge_TestKits!K298)/2+(discharge_PPE!C298+discharge_PPE!F298+discharge_PPE!I298+discharge_PPE!L298+discharge_PPE!O298+discharge_PPE!R298+discharge_PPE!U298+discharge_PPE!X298)/8+(discharge_Packaging!D298+discharge_Packaging!H298)/2</f>
        <v>9.9956216351692925E-2</v>
      </c>
      <c r="H297" s="34">
        <f>(discharge_TestKits!E298+discharge_TestKits!J298)/2+(discharge_PPE!D298+discharge_PPE!G298+discharge_PPE!J298+discharge_PPE!M298+discharge_PPE!P298+discharge_PPE!S298+discharge_PPE!V298+discharge_PPE!Y298)/8</f>
        <v>7.9991980776590102E-3</v>
      </c>
    </row>
    <row r="298" spans="1:8" ht="15">
      <c r="A298" s="5" t="s">
        <v>466</v>
      </c>
      <c r="B298" s="33">
        <f>(discharge_hospital!B299+discharge_hospital!H299+discharge_hospital!N299)/3+(discharge_TestKits!B299+discharge_TestKits!G299)/2+(discharge_PPE!B299+discharge_PPE!E299+discharge_PPE!H299+discharge_PPE!K299+discharge_PPE!N299+discharge_PPE!Q299+discharge_PPE!T299+discharge_PPE!W299)/8+(discharge_Packaging!B299+discharge_Packaging!F299)/2</f>
        <v>3.1688197312233777E-5</v>
      </c>
      <c r="C298" s="20">
        <f>(discharge_hospital!C299+discharge_hospital!I299+discharge_hospital!O299)/3+(discharge_TestKits!C299+discharge_TestKits!H299)/2</f>
        <v>2.3859368654078141E-7</v>
      </c>
      <c r="D298" s="20">
        <f>(discharge_hospital!D299+discharge_hospital!J299+discharge_hospital!P299)/3</f>
        <v>1.4841908670649726E-5</v>
      </c>
      <c r="E298" s="20">
        <f>(discharge_hospital!E299+discharge_hospital!K299+discharge_hospital!Q299)/3+(discharge_TestKits!D299+discharge_TestKits!I299)/2+(discharge_Packaging!C299+discharge_Packaging!G299)/2</f>
        <v>4.9927753539606859E-6</v>
      </c>
      <c r="F298" s="20">
        <f>(discharge_hospital!F299+discharge_hospital!L299+discharge_hospital!R299)/3+(discharge_Packaging!E299+discharge_Packaging!I299)/2</f>
        <v>8.9428379838140567E-6</v>
      </c>
      <c r="G298" s="34">
        <f>(discharge_hospital!G299+discharge_hospital!M299+discharge_hospital!S299)/3+(discharge_TestKits!F299+discharge_TestKits!K299)/2+(discharge_PPE!C299+discharge_PPE!F299+discharge_PPE!I299+discharge_PPE!L299+discharge_PPE!O299+discharge_PPE!R299+discharge_PPE!U299+discharge_PPE!X299)/8+(discharge_Packaging!D299+discharge_Packaging!H299)/2</f>
        <v>2.6220908559991065E-6</v>
      </c>
      <c r="H298" s="34">
        <f>(discharge_TestKits!E299+discharge_TestKits!J299)/2+(discharge_PPE!D299+discharge_PPE!G299+discharge_PPE!J299+discharge_PPE!M299+discharge_PPE!P299+discharge_PPE!S299+discharge_PPE!V299+discharge_PPE!Y299)/8</f>
        <v>4.9990761269426993E-8</v>
      </c>
    </row>
    <row r="299" spans="1:8" ht="15">
      <c r="A299" s="5" t="s">
        <v>467</v>
      </c>
      <c r="B299" s="33">
        <f>(discharge_hospital!B300+discharge_hospital!H300+discharge_hospital!N300)/3+(discharge_TestKits!B300+discharge_TestKits!G300)/2+(discharge_PPE!B300+discharge_PPE!E300+discharge_PPE!H300+discharge_PPE!K300+discharge_PPE!N300+discharge_PPE!Q300+discharge_PPE!T300+discharge_PPE!W300)/8+(discharge_Packaging!B300+discharge_Packaging!F300)/2</f>
        <v>1.9991602284265939</v>
      </c>
      <c r="C299" s="20">
        <f>(discharge_hospital!C300+discharge_hospital!I300+discharge_hospital!O300)/3+(discharge_TestKits!C300+discharge_TestKits!H300)/2</f>
        <v>1.3779227112616256E-2</v>
      </c>
      <c r="D299" s="20">
        <f>(discharge_hospital!D300+discharge_hospital!J300+discharge_hospital!P300)/3</f>
        <v>0.93108206060964127</v>
      </c>
      <c r="E299" s="20">
        <f>(discharge_hospital!E300+discharge_hospital!K300+discharge_hospital!Q300)/3+(discharge_TestKits!D300+discharge_TestKits!I300)/2+(discharge_Packaging!C300+discharge_Packaging!G300)/2</f>
        <v>0.32889148071899049</v>
      </c>
      <c r="F299" s="20">
        <f>(discharge_hospital!F300+discharge_hospital!L300+discharge_hospital!R300)/3+(discharge_Packaging!E300+discharge_Packaging!I300)/2</f>
        <v>0.56126510778029637</v>
      </c>
      <c r="G299" s="34">
        <f>(discharge_hospital!G300+discharge_hospital!M300+discharge_hospital!S300)/3+(discharge_TestKits!F300+discharge_TestKits!K300)/2+(discharge_PPE!C300+discharge_PPE!F300+discharge_PPE!I300+discharge_PPE!L300+discharge_PPE!O300+discharge_PPE!R300+discharge_PPE!U300+discharge_PPE!X300)/8+(discharge_Packaging!D300+discharge_Packaging!H300)/2</f>
        <v>0.16229715315454232</v>
      </c>
      <c r="H299" s="34">
        <f>(discharge_TestKits!E300+discharge_TestKits!J300)/2+(discharge_PPE!D300+discharge_PPE!G300+discharge_PPE!J300+discharge_PPE!M300+discharge_PPE!P300+discharge_PPE!S300+discharge_PPE!V300+discharge_PPE!Y300)/8</f>
        <v>1.8451990505070394E-3</v>
      </c>
    </row>
    <row r="300" spans="1:8" ht="15">
      <c r="A300" s="5" t="s">
        <v>468</v>
      </c>
      <c r="B300" s="33">
        <f>(discharge_hospital!B301+discharge_hospital!H301+discharge_hospital!N301)/3+(discharge_TestKits!B301+discharge_TestKits!G301)/2+(discharge_PPE!B301+discharge_PPE!E301+discharge_PPE!H301+discharge_PPE!K301+discharge_PPE!N301+discharge_PPE!Q301+discharge_PPE!T301+discharge_PPE!W301)/8+(discharge_Packaging!B301+discharge_Packaging!F301)/2</f>
        <v>37.784704159327497</v>
      </c>
      <c r="C300" s="20">
        <f>(discharge_hospital!C301+discharge_hospital!I301+discharge_hospital!O301)/3+(discharge_TestKits!C301+discharge_TestKits!H301)/2</f>
        <v>0.23899548931212194</v>
      </c>
      <c r="D300" s="20">
        <f>(discharge_hospital!D301+discharge_hospital!J301+discharge_hospital!P301)/3</f>
        <v>16.096922683886561</v>
      </c>
      <c r="E300" s="20">
        <f>(discharge_hospital!E301+discharge_hospital!K301+discharge_hospital!Q301)/3+(discharge_TestKits!D301+discharge_TestKits!I301)/2+(discharge_Packaging!C301+discharge_Packaging!G301)/2</f>
        <v>5.4174999315059846</v>
      </c>
      <c r="F300" s="20">
        <f>(discharge_hospital!F301+discharge_hospital!L301+discharge_hospital!R301)/3+(discharge_Packaging!E301+discharge_Packaging!I301)/2</f>
        <v>9.6990941086919094</v>
      </c>
      <c r="G300" s="34">
        <f>(discharge_hospital!G301+discharge_hospital!M301+discharge_hospital!S301)/3+(discharge_TestKits!F301+discharge_TestKits!K301)/2+(discharge_PPE!C301+discharge_PPE!F301+discharge_PPE!I301+discharge_PPE!L301+discharge_PPE!O301+discharge_PPE!R301+discharge_PPE!U301+discharge_PPE!X301)/8+(discharge_Packaging!D301+discharge_Packaging!H301)/2</f>
        <v>5.7142181397386311</v>
      </c>
      <c r="H300" s="34">
        <f>(discharge_TestKits!E301+discharge_TestKits!J301)/2+(discharge_PPE!D301+discharge_PPE!G301+discharge_PPE!J301+discharge_PPE!M301+discharge_PPE!P301+discharge_PPE!S301+discharge_PPE!V301+discharge_PPE!Y301)/8</f>
        <v>0.61797380619228803</v>
      </c>
    </row>
    <row r="301" spans="1:8" ht="15">
      <c r="A301" s="5" t="s">
        <v>470</v>
      </c>
      <c r="B301" s="33">
        <f>(discharge_hospital!B302+discharge_hospital!H302+discharge_hospital!N302)/3+(discharge_TestKits!B302+discharge_TestKits!G302)/2+(discharge_PPE!B302+discharge_PPE!E302+discharge_PPE!H302+discharge_PPE!K302+discharge_PPE!N302+discharge_PPE!Q302+discharge_PPE!T302+discharge_PPE!W302)/8+(discharge_Packaging!B302+discharge_Packaging!F302)/2</f>
        <v>50.034514859599327</v>
      </c>
      <c r="C301" s="20">
        <f>(discharge_hospital!C302+discharge_hospital!I302+discharge_hospital!O302)/3+(discharge_TestKits!C302+discharge_TestKits!H302)/2</f>
        <v>0.35422256117035955</v>
      </c>
      <c r="D301" s="20">
        <f>(discharge_hospital!D302+discharge_hospital!J302+discharge_hospital!P302)/3</f>
        <v>23.543851137195116</v>
      </c>
      <c r="E301" s="20">
        <f>(discharge_hospital!E302+discharge_hospital!K302+discharge_hospital!Q302)/3+(discharge_TestKits!D302+discharge_TestKits!I302)/2+(discharge_Packaging!C302+discharge_Packaging!G302)/2</f>
        <v>7.9411059437964475</v>
      </c>
      <c r="F301" s="20">
        <f>(discharge_hospital!F302+discharge_hospital!L302+discharge_hospital!R302)/3+(discharge_Packaging!E302+discharge_Packaging!I302)/2</f>
        <v>14.186462841132695</v>
      </c>
      <c r="G301" s="34">
        <f>(discharge_hospital!G302+discharge_hospital!M302+discharge_hospital!S302)/3+(discharge_TestKits!F302+discharge_TestKits!K302)/2+(discharge_PPE!C302+discharge_PPE!F302+discharge_PPE!I302+discharge_PPE!L302+discharge_PPE!O302+discharge_PPE!R302+discharge_PPE!U302+discharge_PPE!X302)/8+(discharge_Packaging!D302+discharge_Packaging!H302)/2</f>
        <v>3.9716981271544434</v>
      </c>
      <c r="H301" s="34">
        <f>(discharge_TestKits!E302+discharge_TestKits!J302)/2+(discharge_PPE!D302+discharge_PPE!G302+discharge_PPE!J302+discharge_PPE!M302+discharge_PPE!P302+discharge_PPE!S302+discharge_PPE!V302+discharge_PPE!Y302)/8</f>
        <v>3.717424915026294E-2</v>
      </c>
    </row>
    <row r="302" spans="1:8" ht="15">
      <c r="A302" s="5" t="s">
        <v>471</v>
      </c>
      <c r="B302" s="33">
        <f>(discharge_hospital!B303+discharge_hospital!H303+discharge_hospital!N303)/3+(discharge_TestKits!B303+discharge_TestKits!G303)/2+(discharge_PPE!B303+discharge_PPE!E303+discharge_PPE!H303+discharge_PPE!K303+discharge_PPE!N303+discharge_PPE!Q303+discharge_PPE!T303+discharge_PPE!W303)/8+(discharge_Packaging!B303+discharge_Packaging!F303)/2</f>
        <v>0.18604359396461578</v>
      </c>
      <c r="C302" s="20">
        <f>(discharge_hospital!C303+discharge_hospital!I303+discharge_hospital!O303)/3+(discharge_TestKits!C303+discharge_TestKits!H303)/2</f>
        <v>3.9783924420142072E-3</v>
      </c>
      <c r="D302" s="20">
        <f>(discharge_hospital!D303+discharge_hospital!J303+discharge_hospital!P303)/3</f>
        <v>4.1000232823699252E-2</v>
      </c>
      <c r="E302" s="20">
        <f>(discharge_hospital!E303+discharge_hospital!K303+discharge_hospital!Q303)/3+(discharge_TestKits!D303+discharge_TestKits!I303)/2+(discharge_Packaging!C303+discharge_Packaging!G303)/2</f>
        <v>1.3995278675488254E-2</v>
      </c>
      <c r="F302" s="20">
        <f>(discharge_hospital!F303+discharge_hospital!L303+discharge_hospital!R303)/3+(discharge_Packaging!E303+discharge_Packaging!I303)/2</f>
        <v>2.4704157198212021E-2</v>
      </c>
      <c r="G302" s="34">
        <f>(discharge_hospital!G303+discharge_hospital!M303+discharge_hospital!S303)/3+(discharge_TestKits!F303+discharge_TestKits!K303)/2+(discharge_PPE!C303+discharge_PPE!F303+discharge_PPE!I303+discharge_PPE!L303+discharge_PPE!O303+discharge_PPE!R303+discharge_PPE!U303+discharge_PPE!X303)/8+(discharge_Packaging!D303+discharge_Packaging!H303)/2</f>
        <v>8.6087483103564996E-2</v>
      </c>
      <c r="H302" s="34">
        <f>(discharge_TestKits!E303+discharge_TestKits!J303)/2+(discharge_PPE!D303+discharge_PPE!G303+discharge_PPE!J303+discharge_PPE!M303+discharge_PPE!P303+discharge_PPE!S303+discharge_PPE!V303+discharge_PPE!Y303)/8</f>
        <v>1.6278049721637034E-2</v>
      </c>
    </row>
    <row r="303" spans="1:8" ht="15">
      <c r="A303" s="5" t="s">
        <v>473</v>
      </c>
      <c r="B303" s="33">
        <f>(discharge_hospital!B304+discharge_hospital!H304+discharge_hospital!N304)/3+(discharge_TestKits!B304+discharge_TestKits!G304)/2+(discharge_PPE!B304+discharge_PPE!E304+discharge_PPE!H304+discharge_PPE!K304+discharge_PPE!N304+discharge_PPE!Q304+discharge_PPE!T304+discharge_PPE!W304)/8+(discharge_Packaging!B304+discharge_Packaging!F304)/2</f>
        <v>0.42235890046585373</v>
      </c>
      <c r="C303" s="20">
        <f>(discharge_hospital!C304+discharge_hospital!I304+discharge_hospital!O304)/3+(discharge_TestKits!C304+discharge_TestKits!H304)/2</f>
        <v>2.9111119408043867E-3</v>
      </c>
      <c r="D303" s="20">
        <f>(discharge_hospital!D304+discharge_hospital!J304+discharge_hospital!P304)/3</f>
        <v>0.1967079925714964</v>
      </c>
      <c r="E303" s="20">
        <f>(discharge_hospital!E304+discharge_hospital!K304+discharge_hospital!Q304)/3+(discharge_TestKits!D304+discharge_TestKits!I304)/2+(discharge_Packaging!C304+discharge_Packaging!G304)/2</f>
        <v>6.9484297553471436E-2</v>
      </c>
      <c r="F303" s="20">
        <f>(discharge_hospital!F304+discharge_hospital!L304+discharge_hospital!R304)/3+(discharge_Packaging!E304+discharge_Packaging!I304)/2</f>
        <v>0.11857744588011605</v>
      </c>
      <c r="G303" s="34">
        <f>(discharge_hospital!G304+discharge_hospital!M304+discharge_hospital!S304)/3+(discharge_TestKits!F304+discharge_TestKits!K304)/2+(discharge_PPE!C304+discharge_PPE!F304+discharge_PPE!I304+discharge_PPE!L304+discharge_PPE!O304+discharge_PPE!R304+discharge_PPE!U304+discharge_PPE!X304)/8+(discharge_Packaging!D304+discharge_Packaging!H304)/2</f>
        <v>3.4288220714074558E-2</v>
      </c>
      <c r="H303" s="34">
        <f>(discharge_TestKits!E304+discharge_TestKits!J304)/2+(discharge_PPE!D304+discharge_PPE!G304+discharge_PPE!J304+discharge_PPE!M304+discharge_PPE!P304+discharge_PPE!S304+discharge_PPE!V304+discharge_PPE!Y304)/8</f>
        <v>3.8983180589089426E-4</v>
      </c>
    </row>
    <row r="304" spans="1:8" ht="15">
      <c r="A304" s="5" t="s">
        <v>474</v>
      </c>
      <c r="B304" s="33">
        <f>(discharge_hospital!B305+discharge_hospital!H305+discharge_hospital!N305)/3+(discharge_TestKits!B305+discharge_TestKits!G305)/2+(discharge_PPE!B305+discharge_PPE!E305+discharge_PPE!H305+discharge_PPE!K305+discharge_PPE!N305+discharge_PPE!Q305+discharge_PPE!T305+discharge_PPE!W305)/8+(discharge_Packaging!B305+discharge_Packaging!F305)/2</f>
        <v>0.9908889034357653</v>
      </c>
      <c r="C304" s="20">
        <f>(discharge_hospital!C305+discharge_hospital!I305+discharge_hospital!O305)/3+(discharge_TestKits!C305+discharge_TestKits!H305)/2</f>
        <v>4.3586964865591944E-3</v>
      </c>
      <c r="D304" s="20">
        <f>(discharge_hospital!D305+discharge_hospital!J305+discharge_hospital!P305)/3</f>
        <v>0.24534340630790843</v>
      </c>
      <c r="E304" s="20">
        <f>(discharge_hospital!E305+discharge_hospital!K305+discharge_hospital!Q305)/3+(discharge_TestKits!D305+discharge_TestKits!I305)/2+(discharge_Packaging!C305+discharge_Packaging!G305)/2</f>
        <v>8.2518701521277812E-2</v>
      </c>
      <c r="F304" s="20">
        <f>(discharge_hospital!F305+discharge_hospital!L305+discharge_hospital!R305)/3+(discharge_Packaging!E305+discharge_Packaging!I305)/2</f>
        <v>0.1478284794878518</v>
      </c>
      <c r="G304" s="34">
        <f>(discharge_hospital!G305+discharge_hospital!M305+discharge_hospital!S305)/3+(discharge_TestKits!F305+discharge_TestKits!K305)/2+(discharge_PPE!C305+discharge_PPE!F305+discharge_PPE!I305+discharge_PPE!L305+discharge_PPE!O305+discharge_PPE!R305+discharge_PPE!U305+discharge_PPE!X305)/8+(discharge_Packaging!D305+discharge_Packaging!H305)/2</f>
        <v>0.43294909232723566</v>
      </c>
      <c r="H304" s="34">
        <f>(discharge_TestKits!E305+discharge_TestKits!J305)/2+(discharge_PPE!D305+discharge_PPE!G305+discharge_PPE!J305+discharge_PPE!M305+discharge_PPE!P305+discharge_PPE!S305+discharge_PPE!V305+discharge_PPE!Y305)/8</f>
        <v>7.7890527304932358E-2</v>
      </c>
    </row>
    <row r="305" spans="1:8" ht="15">
      <c r="A305" s="5" t="s">
        <v>475</v>
      </c>
      <c r="B305" s="33">
        <f>(discharge_hospital!B306+discharge_hospital!H306+discharge_hospital!N306)/3+(discharge_TestKits!B306+discharge_TestKits!G306)/2+(discharge_PPE!B306+discharge_PPE!E306+discharge_PPE!H306+discharge_PPE!K306+discharge_PPE!N306+discharge_PPE!Q306+discharge_PPE!T306+discharge_PPE!W306)/8+(discharge_Packaging!B306+discharge_Packaging!F306)/2</f>
        <v>8.2886136484736622E-8</v>
      </c>
      <c r="C305" s="20">
        <f>(discharge_hospital!C306+discharge_hospital!I306+discharge_hospital!O306)/3+(discharge_TestKits!C306+discharge_TestKits!H306)/2</f>
        <v>5.6144745375526275E-10</v>
      </c>
      <c r="D305" s="20">
        <f>(discharge_hospital!D306+discharge_hospital!J306+discharge_hospital!P306)/3</f>
        <v>3.7937806518034177E-8</v>
      </c>
      <c r="E305" s="20">
        <f>(discharge_hospital!E306+discharge_hospital!K306+discharge_hospital!Q306)/3+(discharge_TestKits!D306+discharge_TestKits!I306)/2+(discharge_Packaging!C306+discharge_Packaging!G306)/2</f>
        <v>1.3985885352143848E-8</v>
      </c>
      <c r="F305" s="20">
        <f>(discharge_hospital!F306+discharge_hospital!L306+discharge_hospital!R306)/3+(discharge_Packaging!E306+discharge_Packaging!I306)/2</f>
        <v>2.287859964962955E-8</v>
      </c>
      <c r="G305" s="34">
        <f>(discharge_hospital!G306+discharge_hospital!M306+discharge_hospital!S306)/3+(discharge_TestKits!F306+discharge_TestKits!K306)/2+(discharge_PPE!C306+discharge_PPE!F306+discharge_PPE!I306+discharge_PPE!L306+discharge_PPE!O306+discharge_PPE!R306+discharge_PPE!U306+discharge_PPE!X306)/8+(discharge_Packaging!D306+discharge_Packaging!H306)/2</f>
        <v>7.3299205580748863E-9</v>
      </c>
      <c r="H305" s="34">
        <f>(discharge_TestKits!E306+discharge_TestKits!J306)/2+(discharge_PPE!D306+discharge_PPE!G306+discharge_PPE!J306+discharge_PPE!M306+discharge_PPE!P306+discharge_PPE!S306+discharge_PPE!V306+discharge_PPE!Y306)/8</f>
        <v>1.9247695309890199E-10</v>
      </c>
    </row>
    <row r="306" spans="1:8" ht="15">
      <c r="A306" s="5" t="s">
        <v>477</v>
      </c>
      <c r="B306" s="33">
        <f>(discharge_hospital!B307+discharge_hospital!H307+discharge_hospital!N307)/3+(discharge_TestKits!B307+discharge_TestKits!G307)/2+(discharge_PPE!B307+discharge_PPE!E307+discharge_PPE!H307+discharge_PPE!K307+discharge_PPE!N307+discharge_PPE!Q307+discharge_PPE!T307+discharge_PPE!W307)/8+(discharge_Packaging!B307+discharge_Packaging!F307)/2</f>
        <v>50.461011593678187</v>
      </c>
      <c r="C306" s="20">
        <f>(discharge_hospital!C307+discharge_hospital!I307+discharge_hospital!O307)/3+(discharge_TestKits!C307+discharge_TestKits!H307)/2</f>
        <v>1.8396652692761137</v>
      </c>
      <c r="D306" s="20">
        <f>(discharge_hospital!D307+discharge_hospital!J307+discharge_hospital!P307)/3</f>
        <v>19.423374006354866</v>
      </c>
      <c r="E306" s="20">
        <f>(discharge_hospital!E307+discharge_hospital!K307+discharge_hospital!Q307)/3+(discharge_TestKits!D307+discharge_TestKits!I307)/2+(discharge_Packaging!C307+discharge_Packaging!G307)/2</f>
        <v>6.627251756882389</v>
      </c>
      <c r="F306" s="20">
        <f>(discharge_hospital!F307+discharge_hospital!L307+discharge_hospital!R307)/3+(discharge_Packaging!E307+discharge_Packaging!I307)/2</f>
        <v>11.703301462602825</v>
      </c>
      <c r="G306" s="34">
        <f>(discharge_hospital!G307+discharge_hospital!M307+discharge_hospital!S307)/3+(discharge_TestKits!F307+discharge_TestKits!K307)/2+(discharge_PPE!C307+discharge_PPE!F307+discharge_PPE!I307+discharge_PPE!L307+discharge_PPE!O307+discharge_PPE!R307+discharge_PPE!U307+discharge_PPE!X307)/8+(discharge_Packaging!D307+discharge_Packaging!H307)/2</f>
        <v>9.3710103725189668</v>
      </c>
      <c r="H306" s="34">
        <f>(discharge_TestKits!E307+discharge_TestKits!J307)/2+(discharge_PPE!D307+discharge_PPE!G307+discharge_PPE!J307+discharge_PPE!M307+discharge_PPE!P307+discharge_PPE!S307+discharge_PPE!V307+discharge_PPE!Y307)/8</f>
        <v>1.4964087260430252</v>
      </c>
    </row>
    <row r="307" spans="1:8" ht="15">
      <c r="A307" s="5" t="s">
        <v>478</v>
      </c>
      <c r="B307" s="33">
        <f>(discharge_hospital!B308+discharge_hospital!H308+discharge_hospital!N308)/3+(discharge_TestKits!B308+discharge_TestKits!G308)/2+(discharge_PPE!B308+discharge_PPE!E308+discharge_PPE!H308+discharge_PPE!K308+discharge_PPE!N308+discharge_PPE!Q308+discharge_PPE!T308+discharge_PPE!W308)/8+(discharge_Packaging!B308+discharge_Packaging!F308)/2</f>
        <v>5.3502436689397515</v>
      </c>
      <c r="C307" s="20">
        <f>(discharge_hospital!C308+discharge_hospital!I308+discharge_hospital!O308)/3+(discharge_TestKits!C308+discharge_TestKits!H308)/2</f>
        <v>4.1406836630092453E-2</v>
      </c>
      <c r="D307" s="20">
        <f>(discharge_hospital!D308+discharge_hospital!J308+discharge_hospital!P308)/3</f>
        <v>2.5145843611633247</v>
      </c>
      <c r="E307" s="20">
        <f>(discharge_hospital!E308+discharge_hospital!K308+discharge_hospital!Q308)/3+(discharge_TestKits!D308+discharge_TestKits!I308)/2+(discharge_Packaging!C308+discharge_Packaging!G308)/2</f>
        <v>0.85535112929168844</v>
      </c>
      <c r="F307" s="20">
        <f>(discharge_hospital!F308+discharge_hospital!L308+discharge_hospital!R308)/3+(discharge_Packaging!E308+discharge_Packaging!I308)/2</f>
        <v>1.5152864814506057</v>
      </c>
      <c r="G307" s="34">
        <f>(discharge_hospital!G308+discharge_hospital!M308+discharge_hospital!S308)/3+(discharge_TestKits!F308+discharge_TestKits!K308)/2+(discharge_PPE!C308+discharge_PPE!F308+discharge_PPE!I308+discharge_PPE!L308+discharge_PPE!O308+discharge_PPE!R308+discharge_PPE!U308+discharge_PPE!X308)/8+(discharge_Packaging!D308+discharge_Packaging!H308)/2</f>
        <v>0.42013600984739474</v>
      </c>
      <c r="H307" s="34">
        <f>(discharge_TestKits!E308+discharge_TestKits!J308)/2+(discharge_PPE!D308+discharge_PPE!G308+discharge_PPE!J308+discharge_PPE!M308+discharge_PPE!P308+discharge_PPE!S308+discharge_PPE!V308+discharge_PPE!Y308)/8</f>
        <v>3.478850556645023E-3</v>
      </c>
    </row>
    <row r="308" spans="1:8" ht="15">
      <c r="A308" s="5" t="s">
        <v>479</v>
      </c>
      <c r="B308" s="33">
        <f>(discharge_hospital!B309+discharge_hospital!H309+discharge_hospital!N309)/3+(discharge_TestKits!B309+discharge_TestKits!G309)/2+(discharge_PPE!B309+discharge_PPE!E309+discharge_PPE!H309+discharge_PPE!K309+discharge_PPE!N309+discharge_PPE!Q309+discharge_PPE!T309+discharge_PPE!W309)/8+(discharge_Packaging!B309+discharge_Packaging!F309)/2</f>
        <v>0.67052536236413895</v>
      </c>
      <c r="C308" s="20">
        <f>(discharge_hospital!C309+discharge_hospital!I309+discharge_hospital!O309)/3+(discharge_TestKits!C309+discharge_TestKits!H309)/2</f>
        <v>4.5464174822458453E-3</v>
      </c>
      <c r="D308" s="20">
        <f>(discharge_hospital!D309+discharge_hospital!J309+discharge_hospital!P309)/3</f>
        <v>0.28891372006577259</v>
      </c>
      <c r="E308" s="20">
        <f>(discharge_hospital!E309+discharge_hospital!K309+discharge_hospital!Q309)/3+(discharge_TestKits!D309+discharge_TestKits!I309)/2+(discharge_Packaging!C309+discharge_Packaging!G309)/2</f>
        <v>9.7136088825288139E-2</v>
      </c>
      <c r="F308" s="20">
        <f>(discharge_hospital!F309+discharge_hospital!L309+discharge_hospital!R309)/3+(discharge_Packaging!E309+discharge_Packaging!I309)/2</f>
        <v>0.1740812055364592</v>
      </c>
      <c r="G308" s="34">
        <f>(discharge_hospital!G309+discharge_hospital!M309+discharge_hospital!S309)/3+(discharge_TestKits!F309+discharge_TestKits!K309)/2+(discharge_PPE!C309+discharge_PPE!F309+discharge_PPE!I309+discharge_PPE!L309+discharge_PPE!O309+discharge_PPE!R309+discharge_PPE!U309+discharge_PPE!X309)/8+(discharge_Packaging!D309+discharge_Packaging!H309)/2</f>
        <v>9.6004020032116638E-2</v>
      </c>
      <c r="H308" s="34">
        <f>(discharge_TestKits!E309+discharge_TestKits!J309)/2+(discharge_PPE!D309+discharge_PPE!G309+discharge_PPE!J309+discharge_PPE!M309+discharge_PPE!P309+discharge_PPE!S309+discharge_PPE!V309+discharge_PPE!Y309)/8</f>
        <v>9.8439104222565934E-3</v>
      </c>
    </row>
    <row r="309" spans="1:8" ht="15">
      <c r="A309" s="5" t="s">
        <v>482</v>
      </c>
      <c r="B309" s="33">
        <f>(discharge_hospital!B310+discharge_hospital!H310+discharge_hospital!N310)/3+(discharge_TestKits!B310+discharge_TestKits!G310)/2+(discharge_PPE!B310+discharge_PPE!E310+discharge_PPE!H310+discharge_PPE!K310+discharge_PPE!N310+discharge_PPE!Q310+discharge_PPE!T310+discharge_PPE!W310)/8+(discharge_Packaging!B310+discharge_Packaging!F310)/2</f>
        <v>3.1477691174840015</v>
      </c>
      <c r="C309" s="20">
        <f>(discharge_hospital!C310+discharge_hospital!I310+discharge_hospital!O310)/3+(discharge_TestKits!C310+discharge_TestKits!H310)/2</f>
        <v>9.2985850738959652E-2</v>
      </c>
      <c r="D309" s="20">
        <f>(discharge_hospital!D310+discharge_hospital!J310+discharge_hospital!P310)/3</f>
        <v>1.2325162397818048</v>
      </c>
      <c r="E309" s="20">
        <f>(discharge_hospital!E310+discharge_hospital!K310+discharge_hospital!Q310)/3+(discharge_TestKits!D310+discharge_TestKits!I310)/2+(discharge_Packaging!C310+discharge_Packaging!G310)/2</f>
        <v>0.41903417495099693</v>
      </c>
      <c r="F309" s="20">
        <f>(discharge_hospital!F310+discharge_hospital!L310+discharge_hospital!R310)/3+(discharge_Packaging!E310+discharge_Packaging!I310)/2</f>
        <v>0.74263663496366661</v>
      </c>
      <c r="G309" s="34">
        <f>(discharge_hospital!G310+discharge_hospital!M310+discharge_hospital!S310)/3+(discharge_TestKits!F310+discharge_TestKits!K310)/2+(discharge_PPE!C310+discharge_PPE!F310+discharge_PPE!I310+discharge_PPE!L310+discharge_PPE!O310+discharge_PPE!R310+discharge_PPE!U310+discharge_PPE!X310)/8+(discharge_Packaging!D310+discharge_Packaging!H310)/2</f>
        <v>0.57376438969108812</v>
      </c>
      <c r="H309" s="34">
        <f>(discharge_TestKits!E310+discharge_TestKits!J310)/2+(discharge_PPE!D310+discharge_PPE!G310+discharge_PPE!J310+discharge_PPE!M310+discharge_PPE!P310+discharge_PPE!S310+discharge_PPE!V310+discharge_PPE!Y310)/8</f>
        <v>8.6831827357485264E-2</v>
      </c>
    </row>
    <row r="310" spans="1:8" ht="15">
      <c r="A310" s="5" t="s">
        <v>483</v>
      </c>
      <c r="B310" s="33">
        <f>(discharge_hospital!B311+discharge_hospital!H311+discharge_hospital!N311)/3+(discharge_TestKits!B311+discharge_TestKits!G311)/2+(discharge_PPE!B311+discharge_PPE!E311+discharge_PPE!H311+discharge_PPE!K311+discharge_PPE!N311+discharge_PPE!Q311+discharge_PPE!T311+discharge_PPE!W311)/8+(discharge_Packaging!B311+discharge_Packaging!F311)/2</f>
        <v>18.325906763768106</v>
      </c>
      <c r="C310" s="20">
        <f>(discharge_hospital!C311+discharge_hospital!I311+discharge_hospital!O311)/3+(discharge_TestKits!C311+discharge_TestKits!H311)/2</f>
        <v>0.10811073611979108</v>
      </c>
      <c r="D310" s="20">
        <f>(discharge_hospital!D311+discharge_hospital!J311+discharge_hospital!P311)/3</f>
        <v>6.9514129125166546</v>
      </c>
      <c r="E310" s="20">
        <f>(discharge_hospital!E311+discharge_hospital!K311+discharge_hospital!Q311)/3+(discharge_TestKits!D311+discharge_TestKits!I311)/2+(discharge_Packaging!C311+discharge_Packaging!G311)/2</f>
        <v>2.3484256554255678</v>
      </c>
      <c r="F310" s="20">
        <f>(discharge_hospital!F311+discharge_hospital!L311+discharge_hospital!R311)/3+(discharge_Packaging!E311+discharge_Packaging!I311)/2</f>
        <v>4.1886647029202475</v>
      </c>
      <c r="G310" s="34">
        <f>(discharge_hospital!G311+discharge_hospital!M311+discharge_hospital!S311)/3+(discharge_TestKits!F311+discharge_TestKits!K311)/2+(discharge_PPE!C311+discharge_PPE!F311+discharge_PPE!I311+discharge_PPE!L311+discharge_PPE!O311+discharge_PPE!R311+discharge_PPE!U311+discharge_PPE!X311)/8+(discharge_Packaging!D311+discharge_Packaging!H311)/2</f>
        <v>4.1328807341951714</v>
      </c>
      <c r="H310" s="34">
        <f>(discharge_TestKits!E311+discharge_TestKits!J311)/2+(discharge_PPE!D311+discharge_PPE!G311+discharge_PPE!J311+discharge_PPE!M311+discharge_PPE!P311+discharge_PPE!S311+discharge_PPE!V311+discharge_PPE!Y311)/8</f>
        <v>0.59641202259067105</v>
      </c>
    </row>
    <row r="311" spans="1:8" ht="15">
      <c r="A311" s="5" t="s">
        <v>484</v>
      </c>
      <c r="B311" s="33">
        <f>(discharge_hospital!B312+discharge_hospital!H312+discharge_hospital!N312)/3+(discharge_TestKits!B312+discharge_TestKits!G312)/2+(discharge_PPE!B312+discharge_PPE!E312+discharge_PPE!H312+discharge_PPE!K312+discharge_PPE!N312+discharge_PPE!Q312+discharge_PPE!T312+discharge_PPE!W312)/8+(discharge_Packaging!B312+discharge_Packaging!F312)/2</f>
        <v>1.787293397934057E-6</v>
      </c>
      <c r="C311" s="20">
        <f>(discharge_hospital!C312+discharge_hospital!I312+discharge_hospital!O312)/3+(discharge_TestKits!C312+discharge_TestKits!H312)/2</f>
        <v>1.2106624460273351E-8</v>
      </c>
      <c r="D311" s="20">
        <f>(discharge_hospital!D312+discharge_hospital!J312+discharge_hospital!P312)/3</f>
        <v>8.1806190995847066E-7</v>
      </c>
      <c r="E311" s="20">
        <f>(discharge_hospital!E312+discharge_hospital!K312+discharge_hospital!Q312)/3+(discharge_TestKits!D312+discharge_TestKits!I312)/2+(discharge_Packaging!C312+discharge_Packaging!G312)/2</f>
        <v>3.015809593049674E-7</v>
      </c>
      <c r="F311" s="20">
        <f>(discharge_hospital!F312+discharge_hospital!L312+discharge_hospital!R312)/3+(discharge_Packaging!E312+discharge_Packaging!I312)/2</f>
        <v>4.9333666451312167E-7</v>
      </c>
      <c r="G311" s="34">
        <f>(discharge_hospital!G312+discharge_hospital!M312+discharge_hospital!S312)/3+(discharge_TestKits!F312+discharge_TestKits!K312)/2+(discharge_PPE!C312+discharge_PPE!F312+discharge_PPE!I312+discharge_PPE!L312+discharge_PPE!O312+discharge_PPE!R312+discharge_PPE!U312+discharge_PPE!X312)/8+(discharge_Packaging!D312+discharge_Packaging!H312)/2</f>
        <v>1.5805681355700353E-7</v>
      </c>
      <c r="H311" s="34">
        <f>(discharge_TestKits!E312+discharge_TestKits!J312)/2+(discharge_PPE!D312+discharge_PPE!G312+discharge_PPE!J312+discharge_PPE!M312+discharge_PPE!P312+discharge_PPE!S312+discharge_PPE!V312+discharge_PPE!Y312)/8</f>
        <v>4.1504261402204514E-9</v>
      </c>
    </row>
    <row r="312" spans="1:8" ht="15">
      <c r="A312" s="5" t="s">
        <v>485</v>
      </c>
      <c r="B312" s="33">
        <f>(discharge_hospital!B313+discharge_hospital!H313+discharge_hospital!N313)/3+(discharge_TestKits!B313+discharge_TestKits!G313)/2+(discharge_PPE!B313+discharge_PPE!E313+discharge_PPE!H313+discharge_PPE!K313+discharge_PPE!N313+discharge_PPE!Q313+discharge_PPE!T313+discharge_PPE!W313)/8+(discharge_Packaging!B313+discharge_Packaging!F313)/2</f>
        <v>38.665683441296885</v>
      </c>
      <c r="C312" s="20">
        <f>(discharge_hospital!C313+discharge_hospital!I313+discharge_hospital!O313)/3+(discharge_TestKits!C313+discharge_TestKits!H313)/2</f>
        <v>0.2942736983987741</v>
      </c>
      <c r="D312" s="20">
        <f>(discharge_hospital!D313+discharge_hospital!J313+discharge_hospital!P313)/3</f>
        <v>17.914679196696614</v>
      </c>
      <c r="E312" s="20">
        <f>(discharge_hospital!E313+discharge_hospital!K313+discharge_hospital!Q313)/3+(discharge_TestKits!D313+discharge_TestKits!I313)/2+(discharge_Packaging!C313+discharge_Packaging!G313)/2</f>
        <v>6.0239004612007898</v>
      </c>
      <c r="F312" s="20">
        <f>(discharge_hospital!F313+discharge_hospital!L313+discharge_hospital!R313)/3+(discharge_Packaging!E313+discharge_Packaging!I313)/2</f>
        <v>10.794257021265402</v>
      </c>
      <c r="G312" s="34">
        <f>(discharge_hospital!G313+discharge_hospital!M313+discharge_hospital!S313)/3+(discharge_TestKits!F313+discharge_TestKits!K313)/2+(discharge_PPE!C313+discharge_PPE!F313+discharge_PPE!I313+discharge_PPE!L313+discharge_PPE!O313+discharge_PPE!R313+discharge_PPE!U313+discharge_PPE!X313)/8+(discharge_Packaging!D313+discharge_Packaging!H313)/2</f>
        <v>3.509051913210262</v>
      </c>
      <c r="H312" s="34">
        <f>(discharge_TestKits!E313+discharge_TestKits!J313)/2+(discharge_PPE!D313+discharge_PPE!G313+discharge_PPE!J313+discharge_PPE!M313+discharge_PPE!P313+discharge_PPE!S313+discharge_PPE!V313+discharge_PPE!Y313)/8</f>
        <v>0.12952115052503027</v>
      </c>
    </row>
    <row r="313" spans="1:8" ht="15">
      <c r="A313" s="15" t="s">
        <v>486</v>
      </c>
      <c r="B313" s="33">
        <f>(discharge_hospital!B314+discharge_hospital!H314+discharge_hospital!N314)/3+(discharge_TestKits!B314+discharge_TestKits!G314)/2+(discharge_PPE!B314+discharge_PPE!E314+discharge_PPE!H314+discharge_PPE!K314+discharge_PPE!N314+discharge_PPE!Q314+discharge_PPE!T314+discharge_PPE!W314)/8+(discharge_Packaging!B314+discharge_Packaging!F314)/2</f>
        <v>5167.0912067840873</v>
      </c>
      <c r="C313" s="20">
        <f>(discharge_hospital!C314+discharge_hospital!I314+discharge_hospital!O314)/3+(discharge_TestKits!C314+discharge_TestKits!H314)/2</f>
        <v>36.877756342185698</v>
      </c>
      <c r="D313" s="20">
        <f>(discharge_hospital!D314+discharge_hospital!J314+discharge_hospital!P314)/3</f>
        <v>2379.962056973116</v>
      </c>
      <c r="E313" s="20">
        <f>(discharge_hospital!E314+discharge_hospital!K314+discharge_hospital!Q314)/3+(discharge_TestKits!D314+discharge_TestKits!I314)/2+(discharge_Packaging!C314+discharge_Packaging!G314)/2</f>
        <v>800.13414625897099</v>
      </c>
      <c r="F313" s="20">
        <f>(discharge_hospital!F314+discharge_hospital!L314+discharge_hospital!R314)/3+(discharge_Packaging!E314+discharge_Packaging!I314)/2</f>
        <v>1434.0151928907781</v>
      </c>
      <c r="G313" s="34">
        <f>(discharge_hospital!G314+discharge_hospital!M314+discharge_hospital!S314)/3+(discharge_TestKits!F314+discharge_TestKits!K314)/2+(discharge_PPE!C314+discharge_PPE!F314+discharge_PPE!I314+discharge_PPE!L314+discharge_PPE!O314+discharge_PPE!R314+discharge_PPE!U314+discharge_PPE!X314)/8+(discharge_Packaging!D314+discharge_Packaging!H314)/2</f>
        <v>493.80791233697812</v>
      </c>
      <c r="H313" s="34">
        <f>(discharge_TestKits!E314+discharge_TestKits!J314)/2+(discharge_PPE!D314+discharge_PPE!G314+discharge_PPE!J314+discharge_PPE!M314+discharge_PPE!P314+discharge_PPE!S314+discharge_PPE!V314+discharge_PPE!Y314)/8</f>
        <v>22.294141982058047</v>
      </c>
    </row>
    <row r="314" spans="1:8" ht="15">
      <c r="A314" s="5" t="s">
        <v>489</v>
      </c>
      <c r="B314" s="33">
        <f>(discharge_hospital!B315+discharge_hospital!H315+discharge_hospital!N315)/3+(discharge_TestKits!B315+discharge_TestKits!G315)/2+(discharge_PPE!B315+discharge_PPE!E315+discharge_PPE!H315+discharge_PPE!K315+discharge_PPE!N315+discharge_PPE!Q315+discharge_PPE!T315+discharge_PPE!W315)/8+(discharge_Packaging!B315+discharge_Packaging!F315)/2</f>
        <v>1.5642747878695671</v>
      </c>
      <c r="C314" s="20">
        <f>(discharge_hospital!C315+discharge_hospital!I315+discharge_hospital!O315)/3+(discharge_TestKits!C315+discharge_TestKits!H315)/2</f>
        <v>8.6840301529856386E-3</v>
      </c>
      <c r="D314" s="20">
        <f>(discharge_hospital!D315+discharge_hospital!J315+discharge_hospital!P315)/3</f>
        <v>0.56108486364135801</v>
      </c>
      <c r="E314" s="20">
        <f>(discharge_hospital!E315+discharge_hospital!K315+discharge_hospital!Q315)/3+(discharge_TestKits!D315+discharge_TestKits!I315)/2+(discharge_Packaging!C315+discharge_Packaging!G315)/2</f>
        <v>0.18863395245043821</v>
      </c>
      <c r="F314" s="20">
        <f>(discharge_hospital!F315+discharge_hospital!L315+discharge_hospital!R315)/3+(discharge_Packaging!E315+discharge_Packaging!I315)/2</f>
        <v>0.33807438929764694</v>
      </c>
      <c r="G314" s="34">
        <f>(discharge_hospital!G315+discharge_hospital!M315+discharge_hospital!S315)/3+(discharge_TestKits!F315+discharge_TestKits!K315)/2+(discharge_PPE!C315+discharge_PPE!F315+discharge_PPE!I315+discharge_PPE!L315+discharge_PPE!O315+discharge_PPE!R315+discharge_PPE!U315+discharge_PPE!X315)/8+(discharge_Packaging!D315+discharge_Packaging!H315)/2</f>
        <v>0.40542943421013944</v>
      </c>
      <c r="H314" s="34">
        <f>(discharge_TestKits!E315+discharge_TestKits!J315)/2+(discharge_PPE!D315+discharge_PPE!G315+discharge_PPE!J315+discharge_PPE!M315+discharge_PPE!P315+discharge_PPE!S315+discharge_PPE!V315+discharge_PPE!Y315)/8</f>
        <v>6.2368118116998959E-2</v>
      </c>
    </row>
    <row r="315" spans="1:8" ht="15">
      <c r="A315" s="5" t="s">
        <v>491</v>
      </c>
      <c r="B315" s="33">
        <f>(discharge_hospital!B316+discharge_hospital!H316+discharge_hospital!N316)/3+(discharge_TestKits!B316+discharge_TestKits!G316)/2+(discharge_PPE!B316+discharge_PPE!E316+discharge_PPE!H316+discharge_PPE!K316+discharge_PPE!N316+discharge_PPE!Q316+discharge_PPE!T316+discharge_PPE!W316)/8+(discharge_Packaging!B316+discharge_Packaging!F316)/2</f>
        <v>1.1856862346838448</v>
      </c>
      <c r="C315" s="20">
        <f>(discharge_hospital!C316+discharge_hospital!I316+discharge_hospital!O316)/3+(discharge_TestKits!C316+discharge_TestKits!H316)/2</f>
        <v>4.2668897533465703E-3</v>
      </c>
      <c r="D315" s="20">
        <f>(discharge_hospital!D316+discharge_hospital!J316+discharge_hospital!P316)/3</f>
        <v>0.28831983619041823</v>
      </c>
      <c r="E315" s="20">
        <f>(discharge_hospital!E316+discharge_hospital!K316+discharge_hospital!Q316)/3+(discharge_TestKits!D316+discharge_TestKits!I316)/2+(discharge_Packaging!C316+discharge_Packaging!G316)/2</f>
        <v>0.45369923483499319</v>
      </c>
      <c r="F315" s="20">
        <f>(discharge_hospital!F316+discharge_hospital!L316+discharge_hospital!R316)/3+(discharge_Packaging!E316+discharge_Packaging!I316)/2</f>
        <v>0.17941433596991962</v>
      </c>
      <c r="G315" s="34">
        <f>(discharge_hospital!G316+discharge_hospital!M316+discharge_hospital!S316)/3+(discharge_TestKits!F316+discharge_TestKits!K316)/2+(discharge_PPE!C316+discharge_PPE!F316+discharge_PPE!I316+discharge_PPE!L316+discharge_PPE!O316+discharge_PPE!R316+discharge_PPE!U316+discharge_PPE!X316)/8+(discharge_Packaging!D316+discharge_Packaging!H316)/2</f>
        <v>0.23715468835610182</v>
      </c>
      <c r="H315" s="34">
        <f>(discharge_TestKits!E316+discharge_TestKits!J316)/2+(discharge_PPE!D316+discharge_PPE!G316+discharge_PPE!J316+discharge_PPE!M316+discharge_PPE!P316+discharge_PPE!S316+discharge_PPE!V316+discharge_PPE!Y316)/8</f>
        <v>2.2831249579065436E-2</v>
      </c>
    </row>
    <row r="316" spans="1:8" ht="15">
      <c r="A316" s="5" t="s">
        <v>492</v>
      </c>
      <c r="B316" s="33">
        <f>(discharge_hospital!B317+discharge_hospital!H317+discharge_hospital!N317)/3+(discharge_TestKits!B317+discharge_TestKits!G317)/2+(discharge_PPE!B317+discharge_PPE!E317+discharge_PPE!H317+discharge_PPE!K317+discharge_PPE!N317+discharge_PPE!Q317+discharge_PPE!T317+discharge_PPE!W317)/8+(discharge_Packaging!B317+discharge_Packaging!F317)/2</f>
        <v>0.36582354477517809</v>
      </c>
      <c r="C316" s="20">
        <f>(discharge_hospital!C317+discharge_hospital!I317+discharge_hospital!O317)/3+(discharge_TestKits!C317+discharge_TestKits!H317)/2</f>
        <v>1.704702093516005E-3</v>
      </c>
      <c r="D316" s="20">
        <f>(discharge_hospital!D317+discharge_hospital!J317+discharge_hospital!P317)/3</f>
        <v>0.10078772888766656</v>
      </c>
      <c r="E316" s="20">
        <f>(discharge_hospital!E317+discharge_hospital!K317+discharge_hospital!Q317)/3+(discharge_TestKits!D317+discharge_TestKits!I317)/2+(discharge_Packaging!C317+discharge_Packaging!G317)/2</f>
        <v>3.3893480508628476E-2</v>
      </c>
      <c r="F316" s="20">
        <f>(discharge_hospital!F317+discharge_hospital!L317+discharge_hospital!R317)/3+(discharge_Packaging!E317+discharge_Packaging!I317)/2</f>
        <v>6.0728335587706052E-2</v>
      </c>
      <c r="G316" s="34">
        <f>(discharge_hospital!G317+discharge_hospital!M317+discharge_hospital!S317)/3+(discharge_TestKits!F317+discharge_TestKits!K317)/2+(discharge_PPE!C317+discharge_PPE!F317+discharge_PPE!I317+discharge_PPE!L317+discharge_PPE!O317+discharge_PPE!R317+discharge_PPE!U317+discharge_PPE!X317)/8+(discharge_Packaging!D317+discharge_Packaging!H317)/2</f>
        <v>0.14351301311306694</v>
      </c>
      <c r="H316" s="34">
        <f>(discharge_TestKits!E317+discharge_TestKits!J317)/2+(discharge_PPE!D317+discharge_PPE!G317+discharge_PPE!J317+discharge_PPE!M317+discharge_PPE!P317+discharge_PPE!S317+discharge_PPE!V317+discharge_PPE!Y317)/8</f>
        <v>2.5196284584594063E-2</v>
      </c>
    </row>
    <row r="317" spans="1:8" ht="15">
      <c r="A317" s="5" t="s">
        <v>494</v>
      </c>
      <c r="B317" s="33">
        <f>(discharge_hospital!B318+discharge_hospital!H318+discharge_hospital!N318)/3+(discharge_TestKits!B318+discharge_TestKits!G318)/2+(discharge_PPE!B318+discharge_PPE!E318+discharge_PPE!H318+discharge_PPE!K318+discharge_PPE!N318+discharge_PPE!Q318+discharge_PPE!T318+discharge_PPE!W318)/8+(discharge_Packaging!B318+discharge_Packaging!F318)/2</f>
        <v>2.0562145603633843E-5</v>
      </c>
      <c r="C317" s="20">
        <f>(discharge_hospital!C318+discharge_hospital!I318+discharge_hospital!O318)/3+(discharge_TestKits!C318+discharge_TestKits!H318)/2</f>
        <v>1.3928221030100863E-7</v>
      </c>
      <c r="D317" s="20">
        <f>(discharge_hospital!D318+discharge_hospital!J318+discharge_hospital!P318)/3</f>
        <v>9.4114979246252951E-6</v>
      </c>
      <c r="E317" s="20">
        <f>(discharge_hospital!E318+discharge_hospital!K318+discharge_hospital!Q318)/3+(discharge_TestKits!D318+discharge_TestKits!I318)/2+(discharge_Packaging!C318+discharge_Packaging!G318)/2</f>
        <v>3.4695767374736905E-6</v>
      </c>
      <c r="F317" s="20">
        <f>(discharge_hospital!F318+discharge_hospital!L318+discharge_hospital!R318)/3+(discharge_Packaging!E318+discharge_Packaging!I318)/2</f>
        <v>5.6756547856414889E-6</v>
      </c>
      <c r="G317" s="34">
        <f>(discharge_hospital!G318+discharge_hospital!M318+discharge_hospital!S318)/3+(discharge_TestKits!F318+discharge_TestKits!K318)/2+(discharge_PPE!C318+discharge_PPE!F318+discharge_PPE!I318+discharge_PPE!L318+discharge_PPE!O318+discharge_PPE!R318+discharge_PPE!U318+discharge_PPE!X318)/8+(discharge_Packaging!D318+discharge_Packaging!H318)/2</f>
        <v>1.8183848369619635E-6</v>
      </c>
      <c r="H317" s="34">
        <f>(discharge_TestKits!E318+discharge_TestKits!J318)/2+(discharge_PPE!D318+discharge_PPE!G318+discharge_PPE!J318+discharge_PPE!M318+discharge_PPE!P318+discharge_PPE!S318+discharge_PPE!V318+discharge_PPE!Y318)/8</f>
        <v>4.7749108630394961E-8</v>
      </c>
    </row>
    <row r="318" spans="1:8" ht="15">
      <c r="A318" s="5" t="s">
        <v>495</v>
      </c>
      <c r="B318" s="33">
        <f>(discharge_hospital!B319+discharge_hospital!H319+discharge_hospital!N319)/3+(discharge_TestKits!B319+discharge_TestKits!G319)/2+(discharge_PPE!B319+discharge_PPE!E319+discharge_PPE!H319+discharge_PPE!K319+discharge_PPE!N319+discharge_PPE!Q319+discharge_PPE!T319+discharge_PPE!W319)/8+(discharge_Packaging!B319+discharge_Packaging!F319)/2</f>
        <v>7.4575802093520128E-4</v>
      </c>
      <c r="C318" s="20">
        <f>(discharge_hospital!C319+discharge_hospital!I319+discharge_hospital!O319)/3+(discharge_TestKits!C319+discharge_TestKits!H319)/2</f>
        <v>4.8491014771260131E-6</v>
      </c>
      <c r="D318" s="20">
        <f>(discharge_hospital!D319+discharge_hospital!J319+discharge_hospital!P319)/3</f>
        <v>3.2766071409722912E-4</v>
      </c>
      <c r="E318" s="20">
        <f>(discharge_hospital!E319+discharge_hospital!K319+discharge_hospital!Q319)/3+(discharge_TestKits!D319+discharge_TestKits!I319)/2+(discharge_Packaging!C319+discharge_Packaging!G319)/2</f>
        <v>1.4528346304551576E-4</v>
      </c>
      <c r="F318" s="20">
        <f>(discharge_hospital!F319+discharge_hospital!L319+discharge_hospital!R319)/3+(discharge_Packaging!E319+discharge_Packaging!I319)/2</f>
        <v>1.9798821174116864E-4</v>
      </c>
      <c r="G318" s="34">
        <f>(discharge_hospital!G319+discharge_hospital!M319+discharge_hospital!S319)/3+(discharge_TestKits!F319+discharge_TestKits!K319)/2+(discharge_PPE!C319+discharge_PPE!F319+discharge_PPE!I319+discharge_PPE!L319+discharge_PPE!O319+discharge_PPE!R319+discharge_PPE!U319+discharge_PPE!X319)/8+(discharge_Packaging!D319+discharge_Packaging!H319)/2</f>
        <v>6.8340768420452349E-5</v>
      </c>
      <c r="H318" s="34">
        <f>(discharge_TestKits!E319+discharge_TestKits!J319)/2+(discharge_PPE!D319+discharge_PPE!G319+discharge_PPE!J319+discharge_PPE!M319+discharge_PPE!P319+discharge_PPE!S319+discharge_PPE!V319+discharge_PPE!Y319)/8</f>
        <v>1.6357621537092524E-6</v>
      </c>
    </row>
    <row r="319" spans="1:8" ht="15">
      <c r="A319" s="5" t="s">
        <v>497</v>
      </c>
      <c r="B319" s="33">
        <f>(discharge_hospital!B320+discharge_hospital!H320+discharge_hospital!N320)/3+(discharge_TestKits!B320+discharge_TestKits!G320)/2+(discharge_PPE!B320+discharge_PPE!E320+discharge_PPE!H320+discharge_PPE!K320+discharge_PPE!N320+discharge_PPE!Q320+discharge_PPE!T320+discharge_PPE!W320)/8+(discharge_Packaging!B320+discharge_Packaging!F320)/2</f>
        <v>4.1720894914726596E-4</v>
      </c>
      <c r="C319" s="20">
        <f>(discharge_hospital!C320+discharge_hospital!I320+discharge_hospital!O320)/3+(discharge_TestKits!C320+discharge_TestKits!H320)/2</f>
        <v>2.8723076331586002E-6</v>
      </c>
      <c r="D319" s="20">
        <f>(discharge_hospital!D320+discharge_hospital!J320+discharge_hospital!P320)/3</f>
        <v>1.9408593006914541E-4</v>
      </c>
      <c r="E319" s="20">
        <f>(discharge_hospital!E320+discharge_hospital!K320+discharge_hospital!Q320)/3+(discharge_TestKits!D320+discharge_TestKits!I320)/2+(discharge_Packaging!C320+discharge_Packaging!G320)/2</f>
        <v>6.8754617066905114E-5</v>
      </c>
      <c r="F319" s="20">
        <f>(discharge_hospital!F320+discharge_hospital!L320+discharge_hospital!R320)/3+(discharge_Packaging!E320+discharge_Packaging!I320)/2</f>
        <v>1.1699997647103653E-4</v>
      </c>
      <c r="G319" s="34">
        <f>(discharge_hospital!G320+discharge_hospital!M320+discharge_hospital!S320)/3+(discharge_TestKits!F320+discharge_TestKits!K320)/2+(discharge_PPE!C320+discharge_PPE!F320+discharge_PPE!I320+discharge_PPE!L320+discharge_PPE!O320+discharge_PPE!R320+discharge_PPE!U320+discharge_PPE!X320)/8+(discharge_Packaging!D320+discharge_Packaging!H320)/2</f>
        <v>3.4072071954360244E-5</v>
      </c>
      <c r="H319" s="34">
        <f>(discharge_TestKits!E320+discharge_TestKits!J320)/2+(discharge_PPE!D320+discharge_PPE!G320+discharge_PPE!J320+discharge_PPE!M320+discharge_PPE!P320+discharge_PPE!S320+discharge_PPE!V320+discharge_PPE!Y320)/8</f>
        <v>4.2404595266007035E-7</v>
      </c>
    </row>
    <row r="320" spans="1:8" ht="15">
      <c r="A320" s="5" t="s">
        <v>500</v>
      </c>
      <c r="B320" s="33">
        <f>(discharge_hospital!B321+discharge_hospital!H321+discharge_hospital!N321)/3+(discharge_TestKits!B321+discharge_TestKits!G321)/2+(discharge_PPE!B321+discharge_PPE!E321+discharge_PPE!H321+discharge_PPE!K321+discharge_PPE!N321+discharge_PPE!Q321+discharge_PPE!T321+discharge_PPE!W321)/8+(discharge_Packaging!B321+discharge_Packaging!F321)/2</f>
        <v>9.0152994410478637E-2</v>
      </c>
      <c r="C320" s="20">
        <f>(discharge_hospital!C321+discharge_hospital!I321+discharge_hospital!O321)/3+(discharge_TestKits!C321+discharge_TestKits!H321)/2</f>
        <v>3.3713890204867683E-3</v>
      </c>
      <c r="D320" s="20">
        <f>(discharge_hospital!D321+discharge_hospital!J321+discharge_hospital!P321)/3</f>
        <v>9.1920036376123976E-3</v>
      </c>
      <c r="E320" s="20">
        <f>(discharge_hospital!E321+discharge_hospital!K321+discharge_hospital!Q321)/3+(discharge_TestKits!D321+discharge_TestKits!I321)/2+(discharge_Packaging!C321+discharge_Packaging!G321)/2</f>
        <v>3.2942647950723481E-3</v>
      </c>
      <c r="F320" s="20">
        <f>(discharge_hospital!F321+discharge_hospital!L321+discharge_hospital!R321)/3+(discharge_Packaging!E321+discharge_Packaging!I321)/2</f>
        <v>5.5385222763626495E-3</v>
      </c>
      <c r="G320" s="34">
        <f>(discharge_hospital!G321+discharge_hospital!M321+discharge_hospital!S321)/3+(discharge_TestKits!F321+discharge_TestKits!K321)/2+(discharge_PPE!C321+discharge_PPE!F321+discharge_PPE!I321+discharge_PPE!L321+discharge_PPE!O321+discharge_PPE!R321+discharge_PPE!U321+discharge_PPE!X321)/8+(discharge_Packaging!D321+discharge_Packaging!H321)/2</f>
        <v>5.720031866641944E-2</v>
      </c>
      <c r="H320" s="34">
        <f>(discharge_TestKits!E321+discharge_TestKits!J321)/2+(discharge_PPE!D321+discharge_PPE!G321+discharge_PPE!J321+discharge_PPE!M321+discharge_PPE!P321+discharge_PPE!S321+discharge_PPE!V321+discharge_PPE!Y321)/8</f>
        <v>1.1556496014525026E-2</v>
      </c>
    </row>
    <row r="321" spans="1:8" ht="15">
      <c r="A321" s="5" t="s">
        <v>501</v>
      </c>
      <c r="B321" s="33">
        <f>(discharge_hospital!B322+discharge_hospital!H322+discharge_hospital!N322)/3+(discharge_TestKits!B322+discharge_TestKits!G322)/2+(discharge_PPE!B322+discharge_PPE!E322+discharge_PPE!H322+discharge_PPE!K322+discharge_PPE!N322+discharge_PPE!Q322+discharge_PPE!T322+discharge_PPE!W322)/8+(discharge_Packaging!B322+discharge_Packaging!F322)/2</f>
        <v>1.8292140830280808</v>
      </c>
      <c r="C321" s="20">
        <f>(discharge_hospital!C322+discharge_hospital!I322+discharge_hospital!O322)/3+(discharge_TestKits!C322+discharge_TestKits!H322)/2</f>
        <v>1.260787201007761E-2</v>
      </c>
      <c r="D321" s="20">
        <f>(discharge_hospital!D322+discharge_hospital!J322+discharge_hospital!P322)/3</f>
        <v>0.85193192296667275</v>
      </c>
      <c r="E321" s="20">
        <f>(discharge_hospital!E322+discharge_hospital!K322+discharge_hospital!Q322)/3+(discharge_TestKits!D322+discharge_TestKits!I322)/2+(discharge_Packaging!C322+discharge_Packaging!G322)/2</f>
        <v>0.3009328215740994</v>
      </c>
      <c r="F321" s="20">
        <f>(discharge_hospital!F322+discharge_hospital!L322+discharge_hospital!R322)/3+(discharge_Packaging!E322+discharge_Packaging!I322)/2</f>
        <v>0.51355265319179477</v>
      </c>
      <c r="G321" s="34">
        <f>(discharge_hospital!G322+discharge_hospital!M322+discharge_hospital!S322)/3+(discharge_TestKits!F322+discharge_TestKits!K322)/2+(discharge_PPE!C322+discharge_PPE!F322+discharge_PPE!I322+discharge_PPE!L322+discharge_PPE!O322+discharge_PPE!R322+discharge_PPE!U322+discharge_PPE!X322)/8+(discharge_Packaging!D322+discharge_Packaging!H322)/2</f>
        <v>0.14850047233047731</v>
      </c>
      <c r="H321" s="34">
        <f>(discharge_TestKits!E322+discharge_TestKits!J322)/2+(discharge_PPE!D322+discharge_PPE!G322+discharge_PPE!J322+discharge_PPE!M322+discharge_PPE!P322+discharge_PPE!S322+discharge_PPE!V322+discharge_PPE!Y322)/8</f>
        <v>1.6883409549588565E-3</v>
      </c>
    </row>
    <row r="322" spans="1:8" ht="15">
      <c r="A322" s="5" t="s">
        <v>502</v>
      </c>
      <c r="B322" s="33">
        <f>(discharge_hospital!B323+discharge_hospital!H323+discharge_hospital!N323)/3+(discharge_TestKits!B323+discharge_TestKits!G323)/2+(discharge_PPE!B323+discharge_PPE!E323+discharge_PPE!H323+discharge_PPE!K323+discharge_PPE!N323+discharge_PPE!Q323+discharge_PPE!T323+discharge_PPE!W323)/8+(discharge_Packaging!B323+discharge_Packaging!F323)/2</f>
        <v>59.962186555135723</v>
      </c>
      <c r="C322" s="20">
        <f>(discharge_hospital!C323+discharge_hospital!I323+discharge_hospital!O323)/3+(discharge_TestKits!C323+discharge_TestKits!H323)/2</f>
        <v>0.41281436195272697</v>
      </c>
      <c r="D322" s="20">
        <f>(discharge_hospital!D323+discharge_hospital!J323+discharge_hospital!P323)/3</f>
        <v>27.894456171948548</v>
      </c>
      <c r="E322" s="20">
        <f>(discharge_hospital!E323+discharge_hospital!K323+discharge_hospital!Q323)/3+(discharge_TestKits!D323+discharge_TestKits!I323)/2+(discharge_Packaging!C323+discharge_Packaging!G323)/2</f>
        <v>9.8815645817737856</v>
      </c>
      <c r="F322" s="20">
        <f>(discharge_hospital!F323+discharge_hospital!L323+discharge_hospital!R323)/3+(discharge_Packaging!E323+discharge_Packaging!I323)/2</f>
        <v>16.815493604444306</v>
      </c>
      <c r="G322" s="34">
        <f>(discharge_hospital!G323+discharge_hospital!M323+discharge_hospital!S323)/3+(discharge_TestKits!F323+discharge_TestKits!K323)/2+(discharge_PPE!C323+discharge_PPE!F323+discharge_PPE!I323+discharge_PPE!L323+discharge_PPE!O323+discharge_PPE!R323+discharge_PPE!U323+discharge_PPE!X323)/8+(discharge_Packaging!D323+discharge_Packaging!H323)/2</f>
        <v>4.8969130192991335</v>
      </c>
      <c r="H322" s="34">
        <f>(discharge_TestKits!E323+discharge_TestKits!J323)/2+(discharge_PPE!D323+discharge_PPE!G323+discharge_PPE!J323+discharge_PPE!M323+discharge_PPE!P323+discharge_PPE!S323+discharge_PPE!V323+discharge_PPE!Y323)/8</f>
        <v>6.0944815717216112E-2</v>
      </c>
    </row>
    <row r="323" spans="1:8" ht="15">
      <c r="A323" s="5" t="s">
        <v>504</v>
      </c>
      <c r="B323" s="33">
        <f>(discharge_hospital!B324+discharge_hospital!H324+discharge_hospital!N324)/3+(discharge_TestKits!B324+discharge_TestKits!G324)/2+(discharge_PPE!B324+discharge_PPE!E324+discharge_PPE!H324+discharge_PPE!K324+discharge_PPE!N324+discharge_PPE!Q324+discharge_PPE!T324+discharge_PPE!W324)/8+(discharge_Packaging!B324+discharge_Packaging!F324)/2</f>
        <v>8.5440301924069706E-2</v>
      </c>
      <c r="C323" s="20">
        <f>(discharge_hospital!C324+discharge_hospital!I324+discharge_hospital!O324)/3+(discharge_TestKits!C324+discharge_TestKits!H324)/2</f>
        <v>3.1951517273219009E-3</v>
      </c>
      <c r="D323" s="20">
        <f>(discharge_hospital!D324+discharge_hospital!J324+discharge_hospital!P324)/3</f>
        <v>8.7114972854796958E-3</v>
      </c>
      <c r="E323" s="20">
        <f>(discharge_hospital!E324+discharge_hospital!K324+discharge_hospital!Q324)/3+(discharge_TestKits!D324+discharge_TestKits!I324)/2+(discharge_Packaging!C324+discharge_Packaging!G324)/2</f>
        <v>3.122059123485977E-3</v>
      </c>
      <c r="F323" s="20">
        <f>(discharge_hospital!F324+discharge_hospital!L324+discharge_hospital!R324)/3+(discharge_Packaging!E324+discharge_Packaging!I324)/2</f>
        <v>5.2489994214835372E-3</v>
      </c>
      <c r="G323" s="34">
        <f>(discharge_hospital!G324+discharge_hospital!M324+discharge_hospital!S324)/3+(discharge_TestKits!F324+discharge_TestKits!K324)/2+(discharge_PPE!C324+discharge_PPE!F324+discharge_PPE!I324+discharge_PPE!L324+discharge_PPE!O324+discharge_PPE!R324+discharge_PPE!U324+discharge_PPE!X324)/8+(discharge_Packaging!D324+discharge_Packaging!H324)/2</f>
        <v>5.42102070926202E-2</v>
      </c>
      <c r="H323" s="34">
        <f>(discharge_TestKits!E324+discharge_TestKits!J324)/2+(discharge_PPE!D324+discharge_PPE!G324+discharge_PPE!J324+discharge_PPE!M324+discharge_PPE!P324+discharge_PPE!S324+discharge_PPE!V324+discharge_PPE!Y324)/8</f>
        <v>1.0952387273678406E-2</v>
      </c>
    </row>
    <row r="324" spans="1:8" ht="15">
      <c r="A324" s="5" t="s">
        <v>505</v>
      </c>
      <c r="B324" s="33">
        <f>(discharge_hospital!B325+discharge_hospital!H325+discharge_hospital!N325)/3+(discharge_TestKits!B325+discharge_TestKits!G325)/2+(discharge_PPE!B325+discharge_PPE!E325+discharge_PPE!H325+discharge_PPE!K325+discharge_PPE!N325+discharge_PPE!Q325+discharge_PPE!T325+discharge_PPE!W325)/8+(discharge_Packaging!B325+discharge_Packaging!F325)/2</f>
        <v>8.5647063207266871E-7</v>
      </c>
      <c r="C324" s="20">
        <f>(discharge_hospital!C325+discharge_hospital!I325+discharge_hospital!O325)/3+(discharge_TestKits!C325+discharge_TestKits!H325)/2</f>
        <v>5.8964390363787536E-9</v>
      </c>
      <c r="D324" s="20">
        <f>(discharge_hospital!D325+discharge_hospital!J325+discharge_hospital!P325)/3</f>
        <v>3.9843080917245006E-7</v>
      </c>
      <c r="E324" s="20">
        <f>(discharge_hospital!E325+discharge_hospital!K325+discharge_hospital!Q325)/3+(discharge_TestKits!D325+discharge_TestKits!I325)/2+(discharge_Packaging!C325+discharge_Packaging!G325)/2</f>
        <v>1.4114344972121128E-7</v>
      </c>
      <c r="F324" s="20">
        <f>(discharge_hospital!F325+discharge_hospital!L325+discharge_hospital!R325)/3+(discharge_Packaging!E325+discharge_Packaging!I325)/2</f>
        <v>2.4018431053660129E-7</v>
      </c>
      <c r="G324" s="34">
        <f>(discharge_hospital!G325+discharge_hospital!M325+discharge_hospital!S325)/3+(discharge_TestKits!F325+discharge_TestKits!K325)/2+(discharge_PPE!C325+discharge_PPE!F325+discharge_PPE!I325+discharge_PPE!L325+discharge_PPE!O325+discharge_PPE!R325+discharge_PPE!U325+discharge_PPE!X325)/8+(discharge_Packaging!D325+discharge_Packaging!H325)/2</f>
        <v>6.9945117578184607E-8</v>
      </c>
      <c r="H324" s="34">
        <f>(discharge_TestKits!E325+discharge_TestKits!J325)/2+(discharge_PPE!D325+discharge_PPE!G325+discharge_PPE!J325+discharge_PPE!M325+discharge_PPE!P325+discharge_PPE!S325+discharge_PPE!V325+discharge_PPE!Y325)/8</f>
        <v>8.705060278427347E-10</v>
      </c>
    </row>
    <row r="325" spans="1:8" ht="15">
      <c r="A325" s="5" t="s">
        <v>507</v>
      </c>
      <c r="B325" s="33">
        <f>(discharge_hospital!B326+discharge_hospital!H326+discharge_hospital!N326)/3+(discharge_TestKits!B326+discharge_TestKits!G326)/2+(discharge_PPE!B326+discharge_PPE!E326+discharge_PPE!H326+discharge_PPE!K326+discharge_PPE!N326+discharge_PPE!Q326+discharge_PPE!T326+discharge_PPE!W326)/8+(discharge_Packaging!B326+discharge_Packaging!F326)/2</f>
        <v>0.16184654524348688</v>
      </c>
      <c r="C325" s="20">
        <f>(discharge_hospital!C326+discharge_hospital!I326+discharge_hospital!O326)/3+(discharge_TestKits!C326+discharge_TestKits!H326)/2</f>
        <v>1.0973812536213695E-3</v>
      </c>
      <c r="D325" s="20">
        <f>(discharge_hospital!D326+discharge_hospital!J326+discharge_hospital!P326)/3</f>
        <v>6.9735896791769073E-2</v>
      </c>
      <c r="E325" s="20">
        <f>(discharge_hospital!E326+discharge_hospital!K326+discharge_hospital!Q326)/3+(discharge_TestKits!D326+discharge_TestKits!I326)/2+(discharge_Packaging!C326+discharge_Packaging!G326)/2</f>
        <v>2.344600409954329E-2</v>
      </c>
      <c r="F325" s="20">
        <f>(discharge_hospital!F326+discharge_hospital!L326+discharge_hospital!R326)/3+(discharge_Packaging!E326+discharge_Packaging!I326)/2</f>
        <v>4.2018457897788984E-2</v>
      </c>
      <c r="G325" s="34">
        <f>(discharge_hospital!G326+discharge_hospital!M326+discharge_hospital!S326)/3+(discharge_TestKits!F326+discharge_TestKits!K326)/2+(discharge_PPE!C326+discharge_PPE!F326+discharge_PPE!I326+discharge_PPE!L326+discharge_PPE!O326+discharge_PPE!R326+discharge_PPE!U326+discharge_PPE!X326)/8+(discharge_Packaging!D326+discharge_Packaging!H326)/2</f>
        <v>2.3172753550888776E-2</v>
      </c>
      <c r="H325" s="34">
        <f>(discharge_TestKits!E326+discharge_TestKits!J326)/2+(discharge_PPE!D326+discharge_PPE!G326+discharge_PPE!J326+discharge_PPE!M326+discharge_PPE!P326+discharge_PPE!S326+discharge_PPE!V326+discharge_PPE!Y326)/8</f>
        <v>2.3760516498753559E-3</v>
      </c>
    </row>
    <row r="326" spans="1:8" ht="15">
      <c r="A326" s="5" t="s">
        <v>509</v>
      </c>
      <c r="B326" s="33">
        <f>(discharge_hospital!B327+discharge_hospital!H327+discharge_hospital!N327)/3+(discharge_TestKits!B327+discharge_TestKits!G327)/2+(discharge_PPE!B327+discharge_PPE!E327+discharge_PPE!H327+discharge_PPE!K327+discharge_PPE!N327+discharge_PPE!Q327+discharge_PPE!T327+discharge_PPE!W327)/8+(discharge_Packaging!B327+discharge_Packaging!F327)/2</f>
        <v>41.231285116287353</v>
      </c>
      <c r="C326" s="20">
        <f>(discharge_hospital!C327+discharge_hospital!I327+discharge_hospital!O327)/3+(discharge_TestKits!C327+discharge_TestKits!H327)/2</f>
        <v>0.27956382560567733</v>
      </c>
      <c r="D326" s="20">
        <f>(discharge_hospital!D327+discharge_hospital!J327+discharge_hospital!P327)/3</f>
        <v>17.765597894819006</v>
      </c>
      <c r="E326" s="20">
        <f>(discharge_hospital!E327+discharge_hospital!K327+discharge_hospital!Q327)/3+(discharge_TestKits!D327+discharge_TestKits!I327)/2+(discharge_Packaging!C327+discharge_Packaging!G327)/2</f>
        <v>5.9729966951816307</v>
      </c>
      <c r="F326" s="20">
        <f>(discharge_hospital!F327+discharge_hospital!L327+discharge_hospital!R327)/3+(discharge_Packaging!E327+discharge_Packaging!I327)/2</f>
        <v>10.704430021191158</v>
      </c>
      <c r="G326" s="34">
        <f>(discharge_hospital!G327+discharge_hospital!M327+discharge_hospital!S327)/3+(discharge_TestKits!F327+discharge_TestKits!K327)/2+(discharge_PPE!C327+discharge_PPE!F327+discharge_PPE!I327+discharge_PPE!L327+discharge_PPE!O327+discharge_PPE!R327+discharge_PPE!U327+discharge_PPE!X327)/8+(discharge_Packaging!D327+discharge_Packaging!H327)/2</f>
        <v>5.9033846360375453</v>
      </c>
      <c r="H326" s="34">
        <f>(discharge_TestKits!E327+discharge_TestKits!J327)/2+(discharge_PPE!D327+discharge_PPE!G327+discharge_PPE!J327+discharge_PPE!M327+discharge_PPE!P327+discharge_PPE!S327+discharge_PPE!V327+discharge_PPE!Y327)/8</f>
        <v>0.60531204345233547</v>
      </c>
    </row>
    <row r="327" spans="1:8" ht="15">
      <c r="A327" s="5" t="s">
        <v>511</v>
      </c>
      <c r="B327" s="33">
        <f>(discharge_hospital!B328+discharge_hospital!H328+discharge_hospital!N328)/3+(discharge_TestKits!B328+discharge_TestKits!G328)/2+(discharge_PPE!B328+discharge_PPE!E328+discharge_PPE!H328+discharge_PPE!K328+discharge_PPE!N328+discharge_PPE!Q328+discharge_PPE!T328+discharge_PPE!W328)/8+(discharge_Packaging!B328+discharge_Packaging!F328)/2</f>
        <v>27.147999659196863</v>
      </c>
      <c r="C327" s="20">
        <f>(discharge_hospital!C328+discharge_hospital!I328+discharge_hospital!O328)/3+(discharge_TestKits!C328+discharge_TestKits!H328)/2</f>
        <v>0.18407378331432664</v>
      </c>
      <c r="D327" s="20">
        <f>(discharge_hospital!D328+discharge_hospital!J328+discharge_hospital!P328)/3</f>
        <v>11.69743907408442</v>
      </c>
      <c r="E327" s="20">
        <f>(discharge_hospital!E328+discharge_hospital!K328+discharge_hospital!Q328)/3+(discharge_TestKits!D328+discharge_TestKits!I328)/2+(discharge_Packaging!C328+discharge_Packaging!G328)/2</f>
        <v>3.9328124696535305</v>
      </c>
      <c r="F327" s="20">
        <f>(discharge_hospital!F328+discharge_hospital!L328+discharge_hospital!R328)/3+(discharge_Packaging!E328+discharge_Packaging!I328)/2</f>
        <v>7.0481398226512866</v>
      </c>
      <c r="G327" s="34">
        <f>(discharge_hospital!G328+discharge_hospital!M328+discharge_hospital!S328)/3+(discharge_TestKits!F328+discharge_TestKits!K328)/2+(discharge_PPE!C328+discharge_PPE!F328+discharge_PPE!I328+discharge_PPE!L328+discharge_PPE!O328+discharge_PPE!R328+discharge_PPE!U328+discharge_PPE!X328)/8+(discharge_Packaging!D328+discharge_Packaging!H328)/2</f>
        <v>3.8869776587183464</v>
      </c>
      <c r="H327" s="34">
        <f>(discharge_TestKits!E328+discharge_TestKits!J328)/2+(discharge_PPE!D328+discharge_PPE!G328+discharge_PPE!J328+discharge_PPE!M328+discharge_PPE!P328+discharge_PPE!S328+discharge_PPE!V328+discharge_PPE!Y328)/8</f>
        <v>0.39855685077495462</v>
      </c>
    </row>
    <row r="328" spans="1:8" ht="15">
      <c r="A328" s="5" t="s">
        <v>115</v>
      </c>
      <c r="B328" s="33">
        <f>(discharge_hospital!B329+discharge_hospital!H329+discharge_hospital!N329)/3+(discharge_TestKits!B329+discharge_TestKits!G329)/2+(discharge_PPE!B329+discharge_PPE!E329+discharge_PPE!H329+discharge_PPE!K329+discharge_PPE!N329+discharge_PPE!Q329+discharge_PPE!T329+discharge_PPE!W329)/8+(discharge_Packaging!B329+discharge_Packaging!F329)/2</f>
        <v>1.0605575167222992E-3</v>
      </c>
      <c r="C328" s="20">
        <f>(discharge_hospital!C329+discharge_hospital!I329+discharge_hospital!O329)/3+(discharge_TestKits!C329+discharge_TestKits!H329)/2</f>
        <v>7.1783101228534844E-6</v>
      </c>
      <c r="D328" s="20">
        <f>(discharge_hospital!D329+discharge_hospital!J329+discharge_hospital!P329)/3</f>
        <v>4.850486697299569E-4</v>
      </c>
      <c r="E328" s="20">
        <f>(discharge_hospital!E329+discharge_hospital!K329+discharge_hospital!Q329)/3+(discharge_TestKits!D329+discharge_TestKits!I329)/2+(discharge_Packaging!C329+discharge_Packaging!G329)/2</f>
        <v>1.7210713851111673E-4</v>
      </c>
      <c r="F328" s="20">
        <f>(discharge_hospital!F329+discharge_hospital!L329+discharge_hospital!R329)/3+(discharge_Packaging!E329+discharge_Packaging!I329)/2</f>
        <v>2.9240423599761025E-4</v>
      </c>
      <c r="G328" s="34">
        <f>(discharge_hospital!G329+discharge_hospital!M329+discharge_hospital!S329)/3+(discharge_TestKits!F329+discharge_TestKits!K329)/2+(discharge_PPE!C329+discharge_PPE!F329+discharge_PPE!I329+discharge_PPE!L329+discharge_PPE!O329+discharge_PPE!R329+discharge_PPE!U329+discharge_PPE!X329)/8+(discharge_Packaging!D329+discharge_Packaging!H329)/2</f>
        <v>9.9863601387281922E-5</v>
      </c>
      <c r="H328" s="34">
        <f>(discharge_TestKits!E329+discharge_TestKits!J329)/2+(discharge_PPE!D329+discharge_PPE!G329+discharge_PPE!J329+discharge_PPE!M329+discharge_PPE!P329+discharge_PPE!S329+discharge_PPE!V329+discharge_PPE!Y329)/8</f>
        <v>3.9555609734802445E-6</v>
      </c>
    </row>
    <row r="329" spans="1:8" ht="15">
      <c r="A329" s="5" t="s">
        <v>514</v>
      </c>
      <c r="B329" s="33">
        <f>(discharge_hospital!B330+discharge_hospital!H330+discharge_hospital!N330)/3+(discharge_TestKits!B330+discharge_TestKits!G330)/2+(discharge_PPE!B330+discharge_PPE!E330+discharge_PPE!H330+discharge_PPE!K330+discharge_PPE!N330+discharge_PPE!Q330+discharge_PPE!T330+discharge_PPE!W330)/8+(discharge_Packaging!B330+discharge_Packaging!F330)/2</f>
        <v>1.0482978410629601E-4</v>
      </c>
      <c r="C329" s="20">
        <f>(discharge_hospital!C330+discharge_hospital!I330+discharge_hospital!O330)/3+(discharge_TestKits!C330+discharge_TestKits!H330)/2</f>
        <v>7.2254008599602435E-7</v>
      </c>
      <c r="D329" s="20">
        <f>(discharge_hospital!D330+discharge_hospital!J330+discharge_hospital!P330)/3</f>
        <v>4.8823065810874216E-5</v>
      </c>
      <c r="E329" s="20">
        <f>(discharge_hospital!E330+discharge_hospital!K330+discharge_hospital!Q330)/3+(discharge_TestKits!D330+discharge_TestKits!I330)/2+(discharge_Packaging!C330+discharge_Packaging!G330)/2</f>
        <v>1.7246052831546596E-5</v>
      </c>
      <c r="F329" s="20">
        <f>(discharge_hospital!F330+discharge_hospital!L330+discharge_hospital!R330)/3+(discharge_Packaging!E330+discharge_Packaging!I330)/2</f>
        <v>2.9431007699324014E-5</v>
      </c>
      <c r="G329" s="34">
        <f>(discharge_hospital!G330+discharge_hospital!M330+discharge_hospital!S330)/3+(discharge_TestKits!F330+discharge_TestKits!K330)/2+(discharge_PPE!C330+discharge_PPE!F330+discharge_PPE!I330+discharge_PPE!L330+discharge_PPE!O330+discharge_PPE!R330+discharge_PPE!U330+discharge_PPE!X330)/8+(discharge_Packaging!D330+discharge_Packaging!H330)/2</f>
        <v>8.5103611428121442E-6</v>
      </c>
      <c r="H329" s="34">
        <f>(discharge_TestKits!E330+discharge_TestKits!J330)/2+(discharge_PPE!D330+discharge_PPE!G330+discharge_PPE!J330+discharge_PPE!M330+discharge_PPE!P330+discharge_PPE!S330+discharge_PPE!V330+discharge_PPE!Y330)/8</f>
        <v>9.6756535743026756E-8</v>
      </c>
    </row>
    <row r="330" spans="1:8" ht="15">
      <c r="A330" s="5" t="s">
        <v>515</v>
      </c>
      <c r="B330" s="33">
        <f>(discharge_hospital!B331+discharge_hospital!H331+discharge_hospital!N331)/3+(discharge_TestKits!B331+discharge_TestKits!G331)/2+(discharge_PPE!B331+discharge_PPE!E331+discharge_PPE!H331+discharge_PPE!K331+discharge_PPE!N331+discharge_PPE!Q331+discharge_PPE!T331+discharge_PPE!W331)/8+(discharge_Packaging!B331+discharge_Packaging!F331)/2</f>
        <v>2.3427697965727816</v>
      </c>
      <c r="C330" s="20">
        <f>(discharge_hospital!C331+discharge_hospital!I331+discharge_hospital!O331)/3+(discharge_TestKits!C331+discharge_TestKits!H331)/2</f>
        <v>1.6147558680156823E-2</v>
      </c>
      <c r="D330" s="20">
        <f>(discharge_hospital!D331+discharge_hospital!J331+discharge_hospital!P331)/3</f>
        <v>1.0911136079591681</v>
      </c>
      <c r="E330" s="20">
        <f>(discharge_hospital!E331+discharge_hospital!K331+discharge_hospital!Q331)/3+(discharge_TestKits!D331+discharge_TestKits!I331)/2+(discharge_Packaging!C331+discharge_Packaging!G331)/2</f>
        <v>0.38542034621455673</v>
      </c>
      <c r="F330" s="20">
        <f>(discharge_hospital!F331+discharge_hospital!L331+discharge_hospital!R331)/3+(discharge_Packaging!E331+discharge_Packaging!I331)/2</f>
        <v>0.65773364419755753</v>
      </c>
      <c r="G330" s="34">
        <f>(discharge_hospital!G331+discharge_hospital!M331+discharge_hospital!S331)/3+(discharge_TestKits!F331+discharge_TestKits!K331)/2+(discharge_PPE!C331+discharge_PPE!F331+discharge_PPE!I331+discharge_PPE!L331+discharge_PPE!O331+discharge_PPE!R331+discharge_PPE!U331+discharge_PPE!X331)/8+(discharge_Packaging!D331+discharge_Packaging!H331)/2</f>
        <v>0.19019229328079343</v>
      </c>
      <c r="H330" s="34">
        <f>(discharge_TestKits!E331+discharge_TestKits!J331)/2+(discharge_PPE!D331+discharge_PPE!G331+discharge_PPE!J331+discharge_PPE!M331+discharge_PPE!P331+discharge_PPE!S331+discharge_PPE!V331+discharge_PPE!Y331)/8</f>
        <v>2.1623462405486724E-3</v>
      </c>
    </row>
    <row r="331" spans="1:8" ht="15">
      <c r="A331" s="5" t="s">
        <v>516</v>
      </c>
      <c r="B331" s="33">
        <f>(discharge_hospital!B332+discharge_hospital!H332+discharge_hospital!N332)/3+(discharge_TestKits!B332+discharge_TestKits!G332)/2+(discharge_PPE!B332+discharge_PPE!E332+discharge_PPE!H332+discharge_PPE!K332+discharge_PPE!N332+discharge_PPE!Q332+discharge_PPE!T332+discharge_PPE!W332)/8+(discharge_Packaging!B332+discharge_Packaging!F332)/2</f>
        <v>0.13921397480330405</v>
      </c>
      <c r="C331" s="20">
        <f>(discharge_hospital!C332+discharge_hospital!I332+discharge_hospital!O332)/3+(discharge_TestKits!C332+discharge_TestKits!H332)/2</f>
        <v>9.5953338246154436E-4</v>
      </c>
      <c r="D331" s="20">
        <f>(discharge_hospital!D332+discharge_hospital!J332+discharge_hospital!P332)/3</f>
        <v>6.48370414149015E-2</v>
      </c>
      <c r="E331" s="20">
        <f>(discharge_hospital!E332+discharge_hospital!K332+discharge_hospital!Q332)/3+(discharge_TestKits!D332+discharge_TestKits!I332)/2+(discharge_Packaging!C332+discharge_Packaging!G332)/2</f>
        <v>2.2902761699031122E-2</v>
      </c>
      <c r="F331" s="20">
        <f>(discharge_hospital!F332+discharge_hospital!L332+discharge_hospital!R332)/3+(discharge_Packaging!E332+discharge_Packaging!I332)/2</f>
        <v>3.908438426368431E-2</v>
      </c>
      <c r="G331" s="34">
        <f>(discharge_hospital!G332+discharge_hospital!M332+discharge_hospital!S332)/3+(discharge_TestKits!F332+discharge_TestKits!K332)/2+(discharge_PPE!C332+discharge_PPE!F332+discharge_PPE!I332+discharge_PPE!L332+discharge_PPE!O332+discharge_PPE!R332+discharge_PPE!U332+discharge_PPE!X332)/8+(discharge_Packaging!D332+discharge_Packaging!H332)/2</f>
        <v>1.1301761343905229E-2</v>
      </c>
      <c r="H331" s="34">
        <f>(discharge_TestKits!E332+discharge_TestKits!J332)/2+(discharge_PPE!D332+discharge_PPE!G332+discharge_PPE!J332+discharge_PPE!M332+discharge_PPE!P332+discharge_PPE!S332+discharge_PPE!V332+discharge_PPE!Y332)/8</f>
        <v>1.2849269932032329E-4</v>
      </c>
    </row>
    <row r="332" spans="1:8" ht="15">
      <c r="A332" s="5" t="s">
        <v>517</v>
      </c>
      <c r="B332" s="33">
        <f>(discharge_hospital!B333+discharge_hospital!H333+discharge_hospital!N333)/3+(discharge_TestKits!B333+discharge_TestKits!G333)/2+(discharge_PPE!B333+discharge_PPE!E333+discharge_PPE!H333+discharge_PPE!K333+discharge_PPE!N333+discharge_PPE!Q333+discharge_PPE!T333+discharge_PPE!W333)/8+(discharge_Packaging!B333+discharge_Packaging!F333)/2</f>
        <v>5.6673931450757529</v>
      </c>
      <c r="C332" s="20">
        <f>(discharge_hospital!C333+discharge_hospital!I333+discharge_hospital!O333)/3+(discharge_TestKits!C333+discharge_TestKits!H333)/2</f>
        <v>0.20105196523373958</v>
      </c>
      <c r="D332" s="20">
        <f>(discharge_hospital!D333+discharge_hospital!J333+discharge_hospital!P333)/3</f>
        <v>2.1758402014215719</v>
      </c>
      <c r="E332" s="20">
        <f>(discharge_hospital!E333+discharge_hospital!K333+discharge_hospital!Q333)/3+(discharge_TestKits!D333+discharge_TestKits!I333)/2+(discharge_Packaging!C333+discharge_Packaging!G333)/2</f>
        <v>0.74207854923554795</v>
      </c>
      <c r="F332" s="20">
        <f>(discharge_hospital!F333+discharge_hospital!L333+discharge_hospital!R333)/3+(discharge_Packaging!E333+discharge_Packaging!I333)/2</f>
        <v>1.3110242228438647</v>
      </c>
      <c r="G332" s="34">
        <f>(discharge_hospital!G333+discharge_hospital!M333+discharge_hospital!S333)/3+(discharge_TestKits!F333+discharge_TestKits!K333)/2+(discharge_PPE!C333+discharge_PPE!F333+discharge_PPE!I333+discharge_PPE!L333+discharge_PPE!O333+discharge_PPE!R333+discharge_PPE!U333+discharge_PPE!X333)/8+(discharge_Packaging!D333+discharge_Packaging!H333)/2</f>
        <v>1.0671729407458148</v>
      </c>
      <c r="H332" s="34">
        <f>(discharge_TestKits!E333+discharge_TestKits!J333)/2+(discharge_PPE!D333+discharge_PPE!G333+discharge_PPE!J333+discharge_PPE!M333+discharge_PPE!P333+discharge_PPE!S333+discharge_PPE!V333+discharge_PPE!Y333)/8</f>
        <v>0.17022526559521384</v>
      </c>
    </row>
    <row r="333" spans="1:8" ht="15">
      <c r="A333" s="5" t="s">
        <v>518</v>
      </c>
      <c r="B333" s="33">
        <f>(discharge_hospital!B334+discharge_hospital!H334+discharge_hospital!N334)/3+(discharge_TestKits!B334+discharge_TestKits!G334)/2+(discharge_PPE!B334+discharge_PPE!E334+discharge_PPE!H334+discharge_PPE!K334+discharge_PPE!N334+discharge_PPE!Q334+discharge_PPE!T334+discharge_PPE!W334)/8+(discharge_Packaging!B334+discharge_Packaging!F334)/2</f>
        <v>1.0952663124500216E-5</v>
      </c>
      <c r="C333" s="20">
        <f>(discharge_hospital!C334+discharge_hospital!I334+discharge_hospital!O334)/3+(discharge_TestKits!C334+discharge_TestKits!H334)/2</f>
        <v>7.540446570050007E-8</v>
      </c>
      <c r="D333" s="20">
        <f>(discharge_hospital!D334+discharge_hospital!J334+discharge_hospital!P334)/3</f>
        <v>5.0951874680480757E-6</v>
      </c>
      <c r="E333" s="20">
        <f>(discharge_hospital!E334+discharge_hospital!K334+discharge_hospital!Q334)/3+(discharge_TestKits!D334+discharge_TestKits!I334)/2+(discharge_Packaging!C334+discharge_Packaging!G334)/2</f>
        <v>1.804961663758597E-6</v>
      </c>
      <c r="F333" s="20">
        <f>(discharge_hospital!F334+discharge_hospital!L334+discharge_hospital!R334)/3+(discharge_Packaging!E334+discharge_Packaging!I334)/2</f>
        <v>3.0715096847296669E-6</v>
      </c>
      <c r="G333" s="34">
        <f>(discharge_hospital!G334+discharge_hospital!M334+discharge_hospital!S334)/3+(discharge_TestKits!F334+discharge_TestKits!K334)/2+(discharge_PPE!C334+discharge_PPE!F334+discharge_PPE!I334+discharge_PPE!L334+discharge_PPE!O334+discharge_PPE!R334+discharge_PPE!U334+discharge_PPE!X334)/8+(discharge_Packaging!D334+discharge_Packaging!H334)/2</f>
        <v>8.9446769258565158E-7</v>
      </c>
      <c r="H333" s="34">
        <f>(discharge_TestKits!E334+discharge_TestKits!J334)/2+(discharge_PPE!D334+discharge_PPE!G334+discharge_PPE!J334+discharge_PPE!M334+discharge_PPE!P334+discharge_PPE!S334+discharge_PPE!V334+discharge_PPE!Y334)/8</f>
        <v>1.1132149677724529E-8</v>
      </c>
    </row>
    <row r="334" spans="1:8" ht="15">
      <c r="A334" s="5" t="s">
        <v>519</v>
      </c>
      <c r="B334" s="33">
        <f>(discharge_hospital!B335+discharge_hospital!H335+discharge_hospital!N335)/3+(discharge_TestKits!B335+discharge_TestKits!G335)/2+(discharge_PPE!B335+discharge_PPE!E335+discharge_PPE!H335+discharge_PPE!K335+discharge_PPE!N335+discharge_PPE!Q335+discharge_PPE!T335+discharge_PPE!W335)/8+(discharge_Packaging!B335+discharge_Packaging!F335)/2</f>
        <v>0.14053311378733691</v>
      </c>
      <c r="C334" s="20">
        <f>(discharge_hospital!C335+discharge_hospital!I335+discharge_hospital!O335)/3+(discharge_TestKits!C335+discharge_TestKits!H335)/2</f>
        <v>7.2035661871634694E-4</v>
      </c>
      <c r="D334" s="20">
        <f>(discharge_hospital!D335+discharge_hospital!J335+discharge_hospital!P335)/3</f>
        <v>4.2923675062369111E-2</v>
      </c>
      <c r="E334" s="20">
        <f>(discharge_hospital!E335+discharge_hospital!K335+discharge_hospital!Q335)/3+(discharge_TestKits!D335+discharge_TestKits!I335)/2+(discharge_Packaging!C335+discharge_Packaging!G335)/2</f>
        <v>1.4434265189152907E-2</v>
      </c>
      <c r="F334" s="20">
        <f>(discharge_hospital!F335+discharge_hospital!L335+discharge_hospital!R335)/3+(discharge_Packaging!E335+discharge_Packaging!I335)/2</f>
        <v>2.586310231030697E-2</v>
      </c>
      <c r="G334" s="34">
        <f>(discharge_hospital!G335+discharge_hospital!M335+discharge_hospital!S335)/3+(discharge_TestKits!F335+discharge_TestKits!K335)/2+(discharge_PPE!C335+discharge_PPE!F335+discharge_PPE!I335+discharge_PPE!L335+discharge_PPE!O335+discharge_PPE!R335+discharge_PPE!U335+discharge_PPE!X335)/8+(discharge_Packaging!D335+discharge_Packaging!H335)/2</f>
        <v>4.8379656991922093E-2</v>
      </c>
      <c r="H334" s="34">
        <f>(discharge_TestKits!E335+discharge_TestKits!J335)/2+(discharge_PPE!D335+discharge_PPE!G335+discharge_PPE!J335+discharge_PPE!M335+discharge_PPE!P335+discharge_PPE!S335+discharge_PPE!V335+discharge_PPE!Y335)/8</f>
        <v>8.2120576148694731E-3</v>
      </c>
    </row>
    <row r="335" spans="1:8" ht="15">
      <c r="A335" s="5" t="s">
        <v>520</v>
      </c>
      <c r="B335" s="33">
        <f>(discharge_hospital!B336+discharge_hospital!H336+discharge_hospital!N336)/3+(discharge_TestKits!B336+discharge_TestKits!G336)/2+(discharge_PPE!B336+discharge_PPE!E336+discharge_PPE!H336+discharge_PPE!K336+discharge_PPE!N336+discharge_PPE!Q336+discharge_PPE!T336+discharge_PPE!W336)/8+(discharge_Packaging!B336+discharge_Packaging!F336)/2</f>
        <v>1.8100504122227388E-5</v>
      </c>
      <c r="C335" s="20">
        <f>(discharge_hospital!C336+discharge_hospital!I336+discharge_hospital!O336)/3+(discharge_TestKits!C336+discharge_TestKits!H336)/2</f>
        <v>1.5335346529470931E-7</v>
      </c>
      <c r="D335" s="20">
        <f>(discharge_hospital!D336+discharge_hospital!J336+discharge_hospital!P336)/3</f>
        <v>8.4076505468355065E-6</v>
      </c>
      <c r="E335" s="20">
        <f>(discharge_hospital!E336+discharge_hospital!K336+discharge_hospital!Q336)/3+(discharge_TestKits!D336+discharge_TestKits!I336)/2+(discharge_Packaging!C336+discharge_Packaging!G336)/2</f>
        <v>2.8673206739669842E-6</v>
      </c>
      <c r="F335" s="20">
        <f>(discharge_hospital!F336+discharge_hospital!L336+discharge_hospital!R336)/3+(discharge_Packaging!E336+discharge_Packaging!I336)/2</f>
        <v>5.0665464843088047E-6</v>
      </c>
      <c r="G335" s="34">
        <f>(discharge_hospital!G336+discharge_hospital!M336+discharge_hospital!S336)/3+(discharge_TestKits!F336+discharge_TestKits!K336)/2+(discharge_PPE!C336+discharge_PPE!F336+discharge_PPE!I336+discharge_PPE!L336+discharge_PPE!O336+discharge_PPE!R336+discharge_PPE!U336+discharge_PPE!X336)/8+(discharge_Packaging!D336+discharge_Packaging!H336)/2</f>
        <v>1.5609026810157733E-6</v>
      </c>
      <c r="H335" s="34">
        <f>(discharge_TestKits!E336+discharge_TestKits!J336)/2+(discharge_PPE!D336+discharge_PPE!G336+discharge_PPE!J336+discharge_PPE!M336+discharge_PPE!P336+discharge_PPE!S336+discharge_PPE!V336+discharge_PPE!Y336)/8</f>
        <v>4.4730270805610486E-8</v>
      </c>
    </row>
    <row r="336" spans="1:8" ht="15">
      <c r="A336" s="5" t="s">
        <v>521</v>
      </c>
      <c r="B336" s="33">
        <f>(discharge_hospital!B337+discharge_hospital!H337+discharge_hospital!N337)/3+(discharge_TestKits!B337+discharge_TestKits!G337)/2+(discharge_PPE!B337+discharge_PPE!E337+discharge_PPE!H337+discharge_PPE!K337+discharge_PPE!N337+discharge_PPE!Q337+discharge_PPE!T337+discharge_PPE!W337)/8+(discharge_Packaging!B337+discharge_Packaging!F337)/2</f>
        <v>0.49373257931798104</v>
      </c>
      <c r="C336" s="20">
        <f>(discharge_hospital!C337+discharge_hospital!I337+discharge_hospital!O337)/3+(discharge_TestKits!C337+discharge_TestKits!H337)/2</f>
        <v>6.2579855658356828E-3</v>
      </c>
      <c r="D336" s="20">
        <f>(discharge_hospital!D337+discharge_hospital!J337+discharge_hospital!P337)/3</f>
        <v>0.22341733834291078</v>
      </c>
      <c r="E336" s="20">
        <f>(discharge_hospital!E337+discharge_hospital!K337+discharge_hospital!Q337)/3+(discharge_TestKits!D337+discharge_TestKits!I337)/2+(discharge_Packaging!C337+discharge_Packaging!G337)/2</f>
        <v>7.5288663858264882E-2</v>
      </c>
      <c r="F336" s="20">
        <f>(discharge_hospital!F337+discharge_hospital!L337+discharge_hospital!R337)/3+(discharge_Packaging!E337+discharge_Packaging!I337)/2</f>
        <v>0.1346172123207813</v>
      </c>
      <c r="G336" s="34">
        <f>(discharge_hospital!G337+discharge_hospital!M337+discharge_hospital!S337)/3+(discharge_TestKits!F337+discharge_TestKits!K337)/2+(discharge_PPE!C337+discharge_PPE!F337+discharge_PPE!I337+discharge_PPE!L337+discharge_PPE!O337+discharge_PPE!R337+discharge_PPE!U337+discharge_PPE!X337)/8+(discharge_Packaging!D337+discharge_Packaging!H337)/2</f>
        <v>5.0724555570435793E-2</v>
      </c>
      <c r="H336" s="34">
        <f>(discharge_TestKits!E337+discharge_TestKits!J337)/2+(discharge_PPE!D337+discharge_PPE!G337+discharge_PPE!J337+discharge_PPE!M337+discharge_PPE!P337+discharge_PPE!S337+discharge_PPE!V337+discharge_PPE!Y337)/8</f>
        <v>3.4268236597525684E-3</v>
      </c>
    </row>
    <row r="337" spans="1:8" ht="15">
      <c r="A337" s="5" t="s">
        <v>522</v>
      </c>
      <c r="B337" s="33">
        <f>(discharge_hospital!B338+discharge_hospital!H338+discharge_hospital!N338)/3+(discharge_TestKits!B338+discharge_TestKits!G338)/2+(discharge_PPE!B338+discharge_PPE!E338+discharge_PPE!H338+discharge_PPE!K338+discharge_PPE!N338+discharge_PPE!Q338+discharge_PPE!T338+discharge_PPE!W338)/8+(discharge_Packaging!B338+discharge_Packaging!F338)/2</f>
        <v>2.8688768689879263</v>
      </c>
      <c r="C337" s="20">
        <f>(discharge_hospital!C338+discharge_hospital!I338+discharge_hospital!O338)/3+(discharge_TestKits!C338+discharge_TestKits!H338)/2</f>
        <v>2.3663174895906431E-2</v>
      </c>
      <c r="D337" s="20">
        <f>(discharge_hospital!D338+discharge_hospital!J338+discharge_hospital!P338)/3</f>
        <v>1.3407967419108207</v>
      </c>
      <c r="E337" s="20">
        <f>(discharge_hospital!E338+discharge_hospital!K338+discharge_hospital!Q338)/3+(discharge_TestKits!D338+discharge_TestKits!I338)/2+(discharge_Packaging!C338+discharge_Packaging!G338)/2</f>
        <v>0.4524161434089255</v>
      </c>
      <c r="F337" s="20">
        <f>(discharge_hospital!F338+discharge_hospital!L338+discharge_hospital!R338)/3+(discharge_Packaging!E338+discharge_Packaging!I338)/2</f>
        <v>0.80790298031612984</v>
      </c>
      <c r="G337" s="34">
        <f>(discharge_hospital!G338+discharge_hospital!M338+discharge_hospital!S338)/3+(discharge_TestKits!F338+discharge_TestKits!K338)/2+(discharge_PPE!C338+discharge_PPE!F338+discharge_PPE!I338+discharge_PPE!L338+discharge_PPE!O338+discharge_PPE!R338+discharge_PPE!U338+discharge_PPE!X338)/8+(discharge_Packaging!D338+discharge_Packaging!H338)/2</f>
        <v>0.23888211918893718</v>
      </c>
      <c r="H337" s="34">
        <f>(discharge_TestKits!E338+discharge_TestKits!J338)/2+(discharge_PPE!D338+discharge_PPE!G338+discharge_PPE!J338+discharge_PPE!M338+discharge_PPE!P338+discharge_PPE!S338+discharge_PPE!V338+discharge_PPE!Y338)/8</f>
        <v>5.2157092672068918E-3</v>
      </c>
    </row>
    <row r="338" spans="1:8" ht="15">
      <c r="A338" s="5" t="s">
        <v>523</v>
      </c>
      <c r="B338" s="33">
        <f>(discharge_hospital!B339+discharge_hospital!H339+discharge_hospital!N339)/3+(discharge_TestKits!B339+discharge_TestKits!G339)/2+(discharge_PPE!B339+discharge_PPE!E339+discharge_PPE!H339+discharge_PPE!K339+discharge_PPE!N339+discharge_PPE!Q339+discharge_PPE!T339+discharge_PPE!W339)/8+(discharge_Packaging!B339+discharge_Packaging!F339)/2</f>
        <v>1.2799441932937464E-5</v>
      </c>
      <c r="C338" s="20">
        <f>(discharge_hospital!C339+discharge_hospital!I339+discharge_hospital!O339)/3+(discharge_TestKits!C339+discharge_TestKits!H339)/2</f>
        <v>9.741297139527629E-8</v>
      </c>
      <c r="D338" s="20">
        <f>(discharge_hospital!D339+discharge_hospital!J339+discharge_hospital!P339)/3</f>
        <v>5.9302687995531335E-6</v>
      </c>
      <c r="E338" s="20">
        <f>(discharge_hospital!E339+discharge_hospital!K339+discharge_hospital!Q339)/3+(discharge_TestKits!D339+discharge_TestKits!I339)/2+(discharge_Packaging!C339+discharge_Packaging!G339)/2</f>
        <v>1.9940825378140175E-6</v>
      </c>
      <c r="F338" s="20">
        <f>(discharge_hospital!F339+discharge_hospital!L339+discharge_hospital!R339)/3+(discharge_Packaging!E339+discharge_Packaging!I339)/2</f>
        <v>3.5732063591387807E-6</v>
      </c>
      <c r="G338" s="34">
        <f>(discharge_hospital!G339+discharge_hospital!M339+discharge_hospital!S339)/3+(discharge_TestKits!F339+discharge_TestKits!K339)/2+(discharge_PPE!C339+discharge_PPE!F339+discharge_PPE!I339+discharge_PPE!L339+discharge_PPE!O339+discharge_PPE!R339+discharge_PPE!U339+discharge_PPE!X339)/8+(discharge_Packaging!D339+discharge_Packaging!H339)/2</f>
        <v>1.1615960770740587E-6</v>
      </c>
      <c r="H338" s="34">
        <f>(discharge_TestKits!E339+discharge_TestKits!J339)/2+(discharge_PPE!D339+discharge_PPE!G339+discharge_PPE!J339+discharge_PPE!M339+discharge_PPE!P339+discharge_PPE!S339+discharge_PPE!V339+discharge_PPE!Y339)/8</f>
        <v>4.2875187962196085E-8</v>
      </c>
    </row>
    <row r="339" spans="1:8" ht="15">
      <c r="A339" s="5" t="s">
        <v>524</v>
      </c>
      <c r="B339" s="33">
        <f>(discharge_hospital!B340+discharge_hospital!H340+discharge_hospital!N340)/3+(discharge_TestKits!B340+discharge_TestKits!G340)/2+(discharge_PPE!B340+discharge_PPE!E340+discharge_PPE!H340+discharge_PPE!K340+discharge_PPE!N340+discharge_PPE!Q340+discharge_PPE!T340+discharge_PPE!W340)/8+(discharge_Packaging!B340+discharge_Packaging!F340)/2</f>
        <v>0.33278393823735453</v>
      </c>
      <c r="C339" s="20">
        <f>(discharge_hospital!C340+discharge_hospital!I340+discharge_hospital!O340)/3+(discharge_TestKits!C340+discharge_TestKits!H340)/2</f>
        <v>1.1975785284560603E-3</v>
      </c>
      <c r="D339" s="20">
        <f>(discharge_hospital!D340+discharge_hospital!J340+discharge_hospital!P340)/3</f>
        <v>8.0922091994245202E-2</v>
      </c>
      <c r="E339" s="20">
        <f>(discharge_hospital!E340+discharge_hospital!K340+discharge_hospital!Q340)/3+(discharge_TestKits!D340+discharge_TestKits!I340)/2+(discharge_Packaging!C340+discharge_Packaging!G340)/2</f>
        <v>0.12733876275785747</v>
      </c>
      <c r="F339" s="20">
        <f>(discharge_hospital!F340+discharge_hospital!L340+discharge_hospital!R340)/3+(discharge_Packaging!E340+discharge_Packaging!I340)/2</f>
        <v>5.0355825642379969E-2</v>
      </c>
      <c r="G339" s="34">
        <f>(discharge_hospital!G340+discharge_hospital!M340+discharge_hospital!S340)/3+(discharge_TestKits!F340+discharge_TestKits!K340)/2+(discharge_PPE!C340+discharge_PPE!F340+discharge_PPE!I340+discharge_PPE!L340+discharge_PPE!O340+discharge_PPE!R340+discharge_PPE!U340+discharge_PPE!X340)/8+(discharge_Packaging!D340+discharge_Packaging!H340)/2</f>
        <v>6.6561682892135279E-2</v>
      </c>
      <c r="H339" s="34">
        <f>(discharge_TestKits!E340+discharge_TestKits!J340)/2+(discharge_PPE!D340+discharge_PPE!G340+discharge_PPE!J340+discharge_PPE!M340+discharge_PPE!P340+discharge_PPE!S340+discharge_PPE!V340+discharge_PPE!Y340)/8</f>
        <v>6.4079964222805031E-3</v>
      </c>
    </row>
    <row r="340" spans="1:8" ht="15">
      <c r="A340" s="5" t="s">
        <v>526</v>
      </c>
      <c r="B340" s="33">
        <f>(discharge_hospital!B341+discharge_hospital!H341+discharge_hospital!N341)/3+(discharge_TestKits!B341+discharge_TestKits!G341)/2+(discharge_PPE!B341+discharge_PPE!E341+discharge_PPE!H341+discharge_PPE!K341+discharge_PPE!N341+discharge_PPE!Q341+discharge_PPE!T341+discharge_PPE!W341)/8+(discharge_Packaging!B341+discharge_Packaging!F341)/2</f>
        <v>8.6907060256822533</v>
      </c>
      <c r="C340" s="20">
        <f>(discharge_hospital!C341+discharge_hospital!I341+discharge_hospital!O341)/3+(discharge_TestKits!C341+discharge_TestKits!H341)/2</f>
        <v>5.6509101133845496E-2</v>
      </c>
      <c r="D340" s="20">
        <f>(discharge_hospital!D341+discharge_hospital!J341+discharge_hospital!P341)/3</f>
        <v>3.8184006909012744</v>
      </c>
      <c r="E340" s="20">
        <f>(discharge_hospital!E341+discharge_hospital!K341+discharge_hospital!Q341)/3+(discharge_TestKits!D341+discharge_TestKits!I341)/2+(discharge_Packaging!C341+discharge_Packaging!G341)/2</f>
        <v>1.693063744910573</v>
      </c>
      <c r="F340" s="20">
        <f>(discharge_hospital!F341+discharge_hospital!L341+discharge_hospital!R341)/3+(discharge_Packaging!E341+discharge_Packaging!I341)/2</f>
        <v>2.307259588888197</v>
      </c>
      <c r="G340" s="34">
        <f>(discharge_hospital!G341+discharge_hospital!M341+discharge_hospital!S341)/3+(discharge_TestKits!F341+discharge_TestKits!K341)/2+(discharge_PPE!C341+discharge_PPE!F341+discharge_PPE!I341+discharge_PPE!L341+discharge_PPE!O341+discharge_PPE!R341+discharge_PPE!U341+discharge_PPE!X341)/8+(discharge_Packaging!D341+discharge_Packaging!H341)/2</f>
        <v>0.79641051284514064</v>
      </c>
      <c r="H340" s="34">
        <f>(discharge_TestKits!E341+discharge_TestKits!J341)/2+(discharge_PPE!D341+discharge_PPE!G341+discharge_PPE!J341+discharge_PPE!M341+discharge_PPE!P341+discharge_PPE!S341+discharge_PPE!V341+discharge_PPE!Y341)/8</f>
        <v>1.906238700322236E-2</v>
      </c>
    </row>
    <row r="341" spans="1:8" ht="15">
      <c r="A341" s="5" t="s">
        <v>527</v>
      </c>
      <c r="B341" s="33">
        <f>(discharge_hospital!B342+discharge_hospital!H342+discharge_hospital!N342)/3+(discharge_TestKits!B342+discharge_TestKits!G342)/2+(discharge_PPE!B342+discharge_PPE!E342+discharge_PPE!H342+discharge_PPE!K342+discharge_PPE!N342+discharge_PPE!Q342+discharge_PPE!T342+discharge_PPE!W342)/8+(discharge_Packaging!B342+discharge_Packaging!F342)/2</f>
        <v>5.7976763736046563E-7</v>
      </c>
      <c r="C341" s="20">
        <f>(discharge_hospital!C342+discharge_hospital!I342+discharge_hospital!O342)/3+(discharge_TestKits!C342+discharge_TestKits!H342)/2</f>
        <v>3.9271834539625334E-9</v>
      </c>
      <c r="D341" s="20">
        <f>(discharge_hospital!D342+discharge_hospital!J342+discharge_hospital!P342)/3</f>
        <v>2.6536539624632547E-7</v>
      </c>
      <c r="E341" s="20">
        <f>(discharge_hospital!E342+discharge_hospital!K342+discharge_hospital!Q342)/3+(discharge_TestKits!D342+discharge_TestKits!I342)/2+(discharge_Packaging!C342+discharge_Packaging!G342)/2</f>
        <v>9.7827743587734485E-8</v>
      </c>
      <c r="F341" s="20">
        <f>(discharge_hospital!F342+discharge_hospital!L342+discharge_hospital!R342)/3+(discharge_Packaging!E342+discharge_Packaging!I342)/2</f>
        <v>1.6003003912993702E-7</v>
      </c>
      <c r="G341" s="34">
        <f>(discharge_hospital!G342+discharge_hospital!M342+discharge_hospital!S342)/3+(discharge_TestKits!F342+discharge_TestKits!K342)/2+(discharge_PPE!C342+discharge_PPE!F342+discharge_PPE!I342+discharge_PPE!L342+discharge_PPE!O342+discharge_PPE!R342+discharge_PPE!U342+discharge_PPE!X342)/8+(discharge_Packaging!D342+discharge_Packaging!H342)/2</f>
        <v>5.1270947159873349E-8</v>
      </c>
      <c r="H341" s="34">
        <f>(discharge_TestKits!E342+discharge_TestKits!J342)/2+(discharge_PPE!D342+discharge_PPE!G342+discharge_PPE!J342+discharge_PPE!M342+discharge_PPE!P342+discharge_PPE!S342+discharge_PPE!V342+discharge_PPE!Y342)/8</f>
        <v>1.3463277826327576E-9</v>
      </c>
    </row>
    <row r="342" spans="1:8" ht="15">
      <c r="A342" s="5" t="s">
        <v>529</v>
      </c>
      <c r="B342" s="33">
        <f>(discharge_hospital!B343+discharge_hospital!H343+discharge_hospital!N343)/3+(discharge_TestKits!B343+discharge_TestKits!G343)/2+(discharge_PPE!B343+discharge_PPE!E343+discharge_PPE!H343+discharge_PPE!K343+discharge_PPE!N343+discharge_PPE!Q343+discharge_PPE!T343+discharge_PPE!W343)/8+(discharge_Packaging!B343+discharge_Packaging!F343)/2</f>
        <v>8.1979926905667382E-4</v>
      </c>
      <c r="C342" s="20">
        <f>(discharge_hospital!C343+discharge_hospital!I343+discharge_hospital!O343)/3+(discharge_TestKits!C343+discharge_TestKits!H343)/2</f>
        <v>2.7410706352159923E-5</v>
      </c>
      <c r="D342" s="20">
        <f>(discharge_hospital!D343+discharge_hospital!J343+discharge_hospital!P343)/3</f>
        <v>3.5892106826766247E-4</v>
      </c>
      <c r="E342" s="20">
        <f>(discharge_hospital!E343+discharge_hospital!K343+discharge_hospital!Q343)/3+(discharge_TestKits!D343+discharge_TestKits!I343)/2+(discharge_Packaging!C343+discharge_Packaging!G343)/2</f>
        <v>1.2204793542439938E-4</v>
      </c>
      <c r="F342" s="20">
        <f>(discharge_hospital!F343+discharge_hospital!L343+discharge_hospital!R343)/3+(discharge_Packaging!E343+discharge_Packaging!I343)/2</f>
        <v>2.162632229519742E-4</v>
      </c>
      <c r="G342" s="34">
        <f>(discharge_hospital!G343+discharge_hospital!M343+discharge_hospital!S343)/3+(discharge_TestKits!F343+discharge_TestKits!K343)/2+(discharge_PPE!C343+discharge_PPE!F343+discharge_PPE!I343+discharge_PPE!L343+discharge_PPE!O343+discharge_PPE!R343+discharge_PPE!U343+discharge_PPE!X343)/8+(discharge_Packaging!D343+discharge_Packaging!H343)/2</f>
        <v>8.5864813350251682E-5</v>
      </c>
      <c r="H342" s="34">
        <f>(discharge_TestKits!E343+discharge_TestKits!J343)/2+(discharge_PPE!D343+discharge_PPE!G343+discharge_PPE!J343+discharge_PPE!M343+discharge_PPE!P343+discharge_PPE!S343+discharge_PPE!V343+discharge_PPE!Y343)/8</f>
        <v>9.2915227102261818E-6</v>
      </c>
    </row>
    <row r="343" spans="1:8" ht="15">
      <c r="A343" s="5" t="s">
        <v>530</v>
      </c>
      <c r="B343" s="33">
        <f>(discharge_hospital!B344+discharge_hospital!H344+discharge_hospital!N344)/3+(discharge_TestKits!B344+discharge_TestKits!G344)/2+(discharge_PPE!B344+discharge_PPE!E344+discharge_PPE!H344+discharge_PPE!K344+discharge_PPE!N344+discharge_PPE!Q344+discharge_PPE!T344+discharge_PPE!W344)/8+(discharge_Packaging!B344+discharge_Packaging!F344)/2</f>
        <v>0</v>
      </c>
      <c r="C343" s="20">
        <f>(discharge_hospital!C344+discharge_hospital!I344+discharge_hospital!O344)/3+(discharge_TestKits!C344+discharge_TestKits!H344)/2</f>
        <v>0</v>
      </c>
      <c r="D343" s="20">
        <f>(discharge_hospital!D344+discharge_hospital!J344+discharge_hospital!P344)/3</f>
        <v>0</v>
      </c>
      <c r="E343" s="20">
        <f>(discharge_hospital!E344+discharge_hospital!K344+discharge_hospital!Q344)/3+(discharge_TestKits!D344+discharge_TestKits!I344)/2+(discharge_Packaging!C344+discharge_Packaging!G344)/2</f>
        <v>0</v>
      </c>
      <c r="F343" s="20">
        <f>(discharge_hospital!F344+discharge_hospital!L344+discharge_hospital!R344)/3+(discharge_Packaging!E344+discharge_Packaging!I344)/2</f>
        <v>0</v>
      </c>
      <c r="G343" s="34">
        <f>(discharge_hospital!G344+discharge_hospital!M344+discharge_hospital!S344)/3+(discharge_TestKits!F344+discharge_TestKits!K344)/2+(discharge_PPE!C344+discharge_PPE!F344+discharge_PPE!I344+discharge_PPE!L344+discharge_PPE!O344+discharge_PPE!R344+discharge_PPE!U344+discharge_PPE!X344)/8+(discharge_Packaging!D344+discharge_Packaging!H344)/2</f>
        <v>0</v>
      </c>
      <c r="H343" s="34">
        <f>(discharge_TestKits!E344+discharge_TestKits!J344)/2+(discharge_PPE!D344+discharge_PPE!G344+discharge_PPE!J344+discharge_PPE!M344+discharge_PPE!P344+discharge_PPE!S344+discharge_PPE!V344+discharge_PPE!Y344)/8</f>
        <v>0</v>
      </c>
    </row>
    <row r="344" spans="1:8" ht="15">
      <c r="A344" s="5" t="s">
        <v>532</v>
      </c>
      <c r="B344" s="33">
        <f>(discharge_hospital!B345+discharge_hospital!H345+discharge_hospital!N345)/3+(discharge_TestKits!B345+discharge_TestKits!G345)/2+(discharge_PPE!B345+discharge_PPE!E345+discharge_PPE!H345+discharge_PPE!K345+discharge_PPE!N345+discharge_PPE!Q345+discharge_PPE!T345+discharge_PPE!W345)/8+(discharge_Packaging!B345+discharge_Packaging!F345)/2</f>
        <v>9.3338556670664978</v>
      </c>
      <c r="C344" s="20">
        <f>(discharge_hospital!C345+discharge_hospital!I345+discharge_hospital!O345)/3+(discharge_TestKits!C345+discharge_TestKits!H345)/2</f>
        <v>6.6079630616193541E-2</v>
      </c>
      <c r="D344" s="20">
        <f>(discharge_hospital!D345+discharge_hospital!J345+discharge_hospital!P345)/3</f>
        <v>4.3920663361706964</v>
      </c>
      <c r="E344" s="20">
        <f>(discharge_hospital!E345+discharge_hospital!K345+discharge_hospital!Q345)/3+(discharge_TestKits!D345+discharge_TestKits!I345)/2+(discharge_Packaging!C345+discharge_Packaging!G345)/2</f>
        <v>1.4814001279770479</v>
      </c>
      <c r="F344" s="20">
        <f>(discharge_hospital!F345+discharge_hospital!L345+discharge_hospital!R345)/3+(discharge_Packaging!E345+discharge_Packaging!I345)/2</f>
        <v>2.6464610870496026</v>
      </c>
      <c r="G344" s="34">
        <f>(discharge_hospital!G345+discharge_hospital!M345+discharge_hospital!S345)/3+(discharge_TestKits!F345+discharge_TestKits!K345)/2+(discharge_PPE!C345+discharge_PPE!F345+discharge_PPE!I345+discharge_PPE!L345+discharge_PPE!O345+discharge_PPE!R345+discharge_PPE!U345+discharge_PPE!X345)/8+(discharge_Packaging!D345+discharge_Packaging!H345)/2</f>
        <v>0.74091369080009439</v>
      </c>
      <c r="H344" s="34">
        <f>(discharge_TestKits!E345+discharge_TestKits!J345)/2+(discharge_PPE!D345+discharge_PPE!G345+discharge_PPE!J345+discharge_PPE!M345+discharge_PPE!P345+discharge_PPE!S345+discharge_PPE!V345+discharge_PPE!Y345)/8</f>
        <v>6.9347944528646514E-3</v>
      </c>
    </row>
    <row r="345" spans="1:8" ht="15">
      <c r="A345" s="5" t="s">
        <v>533</v>
      </c>
      <c r="B345" s="33">
        <f>(discharge_hospital!B346+discharge_hospital!H346+discharge_hospital!N346)/3+(discharge_TestKits!B346+discharge_TestKits!G346)/2+(discharge_PPE!B346+discharge_PPE!E346+discharge_PPE!H346+discharge_PPE!K346+discharge_PPE!N346+discharge_PPE!Q346+discharge_PPE!T346+discharge_PPE!W346)/8+(discharge_Packaging!B346+discharge_Packaging!F346)/2</f>
        <v>9.717177672948992</v>
      </c>
      <c r="C345" s="20">
        <f>(discharge_hospital!C346+discharge_hospital!I346+discharge_hospital!O346)/3+(discharge_TestKits!C346+discharge_TestKits!H346)/2</f>
        <v>3.4968885217099399E-2</v>
      </c>
      <c r="D345" s="20">
        <f>(discharge_hospital!D346+discharge_hospital!J346+discharge_hospital!P346)/3</f>
        <v>2.3628975296697163</v>
      </c>
      <c r="E345" s="20">
        <f>(discharge_hospital!E346+discharge_hospital!K346+discharge_hospital!Q346)/3+(discharge_TestKits!D346+discharge_TestKits!I346)/2+(discharge_Packaging!C346+discharge_Packaging!G346)/2</f>
        <v>3.7182485096052234</v>
      </c>
      <c r="F345" s="20">
        <f>(discharge_hospital!F346+discharge_hospital!L346+discharge_hospital!R346)/3+(discharge_Packaging!E346+discharge_Packaging!I346)/2</f>
        <v>1.4703729609872205</v>
      </c>
      <c r="G345" s="34">
        <f>(discharge_hospital!G346+discharge_hospital!M346+discharge_hospital!S346)/3+(discharge_TestKits!F346+discharge_TestKits!K346)/2+(discharge_PPE!C346+discharge_PPE!F346+discharge_PPE!I346+discharge_PPE!L346+discharge_PPE!O346+discharge_PPE!R346+discharge_PPE!U346+discharge_PPE!X346)/8+(discharge_Packaging!D346+discharge_Packaging!H346)/2</f>
        <v>1.943578474067011</v>
      </c>
      <c r="H345" s="34">
        <f>(discharge_TestKits!E346+discharge_TestKits!J346)/2+(discharge_PPE!D346+discharge_PPE!G346+discharge_PPE!J346+discharge_PPE!M346+discharge_PPE!P346+discharge_PPE!S346+discharge_PPE!V346+discharge_PPE!Y346)/8</f>
        <v>0.18711131340272036</v>
      </c>
    </row>
    <row r="346" spans="1:8" ht="15">
      <c r="A346" s="5" t="s">
        <v>535</v>
      </c>
      <c r="B346" s="33">
        <f>(discharge_hospital!B347+discharge_hospital!H347+discharge_hospital!N347)/3+(discharge_TestKits!B347+discharge_TestKits!G347)/2+(discharge_PPE!B347+discharge_PPE!E347+discharge_PPE!H347+discharge_PPE!K347+discharge_PPE!N347+discharge_PPE!Q347+discharge_PPE!T347+discharge_PPE!W347)/8+(discharge_Packaging!B347+discharge_Packaging!F347)/2</f>
        <v>0.177008023380923</v>
      </c>
      <c r="C346" s="20">
        <f>(discharge_hospital!C347+discharge_hospital!I347+discharge_hospital!O347)/3+(discharge_TestKits!C347+discharge_TestKits!H347)/2</f>
        <v>1.0158298265683088E-3</v>
      </c>
      <c r="D346" s="20">
        <f>(discharge_hospital!D347+discharge_hospital!J347+discharge_hospital!P347)/3</f>
        <v>5.5708665354120647E-2</v>
      </c>
      <c r="E346" s="20">
        <f>(discharge_hospital!E347+discharge_hospital!K347+discharge_hospital!Q347)/3+(discharge_TestKits!D347+discharge_TestKits!I347)/2+(discharge_Packaging!C347+discharge_Packaging!G347)/2</f>
        <v>1.8738680068631528E-2</v>
      </c>
      <c r="F346" s="20">
        <f>(discharge_hospital!F347+discharge_hospital!L347+discharge_hospital!R347)/3+(discharge_Packaging!E347+discharge_Packaging!I347)/2</f>
        <v>3.3566531978698494E-2</v>
      </c>
      <c r="G346" s="34">
        <f>(discharge_hospital!G347+discharge_hospital!M347+discharge_hospital!S347)/3+(discharge_TestKits!F347+discharge_TestKits!K347)/2+(discharge_PPE!C347+discharge_PPE!F347+discharge_PPE!I347+discharge_PPE!L347+discharge_PPE!O347+discharge_PPE!R347+discharge_PPE!U347+discharge_PPE!X347)/8+(discharge_Packaging!D347+discharge_Packaging!H347)/2</f>
        <v>5.8211402500923548E-2</v>
      </c>
      <c r="H346" s="34">
        <f>(discharge_TestKits!E347+discharge_TestKits!J347)/2+(discharge_PPE!D347+discharge_PPE!G347+discharge_PPE!J347+discharge_PPE!M347+discharge_PPE!P347+discharge_PPE!S347+discharge_PPE!V347+discharge_PPE!Y347)/8</f>
        <v>9.7669136519804751E-3</v>
      </c>
    </row>
    <row r="347" spans="1:8" ht="15">
      <c r="A347" s="5" t="s">
        <v>536</v>
      </c>
      <c r="B347" s="33">
        <f>(discharge_hospital!B348+discharge_hospital!H348+discharge_hospital!N348)/3+(discharge_TestKits!B348+discharge_TestKits!G348)/2+(discharge_PPE!B348+discharge_PPE!E348+discharge_PPE!H348+discharge_PPE!K348+discharge_PPE!N348+discharge_PPE!Q348+discharge_PPE!T348+discharge_PPE!W348)/8+(discharge_Packaging!B348+discharge_Packaging!F348)/2</f>
        <v>3.6585207676231639</v>
      </c>
      <c r="C347" s="20">
        <f>(discharge_hospital!C348+discharge_hospital!I348+discharge_hospital!O348)/3+(discharge_TestKits!C348+discharge_TestKits!H348)/2</f>
        <v>2.3788598929355868E-2</v>
      </c>
      <c r="D347" s="20">
        <f>(discharge_hospital!D348+discharge_hospital!J348+discharge_hospital!P348)/3</f>
        <v>1.607429613369332</v>
      </c>
      <c r="E347" s="20">
        <f>(discharge_hospital!E348+discharge_hospital!K348+discharge_hospital!Q348)/3+(discharge_TestKits!D348+discharge_TestKits!I348)/2+(discharge_Packaging!C348+discharge_Packaging!G348)/2</f>
        <v>0.71272792490744941</v>
      </c>
      <c r="F347" s="20">
        <f>(discharge_hospital!F348+discharge_hospital!L348+discharge_hospital!R348)/3+(discharge_Packaging!E348+discharge_Packaging!I348)/2</f>
        <v>0.97128554311932214</v>
      </c>
      <c r="G347" s="34">
        <f>(discharge_hospital!G348+discharge_hospital!M348+discharge_hospital!S348)/3+(discharge_TestKits!F348+discharge_TestKits!K348)/2+(discharge_PPE!C348+discharge_PPE!F348+discharge_PPE!I348+discharge_PPE!L348+discharge_PPE!O348+discharge_PPE!R348+discharge_PPE!U348+discharge_PPE!X348)/8+(discharge_Packaging!D348+discharge_Packaging!H348)/2</f>
        <v>0.33526440684876652</v>
      </c>
      <c r="H347" s="34">
        <f>(discharge_TestKits!E348+discharge_TestKits!J348)/2+(discharge_PPE!D348+discharge_PPE!G348+discharge_PPE!J348+discharge_PPE!M348+discharge_PPE!P348+discharge_PPE!S348+discharge_PPE!V348+discharge_PPE!Y348)/8</f>
        <v>8.0246804489378602E-3</v>
      </c>
    </row>
    <row r="348" spans="1:8" ht="15">
      <c r="A348" s="5" t="s">
        <v>537</v>
      </c>
      <c r="B348" s="33">
        <f>(discharge_hospital!B349+discharge_hospital!H349+discharge_hospital!N349)/3+(discharge_TestKits!B349+discharge_TestKits!G349)/2+(discharge_PPE!B349+discharge_PPE!E349+discharge_PPE!H349+discharge_PPE!K349+discharge_PPE!N349+discharge_PPE!Q349+discharge_PPE!T349+discharge_PPE!W349)/8+(discharge_Packaging!B349+discharge_Packaging!F349)/2</f>
        <v>4.3248817555797787</v>
      </c>
      <c r="C348" s="20">
        <f>(discharge_hospital!C349+discharge_hospital!I349+discharge_hospital!O349)/3+(discharge_TestKits!C349+discharge_TestKits!H349)/2</f>
        <v>2.9809280465851601E-2</v>
      </c>
      <c r="D348" s="20">
        <f>(discharge_hospital!D349+discharge_hospital!J349+discharge_hospital!P349)/3</f>
        <v>2.0142556657639723</v>
      </c>
      <c r="E348" s="20">
        <f>(discharge_hospital!E349+discharge_hospital!K349+discharge_hospital!Q349)/3+(discharge_TestKits!D349+discharge_TestKits!I349)/2+(discharge_Packaging!C349+discharge_Packaging!G349)/2</f>
        <v>0.71150713399629328</v>
      </c>
      <c r="F348" s="20">
        <f>(discharge_hospital!F349+discharge_hospital!L349+discharge_hospital!R349)/3+(discharge_Packaging!E349+discharge_Packaging!I349)/2</f>
        <v>1.2142124428880676</v>
      </c>
      <c r="G348" s="34">
        <f>(discharge_hospital!G349+discharge_hospital!M349+discharge_hospital!S349)/3+(discharge_TestKits!F349+discharge_TestKits!K349)/2+(discharge_PPE!C349+discharge_PPE!F349+discharge_PPE!I349+discharge_PPE!L349+discharge_PPE!O349+discharge_PPE!R349+discharge_PPE!U349+discharge_PPE!X349)/8+(discharge_Packaging!D349+discharge_Packaging!H349)/2</f>
        <v>0.35110542250685361</v>
      </c>
      <c r="H348" s="34">
        <f>(discharge_TestKits!E349+discharge_TestKits!J349)/2+(discharge_PPE!D349+discharge_PPE!G349+discharge_PPE!J349+discharge_PPE!M349+discharge_PPE!P349+discharge_PPE!S349+discharge_PPE!V349+discharge_PPE!Y349)/8</f>
        <v>3.9918099587404098E-3</v>
      </c>
    </row>
    <row r="349" spans="1:8" ht="15">
      <c r="A349" s="5" t="s">
        <v>538</v>
      </c>
      <c r="B349" s="33">
        <f>(discharge_hospital!B350+discharge_hospital!H350+discharge_hospital!N350)/3+(discharge_TestKits!B350+discharge_TestKits!G350)/2+(discharge_PPE!B350+discharge_PPE!E350+discharge_PPE!H350+discharge_PPE!K350+discharge_PPE!N350+discharge_PPE!Q350+discharge_PPE!T350+discharge_PPE!W350)/8+(discharge_Packaging!B350+discharge_Packaging!F350)/2</f>
        <v>0.51461343973156803</v>
      </c>
      <c r="C349" s="20">
        <f>(discharge_hospital!C350+discharge_hospital!I350+discharge_hospital!O350)/3+(discharge_TestKits!C350+discharge_TestKits!H350)/2</f>
        <v>3.5168329714792453E-3</v>
      </c>
      <c r="D349" s="20">
        <f>(discharge_hospital!D350+discharge_hospital!J350+discharge_hospital!P350)/3</f>
        <v>0.21750353273814649</v>
      </c>
      <c r="E349" s="20">
        <f>(discharge_hospital!E350+discharge_hospital!K350+discharge_hospital!Q350)/3+(discharge_TestKits!D350+discharge_TestKits!I350)/2+(discharge_Packaging!C350+discharge_Packaging!G350)/2</f>
        <v>7.3133115481395325E-2</v>
      </c>
      <c r="F349" s="20">
        <f>(discharge_hospital!F350+discharge_hospital!L350+discharge_hospital!R350)/3+(discharge_Packaging!E350+discharge_Packaging!I350)/2</f>
        <v>0.13105392564560622</v>
      </c>
      <c r="G349" s="34">
        <f>(discharge_hospital!G350+discharge_hospital!M350+discharge_hospital!S350)/3+(discharge_TestKits!F350+discharge_TestKits!K350)/2+(discharge_PPE!C350+discharge_PPE!F350+discharge_PPE!I350+discharge_PPE!L350+discharge_PPE!O350+discharge_PPE!R350+discharge_PPE!U350+discharge_PPE!X350)/8+(discharge_Packaging!D350+discharge_Packaging!H350)/2</f>
        <v>8.0378052420536139E-2</v>
      </c>
      <c r="H349" s="34">
        <f>(discharge_TestKits!E350+discharge_TestKits!J350)/2+(discharge_PPE!D350+discharge_PPE!G350+discharge_PPE!J350+discharge_PPE!M350+discharge_PPE!P350+discharge_PPE!S350+discharge_PPE!V350+discharge_PPE!Y350)/8</f>
        <v>9.0279804744045362E-3</v>
      </c>
    </row>
    <row r="350" spans="1:8" ht="15">
      <c r="A350" s="5" t="s">
        <v>539</v>
      </c>
      <c r="B350" s="33">
        <f>(discharge_hospital!B351+discharge_hospital!H351+discharge_hospital!N351)/3+(discharge_TestKits!B351+discharge_TestKits!G351)/2+(discharge_PPE!B351+discharge_PPE!E351+discharge_PPE!H351+discharge_PPE!K351+discharge_PPE!N351+discharge_PPE!Q351+discharge_PPE!T351+discharge_PPE!W351)/8+(discharge_Packaging!B351+discharge_Packaging!F351)/2</f>
        <v>19.646171846074772</v>
      </c>
      <c r="C350" s="20">
        <f>(discharge_hospital!C351+discharge_hospital!I351+discharge_hospital!O351)/3+(discharge_TestKits!C351+discharge_TestKits!H351)/2</f>
        <v>0.13352390908538064</v>
      </c>
      <c r="D350" s="20">
        <f>(discharge_hospital!D351+discharge_hospital!J351+discharge_hospital!P351)/3</f>
        <v>8.8424146967573805</v>
      </c>
      <c r="E350" s="20">
        <f>(discharge_hospital!E351+discharge_hospital!K351+discharge_hospital!Q351)/3+(discharge_TestKits!D351+discharge_TestKits!I351)/2+(discharge_Packaging!C351+discharge_Packaging!G351)/2</f>
        <v>2.9725655714840582</v>
      </c>
      <c r="F350" s="20">
        <f>(discharge_hospital!F351+discharge_hospital!L351+discharge_hospital!R351)/3+(discharge_Packaging!E351+discharge_Packaging!I351)/2</f>
        <v>5.3278820054457787</v>
      </c>
      <c r="G350" s="34">
        <f>(discharge_hospital!G351+discharge_hospital!M351+discharge_hospital!S351)/3+(discharge_TestKits!F351+discharge_TestKits!K351)/2+(discharge_PPE!C351+discharge_PPE!F351+discharge_PPE!I351+discharge_PPE!L351+discharge_PPE!O351+discharge_PPE!R351+discharge_PPE!U351+discharge_PPE!X351)/8+(discharge_Packaging!D351+discharge_Packaging!H351)/2</f>
        <v>2.2128151128728728</v>
      </c>
      <c r="H350" s="34">
        <f>(discharge_TestKits!E351+discharge_TestKits!J351)/2+(discharge_PPE!D351+discharge_PPE!G351+discharge_PPE!J351+discharge_PPE!M351+discharge_PPE!P351+discharge_PPE!S351+discharge_PPE!V351+discharge_PPE!Y351)/8</f>
        <v>0.15697055042930133</v>
      </c>
    </row>
    <row r="351" spans="1:8" ht="15">
      <c r="A351" s="5" t="s">
        <v>540</v>
      </c>
      <c r="B351" s="33">
        <f>(discharge_hospital!B352+discharge_hospital!H352+discharge_hospital!N352)/3+(discharge_TestKits!B352+discharge_TestKits!G352)/2+(discharge_PPE!B352+discharge_PPE!E352+discharge_PPE!H352+discharge_PPE!K352+discharge_PPE!N352+discharge_PPE!Q352+discharge_PPE!T352+discharge_PPE!W352)/8+(discharge_Packaging!B352+discharge_Packaging!F352)/2</f>
        <v>9.8139986171420238E-2</v>
      </c>
      <c r="C351" s="20">
        <f>(discharge_hospital!C352+discharge_hospital!I352+discharge_hospital!O352)/3+(discharge_TestKits!C352+discharge_TestKits!H352)/2</f>
        <v>7.3179236463406902E-4</v>
      </c>
      <c r="D351" s="20">
        <f>(discharge_hospital!D352+discharge_hospital!J352+discharge_hospital!P352)/3</f>
        <v>4.3347550979084298E-2</v>
      </c>
      <c r="E351" s="20">
        <f>(discharge_hospital!E352+discharge_hospital!K352+discharge_hospital!Q352)/3+(discharge_TestKits!D352+discharge_TestKits!I352)/2+(discharge_Packaging!C352+discharge_Packaging!G352)/2</f>
        <v>1.4577078109924046E-2</v>
      </c>
      <c r="F351" s="20">
        <f>(discharge_hospital!F352+discharge_hospital!L352+discharge_hospital!R352)/3+(discharge_Packaging!E352+discharge_Packaging!I352)/2</f>
        <v>2.6118503232640644E-2</v>
      </c>
      <c r="G351" s="34">
        <f>(discharge_hospital!G352+discharge_hospital!M352+discharge_hospital!S352)/3+(discharge_TestKits!F352+discharge_TestKits!K352)/2+(discharge_PPE!C352+discharge_PPE!F352+discharge_PPE!I352+discharge_PPE!L352+discharge_PPE!O352+discharge_PPE!R352+discharge_PPE!U352+discharge_PPE!X352)/8+(discharge_Packaging!D352+discharge_Packaging!H352)/2</f>
        <v>1.2296294692715029E-2</v>
      </c>
      <c r="H351" s="34">
        <f>(discharge_TestKits!E352+discharge_TestKits!J352)/2+(discharge_PPE!D352+discharge_PPE!G352+discharge_PPE!J352+discharge_PPE!M352+discharge_PPE!P352+discharge_PPE!S352+discharge_PPE!V352+discharge_PPE!Y352)/8</f>
        <v>1.0687667924221534E-3</v>
      </c>
    </row>
    <row r="352" spans="1:8" ht="15">
      <c r="A352" s="5" t="s">
        <v>542</v>
      </c>
      <c r="B352" s="33">
        <f>(discharge_hospital!B353+discharge_hospital!H353+discharge_hospital!N353)/3+(discharge_TestKits!B353+discharge_TestKits!G353)/2+(discharge_PPE!B353+discharge_PPE!E353+discharge_PPE!H353+discharge_PPE!K353+discharge_PPE!N353+discharge_PPE!Q353+discharge_PPE!T353+discharge_PPE!W353)/8+(discharge_Packaging!B353+discharge_Packaging!F353)/2</f>
        <v>0.22321558679662415</v>
      </c>
      <c r="C352" s="20">
        <f>(discharge_hospital!C353+discharge_hospital!I353+discharge_hospital!O353)/3+(discharge_TestKits!C353+discharge_TestKits!H353)/2</f>
        <v>1.629418704393603E-3</v>
      </c>
      <c r="D352" s="20">
        <f>(discharge_hospital!D353+discharge_hospital!J353+discharge_hospital!P353)/3</f>
        <v>9.9103165400045337E-2</v>
      </c>
      <c r="E352" s="20">
        <f>(discharge_hospital!E353+discharge_hospital!K353+discharge_hospital!Q353)/3+(discharge_TestKits!D353+discharge_TestKits!I353)/2+(discharge_Packaging!C353+discharge_Packaging!G353)/2</f>
        <v>3.3423689806560568E-2</v>
      </c>
      <c r="F352" s="20">
        <f>(discharge_hospital!F353+discharge_hospital!L353+discharge_hospital!R353)/3+(discharge_Packaging!E353+discharge_Packaging!I353)/2</f>
        <v>5.9714913421556402E-2</v>
      </c>
      <c r="G352" s="34">
        <f>(discharge_hospital!G353+discharge_hospital!M353+discharge_hospital!S353)/3+(discharge_TestKits!F353+discharge_TestKits!K353)/2+(discharge_PPE!C353+discharge_PPE!F353+discharge_PPE!I353+discharge_PPE!L353+discharge_PPE!O353+discharge_PPE!R353+discharge_PPE!U353+discharge_PPE!X353)/8+(discharge_Packaging!D353+discharge_Packaging!H353)/2</f>
        <v>2.711043433625342E-2</v>
      </c>
      <c r="H352" s="34">
        <f>(discharge_TestKits!E353+discharge_TestKits!J353)/2+(discharge_PPE!D353+discharge_PPE!G353+discharge_PPE!J353+discharge_PPE!M353+discharge_PPE!P353+discharge_PPE!S353+discharge_PPE!V353+discharge_PPE!Y353)/8</f>
        <v>2.233965127814784E-3</v>
      </c>
    </row>
    <row r="353" spans="1:8" ht="15">
      <c r="A353" s="5" t="s">
        <v>544</v>
      </c>
      <c r="B353" s="33">
        <f>(discharge_hospital!B354+discharge_hospital!H354+discharge_hospital!N354)/3+(discharge_TestKits!B354+discharge_TestKits!G354)/2+(discharge_PPE!B354+discharge_PPE!E354+discharge_PPE!H354+discharge_PPE!K354+discharge_PPE!N354+discharge_PPE!Q354+discharge_PPE!T354+discharge_PPE!W354)/8+(discharge_Packaging!B354+discharge_Packaging!F354)/2</f>
        <v>1.0528001373621818E-2</v>
      </c>
      <c r="C353" s="20">
        <f>(discharge_hospital!C354+discharge_hospital!I354+discharge_hospital!O354)/3+(discharge_TestKits!C354+discharge_TestKits!H354)/2</f>
        <v>6.8455645905081178E-5</v>
      </c>
      <c r="D353" s="20">
        <f>(discharge_hospital!D354+discharge_hospital!J354+discharge_hospital!P354)/3</f>
        <v>4.6256457875861988E-3</v>
      </c>
      <c r="E353" s="20">
        <f>(discharge_hospital!E354+discharge_hospital!K354+discharge_hospital!Q354)/3+(discharge_TestKits!D354+discharge_TestKits!I354)/2+(discharge_Packaging!C354+discharge_Packaging!G354)/2</f>
        <v>2.050993023969939E-3</v>
      </c>
      <c r="F353" s="20">
        <f>(discharge_hospital!F354+discharge_hospital!L354+discharge_hospital!R354)/3+(discharge_Packaging!E354+discharge_Packaging!I354)/2</f>
        <v>2.7950355298331621E-3</v>
      </c>
      <c r="G353" s="34">
        <f>(discharge_hospital!G354+discharge_hospital!M354+discharge_hospital!S354)/3+(discharge_TestKits!F354+discharge_TestKits!K354)/2+(discharge_PPE!C354+discharge_PPE!F354+discharge_PPE!I354+discharge_PPE!L354+discharge_PPE!O354+discharge_PPE!R354+discharge_PPE!U354+discharge_PPE!X354)/8+(discharge_Packaging!D354+discharge_Packaging!H354)/2</f>
        <v>9.6477903503153846E-4</v>
      </c>
      <c r="H353" s="34">
        <f>(discharge_TestKits!E354+discharge_TestKits!J354)/2+(discharge_PPE!D354+discharge_PPE!G354+discharge_PPE!J354+discharge_PPE!M354+discharge_PPE!P354+discharge_PPE!S354+discharge_PPE!V354+discharge_PPE!Y354)/8</f>
        <v>2.3092351295898433E-5</v>
      </c>
    </row>
    <row r="354" spans="1:8" ht="15">
      <c r="A354" s="5" t="s">
        <v>545</v>
      </c>
      <c r="B354" s="33">
        <f>(discharge_hospital!B355+discharge_hospital!H355+discharge_hospital!N355)/3+(discharge_TestKits!B355+discharge_TestKits!G355)/2+(discharge_PPE!B355+discharge_PPE!E355+discharge_PPE!H355+discharge_PPE!K355+discharge_PPE!N355+discharge_PPE!Q355+discharge_PPE!T355+discharge_PPE!W355)/8+(discharge_Packaging!B355+discharge_Packaging!F355)/2</f>
        <v>1.5376605404932067</v>
      </c>
      <c r="C354" s="20">
        <f>(discharge_hospital!C355+discharge_hospital!I355+discharge_hospital!O355)/3+(discharge_TestKits!C355+discharge_TestKits!H355)/2</f>
        <v>1.1050587941628406E-2</v>
      </c>
      <c r="D354" s="20">
        <f>(discharge_hospital!D355+discharge_hospital!J355+discharge_hospital!P355)/3</f>
        <v>0.64129772034169408</v>
      </c>
      <c r="E354" s="20">
        <f>(discharge_hospital!E355+discharge_hospital!K355+discharge_hospital!Q355)/3+(discharge_TestKits!D355+discharge_TestKits!I355)/2+(discharge_Packaging!C355+discharge_Packaging!G355)/2</f>
        <v>0.21954280780098981</v>
      </c>
      <c r="F354" s="20">
        <f>(discharge_hospital!F355+discharge_hospital!L355+discharge_hospital!R355)/3+(discharge_Packaging!E355+discharge_Packaging!I355)/2</f>
        <v>0.38646734323102028</v>
      </c>
      <c r="G354" s="34">
        <f>(discharge_hospital!G355+discharge_hospital!M355+discharge_hospital!S355)/3+(discharge_TestKits!F355+discharge_TestKits!K355)/2+(discharge_PPE!C355+discharge_PPE!F355+discharge_PPE!I355+discharge_PPE!L355+discharge_PPE!O355+discharge_PPE!R355+discharge_PPE!U355+discharge_PPE!X355)/8+(discharge_Packaging!D355+discharge_Packaging!H355)/2</f>
        <v>0.25013307852825123</v>
      </c>
      <c r="H354" s="34">
        <f>(discharge_TestKits!E355+discharge_TestKits!J355)/2+(discharge_PPE!D355+discharge_PPE!G355+discharge_PPE!J355+discharge_PPE!M355+discharge_PPE!P355+discharge_PPE!S355+discharge_PPE!V355+discharge_PPE!Y355)/8</f>
        <v>2.9169002649622782E-2</v>
      </c>
    </row>
    <row r="355" spans="1:8" ht="15">
      <c r="A355" s="5" t="s">
        <v>548</v>
      </c>
      <c r="B355" s="33">
        <f>(discharge_hospital!B356+discharge_hospital!H356+discharge_hospital!N356)/3+(discharge_TestKits!B356+discharge_TestKits!G356)/2+(discharge_PPE!B356+discharge_PPE!E356+discharge_PPE!H356+discharge_PPE!K356+discharge_PPE!N356+discharge_PPE!Q356+discharge_PPE!T356+discharge_PPE!W356)/8+(discharge_Packaging!B356+discharge_Packaging!F356)/2</f>
        <v>23.344136813737595</v>
      </c>
      <c r="C355" s="20">
        <f>(discharge_hospital!C356+discharge_hospital!I356+discharge_hospital!O356)/3+(discharge_TestKits!C356+discharge_TestKits!H356)/2</f>
        <v>0.7915244226966982</v>
      </c>
      <c r="D355" s="20">
        <f>(discharge_hospital!D356+discharge_hospital!J356+discharge_hospital!P356)/3</f>
        <v>10.153227917472643</v>
      </c>
      <c r="E355" s="20">
        <f>(discharge_hospital!E356+discharge_hospital!K356+discharge_hospital!Q356)/3+(discharge_TestKits!D356+discharge_TestKits!I356)/2+(discharge_Packaging!C356+discharge_Packaging!G356)/2</f>
        <v>3.4639444495514118</v>
      </c>
      <c r="F355" s="20">
        <f>(discharge_hospital!F356+discharge_hospital!L356+discharge_hospital!R356)/3+(discharge_Packaging!E356+discharge_Packaging!I356)/2</f>
        <v>6.1178615265723488</v>
      </c>
      <c r="G355" s="34">
        <f>(discharge_hospital!G356+discharge_hospital!M356+discharge_hospital!S356)/3+(discharge_TestKits!F356+discharge_TestKits!K356)/2+(discharge_PPE!C356+discharge_PPE!F356+discharge_PPE!I356+discharge_PPE!L356+discharge_PPE!O356+discharge_PPE!R356+discharge_PPE!U356+discharge_PPE!X356)/8+(discharge_Packaging!D356+discharge_Packaging!H356)/2</f>
        <v>2.5320798496018022</v>
      </c>
      <c r="H355" s="34">
        <f>(discharge_TestKits!E356+discharge_TestKits!J356)/2+(discharge_PPE!D356+discharge_PPE!G356+discharge_PPE!J356+discharge_PPE!M356+discharge_PPE!P356+discharge_PPE!S356+discharge_PPE!V356+discharge_PPE!Y356)/8</f>
        <v>0.28549864784269235</v>
      </c>
    </row>
    <row r="356" spans="1:8" ht="15">
      <c r="A356" s="5" t="s">
        <v>549</v>
      </c>
      <c r="B356" s="33">
        <f>(discharge_hospital!B357+discharge_hospital!H357+discharge_hospital!N357)/3+(discharge_TestKits!B357+discharge_TestKits!G357)/2+(discharge_PPE!B357+discharge_PPE!E357+discharge_PPE!H357+discharge_PPE!K357+discharge_PPE!N357+discharge_PPE!Q357+discharge_PPE!T357+discharge_PPE!W357)/8+(discharge_Packaging!B357+discharge_Packaging!F357)/2</f>
        <v>0.87401676574070541</v>
      </c>
      <c r="C356" s="20">
        <f>(discharge_hospital!C357+discharge_hospital!I357+discharge_hospital!O357)/3+(discharge_TestKits!C357+discharge_TestKits!H357)/2</f>
        <v>5.5283234113567281E-3</v>
      </c>
      <c r="D356" s="20">
        <f>(discharge_hospital!D357+discharge_hospital!J357+discharge_hospital!P357)/3</f>
        <v>0.37234591657046684</v>
      </c>
      <c r="E356" s="20">
        <f>(discharge_hospital!E357+discharge_hospital!K357+discharge_hospital!Q357)/3+(discharge_TestKits!D357+discharge_TestKits!I357)/2+(discharge_Packaging!C357+discharge_Packaging!G357)/2</f>
        <v>0.125314882672344</v>
      </c>
      <c r="F356" s="20">
        <f>(discharge_hospital!F357+discharge_hospital!L357+discharge_hospital!R357)/3+(discharge_Packaging!E357+discharge_Packaging!I357)/2</f>
        <v>0.22435456495167413</v>
      </c>
      <c r="G356" s="34">
        <f>(discharge_hospital!G357+discharge_hospital!M357+discharge_hospital!S357)/3+(discharge_TestKits!F357+discharge_TestKits!K357)/2+(discharge_PPE!C357+discharge_PPE!F357+discharge_PPE!I357+discharge_PPE!L357+discharge_PPE!O357+discharge_PPE!R357+discharge_PPE!U357+discharge_PPE!X357)/8+(discharge_Packaging!D357+discharge_Packaging!H357)/2</f>
        <v>0.13217841897534963</v>
      </c>
      <c r="H356" s="34">
        <f>(discharge_TestKits!E357+discharge_TestKits!J357)/2+(discharge_PPE!D357+discharge_PPE!G357+discharge_PPE!J357+discharge_PPE!M357+discharge_PPE!P357+discharge_PPE!S357+discharge_PPE!V357+discharge_PPE!Y357)/8</f>
        <v>1.429465915951398E-2</v>
      </c>
    </row>
    <row r="357" spans="1:8" ht="15">
      <c r="A357" s="5" t="s">
        <v>550</v>
      </c>
      <c r="B357" s="33">
        <f>(discharge_hospital!B358+discharge_hospital!H358+discharge_hospital!N358)/3+(discharge_TestKits!B358+discharge_TestKits!G358)/2+(discharge_PPE!B358+discharge_PPE!E358+discharge_PPE!H358+discharge_PPE!K358+discharge_PPE!N358+discharge_PPE!Q358+discharge_PPE!T358+discharge_PPE!W358)/8+(discharge_Packaging!B358+discharge_Packaging!F358)/2</f>
        <v>0</v>
      </c>
      <c r="C357" s="20">
        <f>(discharge_hospital!C358+discharge_hospital!I358+discharge_hospital!O358)/3+(discharge_TestKits!C358+discharge_TestKits!H358)/2</f>
        <v>0</v>
      </c>
      <c r="D357" s="20">
        <f>(discharge_hospital!D358+discharge_hospital!J358+discharge_hospital!P358)/3</f>
        <v>0</v>
      </c>
      <c r="E357" s="20">
        <f>(discharge_hospital!E358+discharge_hospital!K358+discharge_hospital!Q358)/3+(discharge_TestKits!D358+discharge_TestKits!I358)/2+(discharge_Packaging!C358+discharge_Packaging!G358)/2</f>
        <v>0</v>
      </c>
      <c r="F357" s="20">
        <f>(discharge_hospital!F358+discharge_hospital!L358+discharge_hospital!R358)/3+(discharge_Packaging!E358+discharge_Packaging!I358)/2</f>
        <v>0</v>
      </c>
      <c r="G357" s="34">
        <f>(discharge_hospital!G358+discharge_hospital!M358+discharge_hospital!S358)/3+(discharge_TestKits!F358+discharge_TestKits!K358)/2+(discharge_PPE!C358+discharge_PPE!F358+discharge_PPE!I358+discharge_PPE!L358+discharge_PPE!O358+discharge_PPE!R358+discharge_PPE!U358+discharge_PPE!X358)/8+(discharge_Packaging!D358+discharge_Packaging!H358)/2</f>
        <v>0</v>
      </c>
      <c r="H357" s="34">
        <f>(discharge_TestKits!E358+discharge_TestKits!J358)/2+(discharge_PPE!D358+discharge_PPE!G358+discharge_PPE!J358+discharge_PPE!M358+discharge_PPE!P358+discharge_PPE!S358+discharge_PPE!V358+discharge_PPE!Y358)/8</f>
        <v>0</v>
      </c>
    </row>
    <row r="358" spans="1:8" ht="15">
      <c r="A358" s="5" t="s">
        <v>551</v>
      </c>
      <c r="B358" s="33">
        <f>(discharge_hospital!B359+discharge_hospital!H359+discharge_hospital!N359)/3+(discharge_TestKits!B359+discharge_TestKits!G359)/2+(discharge_PPE!B359+discharge_PPE!E359+discharge_PPE!H359+discharge_PPE!K359+discharge_PPE!N359+discharge_PPE!Q359+discharge_PPE!T359+discharge_PPE!W359)/8+(discharge_Packaging!B359+discharge_Packaging!F359)/2</f>
        <v>6.6164098243451939</v>
      </c>
      <c r="C358" s="20">
        <f>(discharge_hospital!C359+discharge_hospital!I359+discharge_hospital!O359)/3+(discharge_TestKits!C359+discharge_TestKits!H359)/2</f>
        <v>5.3582951494343077E-2</v>
      </c>
      <c r="D358" s="20">
        <f>(discharge_hospital!D359+discharge_hospital!J359+discharge_hospital!P359)/3</f>
        <v>3.1143374280557339</v>
      </c>
      <c r="E358" s="20">
        <f>(discharge_hospital!E359+discharge_hospital!K359+discharge_hospital!Q359)/3+(discharge_TestKits!D359+discharge_TestKits!I359)/2+(discharge_Packaging!C359+discharge_Packaging!G359)/2</f>
        <v>1.047364739458394</v>
      </c>
      <c r="F358" s="20">
        <f>(discharge_hospital!F359+discharge_hospital!L359+discharge_hospital!R359)/3+(discharge_Packaging!E359+discharge_Packaging!I359)/2</f>
        <v>1.8765035243041945</v>
      </c>
      <c r="G358" s="34">
        <f>(discharge_hospital!G359+discharge_hospital!M359+discharge_hospital!S359)/3+(discharge_TestKits!F359+discharge_TestKits!K359)/2+(discharge_PPE!C359+discharge_PPE!F359+discharge_PPE!I359+discharge_PPE!L359+discharge_PPE!O359+discharge_PPE!R359+discharge_PPE!U359+discharge_PPE!X359)/8+(discharge_Packaging!D359+discharge_Packaging!H359)/2</f>
        <v>0.51957144285340207</v>
      </c>
      <c r="H358" s="34">
        <f>(discharge_TestKits!E359+discharge_TestKits!J359)/2+(discharge_PPE!D359+discharge_PPE!G359+discharge_PPE!J359+discharge_PPE!M359+discharge_PPE!P359+discharge_PPE!S359+discharge_PPE!V359+discharge_PPE!Y359)/8</f>
        <v>5.0497381791270307E-3</v>
      </c>
    </row>
    <row r="359" spans="1:8" ht="15">
      <c r="A359" s="5" t="s">
        <v>553</v>
      </c>
      <c r="B359" s="33">
        <f>(discharge_hospital!B360+discharge_hospital!H360+discharge_hospital!N360)/3+(discharge_TestKits!B360+discharge_TestKits!G360)/2+(discharge_PPE!B360+discharge_PPE!E360+discharge_PPE!H360+discharge_PPE!K360+discharge_PPE!N360+discharge_PPE!Q360+discharge_PPE!T360+discharge_PPE!W360)/8+(discharge_Packaging!B360+discharge_Packaging!F360)/2</f>
        <v>7.8635524037608944</v>
      </c>
      <c r="C359" s="20">
        <f>(discharge_hospital!C360+discharge_hospital!I360+discharge_hospital!O360)/3+(discharge_TestKits!C360+discharge_TestKits!H360)/2</f>
        <v>8.8642842089664928E-2</v>
      </c>
      <c r="D359" s="20">
        <f>(discharge_hospital!D360+discharge_hospital!J360+discharge_hospital!P360)/3</f>
        <v>2.6808998340498582</v>
      </c>
      <c r="E359" s="20">
        <f>(discharge_hospital!E360+discharge_hospital!K360+discharge_hospital!Q360)/3+(discharge_TestKits!D360+discharge_TestKits!I360)/2+(discharge_Packaging!C360+discharge_Packaging!G360)/2</f>
        <v>0.90428334723711012</v>
      </c>
      <c r="F359" s="20">
        <f>(discharge_hospital!F360+discharge_hospital!L360+discharge_hospital!R360)/3+(discharge_Packaging!E360+discharge_Packaging!I360)/2</f>
        <v>1.615341337641035</v>
      </c>
      <c r="G359" s="34">
        <f>(discharge_hospital!G360+discharge_hospital!M360+discharge_hospital!S360)/3+(discharge_TestKits!F360+discharge_TestKits!K360)/2+(discharge_PPE!C360+discharge_PPE!F360+discharge_PPE!I360+discharge_PPE!L360+discharge_PPE!O360+discharge_PPE!R360+discharge_PPE!U360+discharge_PPE!X360)/8+(discharge_Packaging!D360+discharge_Packaging!H360)/2</f>
        <v>2.2137853119626159</v>
      </c>
      <c r="H359" s="34">
        <f>(discharge_TestKits!E360+discharge_TestKits!J360)/2+(discharge_PPE!D360+discharge_PPE!G360+discharge_PPE!J360+discharge_PPE!M360+discharge_PPE!P360+discharge_PPE!S360+discharge_PPE!V360+discharge_PPE!Y360)/8</f>
        <v>0.36059973078061031</v>
      </c>
    </row>
    <row r="360" spans="1:8" ht="15">
      <c r="A360" s="5" t="s">
        <v>554</v>
      </c>
      <c r="B360" s="33">
        <f>(discharge_hospital!B361+discharge_hospital!H361+discharge_hospital!N361)/3+(discharge_TestKits!B361+discharge_TestKits!G361)/2+(discharge_PPE!B361+discharge_PPE!E361+discharge_PPE!H361+discharge_PPE!K361+discharge_PPE!N361+discharge_PPE!Q361+discharge_PPE!T361+discharge_PPE!W361)/8+(discharge_Packaging!B361+discharge_Packaging!F361)/2</f>
        <v>45.670925837057951</v>
      </c>
      <c r="C360" s="20">
        <f>(discharge_hospital!C361+discharge_hospital!I361+discharge_hospital!O361)/3+(discharge_TestKits!C361+discharge_TestKits!H361)/2</f>
        <v>0.346334099181071</v>
      </c>
      <c r="D360" s="20">
        <f>(discharge_hospital!D361+discharge_hospital!J361+discharge_hospital!P361)/3</f>
        <v>20.984265073440824</v>
      </c>
      <c r="E360" s="20">
        <f>(discharge_hospital!E361+discharge_hospital!K361+discharge_hospital!Q361)/3+(discharge_TestKits!D361+discharge_TestKits!I361)/2+(discharge_Packaging!C361+discharge_Packaging!G361)/2</f>
        <v>7.0561675310171532</v>
      </c>
      <c r="F360" s="20">
        <f>(discharge_hospital!F361+discharge_hospital!L361+discharge_hospital!R361)/3+(discharge_Packaging!E361+discharge_Packaging!I361)/2</f>
        <v>12.643796080191615</v>
      </c>
      <c r="G360" s="34">
        <f>(discharge_hospital!G361+discharge_hospital!M361+discharge_hospital!S361)/3+(discharge_TestKits!F361+discharge_TestKits!K361)/2+(discharge_PPE!C361+discharge_PPE!F361+discharge_PPE!I361+discharge_PPE!L361+discharge_PPE!O361+discharge_PPE!R361+discharge_PPE!U361+discharge_PPE!X361)/8+(discharge_Packaging!D361+discharge_Packaging!H361)/2</f>
        <v>4.4259895209326254</v>
      </c>
      <c r="H360" s="34">
        <f>(discharge_TestKits!E361+discharge_TestKits!J361)/2+(discharge_PPE!D361+discharge_PPE!G361+discharge_PPE!J361+discharge_PPE!M361+discharge_PPE!P361+discharge_PPE!S361+discharge_PPE!V361+discharge_PPE!Y361)/8</f>
        <v>0.21437353229465053</v>
      </c>
    </row>
    <row r="361" spans="1:8" ht="15">
      <c r="A361" s="5" t="s">
        <v>555</v>
      </c>
      <c r="B361" s="33">
        <f>(discharge_hospital!B362+discharge_hospital!H362+discharge_hospital!N362)/3+(discharge_TestKits!B362+discharge_TestKits!G362)/2+(discharge_PPE!B362+discharge_PPE!E362+discharge_PPE!H362+discharge_PPE!K362+discharge_PPE!N362+discharge_PPE!Q362+discharge_PPE!T362+discharge_PPE!W362)/8+(discharge_Packaging!B362+discharge_Packaging!F362)/2</f>
        <v>4.0854210921617016E-3</v>
      </c>
      <c r="C361" s="20">
        <f>(discharge_hospital!C362+discharge_hospital!I362+discharge_hospital!O362)/3+(discharge_TestKits!C362+discharge_TestKits!H362)/2</f>
        <v>9.7288931399706429E-6</v>
      </c>
      <c r="D361" s="20">
        <f>(discharge_hospital!D362+discharge_hospital!J362+discharge_hospital!P362)/3</f>
        <v>6.5739520788658768E-4</v>
      </c>
      <c r="E361" s="20">
        <f>(discharge_hospital!E362+discharge_hospital!K362+discharge_hospital!Q362)/3+(discharge_TestKits!D362+discharge_TestKits!I362)/2+(discharge_Packaging!C362+discharge_Packaging!G362)/2</f>
        <v>3.3826534641094434E-4</v>
      </c>
      <c r="F361" s="20">
        <f>(discharge_hospital!F362+discharge_hospital!L362+discharge_hospital!R362)/3+(discharge_Packaging!E362+discharge_Packaging!I362)/2</f>
        <v>3.9797566669408553E-4</v>
      </c>
      <c r="G361" s="34">
        <f>(discharge_hospital!G362+discharge_hospital!M362+discharge_hospital!S362)/3+(discharge_TestKits!F362+discharge_TestKits!K362)/2+(discharge_PPE!C362+discharge_PPE!F362+discharge_PPE!I362+discharge_PPE!L362+discharge_PPE!O362+discharge_PPE!R362+discharge_PPE!U362+discharge_PPE!X362)/8+(discharge_Packaging!D362+discharge_Packaging!H362)/2</f>
        <v>2.2610068529883218E-3</v>
      </c>
      <c r="H361" s="34">
        <f>(discharge_TestKits!E362+discharge_TestKits!J362)/2+(discharge_PPE!D362+discharge_PPE!G362+discharge_PPE!J362+discharge_PPE!M362+discharge_PPE!P362+discharge_PPE!S362+discharge_PPE!V362+discharge_PPE!Y362)/8</f>
        <v>4.2104912504179148E-4</v>
      </c>
    </row>
    <row r="362" spans="1:8" ht="15">
      <c r="A362" s="5" t="s">
        <v>557</v>
      </c>
      <c r="B362" s="33">
        <f>(discharge_hospital!B363+discharge_hospital!H363+discharge_hospital!N363)/3+(discharge_TestKits!B363+discharge_TestKits!G363)/2+(discharge_PPE!B363+discharge_PPE!E363+discharge_PPE!H363+discharge_PPE!K363+discharge_PPE!N363+discharge_PPE!Q363+discharge_PPE!T363+discharge_PPE!W363)/8+(discharge_Packaging!B363+discharge_Packaging!F363)/2</f>
        <v>6.0218925255051783</v>
      </c>
      <c r="C362" s="20">
        <f>(discharge_hospital!C363+discharge_hospital!I363+discharge_hospital!O363)/3+(discharge_TestKits!C363+discharge_TestKits!H363)/2</f>
        <v>3.4122582879468767E-2</v>
      </c>
      <c r="D362" s="20">
        <f>(discharge_hospital!D363+discharge_hospital!J363+discharge_hospital!P363)/3</f>
        <v>2.3057116717126749</v>
      </c>
      <c r="E362" s="20">
        <f>(discharge_hospital!E363+discharge_hospital!K363+discharge_hospital!Q363)/3+(discharge_TestKits!D363+discharge_TestKits!I363)/2+(discharge_Packaging!C363+discharge_Packaging!G363)/2</f>
        <v>1.5033972107807738</v>
      </c>
      <c r="F362" s="20">
        <f>(discharge_hospital!F363+discharge_hospital!L363+discharge_hospital!R363)/3+(discharge_Packaging!E363+discharge_Packaging!I363)/2</f>
        <v>1.4008940763712174</v>
      </c>
      <c r="G362" s="34">
        <f>(discharge_hospital!G363+discharge_hospital!M363+discharge_hospital!S363)/3+(discharge_TestKits!F363+discharge_TestKits!K363)/2+(discharge_PPE!C363+discharge_PPE!F363+discharge_PPE!I363+discharge_PPE!L363+discharge_PPE!O363+discharge_PPE!R363+discharge_PPE!U363+discharge_PPE!X363)/8+(discharge_Packaging!D363+discharge_Packaging!H363)/2</f>
        <v>0.73592323888581257</v>
      </c>
      <c r="H362" s="34">
        <f>(discharge_TestKits!E363+discharge_TestKits!J363)/2+(discharge_PPE!D363+discharge_PPE!G363+discharge_PPE!J363+discharge_PPE!M363+discharge_PPE!P363+discharge_PPE!S363+discharge_PPE!V363+discharge_PPE!Y363)/8</f>
        <v>4.1843744875230529E-2</v>
      </c>
    </row>
    <row r="363" spans="1:8" ht="15">
      <c r="A363" s="5" t="s">
        <v>559</v>
      </c>
      <c r="B363" s="33">
        <f>(discharge_hospital!B364+discharge_hospital!H364+discharge_hospital!N364)/3+(discharge_TestKits!B364+discharge_TestKits!G364)/2+(discharge_PPE!B364+discharge_PPE!E364+discharge_PPE!H364+discharge_PPE!K364+discharge_PPE!N364+discharge_PPE!Q364+discharge_PPE!T364+discharge_PPE!W364)/8+(discharge_Packaging!B364+discharge_Packaging!F364)/2</f>
        <v>6.1089303587803264E-7</v>
      </c>
      <c r="C363" s="20">
        <f>(discharge_hospital!C364+discharge_hospital!I364+discharge_hospital!O364)/3+(discharge_TestKits!C364+discharge_TestKits!H364)/2</f>
        <v>4.1380181783922801E-9</v>
      </c>
      <c r="D363" s="20">
        <f>(discharge_hospital!D364+discharge_hospital!J364+discharge_hospital!P364)/3</f>
        <v>2.7961179976850687E-7</v>
      </c>
      <c r="E363" s="20">
        <f>(discharge_hospital!E364+discharge_hospital!K364+discharge_hospital!Q364)/3+(discharge_TestKits!D364+discharge_TestKits!I364)/2+(discharge_Packaging!C364+discharge_Packaging!G364)/2</f>
        <v>1.0307972267215767E-7</v>
      </c>
      <c r="F363" s="20">
        <f>(discharge_hospital!F364+discharge_hospital!L364+discharge_hospital!R364)/3+(discharge_Packaging!E364+discharge_Packaging!I364)/2</f>
        <v>1.6862140991665139E-7</v>
      </c>
      <c r="G363" s="34">
        <f>(discharge_hospital!G364+discharge_hospital!M364+discharge_hospital!S364)/3+(discharge_TestKits!F364+discharge_TestKits!K364)/2+(discharge_PPE!C364+discharge_PPE!F364+discharge_PPE!I364+discharge_PPE!L364+discharge_PPE!O364+discharge_PPE!R364+discharge_PPE!U364+discharge_PPE!X364)/8+(discharge_Packaging!D364+discharge_Packaging!H364)/2</f>
        <v>5.4023478622287485E-8</v>
      </c>
      <c r="H363" s="34">
        <f>(discharge_TestKits!E364+discharge_TestKits!J364)/2+(discharge_PPE!D364+discharge_PPE!G364+discharge_PPE!J364+discharge_PPE!M364+discharge_PPE!P364+discharge_PPE!S364+discharge_PPE!V364+discharge_PPE!Y364)/8</f>
        <v>1.4186067200368883E-9</v>
      </c>
    </row>
    <row r="364" spans="1:8" ht="15">
      <c r="A364" s="5" t="s">
        <v>560</v>
      </c>
      <c r="B364" s="33">
        <f>(discharge_hospital!B365+discharge_hospital!H365+discharge_hospital!N365)/3+(discharge_TestKits!B365+discharge_TestKits!G365)/2+(discharge_PPE!B365+discharge_PPE!E365+discharge_PPE!H365+discharge_PPE!K365+discharge_PPE!N365+discharge_PPE!Q365+discharge_PPE!T365+discharge_PPE!W365)/8+(discharge_Packaging!B365+discharge_Packaging!F365)/2</f>
        <v>3.9859383435845155</v>
      </c>
      <c r="C364" s="20">
        <f>(discharge_hospital!C365+discharge_hospital!I365+discharge_hospital!O365)/3+(discharge_TestKits!C365+discharge_TestKits!H365)/2</f>
        <v>2.4366846844495302E-3</v>
      </c>
      <c r="D364" s="20">
        <f>(discharge_hospital!D365+discharge_hospital!J365+discharge_hospital!P365)/3</f>
        <v>2.3794698765850775E-2</v>
      </c>
      <c r="E364" s="20">
        <f>(discharge_hospital!E365+discharge_hospital!K365+discharge_hospital!Q365)/3+(discharge_TestKits!D365+discharge_TestKits!I365)/2+(discharge_Packaging!C365+discharge_Packaging!G365)/2</f>
        <v>1.9628123353068818</v>
      </c>
      <c r="F364" s="20">
        <f>(discharge_hospital!F365+discharge_hospital!L365+discharge_hospital!R365)/3+(discharge_Packaging!E365+discharge_Packaging!I365)/2</f>
        <v>4.5516163525872087E-2</v>
      </c>
      <c r="G364" s="34">
        <f>(discharge_hospital!G365+discharge_hospital!M365+discharge_hospital!S365)/3+(discharge_TestKits!F365+discharge_TestKits!K365)/2+(discharge_PPE!C365+discharge_PPE!F365+discharge_PPE!I365+discharge_PPE!L365+discharge_PPE!O365+discharge_PPE!R365+discharge_PPE!U365+discharge_PPE!X365)/8+(discharge_Packaging!D365+discharge_Packaging!H365)/2</f>
        <v>1.697791467742741</v>
      </c>
      <c r="H364" s="34">
        <f>(discharge_TestKits!E365+discharge_TestKits!J365)/2+(discharge_PPE!D365+discharge_PPE!G365+discharge_PPE!J365+discharge_PPE!M365+discharge_PPE!P365+discharge_PPE!S365+discharge_PPE!V365+discharge_PPE!Y365)/8</f>
        <v>0.25358699355871983</v>
      </c>
    </row>
    <row r="365" spans="1:8" ht="15">
      <c r="A365" s="5" t="s">
        <v>561</v>
      </c>
      <c r="B365" s="33">
        <f>(discharge_hospital!B366+discharge_hospital!H366+discharge_hospital!N366)/3+(discharge_TestKits!B366+discharge_TestKits!G366)/2+(discharge_PPE!B366+discharge_PPE!E366+discharge_PPE!H366+discharge_PPE!K366+discharge_PPE!N366+discharge_PPE!Q366+discharge_PPE!T366+discharge_PPE!W366)/8+(discharge_Packaging!B366+discharge_Packaging!F366)/2</f>
        <v>0</v>
      </c>
      <c r="C365" s="20">
        <f>(discharge_hospital!C366+discharge_hospital!I366+discharge_hospital!O366)/3+(discharge_TestKits!C366+discharge_TestKits!H366)/2</f>
        <v>0</v>
      </c>
      <c r="D365" s="20">
        <f>(discharge_hospital!D366+discharge_hospital!J366+discharge_hospital!P366)/3</f>
        <v>0</v>
      </c>
      <c r="E365" s="20">
        <f>(discharge_hospital!E366+discharge_hospital!K366+discharge_hospital!Q366)/3+(discharge_TestKits!D366+discharge_TestKits!I366)/2+(discharge_Packaging!C366+discharge_Packaging!G366)/2</f>
        <v>0</v>
      </c>
      <c r="F365" s="20">
        <f>(discharge_hospital!F366+discharge_hospital!L366+discharge_hospital!R366)/3+(discharge_Packaging!E366+discharge_Packaging!I366)/2</f>
        <v>0</v>
      </c>
      <c r="G365" s="34">
        <f>(discharge_hospital!G366+discharge_hospital!M366+discharge_hospital!S366)/3+(discharge_TestKits!F366+discharge_TestKits!K366)/2+(discharge_PPE!C366+discharge_PPE!F366+discharge_PPE!I366+discharge_PPE!L366+discharge_PPE!O366+discharge_PPE!R366+discharge_PPE!U366+discharge_PPE!X366)/8+(discharge_Packaging!D366+discharge_Packaging!H366)/2</f>
        <v>0</v>
      </c>
      <c r="H365" s="34">
        <f>(discharge_TestKits!E366+discharge_TestKits!J366)/2+(discharge_PPE!D366+discharge_PPE!G366+discharge_PPE!J366+discharge_PPE!M366+discharge_PPE!P366+discharge_PPE!S366+discharge_PPE!V366+discharge_PPE!Y366)/8</f>
        <v>0</v>
      </c>
    </row>
    <row r="366" spans="1:8" ht="15">
      <c r="A366" s="5" t="s">
        <v>562</v>
      </c>
      <c r="B366" s="33">
        <f>(discharge_hospital!B367+discharge_hospital!H367+discharge_hospital!N367)/3+(discharge_TestKits!B367+discharge_TestKits!G367)/2+(discharge_PPE!B367+discharge_PPE!E367+discharge_PPE!H367+discharge_PPE!K367+discharge_PPE!N367+discharge_PPE!Q367+discharge_PPE!T367+discharge_PPE!W367)/8+(discharge_Packaging!B367+discharge_Packaging!F367)/2</f>
        <v>3702.0513864024224</v>
      </c>
      <c r="C366" s="20">
        <f>(discharge_hospital!C367+discharge_hospital!I367+discharge_hospital!O367)/3+(discharge_TestKits!C367+discharge_TestKits!H367)/2</f>
        <v>2.2631388488010802</v>
      </c>
      <c r="D366" s="20">
        <f>(discharge_hospital!D367+discharge_hospital!J367+discharge_hospital!P367)/3</f>
        <v>22.099990005346672</v>
      </c>
      <c r="E366" s="20">
        <f>(discharge_hospital!E367+discharge_hospital!K367+discharge_hospital!Q367)/3+(discharge_TestKits!D367+discharge_TestKits!I367)/2+(discharge_Packaging!C367+discharge_Packaging!G367)/2</f>
        <v>1823.0166903775992</v>
      </c>
      <c r="F366" s="20">
        <f>(discharge_hospital!F367+discharge_hospital!L367+discharge_hospital!R367)/3+(discharge_Packaging!E367+discharge_Packaging!I367)/2</f>
        <v>42.274406114656742</v>
      </c>
      <c r="G366" s="34">
        <f>(discharge_hospital!G367+discharge_hospital!M367+discharge_hospital!S367)/3+(discharge_TestKits!F367+discharge_TestKits!K367)/2+(discharge_PPE!C367+discharge_PPE!F367+discharge_PPE!I367+discharge_PPE!L367+discharge_PPE!O367+discharge_PPE!R367+discharge_PPE!U367+discharge_PPE!X367)/8+(discharge_Packaging!D367+discharge_Packaging!H367)/2</f>
        <v>1576.8711693936802</v>
      </c>
      <c r="H366" s="34">
        <f>(discharge_TestKits!E367+discharge_TestKits!J367)/2+(discharge_PPE!D367+discharge_PPE!G367+discharge_PPE!J367+discharge_PPE!M367+discharge_PPE!P367+discharge_PPE!S367+discharge_PPE!V367+discharge_PPE!Y367)/8</f>
        <v>235.52599166233853</v>
      </c>
    </row>
    <row r="367" spans="1:8" ht="15">
      <c r="A367" s="5" t="s">
        <v>564</v>
      </c>
      <c r="B367" s="33">
        <f>(discharge_hospital!B368+discharge_hospital!H368+discharge_hospital!N368)/3+(discharge_TestKits!B368+discharge_TestKits!G368)/2+(discharge_PPE!B368+discharge_PPE!E368+discharge_PPE!H368+discharge_PPE!K368+discharge_PPE!N368+discharge_PPE!Q368+discharge_PPE!T368+discharge_PPE!W368)/8+(discharge_Packaging!B368+discharge_Packaging!F368)/2</f>
        <v>0.53594863719506702</v>
      </c>
      <c r="C367" s="20">
        <f>(discharge_hospital!C368+discharge_hospital!I368+discharge_hospital!O368)/3+(discharge_TestKits!C368+discharge_TestKits!H368)/2</f>
        <v>3.5586961509108217E-3</v>
      </c>
      <c r="D367" s="20">
        <f>(discharge_hospital!D368+discharge_hospital!J368+discharge_hospital!P368)/3</f>
        <v>0.24013571280483917</v>
      </c>
      <c r="E367" s="20">
        <f>(discharge_hospital!E368+discharge_hospital!K368+discharge_hospital!Q368)/3+(discharge_TestKits!D368+discharge_TestKits!I368)/2+(discharge_Packaging!C368+discharge_Packaging!G368)/2</f>
        <v>8.3129309322715006E-2</v>
      </c>
      <c r="F367" s="20">
        <f>(discharge_hospital!F368+discharge_hospital!L368+discharge_hospital!R368)/3+(discharge_Packaging!E368+discharge_Packaging!I368)/2</f>
        <v>0.14472904291090066</v>
      </c>
      <c r="G367" s="34">
        <f>(discharge_hospital!G368+discharge_hospital!M368+discharge_hospital!S368)/3+(discharge_TestKits!F368+discharge_TestKits!K368)/2+(discharge_PPE!C368+discharge_PPE!F368+discharge_PPE!I368+discharge_PPE!L368+discharge_PPE!O368+discharge_PPE!R368+discharge_PPE!U368+discharge_PPE!X368)/8+(discharge_Packaging!D368+discharge_Packaging!H368)/2</f>
        <v>6.0219846506733461E-2</v>
      </c>
      <c r="H367" s="34">
        <f>(discharge_TestKits!E368+discharge_TestKits!J368)/2+(discharge_PPE!D368+discharge_PPE!G368+discharge_PPE!J368+discharge_PPE!M368+discharge_PPE!P368+discharge_PPE!S368+discharge_PPE!V368+discharge_PPE!Y368)/8</f>
        <v>4.1760294989679585E-3</v>
      </c>
    </row>
    <row r="368" spans="1:8" ht="15">
      <c r="A368" s="5" t="s">
        <v>565</v>
      </c>
      <c r="B368" s="33">
        <f>(discharge_hospital!B369+discharge_hospital!H369+discharge_hospital!N369)/3+(discharge_TestKits!B369+discharge_TestKits!G369)/2+(discharge_PPE!B369+discharge_PPE!E369+discharge_PPE!H369+discharge_PPE!K369+discharge_PPE!N369+discharge_PPE!Q369+discharge_PPE!T369+discharge_PPE!W369)/8+(discharge_Packaging!B369+discharge_Packaging!F369)/2</f>
        <v>0</v>
      </c>
      <c r="C368" s="20">
        <f>(discharge_hospital!C369+discharge_hospital!I369+discharge_hospital!O369)/3+(discharge_TestKits!C369+discharge_TestKits!H369)/2</f>
        <v>0</v>
      </c>
      <c r="D368" s="20">
        <f>(discharge_hospital!D369+discharge_hospital!J369+discharge_hospital!P369)/3</f>
        <v>0</v>
      </c>
      <c r="E368" s="20">
        <f>(discharge_hospital!E369+discharge_hospital!K369+discharge_hospital!Q369)/3+(discharge_TestKits!D369+discharge_TestKits!I369)/2+(discharge_Packaging!C369+discharge_Packaging!G369)/2</f>
        <v>0</v>
      </c>
      <c r="F368" s="20">
        <f>(discharge_hospital!F369+discharge_hospital!L369+discharge_hospital!R369)/3+(discharge_Packaging!E369+discharge_Packaging!I369)/2</f>
        <v>0</v>
      </c>
      <c r="G368" s="34">
        <f>(discharge_hospital!G369+discharge_hospital!M369+discharge_hospital!S369)/3+(discharge_TestKits!F369+discharge_TestKits!K369)/2+(discharge_PPE!C369+discharge_PPE!F369+discharge_PPE!I369+discharge_PPE!L369+discharge_PPE!O369+discharge_PPE!R369+discharge_PPE!U369+discharge_PPE!X369)/8+(discharge_Packaging!D369+discharge_Packaging!H369)/2</f>
        <v>0</v>
      </c>
      <c r="H368" s="34">
        <f>(discharge_TestKits!E369+discharge_TestKits!J369)/2+(discharge_PPE!D369+discharge_PPE!G369+discharge_PPE!J369+discharge_PPE!M369+discharge_PPE!P369+discharge_PPE!S369+discharge_PPE!V369+discharge_PPE!Y369)/8</f>
        <v>0</v>
      </c>
    </row>
    <row r="369" spans="1:8" ht="15">
      <c r="A369" s="5" t="s">
        <v>566</v>
      </c>
      <c r="B369" s="33">
        <f>(discharge_hospital!B370+discharge_hospital!H370+discharge_hospital!N370)/3+(discharge_TestKits!B370+discharge_TestKits!G370)/2+(discharge_PPE!B370+discharge_PPE!E370+discharge_PPE!H370+discharge_PPE!K370+discharge_PPE!N370+discharge_PPE!Q370+discharge_PPE!T370+discharge_PPE!W370)/8+(discharge_Packaging!B370+discharge_Packaging!F370)/2</f>
        <v>9.1034157977208672</v>
      </c>
      <c r="C369" s="20">
        <f>(discharge_hospital!C370+discharge_hospital!I370+discharge_hospital!O370)/3+(discharge_TestKits!C370+discharge_TestKits!H370)/2</f>
        <v>3.2760160699770467E-2</v>
      </c>
      <c r="D369" s="20">
        <f>(discharge_hospital!D370+discharge_hospital!J370+discharge_hospital!P370)/3</f>
        <v>2.2136508587130614</v>
      </c>
      <c r="E369" s="20">
        <f>(discharge_hospital!E370+discharge_hospital!K370+discharge_hospital!Q370)/3+(discharge_TestKits!D370+discharge_TestKits!I370)/2+(discharge_Packaging!C370+discharge_Packaging!G370)/2</f>
        <v>3.4833943930470257</v>
      </c>
      <c r="F369" s="20">
        <f>(discharge_hospital!F370+discharge_hospital!L370+discharge_hospital!R370)/3+(discharge_Packaging!E370+discharge_Packaging!I370)/2</f>
        <v>1.3775004319263873</v>
      </c>
      <c r="G369" s="34">
        <f>(discharge_hospital!G370+discharge_hospital!M370+discharge_hospital!S370)/3+(discharge_TestKits!F370+discharge_TestKits!K370)/2+(discharge_PPE!C370+discharge_PPE!F370+discharge_PPE!I370+discharge_PPE!L370+discharge_PPE!O370+discharge_PPE!R370+discharge_PPE!U370+discharge_PPE!X370)/8+(discharge_Packaging!D370+discharge_Packaging!H370)/2</f>
        <v>1.820817070597234</v>
      </c>
      <c r="H369" s="34">
        <f>(discharge_TestKits!E370+discharge_TestKits!J370)/2+(discharge_PPE!D370+discharge_PPE!G370+discharge_PPE!J370+discharge_PPE!M370+discharge_PPE!P370+discharge_PPE!S370+discharge_PPE!V370+discharge_PPE!Y370)/8</f>
        <v>0.17529288273738891</v>
      </c>
    </row>
    <row r="370" spans="1:8" ht="15">
      <c r="A370" s="5" t="s">
        <v>567</v>
      </c>
      <c r="B370" s="33">
        <f>(discharge_hospital!B371+discharge_hospital!H371+discharge_hospital!N371)/3+(discharge_TestKits!B371+discharge_TestKits!G371)/2+(discharge_PPE!B371+discharge_PPE!E371+discharge_PPE!H371+discharge_PPE!K371+discharge_PPE!N371+discharge_PPE!Q371+discharge_PPE!T371+discharge_PPE!W371)/8+(discharge_Packaging!B371+discharge_Packaging!F371)/2</f>
        <v>1.1257767886929174E-2</v>
      </c>
      <c r="C370" s="20">
        <f>(discharge_hospital!C371+discharge_hospital!I371+discharge_hospital!O371)/3+(discharge_TestKits!C371+discharge_TestKits!H371)/2</f>
        <v>7.7504983294451296E-5</v>
      </c>
      <c r="D370" s="20">
        <f>(discharge_hospital!D371+discharge_hospital!J371+discharge_hospital!P371)/3</f>
        <v>5.2371224426107808E-3</v>
      </c>
      <c r="E370" s="20">
        <f>(discharge_hospital!E371+discharge_hospital!K371+discharge_hospital!Q371)/3+(discharge_TestKits!D371+discharge_TestKits!I371)/2+(discharge_Packaging!C371+discharge_Packaging!G371)/2</f>
        <v>1.8552418918049217E-3</v>
      </c>
      <c r="F370" s="20">
        <f>(discharge_hospital!F371+discharge_hospital!L371+discharge_hospital!R371)/3+(discharge_Packaging!E371+discharge_Packaging!I371)/2</f>
        <v>3.1570717276780524E-3</v>
      </c>
      <c r="G370" s="34">
        <f>(discharge_hospital!G371+discharge_hospital!M371+discharge_hospital!S371)/3+(discharge_TestKits!F371+discharge_TestKits!K371)/2+(discharge_PPE!C371+discharge_PPE!F371+discharge_PPE!I371+discharge_PPE!L371+discharge_PPE!O371+discharge_PPE!R371+discharge_PPE!U371+discharge_PPE!X371)/8+(discharge_Packaging!D371+discharge_Packaging!H371)/2</f>
        <v>9.1938458720247347E-4</v>
      </c>
      <c r="H370" s="34">
        <f>(discharge_TestKits!E371+discharge_TestKits!J371)/2+(discharge_PPE!D371+discharge_PPE!G371+discharge_PPE!J371+discharge_PPE!M371+discharge_PPE!P371+discharge_PPE!S371+discharge_PPE!V371+discharge_PPE!Y371)/8</f>
        <v>1.1442254338494054E-5</v>
      </c>
    </row>
    <row r="371" spans="1:8" ht="15">
      <c r="A371" s="5" t="s">
        <v>568</v>
      </c>
      <c r="B371" s="33">
        <f>(discharge_hospital!B372+discharge_hospital!H372+discharge_hospital!N372)/3+(discharge_TestKits!B372+discharge_TestKits!G372)/2+(discharge_PPE!B372+discharge_PPE!E372+discharge_PPE!H372+discharge_PPE!K372+discharge_PPE!N372+discharge_PPE!Q372+discharge_PPE!T372+discharge_PPE!W372)/8+(discharge_Packaging!B372+discharge_Packaging!F372)/2</f>
        <v>22.838348022783148</v>
      </c>
      <c r="C371" s="20">
        <f>(discharge_hospital!C372+discharge_hospital!I372+discharge_hospital!O372)/3+(discharge_TestKits!C372+discharge_TestKits!H372)/2</f>
        <v>0.1165000847916427</v>
      </c>
      <c r="D371" s="20">
        <f>(discharge_hospital!D372+discharge_hospital!J372+discharge_hospital!P372)/3</f>
        <v>6.784435743611243</v>
      </c>
      <c r="E371" s="20">
        <f>(discharge_hospital!E372+discharge_hospital!K372+discharge_hospital!Q372)/3+(discharge_TestKits!D372+discharge_TestKits!I372)/2+(discharge_Packaging!C372+discharge_Packaging!G372)/2</f>
        <v>2.281619806598024</v>
      </c>
      <c r="F371" s="20">
        <f>(discharge_hospital!F372+discharge_hospital!L372+discharge_hospital!R372)/3+(discharge_Packaging!E372+discharge_Packaging!I372)/2</f>
        <v>4.0878735453048725</v>
      </c>
      <c r="G371" s="34">
        <f>(discharge_hospital!G372+discharge_hospital!M372+discharge_hospital!S372)/3+(discharge_TestKits!F372+discharge_TestKits!K372)/2+(discharge_PPE!C372+discharge_PPE!F372+discharge_PPE!I372+discharge_PPE!L372+discharge_PPE!O372+discharge_PPE!R372+discharge_PPE!U372+discharge_PPE!X372)/8+(discharge_Packaging!D372+discharge_Packaging!H372)/2</f>
        <v>8.1667417634177824</v>
      </c>
      <c r="H371" s="34">
        <f>(discharge_TestKits!E372+discharge_TestKits!J372)/2+(discharge_PPE!D372+discharge_PPE!G372+discharge_PPE!J372+discharge_PPE!M372+discharge_PPE!P372+discharge_PPE!S372+discharge_PPE!V372+discharge_PPE!Y372)/8</f>
        <v>1.4011770790595828</v>
      </c>
    </row>
  </sheetData>
  <mergeCells count="2">
    <mergeCell ref="A1:A2"/>
    <mergeCell ref="B1:H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70"/>
  <sheetViews>
    <sheetView workbookViewId="0">
      <selection activeCell="D24" sqref="D24"/>
    </sheetView>
  </sheetViews>
  <sheetFormatPr defaultRowHeight="14.25"/>
  <cols>
    <col min="1" max="1" width="24.625" customWidth="1"/>
    <col min="2" max="13" width="11" bestFit="1" customWidth="1"/>
  </cols>
  <sheetData>
    <row r="1" spans="1:13" ht="30">
      <c r="A1" s="21" t="s">
        <v>581</v>
      </c>
      <c r="B1" s="22" t="s">
        <v>582</v>
      </c>
      <c r="C1" s="22" t="s">
        <v>583</v>
      </c>
      <c r="D1" s="22" t="s">
        <v>584</v>
      </c>
      <c r="E1" s="22" t="s">
        <v>585</v>
      </c>
      <c r="F1" s="22" t="s">
        <v>586</v>
      </c>
      <c r="G1" s="22" t="s">
        <v>587</v>
      </c>
      <c r="H1" s="22" t="s">
        <v>588</v>
      </c>
      <c r="I1" s="22" t="s">
        <v>589</v>
      </c>
      <c r="J1" s="22" t="s">
        <v>590</v>
      </c>
      <c r="K1" s="22" t="s">
        <v>591</v>
      </c>
      <c r="L1" s="22" t="s">
        <v>592</v>
      </c>
      <c r="M1" s="23" t="s">
        <v>593</v>
      </c>
    </row>
    <row r="2" spans="1:13" ht="15">
      <c r="A2" s="5" t="s">
        <v>4</v>
      </c>
      <c r="B2" s="24">
        <v>4.5943750338628897</v>
      </c>
      <c r="C2" s="24">
        <v>2.3067333426248902</v>
      </c>
      <c r="D2" s="24">
        <v>1.1696249984379401</v>
      </c>
      <c r="E2" s="24">
        <v>0.60406250910455095</v>
      </c>
      <c r="F2" s="24">
        <v>17.563529439051401</v>
      </c>
      <c r="G2" s="24">
        <v>113.488235024845</v>
      </c>
      <c r="H2" s="24">
        <v>136.19999990463299</v>
      </c>
      <c r="I2" s="24">
        <v>111.00999994278</v>
      </c>
      <c r="J2" s="24">
        <v>87.874999618530296</v>
      </c>
      <c r="K2" s="24">
        <v>60.910588460810096</v>
      </c>
      <c r="L2" s="24">
        <v>29.1676474248662</v>
      </c>
      <c r="M2" s="24">
        <v>9.26500002294779</v>
      </c>
    </row>
    <row r="3" spans="1:13" ht="15">
      <c r="A3" s="5" t="s">
        <v>8</v>
      </c>
      <c r="B3" s="24">
        <v>279.62976140561301</v>
      </c>
      <c r="C3" s="24">
        <v>200.258680465374</v>
      </c>
      <c r="D3" s="24">
        <v>188.77483352025399</v>
      </c>
      <c r="E3" s="24">
        <v>886.07360363006603</v>
      </c>
      <c r="F3" s="24">
        <v>2958.3987738426699</v>
      </c>
      <c r="G3" s="24">
        <v>1872.6958338419599</v>
      </c>
      <c r="H3" s="24">
        <v>1172.6081276751599</v>
      </c>
      <c r="I3" s="24">
        <v>897.59029502057001</v>
      </c>
      <c r="J3" s="24">
        <v>953.60058792777704</v>
      </c>
      <c r="K3" s="24">
        <v>1207.2241555918799</v>
      </c>
      <c r="L3" s="24">
        <v>937.32032029172206</v>
      </c>
      <c r="M3" s="24">
        <v>465.48454351010503</v>
      </c>
    </row>
    <row r="4" spans="1:13" ht="15">
      <c r="A4" s="5" t="s">
        <v>12</v>
      </c>
      <c r="B4" s="24">
        <v>133.36258918360701</v>
      </c>
      <c r="C4" s="24">
        <v>113.016406611392</v>
      </c>
      <c r="D4" s="24">
        <v>108.801275956003</v>
      </c>
      <c r="E4" s="24">
        <v>184.12211709273501</v>
      </c>
      <c r="F4" s="24">
        <v>731.21876237199103</v>
      </c>
      <c r="G4" s="24">
        <v>1892.8965107685799</v>
      </c>
      <c r="H4" s="24">
        <v>2511.4915601942298</v>
      </c>
      <c r="I4" s="24">
        <v>2259.0722689242002</v>
      </c>
      <c r="J4" s="24">
        <v>1417.9621983578299</v>
      </c>
      <c r="K4" s="24">
        <v>677.85560979069896</v>
      </c>
      <c r="L4" s="24">
        <v>269.70519818757703</v>
      </c>
      <c r="M4" s="24">
        <v>192.452599808976</v>
      </c>
    </row>
    <row r="5" spans="1:13" ht="15">
      <c r="A5" s="5" t="s">
        <v>14</v>
      </c>
      <c r="B5" s="24">
        <v>507.07234060353198</v>
      </c>
      <c r="C5" s="24">
        <v>665.63511377093403</v>
      </c>
      <c r="D5" s="24">
        <v>780.25719460673702</v>
      </c>
      <c r="E5" s="24">
        <v>678.78432429521899</v>
      </c>
      <c r="F5" s="24">
        <v>342.36880694860702</v>
      </c>
      <c r="G5" s="24">
        <v>240.28287234251499</v>
      </c>
      <c r="H5" s="24">
        <v>214.28585118260901</v>
      </c>
      <c r="I5" s="24">
        <v>207.50485309334701</v>
      </c>
      <c r="J5" s="24">
        <v>166.955584646642</v>
      </c>
      <c r="K5" s="24">
        <v>172.632673987027</v>
      </c>
      <c r="L5" s="24">
        <v>171.66789894542501</v>
      </c>
      <c r="M5" s="24">
        <v>304.00006910302199</v>
      </c>
    </row>
    <row r="6" spans="1:13" ht="15">
      <c r="A6" s="5" t="s">
        <v>16</v>
      </c>
      <c r="B6" s="24">
        <v>138625.03090659299</v>
      </c>
      <c r="C6" s="24">
        <v>163270.961538462</v>
      </c>
      <c r="D6" s="24">
        <v>189107.349072802</v>
      </c>
      <c r="E6" s="24">
        <v>215977.583276099</v>
      </c>
      <c r="F6" s="24">
        <v>234637.230597527</v>
      </c>
      <c r="G6" s="24">
        <v>233649.65195741801</v>
      </c>
      <c r="H6" s="24">
        <v>218123.83379120901</v>
      </c>
      <c r="I6" s="24">
        <v>189607.52558379099</v>
      </c>
      <c r="J6" s="24">
        <v>150703.533739698</v>
      </c>
      <c r="K6" s="24">
        <v>113906.30683379099</v>
      </c>
      <c r="L6" s="24">
        <v>105998.35737847201</v>
      </c>
      <c r="M6" s="24">
        <v>117822.496480082</v>
      </c>
    </row>
    <row r="7" spans="1:13" ht="15">
      <c r="A7" s="5" t="s">
        <v>19</v>
      </c>
      <c r="B7" s="24">
        <v>1800.1606252418401</v>
      </c>
      <c r="C7" s="24">
        <v>1210.55145320714</v>
      </c>
      <c r="D7" s="24">
        <v>1182.20296984521</v>
      </c>
      <c r="E7" s="24">
        <v>4110.9986412547496</v>
      </c>
      <c r="F7" s="24">
        <v>14073.108845648399</v>
      </c>
      <c r="G7" s="24">
        <v>15927.6224901431</v>
      </c>
      <c r="H7" s="24">
        <v>15631.3039025993</v>
      </c>
      <c r="I7" s="24">
        <v>19019.5666572357</v>
      </c>
      <c r="J7" s="24">
        <v>19715.095593604001</v>
      </c>
      <c r="K7" s="24">
        <v>14752.341043917901</v>
      </c>
      <c r="L7" s="24">
        <v>5385.2167078891598</v>
      </c>
      <c r="M7" s="24">
        <v>2402.7053947092199</v>
      </c>
    </row>
    <row r="8" spans="1:13" ht="15">
      <c r="A8" s="5" t="s">
        <v>21</v>
      </c>
      <c r="B8" s="24">
        <v>0.30934782941704198</v>
      </c>
      <c r="C8" s="24">
        <v>0</v>
      </c>
      <c r="D8" s="24">
        <v>0</v>
      </c>
      <c r="E8" s="24">
        <v>0</v>
      </c>
      <c r="F8" s="24">
        <v>198.367017523996</v>
      </c>
      <c r="G8" s="24">
        <v>3277.7103665259601</v>
      </c>
      <c r="H8" s="24">
        <v>926.52745443875699</v>
      </c>
      <c r="I8" s="24">
        <v>665.649998086398</v>
      </c>
      <c r="J8" s="24">
        <v>485.44424350926101</v>
      </c>
      <c r="K8" s="24">
        <v>83.073622848166806</v>
      </c>
      <c r="L8" s="24">
        <v>14.3302165808156</v>
      </c>
      <c r="M8" s="24">
        <v>3.0831886849647301</v>
      </c>
    </row>
    <row r="9" spans="1:13" ht="15">
      <c r="A9" s="5" t="s">
        <v>23</v>
      </c>
      <c r="B9" s="24">
        <v>0.349459459149354</v>
      </c>
      <c r="C9" s="24">
        <v>3.2361110449225301E-2</v>
      </c>
      <c r="D9" s="24">
        <v>4.85714290823255E-3</v>
      </c>
      <c r="E9" s="24">
        <v>2.9411766102866201E-5</v>
      </c>
      <c r="F9" s="24">
        <v>41.2289743187049</v>
      </c>
      <c r="G9" s="24">
        <v>1423.4146341463399</v>
      </c>
      <c r="H9" s="24">
        <v>856.42857142857099</v>
      </c>
      <c r="I9" s="24">
        <v>531.16666666666697</v>
      </c>
      <c r="J9" s="24">
        <v>267.78571428571399</v>
      </c>
      <c r="K9" s="24">
        <v>59.4880951472691</v>
      </c>
      <c r="L9" s="24">
        <v>17.432142791293899</v>
      </c>
      <c r="M9" s="24">
        <v>3.2104761864812601</v>
      </c>
    </row>
    <row r="10" spans="1:13" ht="15">
      <c r="A10" s="5" t="s">
        <v>25</v>
      </c>
      <c r="B10" s="24">
        <v>17.3748234922395</v>
      </c>
      <c r="C10" s="24">
        <v>20.1560714926038</v>
      </c>
      <c r="D10" s="24">
        <v>17.237857324736499</v>
      </c>
      <c r="E10" s="24">
        <v>9.5721143092427905</v>
      </c>
      <c r="F10" s="24">
        <v>293.01026472975201</v>
      </c>
      <c r="G10" s="24">
        <v>606.93874392302098</v>
      </c>
      <c r="H10" s="24">
        <v>246.46511627907</v>
      </c>
      <c r="I10" s="24">
        <v>135.180256214548</v>
      </c>
      <c r="J10" s="24">
        <v>140.800394261137</v>
      </c>
      <c r="K10" s="24">
        <v>71.075565441234701</v>
      </c>
      <c r="L10" s="24">
        <v>38.451470620491897</v>
      </c>
      <c r="M10" s="24">
        <v>26.989580777383601</v>
      </c>
    </row>
    <row r="11" spans="1:13" ht="15">
      <c r="A11" s="5" t="s">
        <v>27</v>
      </c>
      <c r="B11" s="24">
        <v>767.75938822428395</v>
      </c>
      <c r="C11" s="24">
        <v>923.43051757812498</v>
      </c>
      <c r="D11" s="24">
        <v>1092.9360934787301</v>
      </c>
      <c r="E11" s="24">
        <v>937.56334398057697</v>
      </c>
      <c r="F11" s="24">
        <v>590.50928480360199</v>
      </c>
      <c r="G11" s="24">
        <v>449.44593387179901</v>
      </c>
      <c r="H11" s="24">
        <v>463.05198635525198</v>
      </c>
      <c r="I11" s="24">
        <v>409.97387271457302</v>
      </c>
      <c r="J11" s="24">
        <v>336.307964748806</v>
      </c>
      <c r="K11" s="24">
        <v>339.49632397326798</v>
      </c>
      <c r="L11" s="24">
        <v>372.92898763020798</v>
      </c>
      <c r="M11" s="24">
        <v>572.37910715738894</v>
      </c>
    </row>
    <row r="12" spans="1:13" ht="15">
      <c r="A12" s="5" t="s">
        <v>29</v>
      </c>
      <c r="B12" s="24">
        <v>12.3833333651225</v>
      </c>
      <c r="C12" s="24">
        <v>4.5666666030883798</v>
      </c>
      <c r="D12" s="24">
        <v>3.28333334128062</v>
      </c>
      <c r="E12" s="24">
        <v>2.8999999761581399</v>
      </c>
      <c r="F12" s="24">
        <v>4.4833333492279097</v>
      </c>
      <c r="G12" s="24">
        <v>16.899999976158099</v>
      </c>
      <c r="H12" s="24">
        <v>56.75</v>
      </c>
      <c r="I12" s="24">
        <v>53.5</v>
      </c>
      <c r="J12" s="24">
        <v>93.1666666666667</v>
      </c>
      <c r="K12" s="24">
        <v>33.883333365122503</v>
      </c>
      <c r="L12" s="24">
        <v>22.25</v>
      </c>
      <c r="M12" s="24">
        <v>11.9166666666667</v>
      </c>
    </row>
    <row r="13" spans="1:13" ht="15">
      <c r="A13" s="5" t="s">
        <v>32</v>
      </c>
      <c r="B13" s="24">
        <v>24.8717332387886</v>
      </c>
      <c r="C13" s="24">
        <v>62.179655165324199</v>
      </c>
      <c r="D13" s="24">
        <v>25.5137494205389</v>
      </c>
      <c r="E13" s="24">
        <v>18.062206605240601</v>
      </c>
      <c r="F13" s="24">
        <v>10.051299902234099</v>
      </c>
      <c r="G13" s="24">
        <v>14.8354519839218</v>
      </c>
      <c r="H13" s="24">
        <v>1.27674192026813</v>
      </c>
      <c r="I13" s="24">
        <v>2.2879354570796999</v>
      </c>
      <c r="J13" s="24">
        <v>0.10277419415633</v>
      </c>
      <c r="K13" s="24">
        <v>0.14322580192838899</v>
      </c>
      <c r="L13" s="24">
        <v>2.2516128516966299E-2</v>
      </c>
      <c r="M13" s="24">
        <v>11.634419543428301</v>
      </c>
    </row>
    <row r="14" spans="1:13" ht="15">
      <c r="A14" s="5" t="s">
        <v>36</v>
      </c>
      <c r="B14" s="24">
        <v>67.375</v>
      </c>
      <c r="C14" s="24">
        <v>63.375</v>
      </c>
      <c r="D14" s="24">
        <v>53</v>
      </c>
      <c r="E14" s="24">
        <v>35</v>
      </c>
      <c r="F14" s="24">
        <v>25.125</v>
      </c>
      <c r="G14" s="24">
        <v>13.8250000476837</v>
      </c>
      <c r="H14" s="24">
        <v>7.6749999523162797</v>
      </c>
      <c r="I14" s="24">
        <v>7.8500000238418597</v>
      </c>
      <c r="J14" s="24">
        <v>12.2000000476837</v>
      </c>
      <c r="K14" s="24">
        <v>23.875</v>
      </c>
      <c r="L14" s="24">
        <v>22.875</v>
      </c>
      <c r="M14" s="24">
        <v>32.5</v>
      </c>
    </row>
    <row r="15" spans="1:13" ht="15">
      <c r="A15" s="5" t="s">
        <v>40</v>
      </c>
      <c r="B15" s="24">
        <v>1640.2916666666699</v>
      </c>
      <c r="C15" s="24">
        <v>1465.22727272727</v>
      </c>
      <c r="D15" s="24">
        <v>1268.95454545455</v>
      </c>
      <c r="E15" s="24">
        <v>1589.8333333333301</v>
      </c>
      <c r="F15" s="24">
        <v>1874.52</v>
      </c>
      <c r="G15" s="24">
        <v>1885.375</v>
      </c>
      <c r="H15" s="24">
        <v>1741.5416666666699</v>
      </c>
      <c r="I15" s="24">
        <v>1885</v>
      </c>
      <c r="J15" s="24">
        <v>1880.04</v>
      </c>
      <c r="K15" s="24">
        <v>2062.96</v>
      </c>
      <c r="L15" s="24">
        <v>2070.92</v>
      </c>
      <c r="M15" s="24">
        <v>1849.68</v>
      </c>
    </row>
    <row r="16" spans="1:13" ht="15">
      <c r="A16" s="5" t="s">
        <v>43</v>
      </c>
      <c r="B16" s="24">
        <v>96.221800340924901</v>
      </c>
      <c r="C16" s="24">
        <v>68.819342803955095</v>
      </c>
      <c r="D16" s="24">
        <v>54.304400089808901</v>
      </c>
      <c r="E16" s="24">
        <v>77.995485687255893</v>
      </c>
      <c r="F16" s="24">
        <v>517.43160051618304</v>
      </c>
      <c r="G16" s="24">
        <v>549.69808436802498</v>
      </c>
      <c r="H16" s="24">
        <v>305.155314993351</v>
      </c>
      <c r="I16" s="24">
        <v>228.02215526415</v>
      </c>
      <c r="J16" s="24">
        <v>221.934530258179</v>
      </c>
      <c r="K16" s="24">
        <v>251.16469717025799</v>
      </c>
      <c r="L16" s="24">
        <v>239.93364063898699</v>
      </c>
      <c r="M16" s="24">
        <v>155.16728559221499</v>
      </c>
    </row>
    <row r="17" spans="1:13" ht="15">
      <c r="A17" s="5" t="s">
        <v>44</v>
      </c>
      <c r="B17" s="24">
        <v>125.869057686098</v>
      </c>
      <c r="C17" s="24">
        <v>82.2635995188067</v>
      </c>
      <c r="D17" s="24">
        <v>59.353098346341</v>
      </c>
      <c r="E17" s="24">
        <v>49.071574426466398</v>
      </c>
      <c r="F17" s="24">
        <v>473.63354446148099</v>
      </c>
      <c r="G17" s="24">
        <v>2132.5372987944502</v>
      </c>
      <c r="H17" s="24">
        <v>1130.0792061942</v>
      </c>
      <c r="I17" s="24">
        <v>757.25227050781302</v>
      </c>
      <c r="J17" s="24">
        <v>745.69651285807299</v>
      </c>
      <c r="K17" s="24">
        <v>722.58017656879997</v>
      </c>
      <c r="L17" s="24">
        <v>471.254836543914</v>
      </c>
      <c r="M17" s="24">
        <v>225.95843358193699</v>
      </c>
    </row>
    <row r="18" spans="1:13" ht="15">
      <c r="A18" s="5" t="s">
        <v>46</v>
      </c>
      <c r="B18" s="24">
        <v>1181</v>
      </c>
      <c r="C18" s="24">
        <v>1184</v>
      </c>
      <c r="D18" s="24">
        <v>1077.80952380952</v>
      </c>
      <c r="E18" s="24">
        <v>973.40909090909099</v>
      </c>
      <c r="F18" s="24">
        <v>885.13636363636397</v>
      </c>
      <c r="G18" s="24">
        <v>767.63636363636397</v>
      </c>
      <c r="H18" s="24">
        <v>651.31818181818198</v>
      </c>
      <c r="I18" s="24">
        <v>601.90909090909099</v>
      </c>
      <c r="J18" s="24">
        <v>597.04545454545496</v>
      </c>
      <c r="K18" s="24">
        <v>633.27272727272702</v>
      </c>
      <c r="L18" s="24">
        <v>853.31818181818198</v>
      </c>
      <c r="M18" s="24">
        <v>1029.3636363636399</v>
      </c>
    </row>
    <row r="19" spans="1:13" ht="15">
      <c r="A19" s="5" t="s">
        <v>48</v>
      </c>
      <c r="B19" s="24">
        <v>110.87959489368301</v>
      </c>
      <c r="C19" s="24">
        <v>78.239142735799206</v>
      </c>
      <c r="D19" s="24">
        <v>62.935044436984597</v>
      </c>
      <c r="E19" s="24">
        <v>64.728872218030602</v>
      </c>
      <c r="F19" s="24">
        <v>853.14088555269495</v>
      </c>
      <c r="G19" s="24">
        <v>1997.28934236852</v>
      </c>
      <c r="H19" s="24">
        <v>748.82376297660505</v>
      </c>
      <c r="I19" s="24">
        <v>518.97534710427999</v>
      </c>
      <c r="J19" s="24">
        <v>525.40928185504401</v>
      </c>
      <c r="K19" s="24">
        <v>570.040814776753</v>
      </c>
      <c r="L19" s="24">
        <v>351.99935840425002</v>
      </c>
      <c r="M19" s="24">
        <v>184.48850032261399</v>
      </c>
    </row>
    <row r="20" spans="1:13" ht="15">
      <c r="A20" s="5" t="s">
        <v>49</v>
      </c>
      <c r="B20" s="25" t="s">
        <v>580</v>
      </c>
      <c r="C20" s="25" t="s">
        <v>580</v>
      </c>
      <c r="D20" s="25" t="s">
        <v>580</v>
      </c>
      <c r="E20" s="25" t="s">
        <v>580</v>
      </c>
      <c r="F20" s="25" t="s">
        <v>580</v>
      </c>
      <c r="G20" s="25" t="s">
        <v>580</v>
      </c>
      <c r="H20" s="25" t="s">
        <v>580</v>
      </c>
      <c r="I20" s="25" t="s">
        <v>580</v>
      </c>
      <c r="J20" s="25" t="s">
        <v>580</v>
      </c>
      <c r="K20" s="25" t="s">
        <v>580</v>
      </c>
      <c r="L20" s="25" t="s">
        <v>580</v>
      </c>
      <c r="M20" s="25" t="s">
        <v>580</v>
      </c>
    </row>
    <row r="21" spans="1:13" ht="15">
      <c r="A21" s="5" t="s">
        <v>50</v>
      </c>
      <c r="B21" s="24">
        <v>71.123684192958606</v>
      </c>
      <c r="C21" s="24">
        <v>62.7605264061376</v>
      </c>
      <c r="D21" s="24">
        <v>57.507894741861399</v>
      </c>
      <c r="E21" s="24">
        <v>68.786842035619799</v>
      </c>
      <c r="F21" s="24">
        <v>92.3263156288549</v>
      </c>
      <c r="G21" s="24">
        <v>196.697368621826</v>
      </c>
      <c r="H21" s="24">
        <v>232.592105112578</v>
      </c>
      <c r="I21" s="24">
        <v>324.57368409006199</v>
      </c>
      <c r="J21" s="24">
        <v>777.22368424817103</v>
      </c>
      <c r="K21" s="24">
        <v>842.14210526566796</v>
      </c>
      <c r="L21" s="24">
        <v>318.697368421053</v>
      </c>
      <c r="M21" s="24">
        <v>111.71842108274799</v>
      </c>
    </row>
    <row r="22" spans="1:13" ht="15">
      <c r="A22" s="5" t="s">
        <v>54</v>
      </c>
      <c r="B22" s="25" t="s">
        <v>580</v>
      </c>
      <c r="C22" s="25" t="s">
        <v>580</v>
      </c>
      <c r="D22" s="25" t="s">
        <v>580</v>
      </c>
      <c r="E22" s="25" t="s">
        <v>580</v>
      </c>
      <c r="F22" s="25" t="s">
        <v>580</v>
      </c>
      <c r="G22" s="25" t="s">
        <v>580</v>
      </c>
      <c r="H22" s="25" t="s">
        <v>580</v>
      </c>
      <c r="I22" s="25" t="s">
        <v>580</v>
      </c>
      <c r="J22" s="25" t="s">
        <v>580</v>
      </c>
      <c r="K22" s="25" t="s">
        <v>580</v>
      </c>
      <c r="L22" s="25" t="s">
        <v>580</v>
      </c>
      <c r="M22" s="25" t="s">
        <v>580</v>
      </c>
    </row>
    <row r="23" spans="1:13" ht="15">
      <c r="A23" s="5" t="s">
        <v>58</v>
      </c>
      <c r="B23" s="25" t="s">
        <v>580</v>
      </c>
      <c r="C23" s="25" t="s">
        <v>580</v>
      </c>
      <c r="D23" s="25" t="s">
        <v>580</v>
      </c>
      <c r="E23" s="25" t="s">
        <v>580</v>
      </c>
      <c r="F23" s="25" t="s">
        <v>580</v>
      </c>
      <c r="G23" s="25" t="s">
        <v>580</v>
      </c>
      <c r="H23" s="25" t="s">
        <v>580</v>
      </c>
      <c r="I23" s="25" t="s">
        <v>580</v>
      </c>
      <c r="J23" s="25" t="s">
        <v>580</v>
      </c>
      <c r="K23" s="25" t="s">
        <v>580</v>
      </c>
      <c r="L23" s="25" t="s">
        <v>580</v>
      </c>
      <c r="M23" s="25" t="s">
        <v>580</v>
      </c>
    </row>
    <row r="24" spans="1:13" ht="15">
      <c r="A24" s="5" t="s">
        <v>61</v>
      </c>
      <c r="B24" s="24">
        <v>423.618428475516</v>
      </c>
      <c r="C24" s="24">
        <v>559.50837140764497</v>
      </c>
      <c r="D24" s="24">
        <v>973.33271440778503</v>
      </c>
      <c r="E24" s="24">
        <v>1939.93714250837</v>
      </c>
      <c r="F24" s="24">
        <v>2942.89963785807</v>
      </c>
      <c r="G24" s="24">
        <v>3176.52686225043</v>
      </c>
      <c r="H24" s="24">
        <v>1627.82616509332</v>
      </c>
      <c r="I24" s="24">
        <v>1397.3297492133199</v>
      </c>
      <c r="J24" s="24">
        <v>1089.0388887193501</v>
      </c>
      <c r="K24" s="24">
        <v>672.66486104329397</v>
      </c>
      <c r="L24" s="24">
        <v>539.08241653442406</v>
      </c>
      <c r="M24" s="24">
        <v>420.12097210354301</v>
      </c>
    </row>
    <row r="25" spans="1:13" ht="15">
      <c r="A25" s="5" t="s">
        <v>64</v>
      </c>
      <c r="B25" s="24">
        <v>834.22222222222194</v>
      </c>
      <c r="C25" s="24">
        <v>1013.55555555556</v>
      </c>
      <c r="D25" s="24">
        <v>751</v>
      </c>
      <c r="E25" s="24">
        <v>535.66666666666697</v>
      </c>
      <c r="F25" s="24">
        <v>238.666666666667</v>
      </c>
      <c r="G25" s="24">
        <v>178.888888888889</v>
      </c>
      <c r="H25" s="24">
        <v>74.1111111111111</v>
      </c>
      <c r="I25" s="24">
        <v>35.5555555555556</v>
      </c>
      <c r="J25" s="24">
        <v>47.1111111111111</v>
      </c>
      <c r="K25" s="24">
        <v>60.7777777777778</v>
      </c>
      <c r="L25" s="24">
        <v>174.555555555556</v>
      </c>
      <c r="M25" s="24">
        <v>431.66666666666703</v>
      </c>
    </row>
    <row r="26" spans="1:13" ht="15">
      <c r="A26" s="5" t="s">
        <v>66</v>
      </c>
      <c r="B26" s="24">
        <v>377.65517241379303</v>
      </c>
      <c r="C26" s="24">
        <v>263.5</v>
      </c>
      <c r="D26" s="24">
        <v>248.241379310345</v>
      </c>
      <c r="E26" s="24">
        <v>366.931034482759</v>
      </c>
      <c r="F26" s="24">
        <v>1114.8275862068999</v>
      </c>
      <c r="G26" s="24">
        <v>1599.1428571428601</v>
      </c>
      <c r="H26" s="24">
        <v>1848.4642857142901</v>
      </c>
      <c r="I26" s="24">
        <v>1595.8518518518499</v>
      </c>
      <c r="J26" s="24">
        <v>1298.3928571428601</v>
      </c>
      <c r="K26" s="24">
        <v>1624.25</v>
      </c>
      <c r="L26" s="24">
        <v>1038.7857142857099</v>
      </c>
      <c r="M26" s="24">
        <v>744.96551724137896</v>
      </c>
    </row>
    <row r="27" spans="1:13" ht="15">
      <c r="A27" s="5" t="s">
        <v>67</v>
      </c>
      <c r="B27" s="24">
        <v>3.3528936126447699</v>
      </c>
      <c r="C27" s="24">
        <v>1.07778723553774</v>
      </c>
      <c r="D27" s="24">
        <v>1.1022127785898299</v>
      </c>
      <c r="E27" s="24">
        <v>1.11893617599568</v>
      </c>
      <c r="F27" s="24">
        <v>2.59046808836308</v>
      </c>
      <c r="G27" s="24">
        <v>18.305234215361001</v>
      </c>
      <c r="H27" s="24">
        <v>64.242553107282006</v>
      </c>
      <c r="I27" s="24">
        <v>81.760511991712804</v>
      </c>
      <c r="J27" s="24">
        <v>43.382111263275199</v>
      </c>
      <c r="K27" s="24">
        <v>16.528844467798901</v>
      </c>
      <c r="L27" s="24">
        <v>5.4931555483076302</v>
      </c>
      <c r="M27" s="24">
        <v>1.93157778647211</v>
      </c>
    </row>
    <row r="28" spans="1:13" ht="15">
      <c r="A28" s="5" t="s">
        <v>68</v>
      </c>
      <c r="B28" s="24">
        <v>36</v>
      </c>
      <c r="C28" s="24">
        <v>33</v>
      </c>
      <c r="D28" s="24">
        <v>27</v>
      </c>
      <c r="E28" s="24">
        <v>30</v>
      </c>
      <c r="F28" s="24">
        <v>39</v>
      </c>
      <c r="G28" s="24">
        <v>898</v>
      </c>
      <c r="H28" s="24">
        <v>1646</v>
      </c>
      <c r="I28" s="24">
        <v>3049</v>
      </c>
      <c r="J28" s="24">
        <v>1724</v>
      </c>
      <c r="K28" s="24">
        <v>436</v>
      </c>
      <c r="L28" s="24">
        <v>114</v>
      </c>
      <c r="M28" s="24">
        <v>61</v>
      </c>
    </row>
    <row r="29" spans="1:13" ht="15">
      <c r="A29" s="5" t="s">
        <v>71</v>
      </c>
      <c r="B29" s="24">
        <v>212.10745708465601</v>
      </c>
      <c r="C29" s="24">
        <v>240.311283950806</v>
      </c>
      <c r="D29" s="24">
        <v>264.81006184577899</v>
      </c>
      <c r="E29" s="24">
        <v>259.13360959053</v>
      </c>
      <c r="F29" s="24">
        <v>403.73069280624401</v>
      </c>
      <c r="G29" s="24">
        <v>326.62367427825899</v>
      </c>
      <c r="H29" s="24">
        <v>161.76883042460699</v>
      </c>
      <c r="I29" s="24">
        <v>83.151978781728999</v>
      </c>
      <c r="J29" s="24">
        <v>102.9791060072</v>
      </c>
      <c r="K29" s="24">
        <v>146.370723018646</v>
      </c>
      <c r="L29" s="24">
        <v>169.54478192329401</v>
      </c>
      <c r="M29" s="24">
        <v>202.239398155212</v>
      </c>
    </row>
    <row r="30" spans="1:13" ht="15">
      <c r="A30" s="5" t="s">
        <v>72</v>
      </c>
      <c r="B30" s="24">
        <v>676.33952181767199</v>
      </c>
      <c r="C30" s="24">
        <v>1217.5479800278599</v>
      </c>
      <c r="D30" s="24">
        <v>782.13526099844796</v>
      </c>
      <c r="E30" s="24">
        <v>302.37974519760201</v>
      </c>
      <c r="F30" s="24">
        <v>101.766603531746</v>
      </c>
      <c r="G30" s="24">
        <v>47.4138239547257</v>
      </c>
      <c r="H30" s="24">
        <v>29.8918467153532</v>
      </c>
      <c r="I30" s="24">
        <v>15.637384936600499</v>
      </c>
      <c r="J30" s="24">
        <v>9.1631214237082492</v>
      </c>
      <c r="K30" s="24">
        <v>11.758483291811901</v>
      </c>
      <c r="L30" s="24">
        <v>36.188586675903501</v>
      </c>
      <c r="M30" s="24">
        <v>133.85392239174001</v>
      </c>
    </row>
    <row r="31" spans="1:13" ht="15">
      <c r="A31" s="5" t="s">
        <v>73</v>
      </c>
      <c r="B31" s="24">
        <v>201.5</v>
      </c>
      <c r="C31" s="24">
        <v>927.5</v>
      </c>
      <c r="D31" s="24">
        <v>1363.5</v>
      </c>
      <c r="E31" s="24">
        <v>496</v>
      </c>
      <c r="F31" s="24">
        <v>199</v>
      </c>
      <c r="G31" s="24">
        <v>129.5</v>
      </c>
      <c r="H31" s="24">
        <v>116.75</v>
      </c>
      <c r="I31" s="24">
        <v>121</v>
      </c>
      <c r="J31" s="24">
        <v>136.5</v>
      </c>
      <c r="K31" s="24">
        <v>114</v>
      </c>
      <c r="L31" s="24">
        <v>108</v>
      </c>
      <c r="M31" s="24">
        <v>85.5</v>
      </c>
    </row>
    <row r="32" spans="1:13" ht="15">
      <c r="A32" s="5" t="s">
        <v>74</v>
      </c>
      <c r="B32" s="25" t="s">
        <v>580</v>
      </c>
      <c r="C32" s="25" t="s">
        <v>580</v>
      </c>
      <c r="D32" s="25" t="s">
        <v>580</v>
      </c>
      <c r="E32" s="25" t="s">
        <v>580</v>
      </c>
      <c r="F32" s="25" t="s">
        <v>580</v>
      </c>
      <c r="G32" s="25" t="s">
        <v>580</v>
      </c>
      <c r="H32" s="25" t="s">
        <v>580</v>
      </c>
      <c r="I32" s="25" t="s">
        <v>580</v>
      </c>
      <c r="J32" s="25" t="s">
        <v>580</v>
      </c>
      <c r="K32" s="25" t="s">
        <v>580</v>
      </c>
      <c r="L32" s="25" t="s">
        <v>580</v>
      </c>
      <c r="M32" s="25" t="s">
        <v>580</v>
      </c>
    </row>
    <row r="33" spans="1:13" ht="15">
      <c r="A33" s="5" t="s">
        <v>76</v>
      </c>
      <c r="B33" s="24">
        <v>91.692592232315604</v>
      </c>
      <c r="C33" s="24">
        <v>144.699999632659</v>
      </c>
      <c r="D33" s="24">
        <v>159.211110432943</v>
      </c>
      <c r="E33" s="24">
        <v>72.243703700878001</v>
      </c>
      <c r="F33" s="24">
        <v>31.1048149532742</v>
      </c>
      <c r="G33" s="24">
        <v>18.421851829246201</v>
      </c>
      <c r="H33" s="24">
        <v>13.631481488545701</v>
      </c>
      <c r="I33" s="24">
        <v>10.814444488949199</v>
      </c>
      <c r="J33" s="24">
        <v>9.7522222907454896</v>
      </c>
      <c r="K33" s="24">
        <v>11.492222273791301</v>
      </c>
      <c r="L33" s="24">
        <v>19.413703847814499</v>
      </c>
      <c r="M33" s="24">
        <v>34.0774075543439</v>
      </c>
    </row>
    <row r="34" spans="1:13" ht="15">
      <c r="A34" s="5" t="s">
        <v>78</v>
      </c>
      <c r="B34" s="24">
        <v>180.63987915604201</v>
      </c>
      <c r="C34" s="24">
        <v>237.24960652104099</v>
      </c>
      <c r="D34" s="24">
        <v>262.47822938142002</v>
      </c>
      <c r="E34" s="24">
        <v>217.12971859213701</v>
      </c>
      <c r="F34" s="24">
        <v>130.56767085241901</v>
      </c>
      <c r="G34" s="24">
        <v>96.821793191226902</v>
      </c>
      <c r="H34" s="24">
        <v>95.010045769773896</v>
      </c>
      <c r="I34" s="24">
        <v>94.874759197235093</v>
      </c>
      <c r="J34" s="24">
        <v>87.722362745375904</v>
      </c>
      <c r="K34" s="24">
        <v>66.680409914181595</v>
      </c>
      <c r="L34" s="24">
        <v>80.447939130994996</v>
      </c>
      <c r="M34" s="24">
        <v>123.040074948911</v>
      </c>
    </row>
    <row r="35" spans="1:13" ht="15">
      <c r="A35" s="5" t="s">
        <v>79</v>
      </c>
      <c r="B35" s="24">
        <v>257.60000000000002</v>
      </c>
      <c r="C35" s="24">
        <v>160.6</v>
      </c>
      <c r="D35" s="24">
        <v>36</v>
      </c>
      <c r="E35" s="24">
        <v>13</v>
      </c>
      <c r="F35" s="24">
        <v>7.6</v>
      </c>
      <c r="G35" s="24">
        <v>38.4</v>
      </c>
      <c r="H35" s="24">
        <v>341</v>
      </c>
      <c r="I35" s="24">
        <v>536.6</v>
      </c>
      <c r="J35" s="24">
        <v>505</v>
      </c>
      <c r="K35" s="24">
        <v>391.6</v>
      </c>
      <c r="L35" s="24">
        <v>415</v>
      </c>
      <c r="M35" s="24">
        <v>226.2</v>
      </c>
    </row>
    <row r="36" spans="1:13" ht="15">
      <c r="A36" s="5" t="s">
        <v>80</v>
      </c>
      <c r="B36" s="24">
        <v>41.572221994400003</v>
      </c>
      <c r="C36" s="24">
        <v>24.866666615009301</v>
      </c>
      <c r="D36" s="24">
        <v>38.2566666007042</v>
      </c>
      <c r="E36" s="24">
        <v>43.022222101688399</v>
      </c>
      <c r="F36" s="24">
        <v>71.183333370420698</v>
      </c>
      <c r="G36" s="24">
        <v>172.78888882531101</v>
      </c>
      <c r="H36" s="24">
        <v>185.71111117468899</v>
      </c>
      <c r="I36" s="24">
        <v>256.24722237057199</v>
      </c>
      <c r="J36" s="24">
        <v>482.58333333333297</v>
      </c>
      <c r="K36" s="24">
        <v>430.38888888888903</v>
      </c>
      <c r="L36" s="24">
        <v>220.497222476535</v>
      </c>
      <c r="M36" s="24">
        <v>100.980555428399</v>
      </c>
    </row>
    <row r="37" spans="1:13" ht="15">
      <c r="A37" s="5" t="s">
        <v>81</v>
      </c>
      <c r="B37" s="24">
        <v>14.32</v>
      </c>
      <c r="C37" s="24">
        <v>6.5</v>
      </c>
      <c r="D37" s="24">
        <v>6.14</v>
      </c>
      <c r="E37" s="24">
        <v>11.78</v>
      </c>
      <c r="F37" s="24">
        <v>19.02</v>
      </c>
      <c r="G37" s="24">
        <v>59.9</v>
      </c>
      <c r="H37" s="24">
        <v>61.7</v>
      </c>
      <c r="I37" s="24">
        <v>84.3</v>
      </c>
      <c r="J37" s="24">
        <v>123.8</v>
      </c>
      <c r="K37" s="24">
        <v>102.8</v>
      </c>
      <c r="L37" s="24">
        <v>51.4</v>
      </c>
      <c r="M37" s="24">
        <v>27.8</v>
      </c>
    </row>
    <row r="38" spans="1:13" ht="15">
      <c r="A38" s="5" t="s">
        <v>83</v>
      </c>
      <c r="B38" s="24">
        <v>236.81031799316401</v>
      </c>
      <c r="C38" s="24">
        <v>242.30868317864201</v>
      </c>
      <c r="D38" s="24">
        <v>149.41602702574301</v>
      </c>
      <c r="E38" s="24">
        <v>164.947395498102</v>
      </c>
      <c r="F38" s="24">
        <v>377.72602844238298</v>
      </c>
      <c r="G38" s="24">
        <v>729.22640211126804</v>
      </c>
      <c r="H38" s="24">
        <v>585.70935341481402</v>
      </c>
      <c r="I38" s="24">
        <v>886.58624301867496</v>
      </c>
      <c r="J38" s="24">
        <v>1265.60699235723</v>
      </c>
      <c r="K38" s="24">
        <v>1770.2064246917</v>
      </c>
      <c r="L38" s="24">
        <v>1032.44205740596</v>
      </c>
      <c r="M38" s="24">
        <v>377.13893701789101</v>
      </c>
    </row>
    <row r="39" spans="1:13" ht="15">
      <c r="A39" s="5" t="s">
        <v>86</v>
      </c>
      <c r="B39" s="24">
        <v>35.3333333333333</v>
      </c>
      <c r="C39" s="24">
        <v>96.8333333333333</v>
      </c>
      <c r="D39" s="24">
        <v>31</v>
      </c>
      <c r="E39" s="24">
        <v>25.5666666030884</v>
      </c>
      <c r="F39" s="24">
        <v>15.1333332061768</v>
      </c>
      <c r="G39" s="24">
        <v>4.6666665871938102</v>
      </c>
      <c r="H39" s="24">
        <v>1.72666668891907</v>
      </c>
      <c r="I39" s="24">
        <v>2.4333333571751901</v>
      </c>
      <c r="J39" s="24">
        <v>8.1500000953674299</v>
      </c>
      <c r="K39" s="24">
        <v>29.450000047683702</v>
      </c>
      <c r="L39" s="24">
        <v>26</v>
      </c>
      <c r="M39" s="24">
        <v>31</v>
      </c>
    </row>
    <row r="40" spans="1:13" ht="15">
      <c r="A40" s="5" t="s">
        <v>88</v>
      </c>
      <c r="B40" s="24">
        <v>83.150000333785997</v>
      </c>
      <c r="C40" s="24">
        <v>139.01250028610201</v>
      </c>
      <c r="D40" s="24">
        <v>187.02500057220499</v>
      </c>
      <c r="E40" s="24">
        <v>167.312500953674</v>
      </c>
      <c r="F40" s="24">
        <v>96.75</v>
      </c>
      <c r="G40" s="24">
        <v>72.925000190734906</v>
      </c>
      <c r="H40" s="24">
        <v>50.962499618530302</v>
      </c>
      <c r="I40" s="24">
        <v>34.4000004529953</v>
      </c>
      <c r="J40" s="24">
        <v>27.600000023841901</v>
      </c>
      <c r="K40" s="24">
        <v>38.700000166892998</v>
      </c>
      <c r="L40" s="24">
        <v>24.137499868869799</v>
      </c>
      <c r="M40" s="24">
        <v>55.487499713897698</v>
      </c>
    </row>
    <row r="41" spans="1:13" ht="15">
      <c r="A41" s="5" t="s">
        <v>89</v>
      </c>
      <c r="B41" s="24">
        <v>21.3757073586447</v>
      </c>
      <c r="C41" s="24">
        <v>14.1009789684363</v>
      </c>
      <c r="D41" s="24">
        <v>14.3886030180412</v>
      </c>
      <c r="E41" s="24">
        <v>19.8990613920935</v>
      </c>
      <c r="F41" s="24">
        <v>31.428710320900201</v>
      </c>
      <c r="G41" s="24">
        <v>60.400744224416798</v>
      </c>
      <c r="H41" s="24">
        <v>69.310206594138293</v>
      </c>
      <c r="I41" s="24">
        <v>76.137439727783203</v>
      </c>
      <c r="J41" s="24">
        <v>71.666460234543393</v>
      </c>
      <c r="K41" s="24">
        <v>74.100547116378294</v>
      </c>
      <c r="L41" s="24">
        <v>67.219684370632805</v>
      </c>
      <c r="M41" s="24">
        <v>37.805140006131097</v>
      </c>
    </row>
    <row r="42" spans="1:13" ht="15">
      <c r="A42" s="5" t="s">
        <v>90</v>
      </c>
      <c r="B42" s="24">
        <v>283.59803680419901</v>
      </c>
      <c r="C42" s="24">
        <v>253.314796238729</v>
      </c>
      <c r="D42" s="24">
        <v>231.50912228436499</v>
      </c>
      <c r="E42" s="24">
        <v>227.933779288029</v>
      </c>
      <c r="F42" s="24">
        <v>575.26447277534305</v>
      </c>
      <c r="G42" s="24">
        <v>686.33319501179005</v>
      </c>
      <c r="H42" s="24">
        <v>677.53036131341798</v>
      </c>
      <c r="I42" s="24">
        <v>695.40493431091295</v>
      </c>
      <c r="J42" s="24">
        <v>695.73209315170504</v>
      </c>
      <c r="K42" s="24">
        <v>604.27111016250205</v>
      </c>
      <c r="L42" s="24">
        <v>496.00670972282501</v>
      </c>
      <c r="M42" s="24">
        <v>361.09172625419399</v>
      </c>
    </row>
    <row r="43" spans="1:13" ht="15">
      <c r="A43" s="5" t="s">
        <v>92</v>
      </c>
      <c r="B43" s="24">
        <v>1379.32</v>
      </c>
      <c r="C43" s="24">
        <v>1353.95</v>
      </c>
      <c r="D43" s="24">
        <v>1263.58</v>
      </c>
      <c r="E43" s="24">
        <v>1308.26</v>
      </c>
      <c r="F43" s="24">
        <v>2453.0500000000002</v>
      </c>
      <c r="G43" s="24">
        <v>3466</v>
      </c>
      <c r="H43" s="24">
        <v>2465.7399999999998</v>
      </c>
      <c r="I43" s="24">
        <v>1935.74</v>
      </c>
      <c r="J43" s="24">
        <v>1690.53</v>
      </c>
      <c r="K43" s="24">
        <v>1826.84</v>
      </c>
      <c r="L43" s="24">
        <v>1678.68</v>
      </c>
      <c r="M43" s="24">
        <v>1514.16</v>
      </c>
    </row>
    <row r="44" spans="1:13" ht="15">
      <c r="A44" s="5" t="s">
        <v>95</v>
      </c>
      <c r="B44" s="24">
        <v>564.55172413793105</v>
      </c>
      <c r="C44" s="24">
        <v>513.37931034482801</v>
      </c>
      <c r="D44" s="24">
        <v>490.82758620689702</v>
      </c>
      <c r="E44" s="24">
        <v>499.758620689655</v>
      </c>
      <c r="F44" s="24">
        <v>594.75</v>
      </c>
      <c r="G44" s="24">
        <v>544.93103448275895</v>
      </c>
      <c r="H44" s="24">
        <v>471.17241379310298</v>
      </c>
      <c r="I44" s="24">
        <v>480.03333333333302</v>
      </c>
      <c r="J44" s="24">
        <v>537.76666666666699</v>
      </c>
      <c r="K44" s="24">
        <v>564.48275862068999</v>
      </c>
      <c r="L44" s="24">
        <v>663.96551724137896</v>
      </c>
      <c r="M44" s="24">
        <v>673.89655172413802</v>
      </c>
    </row>
    <row r="45" spans="1:13" ht="15">
      <c r="A45" s="5" t="s">
        <v>97</v>
      </c>
      <c r="B45" s="24">
        <v>10.3619231077341</v>
      </c>
      <c r="C45" s="24">
        <v>6.6484615160868703</v>
      </c>
      <c r="D45" s="24">
        <v>4.9719230532646197</v>
      </c>
      <c r="E45" s="24">
        <v>5.9752399921417201</v>
      </c>
      <c r="F45" s="24">
        <v>44.661600570678701</v>
      </c>
      <c r="G45" s="24">
        <v>40.167200355529801</v>
      </c>
      <c r="H45" s="24">
        <v>39.074679565429697</v>
      </c>
      <c r="I45" s="24">
        <v>49.245384876544698</v>
      </c>
      <c r="J45" s="24">
        <v>81.533808121314394</v>
      </c>
      <c r="K45" s="24">
        <v>80.703159751892102</v>
      </c>
      <c r="L45" s="24">
        <v>25.541923156151402</v>
      </c>
      <c r="M45" s="24">
        <v>13.8861538068606</v>
      </c>
    </row>
    <row r="46" spans="1:13" ht="15">
      <c r="A46" s="14" t="s">
        <v>99</v>
      </c>
      <c r="B46" s="24">
        <v>207.48733045996701</v>
      </c>
      <c r="C46" s="24">
        <v>131.100416136951</v>
      </c>
      <c r="D46" s="24">
        <v>90.976914754728</v>
      </c>
      <c r="E46" s="24">
        <v>75.6169649914997</v>
      </c>
      <c r="F46" s="24">
        <v>82.606851414936301</v>
      </c>
      <c r="G46" s="24">
        <v>90.896579370266096</v>
      </c>
      <c r="H46" s="24">
        <v>87.999804990837404</v>
      </c>
      <c r="I46" s="24">
        <v>81.359802062252896</v>
      </c>
      <c r="J46" s="24">
        <v>84.464550156191194</v>
      </c>
      <c r="K46" s="24">
        <v>130.405020127814</v>
      </c>
      <c r="L46" s="24">
        <v>234.93706643437801</v>
      </c>
      <c r="M46" s="24">
        <v>267.65045473948999</v>
      </c>
    </row>
    <row r="47" spans="1:13" ht="15">
      <c r="A47" s="5" t="s">
        <v>100</v>
      </c>
      <c r="B47" s="24">
        <v>67.989752708479401</v>
      </c>
      <c r="C47" s="24">
        <v>77.664511863575399</v>
      </c>
      <c r="D47" s="24">
        <v>77.1728133656258</v>
      </c>
      <c r="E47" s="24">
        <v>89.393930342005604</v>
      </c>
      <c r="F47" s="24">
        <v>113.93051353720701</v>
      </c>
      <c r="G47" s="24">
        <v>129.72164721872599</v>
      </c>
      <c r="H47" s="24">
        <v>76.762182893424196</v>
      </c>
      <c r="I47" s="24">
        <v>41.649128656277703</v>
      </c>
      <c r="J47" s="24">
        <v>56.968970161744899</v>
      </c>
      <c r="K47" s="24">
        <v>66.615297465488794</v>
      </c>
      <c r="L47" s="24">
        <v>77.045655404014198</v>
      </c>
      <c r="M47" s="24">
        <v>66.366968165868997</v>
      </c>
    </row>
    <row r="48" spans="1:13" ht="15">
      <c r="A48" s="5" t="s">
        <v>101</v>
      </c>
      <c r="B48" s="24">
        <v>59.419812375848899</v>
      </c>
      <c r="C48" s="24">
        <v>57.617007480968098</v>
      </c>
      <c r="D48" s="24">
        <v>58.638318339261097</v>
      </c>
      <c r="E48" s="24">
        <v>54.031888823075697</v>
      </c>
      <c r="F48" s="24">
        <v>55.406440318714502</v>
      </c>
      <c r="G48" s="24">
        <v>55.613874071294603</v>
      </c>
      <c r="H48" s="24">
        <v>59.704010616649299</v>
      </c>
      <c r="I48" s="24">
        <v>62.261846195567699</v>
      </c>
      <c r="J48" s="24">
        <v>61.300823003595497</v>
      </c>
      <c r="K48" s="24">
        <v>50.451265624591301</v>
      </c>
      <c r="L48" s="24">
        <v>50.750614370618599</v>
      </c>
      <c r="M48" s="24">
        <v>52.474908283778603</v>
      </c>
    </row>
    <row r="49" spans="1:13" ht="15">
      <c r="A49" s="5" t="s">
        <v>103</v>
      </c>
      <c r="B49" s="24">
        <v>3685.90970489758</v>
      </c>
      <c r="C49" s="24">
        <v>3895.9438363724398</v>
      </c>
      <c r="D49" s="24">
        <v>4389.6875830898798</v>
      </c>
      <c r="E49" s="24">
        <v>5807.4842190782601</v>
      </c>
      <c r="F49" s="24">
        <v>9094.7528065913903</v>
      </c>
      <c r="G49" s="24">
        <v>10979.104071609099</v>
      </c>
      <c r="H49" s="24">
        <v>7320.2106461725298</v>
      </c>
      <c r="I49" s="24">
        <v>4439.7856465828499</v>
      </c>
      <c r="J49" s="24">
        <v>3206.1838153230001</v>
      </c>
      <c r="K49" s="24">
        <v>2970.7182401769301</v>
      </c>
      <c r="L49" s="24">
        <v>3193.73634761522</v>
      </c>
      <c r="M49" s="24">
        <v>3489.0303719143899</v>
      </c>
    </row>
    <row r="50" spans="1:13" ht="15">
      <c r="A50" s="5" t="s">
        <v>104</v>
      </c>
      <c r="B50" s="25" t="s">
        <v>580</v>
      </c>
      <c r="C50" s="25" t="s">
        <v>580</v>
      </c>
      <c r="D50" s="25" t="s">
        <v>580</v>
      </c>
      <c r="E50" s="25" t="s">
        <v>580</v>
      </c>
      <c r="F50" s="25" t="s">
        <v>580</v>
      </c>
      <c r="G50" s="25" t="s">
        <v>580</v>
      </c>
      <c r="H50" s="25" t="s">
        <v>580</v>
      </c>
      <c r="I50" s="25" t="s">
        <v>580</v>
      </c>
      <c r="J50" s="25" t="s">
        <v>580</v>
      </c>
      <c r="K50" s="25" t="s">
        <v>580</v>
      </c>
      <c r="L50" s="25" t="s">
        <v>580</v>
      </c>
      <c r="M50" s="25" t="s">
        <v>580</v>
      </c>
    </row>
    <row r="51" spans="1:13" ht="15">
      <c r="A51" s="5" t="s">
        <v>107</v>
      </c>
      <c r="B51" s="24">
        <v>14.0358332267829</v>
      </c>
      <c r="C51" s="24">
        <v>6.1160714058648997</v>
      </c>
      <c r="D51" s="24">
        <v>5.3702618770656096</v>
      </c>
      <c r="E51" s="24">
        <v>10.2226190524442</v>
      </c>
      <c r="F51" s="24">
        <v>21.4139286762192</v>
      </c>
      <c r="G51" s="24">
        <v>63.838666779654403</v>
      </c>
      <c r="H51" s="24">
        <v>128.54690465473001</v>
      </c>
      <c r="I51" s="24">
        <v>321.41428565978998</v>
      </c>
      <c r="J51" s="24">
        <v>745.07142866225502</v>
      </c>
      <c r="K51" s="24">
        <v>630.25238091605104</v>
      </c>
      <c r="L51" s="24">
        <v>202.19476180984901</v>
      </c>
      <c r="M51" s="24">
        <v>46.377857379970102</v>
      </c>
    </row>
    <row r="52" spans="1:13" ht="15">
      <c r="A52" s="5" t="s">
        <v>109</v>
      </c>
      <c r="B52" s="25" t="s">
        <v>580</v>
      </c>
      <c r="C52" s="25" t="s">
        <v>580</v>
      </c>
      <c r="D52" s="25" t="s">
        <v>580</v>
      </c>
      <c r="E52" s="25" t="s">
        <v>580</v>
      </c>
      <c r="F52" s="25" t="s">
        <v>580</v>
      </c>
      <c r="G52" s="25" t="s">
        <v>580</v>
      </c>
      <c r="H52" s="25" t="s">
        <v>580</v>
      </c>
      <c r="I52" s="25" t="s">
        <v>580</v>
      </c>
      <c r="J52" s="25" t="s">
        <v>580</v>
      </c>
      <c r="K52" s="25" t="s">
        <v>580</v>
      </c>
      <c r="L52" s="25" t="s">
        <v>580</v>
      </c>
      <c r="M52" s="25" t="s">
        <v>580</v>
      </c>
    </row>
    <row r="53" spans="1:13" ht="15">
      <c r="A53" s="5" t="s">
        <v>111</v>
      </c>
      <c r="B53" s="24">
        <v>47804.820384838</v>
      </c>
      <c r="C53" s="24">
        <v>37844.252152054403</v>
      </c>
      <c r="D53" s="24">
        <v>34501.3381257234</v>
      </c>
      <c r="E53" s="24">
        <v>36837.637821903903</v>
      </c>
      <c r="F53" s="24">
        <v>38470.390028211797</v>
      </c>
      <c r="G53" s="24">
        <v>35900.204734519699</v>
      </c>
      <c r="H53" s="24">
        <v>31155.527325665498</v>
      </c>
      <c r="I53" s="24">
        <v>30699.984429253502</v>
      </c>
      <c r="J53" s="24">
        <v>35949.349971064803</v>
      </c>
      <c r="K53" s="24">
        <v>42605.924587673602</v>
      </c>
      <c r="L53" s="24">
        <v>51330.012550636602</v>
      </c>
      <c r="M53" s="24">
        <v>55939.719545717599</v>
      </c>
    </row>
    <row r="54" spans="1:13" ht="15">
      <c r="A54" s="5" t="s">
        <v>113</v>
      </c>
      <c r="B54" s="24">
        <v>427.56899125840903</v>
      </c>
      <c r="C54" s="24">
        <v>400.00465588039799</v>
      </c>
      <c r="D54" s="24">
        <v>705.74317949083104</v>
      </c>
      <c r="E54" s="24">
        <v>1262.08271518283</v>
      </c>
      <c r="F54" s="24">
        <v>752.11099785698798</v>
      </c>
      <c r="G54" s="24">
        <v>406.83097161187101</v>
      </c>
      <c r="H54" s="24">
        <v>247.65227940877301</v>
      </c>
      <c r="I54" s="24">
        <v>213.251188257238</v>
      </c>
      <c r="J54" s="24">
        <v>213.98852966644</v>
      </c>
      <c r="K54" s="24">
        <v>317.24870908930097</v>
      </c>
      <c r="L54" s="24">
        <v>438.02926110161701</v>
      </c>
      <c r="M54" s="24">
        <v>473.535205417209</v>
      </c>
    </row>
    <row r="55" spans="1:13" ht="15">
      <c r="A55" s="5" t="s">
        <v>114</v>
      </c>
      <c r="B55" s="24">
        <v>188.07142859999999</v>
      </c>
      <c r="C55" s="24">
        <v>183.7857143</v>
      </c>
      <c r="D55" s="24">
        <v>202.85714290000001</v>
      </c>
      <c r="E55" s="24">
        <v>409.7142857</v>
      </c>
      <c r="F55" s="24">
        <v>558.85714289999999</v>
      </c>
      <c r="G55" s="24">
        <v>778</v>
      </c>
      <c r="H55" s="24">
        <v>648</v>
      </c>
      <c r="I55" s="24">
        <v>441.42857140000001</v>
      </c>
      <c r="J55" s="24">
        <v>234.7142857</v>
      </c>
      <c r="K55" s="24">
        <v>99.428571430000005</v>
      </c>
      <c r="L55" s="24">
        <v>61.142857139999997</v>
      </c>
      <c r="M55" s="24">
        <v>120.7857143</v>
      </c>
    </row>
    <row r="56" spans="1:13" ht="15">
      <c r="A56" s="5" t="s">
        <v>594</v>
      </c>
      <c r="B56" s="24">
        <v>222.293734402127</v>
      </c>
      <c r="C56" s="24">
        <v>216.42978736029701</v>
      </c>
      <c r="D56" s="24">
        <v>186.127387152778</v>
      </c>
      <c r="E56" s="24">
        <v>225.63920864529101</v>
      </c>
      <c r="F56" s="24">
        <v>1095.60475215205</v>
      </c>
      <c r="G56" s="24">
        <v>2810.3102733470801</v>
      </c>
      <c r="H56" s="24">
        <v>4082.7538973721598</v>
      </c>
      <c r="I56" s="24">
        <v>3628.87119584517</v>
      </c>
      <c r="J56" s="24">
        <v>1936.4246181911899</v>
      </c>
      <c r="K56" s="24">
        <v>787.11971507352905</v>
      </c>
      <c r="L56" s="24">
        <v>368.04347642262798</v>
      </c>
      <c r="M56" s="24">
        <v>237.769444783529</v>
      </c>
    </row>
    <row r="57" spans="1:13" ht="15">
      <c r="A57" s="5" t="s">
        <v>118</v>
      </c>
      <c r="B57" s="24">
        <v>111.809452601842</v>
      </c>
      <c r="C57" s="24">
        <v>88.959651402064694</v>
      </c>
      <c r="D57" s="24">
        <v>74.639251022338897</v>
      </c>
      <c r="E57" s="24">
        <v>65.988274733225495</v>
      </c>
      <c r="F57" s="24">
        <v>172.06078849954801</v>
      </c>
      <c r="G57" s="24">
        <v>734.914535197806</v>
      </c>
      <c r="H57" s="24">
        <v>460.91936462402299</v>
      </c>
      <c r="I57" s="24">
        <v>384.801456526214</v>
      </c>
      <c r="J57" s="24">
        <v>379.36580657959001</v>
      </c>
      <c r="K57" s="24">
        <v>275.842444458008</v>
      </c>
      <c r="L57" s="24">
        <v>190.597347106934</v>
      </c>
      <c r="M57" s="24">
        <v>143.301860656738</v>
      </c>
    </row>
    <row r="58" spans="1:13" ht="15">
      <c r="A58" s="5" t="s">
        <v>119</v>
      </c>
      <c r="B58" s="24">
        <v>391.14285710000001</v>
      </c>
      <c r="C58" s="24">
        <v>410.14285710000001</v>
      </c>
      <c r="D58" s="24">
        <v>526.14285710000001</v>
      </c>
      <c r="E58" s="24">
        <v>1006.714286</v>
      </c>
      <c r="F58" s="24">
        <v>1662.7142859999999</v>
      </c>
      <c r="G58" s="24">
        <v>2390</v>
      </c>
      <c r="H58" s="24">
        <v>2107.2857140000001</v>
      </c>
      <c r="I58" s="24">
        <v>2290.4285709999999</v>
      </c>
      <c r="J58" s="24">
        <v>932.7142857</v>
      </c>
      <c r="K58" s="24">
        <v>523.42857140000001</v>
      </c>
      <c r="L58" s="24">
        <v>324.42857140000001</v>
      </c>
      <c r="M58" s="24">
        <v>351.7142857</v>
      </c>
    </row>
    <row r="59" spans="1:13" ht="15">
      <c r="A59" s="5" t="s">
        <v>121</v>
      </c>
      <c r="B59" s="25" t="s">
        <v>580</v>
      </c>
      <c r="C59" s="25" t="s">
        <v>580</v>
      </c>
      <c r="D59" s="25" t="s">
        <v>580</v>
      </c>
      <c r="E59" s="25" t="s">
        <v>580</v>
      </c>
      <c r="F59" s="25" t="s">
        <v>580</v>
      </c>
      <c r="G59" s="25" t="s">
        <v>580</v>
      </c>
      <c r="H59" s="25" t="s">
        <v>580</v>
      </c>
      <c r="I59" s="25" t="s">
        <v>580</v>
      </c>
      <c r="J59" s="25" t="s">
        <v>580</v>
      </c>
      <c r="K59" s="25" t="s">
        <v>580</v>
      </c>
      <c r="L59" s="25" t="s">
        <v>580</v>
      </c>
      <c r="M59" s="25" t="s">
        <v>580</v>
      </c>
    </row>
    <row r="60" spans="1:13" ht="15">
      <c r="A60" s="5" t="s">
        <v>123</v>
      </c>
      <c r="B60" s="24">
        <v>68.325000445048005</v>
      </c>
      <c r="C60" s="24">
        <v>62.166666348775202</v>
      </c>
      <c r="D60" s="24">
        <v>85.918181679465604</v>
      </c>
      <c r="E60" s="24">
        <v>134.65384615384599</v>
      </c>
      <c r="F60" s="24">
        <v>276.230769230769</v>
      </c>
      <c r="G60" s="24">
        <v>528.538461538462</v>
      </c>
      <c r="H60" s="24">
        <v>930.538461538462</v>
      </c>
      <c r="I60" s="24">
        <v>1497.9230769230801</v>
      </c>
      <c r="J60" s="24">
        <v>1474.6666666666699</v>
      </c>
      <c r="K60" s="24">
        <v>949.61538461538498</v>
      </c>
      <c r="L60" s="24">
        <v>353.61538461538498</v>
      </c>
      <c r="M60" s="24">
        <v>139.07692307692301</v>
      </c>
    </row>
    <row r="61" spans="1:13" ht="15">
      <c r="A61" s="5" t="s">
        <v>125</v>
      </c>
      <c r="B61" s="25" t="s">
        <v>580</v>
      </c>
      <c r="C61" s="25" t="s">
        <v>580</v>
      </c>
      <c r="D61" s="25" t="s">
        <v>580</v>
      </c>
      <c r="E61" s="25" t="s">
        <v>580</v>
      </c>
      <c r="F61" s="25" t="s">
        <v>580</v>
      </c>
      <c r="G61" s="25" t="s">
        <v>580</v>
      </c>
      <c r="H61" s="25" t="s">
        <v>580</v>
      </c>
      <c r="I61" s="25" t="s">
        <v>580</v>
      </c>
      <c r="J61" s="25" t="s">
        <v>580</v>
      </c>
      <c r="K61" s="25" t="s">
        <v>580</v>
      </c>
      <c r="L61" s="25" t="s">
        <v>580</v>
      </c>
      <c r="M61" s="25" t="s">
        <v>580</v>
      </c>
    </row>
    <row r="62" spans="1:13" ht="15">
      <c r="A62" s="5" t="s">
        <v>126</v>
      </c>
      <c r="B62" s="25" t="s">
        <v>580</v>
      </c>
      <c r="C62" s="25" t="s">
        <v>580</v>
      </c>
      <c r="D62" s="25" t="s">
        <v>580</v>
      </c>
      <c r="E62" s="25" t="s">
        <v>580</v>
      </c>
      <c r="F62" s="25" t="s">
        <v>580</v>
      </c>
      <c r="G62" s="25" t="s">
        <v>580</v>
      </c>
      <c r="H62" s="25" t="s">
        <v>580</v>
      </c>
      <c r="I62" s="25" t="s">
        <v>580</v>
      </c>
      <c r="J62" s="25" t="s">
        <v>580</v>
      </c>
      <c r="K62" s="25" t="s">
        <v>580</v>
      </c>
      <c r="L62" s="25" t="s">
        <v>580</v>
      </c>
      <c r="M62" s="25" t="s">
        <v>580</v>
      </c>
    </row>
    <row r="63" spans="1:13" ht="15">
      <c r="A63" s="5" t="s">
        <v>128</v>
      </c>
      <c r="B63" s="24">
        <v>883.38779602050795</v>
      </c>
      <c r="C63" s="24">
        <v>537.29919738769502</v>
      </c>
      <c r="D63" s="24">
        <v>442.22420120239298</v>
      </c>
      <c r="E63" s="24">
        <v>651.15669631957996</v>
      </c>
      <c r="F63" s="24">
        <v>1075.7552032470701</v>
      </c>
      <c r="G63" s="24">
        <v>1892.2986938476599</v>
      </c>
      <c r="H63" s="24">
        <v>2126.60710449219</v>
      </c>
      <c r="I63" s="24">
        <v>1777.69559936523</v>
      </c>
      <c r="J63" s="24">
        <v>1502.3117065429699</v>
      </c>
      <c r="K63" s="24">
        <v>922.71749877929699</v>
      </c>
      <c r="L63" s="24">
        <v>708.30500183105505</v>
      </c>
      <c r="M63" s="24">
        <v>1044.32059326172</v>
      </c>
    </row>
    <row r="64" spans="1:13" ht="15">
      <c r="A64" s="5" t="s">
        <v>129</v>
      </c>
      <c r="B64" s="25" t="s">
        <v>580</v>
      </c>
      <c r="C64" s="25" t="s">
        <v>580</v>
      </c>
      <c r="D64" s="25" t="s">
        <v>580</v>
      </c>
      <c r="E64" s="25" t="s">
        <v>580</v>
      </c>
      <c r="F64" s="25" t="s">
        <v>580</v>
      </c>
      <c r="G64" s="25" t="s">
        <v>580</v>
      </c>
      <c r="H64" s="25" t="s">
        <v>580</v>
      </c>
      <c r="I64" s="25" t="s">
        <v>580</v>
      </c>
      <c r="J64" s="25" t="s">
        <v>580</v>
      </c>
      <c r="K64" s="25" t="s">
        <v>580</v>
      </c>
      <c r="L64" s="25" t="s">
        <v>580</v>
      </c>
      <c r="M64" s="25" t="s">
        <v>580</v>
      </c>
    </row>
    <row r="65" spans="1:13" ht="15">
      <c r="A65" s="5" t="s">
        <v>133</v>
      </c>
      <c r="B65" s="24">
        <v>12.256842161479801</v>
      </c>
      <c r="C65" s="24">
        <v>13.899473654596401</v>
      </c>
      <c r="D65" s="24">
        <v>33.542105223003198</v>
      </c>
      <c r="E65" s="24">
        <v>22.457894776996799</v>
      </c>
      <c r="F65" s="24">
        <v>14.84736844113</v>
      </c>
      <c r="G65" s="24">
        <v>43.147368481284701</v>
      </c>
      <c r="H65" s="24">
        <v>142.99999980926501</v>
      </c>
      <c r="I65" s="24">
        <v>141.22499952316301</v>
      </c>
      <c r="J65" s="24">
        <v>58.455000019073502</v>
      </c>
      <c r="K65" s="24">
        <v>33.895000314712497</v>
      </c>
      <c r="L65" s="24">
        <v>28.675000047683699</v>
      </c>
      <c r="M65" s="24">
        <v>14.6690000295639</v>
      </c>
    </row>
    <row r="66" spans="1:13" ht="15">
      <c r="A66" s="5" t="s">
        <v>136</v>
      </c>
      <c r="B66" s="24">
        <v>487.18999593908097</v>
      </c>
      <c r="C66" s="24">
        <v>940.14627768776597</v>
      </c>
      <c r="D66" s="24">
        <v>1150.9888202493801</v>
      </c>
      <c r="E66" s="24">
        <v>325.984183555426</v>
      </c>
      <c r="F66" s="24">
        <v>60.2358602479447</v>
      </c>
      <c r="G66" s="24">
        <v>36.599814259728703</v>
      </c>
      <c r="H66" s="24">
        <v>29.074930080147698</v>
      </c>
      <c r="I66" s="24">
        <v>24.640627816666001</v>
      </c>
      <c r="J66" s="24">
        <v>22.060883743818401</v>
      </c>
      <c r="K66" s="24">
        <v>22.125809385663</v>
      </c>
      <c r="L66" s="24">
        <v>30.235214346931102</v>
      </c>
      <c r="M66" s="24">
        <v>116.589905805366</v>
      </c>
    </row>
    <row r="67" spans="1:13" ht="15">
      <c r="A67" s="5" t="s">
        <v>138</v>
      </c>
      <c r="B67" s="24">
        <v>32.439024390243901</v>
      </c>
      <c r="C67" s="24">
        <v>28.4634146341463</v>
      </c>
      <c r="D67" s="24">
        <v>23.3</v>
      </c>
      <c r="E67" s="24">
        <v>21.390243902439</v>
      </c>
      <c r="F67" s="24">
        <v>37.274999999999999</v>
      </c>
      <c r="G67" s="24">
        <v>195.48780487804899</v>
      </c>
      <c r="H67" s="24">
        <v>698.56097560975604</v>
      </c>
      <c r="I67" s="24">
        <v>1038.5609756097599</v>
      </c>
      <c r="J67" s="24">
        <v>941.43902439024396</v>
      </c>
      <c r="K67" s="24">
        <v>398.461538461538</v>
      </c>
      <c r="L67" s="24">
        <v>95.414634146341498</v>
      </c>
      <c r="M67" s="24">
        <v>45.048780487804898</v>
      </c>
    </row>
    <row r="68" spans="1:13" ht="15">
      <c r="A68" s="5" t="s">
        <v>139</v>
      </c>
      <c r="B68" s="24">
        <v>6043.2120694247196</v>
      </c>
      <c r="C68" s="24">
        <v>5968.3271417791202</v>
      </c>
      <c r="D68" s="24">
        <v>7329.0753085049701</v>
      </c>
      <c r="E68" s="24">
        <v>8704.1796741832404</v>
      </c>
      <c r="F68" s="24">
        <v>9026.7205522017102</v>
      </c>
      <c r="G68" s="24">
        <v>8233.0026500355107</v>
      </c>
      <c r="H68" s="24">
        <v>6958.7528852982996</v>
      </c>
      <c r="I68" s="24">
        <v>5474.6714333274203</v>
      </c>
      <c r="J68" s="24">
        <v>4735.7615345348004</v>
      </c>
      <c r="K68" s="24">
        <v>4574.8818614612901</v>
      </c>
      <c r="L68" s="24">
        <v>5006.6540005770603</v>
      </c>
      <c r="M68" s="24">
        <v>5902.8849343039801</v>
      </c>
    </row>
    <row r="69" spans="1:13" ht="15">
      <c r="A69" s="5" t="s">
        <v>142</v>
      </c>
      <c r="B69" s="25" t="s">
        <v>580</v>
      </c>
      <c r="C69" s="25" t="s">
        <v>580</v>
      </c>
      <c r="D69" s="25" t="s">
        <v>580</v>
      </c>
      <c r="E69" s="25" t="s">
        <v>580</v>
      </c>
      <c r="F69" s="25" t="s">
        <v>580</v>
      </c>
      <c r="G69" s="25" t="s">
        <v>580</v>
      </c>
      <c r="H69" s="25" t="s">
        <v>580</v>
      </c>
      <c r="I69" s="25" t="s">
        <v>580</v>
      </c>
      <c r="J69" s="25" t="s">
        <v>580</v>
      </c>
      <c r="K69" s="25" t="s">
        <v>580</v>
      </c>
      <c r="L69" s="25" t="s">
        <v>580</v>
      </c>
      <c r="M69" s="25" t="s">
        <v>580</v>
      </c>
    </row>
    <row r="70" spans="1:13" ht="15">
      <c r="A70" s="5" t="s">
        <v>146</v>
      </c>
      <c r="B70" s="24">
        <v>235.20508478455599</v>
      </c>
      <c r="C70" s="24">
        <v>211.24067810834501</v>
      </c>
      <c r="D70" s="24">
        <v>413.91525423728802</v>
      </c>
      <c r="E70" s="24">
        <v>1798.69491525424</v>
      </c>
      <c r="F70" s="24">
        <v>1036.8474576271201</v>
      </c>
      <c r="G70" s="24">
        <v>379.86440677966101</v>
      </c>
      <c r="H70" s="24">
        <v>255.29310344827601</v>
      </c>
      <c r="I70" s="24">
        <v>272.92241379310298</v>
      </c>
      <c r="J70" s="24">
        <v>267.73728813559302</v>
      </c>
      <c r="K70" s="24">
        <v>352.92711859234299</v>
      </c>
      <c r="L70" s="24">
        <v>439.716949204267</v>
      </c>
      <c r="M70" s="24">
        <v>324.56610159146601</v>
      </c>
    </row>
    <row r="71" spans="1:13" ht="15">
      <c r="A71" s="5" t="s">
        <v>148</v>
      </c>
      <c r="B71" s="24">
        <v>48.030249541780599</v>
      </c>
      <c r="C71" s="24">
        <v>129.20086976432299</v>
      </c>
      <c r="D71" s="24">
        <v>242.41147865508901</v>
      </c>
      <c r="E71" s="24">
        <v>78.385454907346599</v>
      </c>
      <c r="F71" s="24">
        <v>9.9091819060797004</v>
      </c>
      <c r="G71" s="24">
        <v>4.0904546048153501</v>
      </c>
      <c r="H71" s="24">
        <v>2.7399546020367902</v>
      </c>
      <c r="I71" s="24">
        <v>2.5996818129311898</v>
      </c>
      <c r="J71" s="24">
        <v>0.201136364596261</v>
      </c>
      <c r="K71" s="24">
        <v>5.7818181135437699E-2</v>
      </c>
      <c r="L71" s="24">
        <v>1.5083333011716601E-2</v>
      </c>
      <c r="M71" s="24">
        <v>32.566125440328797</v>
      </c>
    </row>
    <row r="72" spans="1:13" ht="15">
      <c r="A72" s="5" t="s">
        <v>149</v>
      </c>
      <c r="B72" s="24">
        <v>364.90039258684402</v>
      </c>
      <c r="C72" s="24">
        <v>362.21630272498498</v>
      </c>
      <c r="D72" s="24">
        <v>578.81277669270798</v>
      </c>
      <c r="E72" s="24">
        <v>619.82969694591702</v>
      </c>
      <c r="F72" s="24">
        <v>395.327448817662</v>
      </c>
      <c r="G72" s="24">
        <v>273.79873446509998</v>
      </c>
      <c r="H72" s="24">
        <v>204.888373202369</v>
      </c>
      <c r="I72" s="24">
        <v>177.28776481265101</v>
      </c>
      <c r="J72" s="24">
        <v>185.109041874225</v>
      </c>
      <c r="K72" s="24">
        <v>213.464616091746</v>
      </c>
      <c r="L72" s="24">
        <v>300.26330086844303</v>
      </c>
      <c r="M72" s="24">
        <v>377.675152951195</v>
      </c>
    </row>
    <row r="73" spans="1:13" ht="15">
      <c r="A73" s="5" t="s">
        <v>150</v>
      </c>
      <c r="B73" s="24">
        <v>1369</v>
      </c>
      <c r="C73" s="24">
        <v>1602.0606060606101</v>
      </c>
      <c r="D73" s="24">
        <v>1672.9393939393899</v>
      </c>
      <c r="E73" s="24">
        <v>2477.5757575757598</v>
      </c>
      <c r="F73" s="24">
        <v>2893.0606060606101</v>
      </c>
      <c r="G73" s="24">
        <v>1616.6363636363601</v>
      </c>
      <c r="H73" s="24">
        <v>1057.57575757576</v>
      </c>
      <c r="I73" s="24">
        <v>941.90909090909099</v>
      </c>
      <c r="J73" s="24">
        <v>841.48484848484895</v>
      </c>
      <c r="K73" s="24">
        <v>979.78787878787898</v>
      </c>
      <c r="L73" s="24">
        <v>1111.45454545455</v>
      </c>
      <c r="M73" s="24">
        <v>1240.87878787879</v>
      </c>
    </row>
    <row r="74" spans="1:13" ht="15">
      <c r="A74" s="5" t="s">
        <v>151</v>
      </c>
      <c r="B74" s="24">
        <v>175.56250006811999</v>
      </c>
      <c r="C74" s="24">
        <v>239.69298238921601</v>
      </c>
      <c r="D74" s="24">
        <v>471.77192982456103</v>
      </c>
      <c r="E74" s="24">
        <v>565.07017543859695</v>
      </c>
      <c r="F74" s="24">
        <v>385.21052631578999</v>
      </c>
      <c r="G74" s="24">
        <v>371.11228072852401</v>
      </c>
      <c r="H74" s="24">
        <v>378.33157884028901</v>
      </c>
      <c r="I74" s="24">
        <v>297.58421044600601</v>
      </c>
      <c r="J74" s="24">
        <v>237.63684215880301</v>
      </c>
      <c r="K74" s="24">
        <v>204.163157814427</v>
      </c>
      <c r="L74" s="24">
        <v>212.333333333333</v>
      </c>
      <c r="M74" s="24">
        <v>213.91403506095</v>
      </c>
    </row>
    <row r="75" spans="1:13" ht="15">
      <c r="A75" s="5" t="s">
        <v>152</v>
      </c>
      <c r="B75" s="24">
        <v>355.09179952870198</v>
      </c>
      <c r="C75" s="24">
        <v>474.96774623704999</v>
      </c>
      <c r="D75" s="24">
        <v>864.01551420792305</v>
      </c>
      <c r="E75" s="24">
        <v>1966.1043833857</v>
      </c>
      <c r="F75" s="24">
        <v>2331.5256958007799</v>
      </c>
      <c r="G75" s="24">
        <v>780.15015752264799</v>
      </c>
      <c r="H75" s="24">
        <v>477.09388440720602</v>
      </c>
      <c r="I75" s="24">
        <v>419.84509666929898</v>
      </c>
      <c r="J75" s="24">
        <v>393.75395981808902</v>
      </c>
      <c r="K75" s="24">
        <v>398.486793355739</v>
      </c>
      <c r="L75" s="24">
        <v>428.02952509340997</v>
      </c>
      <c r="M75" s="24">
        <v>354.357585741126</v>
      </c>
    </row>
    <row r="76" spans="1:13" ht="15">
      <c r="A76" s="5" t="s">
        <v>153</v>
      </c>
      <c r="B76" s="24">
        <v>1037.1119722933399</v>
      </c>
      <c r="C76" s="24">
        <v>1140.02656596416</v>
      </c>
      <c r="D76" s="24">
        <v>1091.4581067884301</v>
      </c>
      <c r="E76" s="24">
        <v>793.24356780181097</v>
      </c>
      <c r="F76" s="24">
        <v>507.87156677246099</v>
      </c>
      <c r="G76" s="24">
        <v>280.74332469218501</v>
      </c>
      <c r="H76" s="24">
        <v>140.91951421789199</v>
      </c>
      <c r="I76" s="24">
        <v>108.628837894749</v>
      </c>
      <c r="J76" s="24">
        <v>127.79894514341601</v>
      </c>
      <c r="K76" s="24">
        <v>191.71325037214501</v>
      </c>
      <c r="L76" s="24">
        <v>459.79816691080703</v>
      </c>
      <c r="M76" s="24">
        <v>705.66844431559196</v>
      </c>
    </row>
    <row r="77" spans="1:13" ht="15">
      <c r="A77" s="5" t="s">
        <v>155</v>
      </c>
      <c r="B77" s="24">
        <v>442.66666700000002</v>
      </c>
      <c r="C77" s="24">
        <v>138</v>
      </c>
      <c r="D77" s="24">
        <v>379.66667000000001</v>
      </c>
      <c r="E77" s="24">
        <v>344</v>
      </c>
      <c r="F77" s="24">
        <v>371.33333299999998</v>
      </c>
      <c r="G77" s="24">
        <v>260</v>
      </c>
      <c r="H77" s="24">
        <v>230.33333300000001</v>
      </c>
      <c r="I77" s="24">
        <v>147</v>
      </c>
      <c r="J77" s="24">
        <v>115</v>
      </c>
      <c r="K77" s="24">
        <v>196.5</v>
      </c>
      <c r="L77" s="24">
        <v>280.5</v>
      </c>
      <c r="M77" s="24">
        <v>224.5</v>
      </c>
    </row>
    <row r="78" spans="1:13" ht="15">
      <c r="A78" s="5" t="s">
        <v>157</v>
      </c>
      <c r="B78" s="24">
        <v>135.30322591720099</v>
      </c>
      <c r="C78" s="24">
        <v>134.67419347455399</v>
      </c>
      <c r="D78" s="24">
        <v>134.75872990441701</v>
      </c>
      <c r="E78" s="24">
        <v>196.27460322304401</v>
      </c>
      <c r="F78" s="24">
        <v>605.04761904761904</v>
      </c>
      <c r="G78" s="24">
        <v>665.92063492063505</v>
      </c>
      <c r="H78" s="24">
        <v>432.73015873015902</v>
      </c>
      <c r="I78" s="24">
        <v>372.222222222222</v>
      </c>
      <c r="J78" s="24">
        <v>339.487301538861</v>
      </c>
      <c r="K78" s="24">
        <v>291.60952383374399</v>
      </c>
      <c r="L78" s="24">
        <v>225.54285715496701</v>
      </c>
      <c r="M78" s="24">
        <v>155.96507947407099</v>
      </c>
    </row>
    <row r="79" spans="1:13" ht="15">
      <c r="A79" s="5" t="s">
        <v>160</v>
      </c>
      <c r="B79" s="24">
        <v>420</v>
      </c>
      <c r="C79" s="24">
        <v>427.25</v>
      </c>
      <c r="D79" s="24">
        <v>397.5</v>
      </c>
      <c r="E79" s="24">
        <v>473.75</v>
      </c>
      <c r="F79" s="24">
        <v>444.75</v>
      </c>
      <c r="G79" s="24">
        <v>279.25</v>
      </c>
      <c r="H79" s="24">
        <v>131.5</v>
      </c>
      <c r="I79" s="24">
        <v>98.5</v>
      </c>
      <c r="J79" s="24">
        <v>127</v>
      </c>
      <c r="K79" s="24">
        <v>159</v>
      </c>
      <c r="L79" s="24">
        <v>355.5</v>
      </c>
      <c r="M79" s="24">
        <v>507.25</v>
      </c>
    </row>
    <row r="80" spans="1:13" ht="15">
      <c r="A80" s="5" t="s">
        <v>161</v>
      </c>
      <c r="B80" s="24">
        <v>376.57144601004501</v>
      </c>
      <c r="C80" s="24">
        <v>261.80952235630599</v>
      </c>
      <c r="D80" s="24">
        <v>204.857146490188</v>
      </c>
      <c r="E80" s="24">
        <v>287.23810831705703</v>
      </c>
      <c r="F80" s="24">
        <v>1838.57141113281</v>
      </c>
      <c r="G80" s="24">
        <v>1803.13628724564</v>
      </c>
      <c r="H80" s="24">
        <v>1035.38101409202</v>
      </c>
      <c r="I80" s="24">
        <v>1112.9524536132801</v>
      </c>
      <c r="J80" s="24">
        <v>1129.33333623977</v>
      </c>
      <c r="K80" s="24">
        <v>1232.57137838224</v>
      </c>
      <c r="L80" s="24">
        <v>980.52376649437895</v>
      </c>
      <c r="M80" s="24">
        <v>634.90481712704604</v>
      </c>
    </row>
    <row r="81" spans="1:13" ht="15">
      <c r="A81" s="5" t="s">
        <v>162</v>
      </c>
      <c r="B81" s="24">
        <v>597.44992128137005</v>
      </c>
      <c r="C81" s="24">
        <v>644.76192919413199</v>
      </c>
      <c r="D81" s="24">
        <v>697.00676027062798</v>
      </c>
      <c r="E81" s="24">
        <v>623.695275306702</v>
      </c>
      <c r="F81" s="24">
        <v>586.85528532664</v>
      </c>
      <c r="G81" s="24">
        <v>497.66731168145998</v>
      </c>
      <c r="H81" s="24">
        <v>260.96177989489399</v>
      </c>
      <c r="I81" s="24">
        <v>182.57865469423101</v>
      </c>
      <c r="J81" s="24">
        <v>208.934685177273</v>
      </c>
      <c r="K81" s="24">
        <v>289.21700845637798</v>
      </c>
      <c r="L81" s="24">
        <v>452.04910790579697</v>
      </c>
      <c r="M81" s="24">
        <v>571.11996111188603</v>
      </c>
    </row>
    <row r="82" spans="1:13" ht="15">
      <c r="A82" s="5" t="s">
        <v>163</v>
      </c>
      <c r="B82" s="24">
        <v>554.25007139061995</v>
      </c>
      <c r="C82" s="24">
        <v>546.15281748321797</v>
      </c>
      <c r="D82" s="24">
        <v>414.19332133598999</v>
      </c>
      <c r="E82" s="24">
        <v>255.54995878687399</v>
      </c>
      <c r="F82" s="24">
        <v>105.61735359677699</v>
      </c>
      <c r="G82" s="24">
        <v>36.180612696791599</v>
      </c>
      <c r="H82" s="24">
        <v>9.6393588871326106</v>
      </c>
      <c r="I82" s="24">
        <v>4.1582142558862598</v>
      </c>
      <c r="J82" s="24">
        <v>3.79131427857111</v>
      </c>
      <c r="K82" s="24">
        <v>18.293041694944201</v>
      </c>
      <c r="L82" s="24">
        <v>130.429114932212</v>
      </c>
      <c r="M82" s="24">
        <v>406.91895894284499</v>
      </c>
    </row>
    <row r="83" spans="1:13" ht="15">
      <c r="A83" s="5" t="s">
        <v>164</v>
      </c>
      <c r="B83" s="24">
        <v>825.40302400507505</v>
      </c>
      <c r="C83" s="24">
        <v>885.42609346829897</v>
      </c>
      <c r="D83" s="24">
        <v>1033.32420701247</v>
      </c>
      <c r="E83" s="24">
        <v>1056.42843471429</v>
      </c>
      <c r="F83" s="24">
        <v>724.63998360919095</v>
      </c>
      <c r="G83" s="24">
        <v>578.98941861666196</v>
      </c>
      <c r="H83" s="24">
        <v>498.219640617697</v>
      </c>
      <c r="I83" s="24">
        <v>445.85165861732901</v>
      </c>
      <c r="J83" s="24">
        <v>423.78516185793097</v>
      </c>
      <c r="K83" s="24">
        <v>465.09352098774701</v>
      </c>
      <c r="L83" s="24">
        <v>548.73324767544705</v>
      </c>
      <c r="M83" s="24">
        <v>663.90558069995302</v>
      </c>
    </row>
    <row r="84" spans="1:13" ht="15">
      <c r="A84" s="5" t="s">
        <v>165</v>
      </c>
      <c r="B84" s="24">
        <v>0.136451611926238</v>
      </c>
      <c r="C84" s="24">
        <v>4.7838709046763801E-2</v>
      </c>
      <c r="D84" s="24">
        <v>5.9999999019407502E-3</v>
      </c>
      <c r="E84" s="24">
        <v>0</v>
      </c>
      <c r="F84" s="24">
        <v>5.9765151056079997</v>
      </c>
      <c r="G84" s="24">
        <v>577.29999861606302</v>
      </c>
      <c r="H84" s="24">
        <v>244.68745405023699</v>
      </c>
      <c r="I84" s="24">
        <v>88.351910909016894</v>
      </c>
      <c r="J84" s="24">
        <v>114.79451115926101</v>
      </c>
      <c r="K84" s="24">
        <v>43.068047830036697</v>
      </c>
      <c r="L84" s="24">
        <v>6.2889999567874204</v>
      </c>
      <c r="M84" s="24">
        <v>0.70714705579859405</v>
      </c>
    </row>
    <row r="85" spans="1:13" ht="15">
      <c r="A85" s="5" t="s">
        <v>166</v>
      </c>
      <c r="B85" s="24">
        <v>1076.5438741048199</v>
      </c>
      <c r="C85" s="24">
        <v>1616.0392696496201</v>
      </c>
      <c r="D85" s="24">
        <v>1679.41934111624</v>
      </c>
      <c r="E85" s="24">
        <v>1668.5697150952899</v>
      </c>
      <c r="F85" s="24">
        <v>1262.1905059814501</v>
      </c>
      <c r="G85" s="24">
        <v>825.43256728713595</v>
      </c>
      <c r="H85" s="24">
        <v>560.79049592859599</v>
      </c>
      <c r="I85" s="24">
        <v>404.47115302808402</v>
      </c>
      <c r="J85" s="24">
        <v>407.31457519531301</v>
      </c>
      <c r="K85" s="24">
        <v>412.51178857052003</v>
      </c>
      <c r="L85" s="24">
        <v>418.32293932365701</v>
      </c>
      <c r="M85" s="24">
        <v>512.78296932097396</v>
      </c>
    </row>
    <row r="86" spans="1:13" ht="15">
      <c r="A86" s="5" t="s">
        <v>168</v>
      </c>
      <c r="B86" s="24">
        <v>768.69682316357898</v>
      </c>
      <c r="C86" s="24">
        <v>810.17304105380799</v>
      </c>
      <c r="D86" s="24">
        <v>1280.5483091486001</v>
      </c>
      <c r="E86" s="24">
        <v>274.04273512218299</v>
      </c>
      <c r="F86" s="24">
        <v>265.535403921051</v>
      </c>
      <c r="G86" s="24">
        <v>87.353528775988096</v>
      </c>
      <c r="H86" s="24">
        <v>347.38640628552798</v>
      </c>
      <c r="I86" s="24">
        <v>130.43405446837099</v>
      </c>
      <c r="J86" s="24">
        <v>96.780509473353803</v>
      </c>
      <c r="K86" s="24">
        <v>418.92180952090399</v>
      </c>
      <c r="L86" s="24">
        <v>112.92164156276201</v>
      </c>
      <c r="M86" s="24">
        <v>257.662259263377</v>
      </c>
    </row>
    <row r="87" spans="1:13" ht="15">
      <c r="A87" s="5" t="s">
        <v>169</v>
      </c>
      <c r="B87" s="25" t="s">
        <v>580</v>
      </c>
      <c r="C87" s="25" t="s">
        <v>580</v>
      </c>
      <c r="D87" s="25" t="s">
        <v>580</v>
      </c>
      <c r="E87" s="25" t="s">
        <v>580</v>
      </c>
      <c r="F87" s="25" t="s">
        <v>580</v>
      </c>
      <c r="G87" s="25" t="s">
        <v>580</v>
      </c>
      <c r="H87" s="25" t="s">
        <v>580</v>
      </c>
      <c r="I87" s="25" t="s">
        <v>580</v>
      </c>
      <c r="J87" s="25" t="s">
        <v>580</v>
      </c>
      <c r="K87" s="25" t="s">
        <v>580</v>
      </c>
      <c r="L87" s="25" t="s">
        <v>580</v>
      </c>
      <c r="M87" s="25" t="s">
        <v>580</v>
      </c>
    </row>
    <row r="88" spans="1:13" ht="15">
      <c r="A88" s="5" t="s">
        <v>172</v>
      </c>
      <c r="B88" s="25" t="s">
        <v>580</v>
      </c>
      <c r="C88" s="25" t="s">
        <v>580</v>
      </c>
      <c r="D88" s="25" t="s">
        <v>580</v>
      </c>
      <c r="E88" s="25" t="s">
        <v>580</v>
      </c>
      <c r="F88" s="25" t="s">
        <v>580</v>
      </c>
      <c r="G88" s="25" t="s">
        <v>580</v>
      </c>
      <c r="H88" s="25" t="s">
        <v>580</v>
      </c>
      <c r="I88" s="25" t="s">
        <v>580</v>
      </c>
      <c r="J88" s="25" t="s">
        <v>580</v>
      </c>
      <c r="K88" s="25" t="s">
        <v>580</v>
      </c>
      <c r="L88" s="25" t="s">
        <v>580</v>
      </c>
      <c r="M88" s="25" t="s">
        <v>580</v>
      </c>
    </row>
    <row r="89" spans="1:13" ht="15">
      <c r="A89" s="5" t="s">
        <v>175</v>
      </c>
      <c r="B89" s="24">
        <v>12.959933106147201</v>
      </c>
      <c r="C89" s="24">
        <v>39.1849667220066</v>
      </c>
      <c r="D89" s="24">
        <v>20.387933655766201</v>
      </c>
      <c r="E89" s="24">
        <v>3.3207000491519798</v>
      </c>
      <c r="F89" s="24">
        <v>2.9314827719896002</v>
      </c>
      <c r="G89" s="24">
        <v>6.3405172831884702</v>
      </c>
      <c r="H89" s="24">
        <v>0.38599999788506301</v>
      </c>
      <c r="I89" s="24">
        <v>0.24213333347191399</v>
      </c>
      <c r="J89" s="24">
        <v>0.13310000014801801</v>
      </c>
      <c r="K89" s="24">
        <v>8.2666666165459896E-2</v>
      </c>
      <c r="L89" s="24">
        <v>4.8133332887664401E-2</v>
      </c>
      <c r="M89" s="24">
        <v>14.878033535609299</v>
      </c>
    </row>
    <row r="90" spans="1:13" ht="15">
      <c r="A90" s="5" t="s">
        <v>176</v>
      </c>
      <c r="B90" s="24">
        <v>943.65025036151599</v>
      </c>
      <c r="C90" s="24">
        <v>891.09254162128195</v>
      </c>
      <c r="D90" s="24">
        <v>895.39522501627596</v>
      </c>
      <c r="E90" s="24">
        <v>1864.89765625</v>
      </c>
      <c r="F90" s="24">
        <v>4959.6175618489597</v>
      </c>
      <c r="G90" s="24">
        <v>6981.4285714285697</v>
      </c>
      <c r="H90" s="24">
        <v>5504.5441150483603</v>
      </c>
      <c r="I90" s="24">
        <v>3485.3452985491099</v>
      </c>
      <c r="J90" s="24">
        <v>2331.99441731771</v>
      </c>
      <c r="K90" s="24">
        <v>1926.6453839983301</v>
      </c>
      <c r="L90" s="24">
        <v>1617.51875755673</v>
      </c>
      <c r="M90" s="24">
        <v>1127.1002301897299</v>
      </c>
    </row>
    <row r="91" spans="1:13" ht="15">
      <c r="A91" s="5" t="s">
        <v>177</v>
      </c>
      <c r="B91" s="24">
        <v>27.466666618983002</v>
      </c>
      <c r="C91" s="24">
        <v>109.333333313465</v>
      </c>
      <c r="D91" s="24">
        <v>4.4966666698455802</v>
      </c>
      <c r="E91" s="24">
        <v>2.4199999570846602</v>
      </c>
      <c r="F91" s="24">
        <v>2.2133333683013898</v>
      </c>
      <c r="G91" s="24">
        <v>2.1883333524068198</v>
      </c>
      <c r="H91" s="24">
        <v>3.1583332816759699</v>
      </c>
      <c r="I91" s="24">
        <v>12.6833332777023</v>
      </c>
      <c r="J91" s="24">
        <v>78.333333313465104</v>
      </c>
      <c r="K91" s="24">
        <v>103.523333360751</v>
      </c>
      <c r="L91" s="24">
        <v>20.146666680773102</v>
      </c>
      <c r="M91" s="24">
        <v>3.31000003218651</v>
      </c>
    </row>
    <row r="92" spans="1:13" ht="15">
      <c r="A92" s="5" t="s">
        <v>178</v>
      </c>
      <c r="B92" s="25" t="s">
        <v>580</v>
      </c>
      <c r="C92" s="25" t="s">
        <v>580</v>
      </c>
      <c r="D92" s="25" t="s">
        <v>580</v>
      </c>
      <c r="E92" s="25" t="s">
        <v>580</v>
      </c>
      <c r="F92" s="25" t="s">
        <v>580</v>
      </c>
      <c r="G92" s="25" t="s">
        <v>580</v>
      </c>
      <c r="H92" s="25" t="s">
        <v>580</v>
      </c>
      <c r="I92" s="25" t="s">
        <v>580</v>
      </c>
      <c r="J92" s="25" t="s">
        <v>580</v>
      </c>
      <c r="K92" s="25" t="s">
        <v>580</v>
      </c>
      <c r="L92" s="25" t="s">
        <v>580</v>
      </c>
      <c r="M92" s="25" t="s">
        <v>580</v>
      </c>
    </row>
    <row r="93" spans="1:13" ht="15">
      <c r="A93" s="5" t="s">
        <v>181</v>
      </c>
      <c r="B93" s="25" t="s">
        <v>580</v>
      </c>
      <c r="C93" s="25" t="s">
        <v>580</v>
      </c>
      <c r="D93" s="25" t="s">
        <v>580</v>
      </c>
      <c r="E93" s="25" t="s">
        <v>580</v>
      </c>
      <c r="F93" s="25" t="s">
        <v>580</v>
      </c>
      <c r="G93" s="25" t="s">
        <v>580</v>
      </c>
      <c r="H93" s="25" t="s">
        <v>580</v>
      </c>
      <c r="I93" s="25" t="s">
        <v>580</v>
      </c>
      <c r="J93" s="25" t="s">
        <v>580</v>
      </c>
      <c r="K93" s="25" t="s">
        <v>580</v>
      </c>
      <c r="L93" s="25" t="s">
        <v>580</v>
      </c>
      <c r="M93" s="25" t="s">
        <v>580</v>
      </c>
    </row>
    <row r="94" spans="1:13" ht="15">
      <c r="A94" s="5" t="s">
        <v>183</v>
      </c>
      <c r="B94" s="24">
        <v>17.08571434021</v>
      </c>
      <c r="C94" s="24">
        <v>10.779523781367701</v>
      </c>
      <c r="D94" s="24">
        <v>7.8519047669001996</v>
      </c>
      <c r="E94" s="24">
        <v>7.8686364076354298</v>
      </c>
      <c r="F94" s="24">
        <v>10.3159091743556</v>
      </c>
      <c r="G94" s="24">
        <v>19.698636293411301</v>
      </c>
      <c r="H94" s="24">
        <v>110.504545471885</v>
      </c>
      <c r="I94" s="24">
        <v>440.27272727272702</v>
      </c>
      <c r="J94" s="24">
        <v>641.77272727272702</v>
      </c>
      <c r="K94" s="24">
        <v>382.68181818181802</v>
      </c>
      <c r="L94" s="24">
        <v>108.409091429277</v>
      </c>
      <c r="M94" s="24">
        <v>38.909090909090899</v>
      </c>
    </row>
    <row r="95" spans="1:13" ht="15">
      <c r="A95" s="5" t="s">
        <v>184</v>
      </c>
      <c r="B95" s="24">
        <v>6100.2916666666697</v>
      </c>
      <c r="C95" s="24">
        <v>4510.3322482638896</v>
      </c>
      <c r="D95" s="24">
        <v>4070.5965223524299</v>
      </c>
      <c r="E95" s="24">
        <v>5698.2479303533401</v>
      </c>
      <c r="F95" s="24">
        <v>9980.5579279119302</v>
      </c>
      <c r="G95" s="24">
        <v>19485.889626242901</v>
      </c>
      <c r="H95" s="24">
        <v>33876.707297585199</v>
      </c>
      <c r="I95" s="24">
        <v>45211.960138494302</v>
      </c>
      <c r="J95" s="24">
        <v>41641.326438210199</v>
      </c>
      <c r="K95" s="24">
        <v>36112.4145951705</v>
      </c>
      <c r="L95" s="24">
        <v>23611.3620827415</v>
      </c>
      <c r="M95" s="24">
        <v>10365.9705255682</v>
      </c>
    </row>
    <row r="96" spans="1:13" ht="15">
      <c r="A96" s="5" t="s">
        <v>185</v>
      </c>
      <c r="B96" s="24">
        <v>875.01724137931001</v>
      </c>
      <c r="C96" s="24">
        <v>1010.44827586207</v>
      </c>
      <c r="D96" s="24">
        <v>908.5</v>
      </c>
      <c r="E96" s="24">
        <v>855.5</v>
      </c>
      <c r="F96" s="24">
        <v>805.87931034482801</v>
      </c>
      <c r="G96" s="24">
        <v>566.91379310344803</v>
      </c>
      <c r="H96" s="24">
        <v>294.34482758620697</v>
      </c>
      <c r="I96" s="24">
        <v>185.48275862068999</v>
      </c>
      <c r="J96" s="24">
        <v>202.413793103448</v>
      </c>
      <c r="K96" s="24">
        <v>301.16949152542401</v>
      </c>
      <c r="L96" s="24">
        <v>487.52542372881402</v>
      </c>
      <c r="M96" s="24">
        <v>832.03389830508502</v>
      </c>
    </row>
    <row r="97" spans="1:13" ht="15">
      <c r="A97" s="5" t="s">
        <v>186</v>
      </c>
      <c r="B97" s="24">
        <v>16.014634327145298</v>
      </c>
      <c r="C97" s="24">
        <v>100.67190467739201</v>
      </c>
      <c r="D97" s="24">
        <v>39.337381383448502</v>
      </c>
      <c r="E97" s="24">
        <v>13.4065852358756</v>
      </c>
      <c r="F97" s="24">
        <v>18.751707135222698</v>
      </c>
      <c r="G97" s="24">
        <v>48.278780044033802</v>
      </c>
      <c r="H97" s="24">
        <v>23.1509758306713</v>
      </c>
      <c r="I97" s="24">
        <v>9.9307319709531399</v>
      </c>
      <c r="J97" s="24">
        <v>0.25499999775950399</v>
      </c>
      <c r="K97" s="24">
        <v>0.105714283351387</v>
      </c>
      <c r="L97" s="24">
        <v>2.8012195498023802</v>
      </c>
      <c r="M97" s="24">
        <v>0.143414636892153</v>
      </c>
    </row>
    <row r="98" spans="1:13" ht="15">
      <c r="A98" s="5" t="s">
        <v>187</v>
      </c>
      <c r="B98" s="25" t="s">
        <v>580</v>
      </c>
      <c r="C98" s="25" t="s">
        <v>580</v>
      </c>
      <c r="D98" s="25" t="s">
        <v>580</v>
      </c>
      <c r="E98" s="25" t="s">
        <v>580</v>
      </c>
      <c r="F98" s="25" t="s">
        <v>580</v>
      </c>
      <c r="G98" s="25" t="s">
        <v>580</v>
      </c>
      <c r="H98" s="25" t="s">
        <v>580</v>
      </c>
      <c r="I98" s="25" t="s">
        <v>580</v>
      </c>
      <c r="J98" s="25" t="s">
        <v>580</v>
      </c>
      <c r="K98" s="25" t="s">
        <v>580</v>
      </c>
      <c r="L98" s="25" t="s">
        <v>580</v>
      </c>
      <c r="M98" s="25" t="s">
        <v>580</v>
      </c>
    </row>
    <row r="99" spans="1:13" ht="15">
      <c r="A99" s="5" t="s">
        <v>189</v>
      </c>
      <c r="B99" s="24">
        <v>142.10057737769199</v>
      </c>
      <c r="C99" s="24">
        <v>97.851988815679803</v>
      </c>
      <c r="D99" s="24">
        <v>75.913620376586906</v>
      </c>
      <c r="E99" s="24">
        <v>88.341006228798307</v>
      </c>
      <c r="F99" s="24">
        <v>879.454983115196</v>
      </c>
      <c r="G99" s="24">
        <v>2862.6610107421898</v>
      </c>
      <c r="H99" s="24">
        <v>1410.03859117296</v>
      </c>
      <c r="I99" s="24">
        <v>861.60885247951603</v>
      </c>
      <c r="J99" s="24">
        <v>779.92491731189602</v>
      </c>
      <c r="K99" s="24">
        <v>731.65039825439499</v>
      </c>
      <c r="L99" s="24">
        <v>434.50697555542001</v>
      </c>
      <c r="M99" s="24">
        <v>229.32205276489299</v>
      </c>
    </row>
    <row r="100" spans="1:13" ht="15">
      <c r="A100" s="5" t="s">
        <v>190</v>
      </c>
      <c r="B100" s="25" t="s">
        <v>580</v>
      </c>
      <c r="C100" s="25" t="s">
        <v>580</v>
      </c>
      <c r="D100" s="25" t="s">
        <v>580</v>
      </c>
      <c r="E100" s="25" t="s">
        <v>580</v>
      </c>
      <c r="F100" s="25" t="s">
        <v>580</v>
      </c>
      <c r="G100" s="25" t="s">
        <v>580</v>
      </c>
      <c r="H100" s="25" t="s">
        <v>580</v>
      </c>
      <c r="I100" s="25" t="s">
        <v>580</v>
      </c>
      <c r="J100" s="25" t="s">
        <v>580</v>
      </c>
      <c r="K100" s="25" t="s">
        <v>580</v>
      </c>
      <c r="L100" s="25" t="s">
        <v>580</v>
      </c>
      <c r="M100" s="25" t="s">
        <v>580</v>
      </c>
    </row>
    <row r="101" spans="1:13" ht="15">
      <c r="A101" s="5" t="s">
        <v>192</v>
      </c>
      <c r="B101" s="24">
        <v>223.93975903614501</v>
      </c>
      <c r="C101" s="24">
        <v>185.79518072289201</v>
      </c>
      <c r="D101" s="24">
        <v>196.927710843374</v>
      </c>
      <c r="E101" s="24">
        <v>490.843373493976</v>
      </c>
      <c r="F101" s="24">
        <v>1574.24096385542</v>
      </c>
      <c r="G101" s="24">
        <v>1489.5662650602401</v>
      </c>
      <c r="H101" s="24">
        <v>1044</v>
      </c>
      <c r="I101" s="24">
        <v>817.71084337349396</v>
      </c>
      <c r="J101" s="24">
        <v>678.45238095238096</v>
      </c>
      <c r="K101" s="24">
        <v>613.08333333333303</v>
      </c>
      <c r="L101" s="24">
        <v>454.55952380952402</v>
      </c>
      <c r="M101" s="24">
        <v>296.57142857142901</v>
      </c>
    </row>
    <row r="102" spans="1:13" ht="15">
      <c r="A102" s="5" t="s">
        <v>193</v>
      </c>
      <c r="B102" s="24">
        <v>254.808219178082</v>
      </c>
      <c r="C102" s="24">
        <v>203.20547945205499</v>
      </c>
      <c r="D102" s="24">
        <v>154.465753424658</v>
      </c>
      <c r="E102" s="24">
        <v>121.643835616438</v>
      </c>
      <c r="F102" s="24">
        <v>86.7916666666667</v>
      </c>
      <c r="G102" s="24">
        <v>972.83783783783804</v>
      </c>
      <c r="H102" s="24">
        <v>7603.04054054054</v>
      </c>
      <c r="I102" s="24">
        <v>11566.932432432401</v>
      </c>
      <c r="J102" s="24">
        <v>10116.229729729699</v>
      </c>
      <c r="K102" s="24">
        <v>3886.45945945946</v>
      </c>
      <c r="L102" s="24">
        <v>1068.7972972973</v>
      </c>
      <c r="M102" s="24">
        <v>423</v>
      </c>
    </row>
    <row r="103" spans="1:13" ht="15">
      <c r="A103" s="5" t="s">
        <v>194</v>
      </c>
      <c r="B103" s="24">
        <v>170.97499923706101</v>
      </c>
      <c r="C103" s="24">
        <v>84.424444834391295</v>
      </c>
      <c r="D103" s="24">
        <v>50.003636100075497</v>
      </c>
      <c r="E103" s="24">
        <v>60.189998973499698</v>
      </c>
      <c r="F103" s="24">
        <v>362.16000192815602</v>
      </c>
      <c r="G103" s="24">
        <v>797.989091352983</v>
      </c>
      <c r="H103" s="24">
        <v>1042.94182239879</v>
      </c>
      <c r="I103" s="24">
        <v>1069.25610351563</v>
      </c>
      <c r="J103" s="24">
        <v>996.33818470348001</v>
      </c>
      <c r="K103" s="24">
        <v>713.30982000177596</v>
      </c>
      <c r="L103" s="24">
        <v>342.550999450684</v>
      </c>
      <c r="M103" s="24">
        <v>318.91027346524299</v>
      </c>
    </row>
    <row r="104" spans="1:13" ht="15">
      <c r="A104" s="5" t="s">
        <v>195</v>
      </c>
      <c r="B104" s="24">
        <v>818</v>
      </c>
      <c r="C104" s="24">
        <v>594.30769229999999</v>
      </c>
      <c r="D104" s="24">
        <v>480</v>
      </c>
      <c r="E104" s="24">
        <v>481.84615380000002</v>
      </c>
      <c r="F104" s="24">
        <v>2248</v>
      </c>
      <c r="G104" s="24">
        <v>3545.6923080000001</v>
      </c>
      <c r="H104" s="24">
        <v>2591.3076919999999</v>
      </c>
      <c r="I104" s="24">
        <v>2357.6153850000001</v>
      </c>
      <c r="J104" s="24">
        <v>2208.0769230000001</v>
      </c>
      <c r="K104" s="24">
        <v>2339.5833299999999</v>
      </c>
      <c r="L104" s="24">
        <v>1981.0833333</v>
      </c>
      <c r="M104" s="24">
        <v>1348.666667</v>
      </c>
    </row>
    <row r="105" spans="1:13" ht="15">
      <c r="A105" s="5" t="s">
        <v>196</v>
      </c>
      <c r="B105" s="24">
        <v>268.31111111111102</v>
      </c>
      <c r="C105" s="24">
        <v>193.68181818181799</v>
      </c>
      <c r="D105" s="24">
        <v>150.97777777777799</v>
      </c>
      <c r="E105" s="24">
        <v>150.57777777777801</v>
      </c>
      <c r="F105" s="24">
        <v>657.17777777777803</v>
      </c>
      <c r="G105" s="24">
        <v>1007.35555555556</v>
      </c>
      <c r="H105" s="24">
        <v>768.2</v>
      </c>
      <c r="I105" s="24">
        <v>605.45652173913004</v>
      </c>
      <c r="J105" s="24">
        <v>631.531914893617</v>
      </c>
      <c r="K105" s="24">
        <v>693</v>
      </c>
      <c r="L105" s="24">
        <v>596</v>
      </c>
      <c r="M105" s="24">
        <v>409.24444444444401</v>
      </c>
    </row>
    <row r="106" spans="1:13" ht="15">
      <c r="A106" s="5" t="s">
        <v>197</v>
      </c>
      <c r="B106" s="25" t="s">
        <v>580</v>
      </c>
      <c r="C106" s="25" t="s">
        <v>580</v>
      </c>
      <c r="D106" s="25" t="s">
        <v>580</v>
      </c>
      <c r="E106" s="25" t="s">
        <v>580</v>
      </c>
      <c r="F106" s="25" t="s">
        <v>580</v>
      </c>
      <c r="G106" s="25" t="s">
        <v>580</v>
      </c>
      <c r="H106" s="25" t="s">
        <v>580</v>
      </c>
      <c r="I106" s="25" t="s">
        <v>580</v>
      </c>
      <c r="J106" s="25" t="s">
        <v>580</v>
      </c>
      <c r="K106" s="25" t="s">
        <v>580</v>
      </c>
      <c r="L106" s="25" t="s">
        <v>580</v>
      </c>
      <c r="M106" s="25" t="s">
        <v>580</v>
      </c>
    </row>
    <row r="107" spans="1:13" ht="15">
      <c r="A107" s="5" t="s">
        <v>199</v>
      </c>
      <c r="B107" s="24">
        <v>371.97878797126498</v>
      </c>
      <c r="C107" s="24">
        <v>331.09999990463302</v>
      </c>
      <c r="D107" s="24">
        <v>275.61250007152597</v>
      </c>
      <c r="E107" s="24">
        <v>239.56875008344699</v>
      </c>
      <c r="F107" s="24">
        <v>247.421875163913</v>
      </c>
      <c r="G107" s="24">
        <v>441.596874952316</v>
      </c>
      <c r="H107" s="24">
        <v>643.06060606060601</v>
      </c>
      <c r="I107" s="24">
        <v>601.70303032615004</v>
      </c>
      <c r="J107" s="24">
        <v>1011.93939393939</v>
      </c>
      <c r="K107" s="24">
        <v>1149.84848484848</v>
      </c>
      <c r="L107" s="24">
        <v>653.21212121212102</v>
      </c>
      <c r="M107" s="24">
        <v>466.79696978944702</v>
      </c>
    </row>
    <row r="108" spans="1:13" ht="15">
      <c r="A108" s="5" t="s">
        <v>200</v>
      </c>
      <c r="B108" s="24">
        <v>4.8963636360000002</v>
      </c>
      <c r="C108" s="24">
        <v>5.9316666700000003</v>
      </c>
      <c r="D108" s="24">
        <v>7.0246153849999997</v>
      </c>
      <c r="E108" s="24">
        <v>6.7783333299999997</v>
      </c>
      <c r="F108" s="24">
        <v>4.0638461540000002</v>
      </c>
      <c r="G108" s="24">
        <v>4.3690909090899996</v>
      </c>
      <c r="H108" s="24">
        <v>16.205615380000001</v>
      </c>
      <c r="I108" s="24">
        <v>16.529166669999999</v>
      </c>
      <c r="J108" s="24">
        <v>5.95</v>
      </c>
      <c r="K108" s="24">
        <v>4.9463636360000001</v>
      </c>
      <c r="L108" s="24">
        <v>11.96642857</v>
      </c>
      <c r="M108" s="24">
        <v>7.6958000000000002</v>
      </c>
    </row>
    <row r="109" spans="1:13" ht="15">
      <c r="A109" s="5" t="s">
        <v>203</v>
      </c>
      <c r="B109" s="24">
        <v>453.278552632583</v>
      </c>
      <c r="C109" s="24">
        <v>608.15263141456398</v>
      </c>
      <c r="D109" s="24">
        <v>652.10092053601602</v>
      </c>
      <c r="E109" s="24">
        <v>449.74073920751903</v>
      </c>
      <c r="F109" s="24">
        <v>338.09888183286301</v>
      </c>
      <c r="G109" s="24">
        <v>179.79381574298199</v>
      </c>
      <c r="H109" s="24">
        <v>107.73206564940899</v>
      </c>
      <c r="I109" s="24">
        <v>81.3287610968477</v>
      </c>
      <c r="J109" s="24">
        <v>103.69921046495401</v>
      </c>
      <c r="K109" s="24">
        <v>144.53944741010699</v>
      </c>
      <c r="L109" s="24">
        <v>257.35436986465203</v>
      </c>
      <c r="M109" s="24">
        <v>391.73904677598102</v>
      </c>
    </row>
    <row r="110" spans="1:13" ht="15">
      <c r="A110" s="5" t="s">
        <v>204</v>
      </c>
      <c r="B110" s="24">
        <v>349.47628320649602</v>
      </c>
      <c r="C110" s="24">
        <v>433.448043487289</v>
      </c>
      <c r="D110" s="24">
        <v>358.75304818153398</v>
      </c>
      <c r="E110" s="24">
        <v>154.06497633457201</v>
      </c>
      <c r="F110" s="24">
        <v>67.335522922602607</v>
      </c>
      <c r="G110" s="24">
        <v>36.946772491390099</v>
      </c>
      <c r="H110" s="24">
        <v>16.985204520550599</v>
      </c>
      <c r="I110" s="24">
        <v>15.406840984222701</v>
      </c>
      <c r="J110" s="24">
        <v>23.799795479090399</v>
      </c>
      <c r="K110" s="24">
        <v>47.893545733256801</v>
      </c>
      <c r="L110" s="24">
        <v>109.709068512375</v>
      </c>
      <c r="M110" s="24">
        <v>239.63188638470399</v>
      </c>
    </row>
    <row r="111" spans="1:13" ht="15">
      <c r="A111" s="5" t="s">
        <v>205</v>
      </c>
      <c r="B111" s="24">
        <v>137.791666666667</v>
      </c>
      <c r="C111" s="24">
        <v>150.583333333333</v>
      </c>
      <c r="D111" s="24">
        <v>240.041666666667</v>
      </c>
      <c r="E111" s="24">
        <v>482.45833333333297</v>
      </c>
      <c r="F111" s="24">
        <v>302.91666666666703</v>
      </c>
      <c r="G111" s="24">
        <v>426.28</v>
      </c>
      <c r="H111" s="24">
        <v>1738.9230769230801</v>
      </c>
      <c r="I111" s="24">
        <v>1268.7083333333301</v>
      </c>
      <c r="J111" s="24">
        <v>920.91666666666697</v>
      </c>
      <c r="K111" s="24">
        <v>273.36</v>
      </c>
      <c r="L111" s="24">
        <v>214.92</v>
      </c>
      <c r="M111" s="24">
        <v>148.72</v>
      </c>
    </row>
    <row r="112" spans="1:13" ht="15">
      <c r="A112" s="5" t="s">
        <v>206</v>
      </c>
      <c r="B112" s="24">
        <v>124.166667</v>
      </c>
      <c r="C112" s="24">
        <v>132.33330000000001</v>
      </c>
      <c r="D112" s="24">
        <v>231</v>
      </c>
      <c r="E112" s="24">
        <v>411.33333299999998</v>
      </c>
      <c r="F112" s="24">
        <v>387</v>
      </c>
      <c r="G112" s="24">
        <v>634.33333000000005</v>
      </c>
      <c r="H112" s="24">
        <v>1920</v>
      </c>
      <c r="I112" s="24">
        <v>2046.6666700000001</v>
      </c>
      <c r="J112" s="24">
        <v>2193.3333299999999</v>
      </c>
      <c r="K112" s="24">
        <v>936.66666999999995</v>
      </c>
      <c r="L112" s="24">
        <v>420</v>
      </c>
      <c r="M112" s="24">
        <v>212</v>
      </c>
    </row>
    <row r="113" spans="1:13" ht="15">
      <c r="A113" s="5" t="s">
        <v>208</v>
      </c>
      <c r="B113" s="24">
        <v>0</v>
      </c>
      <c r="C113" s="24">
        <v>0</v>
      </c>
      <c r="D113" s="24">
        <v>0</v>
      </c>
      <c r="E113" s="24">
        <v>0</v>
      </c>
      <c r="F113" s="24">
        <v>1.4115714567181299</v>
      </c>
      <c r="G113" s="24">
        <v>522.34277760982502</v>
      </c>
      <c r="H113" s="24">
        <v>586.27777777777806</v>
      </c>
      <c r="I113" s="24">
        <v>224.36666688464899</v>
      </c>
      <c r="J113" s="24">
        <v>165.24285725184899</v>
      </c>
      <c r="K113" s="24">
        <v>36.128571237836603</v>
      </c>
      <c r="L113" s="24">
        <v>4.05</v>
      </c>
      <c r="M113" s="24">
        <v>0.42857142857142899</v>
      </c>
    </row>
    <row r="114" spans="1:13" ht="15">
      <c r="A114" s="5" t="s">
        <v>209</v>
      </c>
      <c r="B114" s="24">
        <v>58.949692767599402</v>
      </c>
      <c r="C114" s="24">
        <v>45.294142012900501</v>
      </c>
      <c r="D114" s="24">
        <v>38.695191119579597</v>
      </c>
      <c r="E114" s="24">
        <v>34.806521623031003</v>
      </c>
      <c r="F114" s="24">
        <v>33.758773843447401</v>
      </c>
      <c r="G114" s="24">
        <v>1062.5974122827699</v>
      </c>
      <c r="H114" s="24">
        <v>2163.2129770914698</v>
      </c>
      <c r="I114" s="24">
        <v>842.99075073242204</v>
      </c>
      <c r="J114" s="24">
        <v>693.72693786621096</v>
      </c>
      <c r="K114" s="24">
        <v>465.96042025819099</v>
      </c>
      <c r="L114" s="24">
        <v>187.00814882914199</v>
      </c>
      <c r="M114" s="24">
        <v>95.391181151072203</v>
      </c>
    </row>
    <row r="115" spans="1:13" ht="15">
      <c r="A115" s="5" t="s">
        <v>210</v>
      </c>
      <c r="B115" s="24">
        <v>1272.7873834398099</v>
      </c>
      <c r="C115" s="24">
        <v>1361.9938568115199</v>
      </c>
      <c r="D115" s="24">
        <v>1541.8721201578801</v>
      </c>
      <c r="E115" s="24">
        <v>1446.01600240072</v>
      </c>
      <c r="F115" s="24">
        <v>1699.8592420789901</v>
      </c>
      <c r="G115" s="24">
        <v>1227.3583279079901</v>
      </c>
      <c r="H115" s="24">
        <v>605.25911458333303</v>
      </c>
      <c r="I115" s="24">
        <v>323.615240902371</v>
      </c>
      <c r="J115" s="24">
        <v>296.20698740217398</v>
      </c>
      <c r="K115" s="24">
        <v>362.35561525952699</v>
      </c>
      <c r="L115" s="24">
        <v>571.76202208131201</v>
      </c>
      <c r="M115" s="24">
        <v>900.30298063490102</v>
      </c>
    </row>
    <row r="116" spans="1:13" ht="15">
      <c r="A116" s="5" t="s">
        <v>211</v>
      </c>
      <c r="B116" s="25" t="s">
        <v>580</v>
      </c>
      <c r="C116" s="25" t="s">
        <v>580</v>
      </c>
      <c r="D116" s="25" t="s">
        <v>580</v>
      </c>
      <c r="E116" s="25" t="s">
        <v>580</v>
      </c>
      <c r="F116" s="25" t="s">
        <v>580</v>
      </c>
      <c r="G116" s="25" t="s">
        <v>580</v>
      </c>
      <c r="H116" s="25" t="s">
        <v>580</v>
      </c>
      <c r="I116" s="25" t="s">
        <v>580</v>
      </c>
      <c r="J116" s="25" t="s">
        <v>580</v>
      </c>
      <c r="K116" s="25" t="s">
        <v>580</v>
      </c>
      <c r="L116" s="25" t="s">
        <v>580</v>
      </c>
      <c r="M116" s="25" t="s">
        <v>580</v>
      </c>
    </row>
    <row r="117" spans="1:13" ht="15">
      <c r="A117" s="5" t="s">
        <v>213</v>
      </c>
      <c r="B117" s="25" t="s">
        <v>580</v>
      </c>
      <c r="C117" s="25" t="s">
        <v>580</v>
      </c>
      <c r="D117" s="25" t="s">
        <v>580</v>
      </c>
      <c r="E117" s="25" t="s">
        <v>580</v>
      </c>
      <c r="F117" s="25" t="s">
        <v>580</v>
      </c>
      <c r="G117" s="25" t="s">
        <v>580</v>
      </c>
      <c r="H117" s="25" t="s">
        <v>580</v>
      </c>
      <c r="I117" s="25" t="s">
        <v>580</v>
      </c>
      <c r="J117" s="25" t="s">
        <v>580</v>
      </c>
      <c r="K117" s="25" t="s">
        <v>580</v>
      </c>
      <c r="L117" s="25" t="s">
        <v>580</v>
      </c>
      <c r="M117" s="25" t="s">
        <v>580</v>
      </c>
    </row>
    <row r="118" spans="1:13" ht="15">
      <c r="A118" s="5" t="s">
        <v>215</v>
      </c>
      <c r="B118" s="24">
        <v>505.10334467004799</v>
      </c>
      <c r="C118" s="24">
        <v>468.58746507432699</v>
      </c>
      <c r="D118" s="24">
        <v>702.92812036584905</v>
      </c>
      <c r="E118" s="24">
        <v>876.43068736683199</v>
      </c>
      <c r="F118" s="24">
        <v>856.61790466308605</v>
      </c>
      <c r="G118" s="24">
        <v>742.13231876918303</v>
      </c>
      <c r="H118" s="24">
        <v>1400.2672759464799</v>
      </c>
      <c r="I118" s="24">
        <v>2173.1787534441301</v>
      </c>
      <c r="J118" s="24">
        <v>2302.0889685494599</v>
      </c>
      <c r="K118" s="24">
        <v>2153.8097523280599</v>
      </c>
      <c r="L118" s="24">
        <v>1479.76626804897</v>
      </c>
      <c r="M118" s="24">
        <v>824.86821201869395</v>
      </c>
    </row>
    <row r="119" spans="1:13" ht="15">
      <c r="A119" s="5" t="s">
        <v>216</v>
      </c>
      <c r="B119" s="24">
        <v>7.2814633570066301</v>
      </c>
      <c r="C119" s="24">
        <v>5.3441463527156099</v>
      </c>
      <c r="D119" s="24">
        <v>4.4802438980195598</v>
      </c>
      <c r="E119" s="24">
        <v>4.0731707535138897</v>
      </c>
      <c r="F119" s="24">
        <v>4.2904878244167399</v>
      </c>
      <c r="G119" s="24">
        <v>4.3887804921080402</v>
      </c>
      <c r="H119" s="24">
        <v>4.4348780658186904</v>
      </c>
      <c r="I119" s="24">
        <v>4.0819512547516199</v>
      </c>
      <c r="J119" s="24">
        <v>3.6507317103990702</v>
      </c>
      <c r="K119" s="24">
        <v>4.3997560986658399</v>
      </c>
      <c r="L119" s="24">
        <v>6.5151220022178302</v>
      </c>
      <c r="M119" s="24">
        <v>8.78243893966442</v>
      </c>
    </row>
    <row r="120" spans="1:13" ht="15">
      <c r="A120" s="5" t="s">
        <v>217</v>
      </c>
      <c r="B120" s="24">
        <v>420.40814895629899</v>
      </c>
      <c r="C120" s="24">
        <v>405.18373063681798</v>
      </c>
      <c r="D120" s="24">
        <v>636.11693734182404</v>
      </c>
      <c r="E120" s="24">
        <v>866.84177725655695</v>
      </c>
      <c r="F120" s="24">
        <v>528.16854509626103</v>
      </c>
      <c r="G120" s="24">
        <v>319.00694198608397</v>
      </c>
      <c r="H120" s="24">
        <v>216.393189784459</v>
      </c>
      <c r="I120" s="24">
        <v>183.263825116839</v>
      </c>
      <c r="J120" s="24">
        <v>193.86376462663901</v>
      </c>
      <c r="K120" s="24">
        <v>283.70472106933602</v>
      </c>
      <c r="L120" s="24">
        <v>395.04340218806601</v>
      </c>
      <c r="M120" s="24">
        <v>457.79928964808403</v>
      </c>
    </row>
    <row r="121" spans="1:13" ht="15">
      <c r="A121" s="5" t="s">
        <v>218</v>
      </c>
      <c r="B121" s="25" t="s">
        <v>580</v>
      </c>
      <c r="C121" s="25" t="s">
        <v>580</v>
      </c>
      <c r="D121" s="25" t="s">
        <v>580</v>
      </c>
      <c r="E121" s="25" t="s">
        <v>580</v>
      </c>
      <c r="F121" s="25" t="s">
        <v>580</v>
      </c>
      <c r="G121" s="25" t="s">
        <v>580</v>
      </c>
      <c r="H121" s="25" t="s">
        <v>580</v>
      </c>
      <c r="I121" s="25" t="s">
        <v>580</v>
      </c>
      <c r="J121" s="25" t="s">
        <v>580</v>
      </c>
      <c r="K121" s="25" t="s">
        <v>580</v>
      </c>
      <c r="L121" s="25" t="s">
        <v>580</v>
      </c>
      <c r="M121" s="25" t="s">
        <v>580</v>
      </c>
    </row>
    <row r="122" spans="1:13" ht="15">
      <c r="A122" s="5" t="s">
        <v>221</v>
      </c>
      <c r="B122" s="24">
        <v>201.875</v>
      </c>
      <c r="C122" s="24">
        <v>472</v>
      </c>
      <c r="D122" s="24">
        <v>255.625</v>
      </c>
      <c r="E122" s="24">
        <v>113.25</v>
      </c>
      <c r="F122" s="24">
        <v>56.5</v>
      </c>
      <c r="G122" s="24">
        <v>39.375</v>
      </c>
      <c r="H122" s="24">
        <v>29.25</v>
      </c>
      <c r="I122" s="24">
        <v>19.6666666666667</v>
      </c>
      <c r="J122" s="24">
        <v>14.75</v>
      </c>
      <c r="K122" s="24">
        <v>15.875</v>
      </c>
      <c r="L122" s="24">
        <v>30.625</v>
      </c>
      <c r="M122" s="24">
        <v>25.625</v>
      </c>
    </row>
    <row r="123" spans="1:13" ht="15">
      <c r="A123" s="5" t="s">
        <v>223</v>
      </c>
      <c r="B123" s="24">
        <v>36.204838568164497</v>
      </c>
      <c r="C123" s="24">
        <v>19.858064574579998</v>
      </c>
      <c r="D123" s="24">
        <v>12.755322629405599</v>
      </c>
      <c r="E123" s="24">
        <v>9.0985483854047704</v>
      </c>
      <c r="F123" s="24">
        <v>294.07693539896297</v>
      </c>
      <c r="G123" s="24">
        <v>5707.3870967741896</v>
      </c>
      <c r="H123" s="24">
        <v>5421.9838709677397</v>
      </c>
      <c r="I123" s="24">
        <v>4284.72580645161</v>
      </c>
      <c r="J123" s="24">
        <v>2651.9838709677401</v>
      </c>
      <c r="K123" s="24">
        <v>528.17533704969605</v>
      </c>
      <c r="L123" s="24">
        <v>133.130548023042</v>
      </c>
      <c r="M123" s="24">
        <v>77.706338307214196</v>
      </c>
    </row>
    <row r="124" spans="1:13" ht="15">
      <c r="A124" s="5" t="s">
        <v>224</v>
      </c>
      <c r="B124" s="24">
        <v>712.72685194015503</v>
      </c>
      <c r="C124" s="24">
        <v>266.69636249542202</v>
      </c>
      <c r="D124" s="24">
        <v>324.35463336110098</v>
      </c>
      <c r="E124" s="24">
        <v>645.39926525950398</v>
      </c>
      <c r="F124" s="24">
        <v>1044.7160731554</v>
      </c>
      <c r="G124" s="24">
        <v>1978.33378458023</v>
      </c>
      <c r="H124" s="24">
        <v>3558.54132795334</v>
      </c>
      <c r="I124" s="24">
        <v>5765.6267170906103</v>
      </c>
      <c r="J124" s="24">
        <v>4100.9843769073505</v>
      </c>
      <c r="K124" s="24">
        <v>3502.8144918774801</v>
      </c>
      <c r="L124" s="24">
        <v>5528.5423409598197</v>
      </c>
      <c r="M124" s="24">
        <v>3254.5149886721701</v>
      </c>
    </row>
    <row r="125" spans="1:13" ht="15">
      <c r="A125" s="5" t="s">
        <v>226</v>
      </c>
      <c r="B125" s="24">
        <v>2526.0557195490101</v>
      </c>
      <c r="C125" s="24">
        <v>2100.1232688210198</v>
      </c>
      <c r="D125" s="24">
        <v>2418.3402765447399</v>
      </c>
      <c r="E125" s="24">
        <v>3562.41523881392</v>
      </c>
      <c r="F125" s="24">
        <v>4336.2169078480101</v>
      </c>
      <c r="G125" s="24">
        <v>9313.66357421875</v>
      </c>
      <c r="H125" s="24">
        <v>16407.1435546875</v>
      </c>
      <c r="I125" s="24">
        <v>17619.4604048295</v>
      </c>
      <c r="J125" s="24">
        <v>17734.406072443198</v>
      </c>
      <c r="K125" s="24">
        <v>12777.299272017</v>
      </c>
      <c r="L125" s="24">
        <v>5408.4697265625</v>
      </c>
      <c r="M125" s="24">
        <v>3439.9150612571002</v>
      </c>
    </row>
    <row r="126" spans="1:13" ht="15">
      <c r="A126" s="5" t="s">
        <v>227</v>
      </c>
      <c r="B126" s="24">
        <v>242.102859649658</v>
      </c>
      <c r="C126" s="24">
        <v>219.56952041625999</v>
      </c>
      <c r="D126" s="24">
        <v>300.60645889282199</v>
      </c>
      <c r="E126" s="24">
        <v>1143.8048049926799</v>
      </c>
      <c r="F126" s="24">
        <v>825.54981628418</v>
      </c>
      <c r="G126" s="24">
        <v>356.19827987670902</v>
      </c>
      <c r="H126" s="24">
        <v>335.53332015991202</v>
      </c>
      <c r="I126" s="24">
        <v>519.01159851074203</v>
      </c>
      <c r="J126" s="24">
        <v>465.57586090087898</v>
      </c>
      <c r="K126" s="24">
        <v>421.862398986816</v>
      </c>
      <c r="L126" s="24">
        <v>449.97896179199199</v>
      </c>
      <c r="M126" s="24">
        <v>357.56649688720699</v>
      </c>
    </row>
    <row r="127" spans="1:13" ht="15">
      <c r="A127" s="5" t="s">
        <v>230</v>
      </c>
      <c r="B127" s="24">
        <v>262.00658146540297</v>
      </c>
      <c r="C127" s="24">
        <v>298.19279770624098</v>
      </c>
      <c r="D127" s="24">
        <v>357.30223165239602</v>
      </c>
      <c r="E127" s="24">
        <v>313.84437497456901</v>
      </c>
      <c r="F127" s="24">
        <v>234.927063215347</v>
      </c>
      <c r="G127" s="24">
        <v>161.11583241962299</v>
      </c>
      <c r="H127" s="24">
        <v>91.135574440161406</v>
      </c>
      <c r="I127" s="24">
        <v>95.154617701258005</v>
      </c>
      <c r="J127" s="24">
        <v>100.223354563827</v>
      </c>
      <c r="K127" s="24">
        <v>112.81081635043699</v>
      </c>
      <c r="L127" s="24">
        <v>138.58039904776101</v>
      </c>
      <c r="M127" s="24">
        <v>207.41639792351501</v>
      </c>
    </row>
    <row r="128" spans="1:13" ht="15">
      <c r="A128" s="5" t="s">
        <v>232</v>
      </c>
      <c r="B128" s="24">
        <v>807.97816796950406</v>
      </c>
      <c r="C128" s="24">
        <v>600.57205751207096</v>
      </c>
      <c r="D128" s="24">
        <v>545.62860653068503</v>
      </c>
      <c r="E128" s="24">
        <v>389.46696984013403</v>
      </c>
      <c r="F128" s="24">
        <v>252.15448094621499</v>
      </c>
      <c r="G128" s="24">
        <v>205.29954606068301</v>
      </c>
      <c r="H128" s="24">
        <v>181.06123617630999</v>
      </c>
      <c r="I128" s="24">
        <v>161.90542853750799</v>
      </c>
      <c r="J128" s="24">
        <v>145.718567917987</v>
      </c>
      <c r="K128" s="24">
        <v>204.79166607740501</v>
      </c>
      <c r="L128" s="24">
        <v>500.68353304048901</v>
      </c>
      <c r="M128" s="24">
        <v>831.93810765336195</v>
      </c>
    </row>
    <row r="129" spans="1:13" ht="15">
      <c r="A129" s="5" t="s">
        <v>233</v>
      </c>
      <c r="B129" s="24">
        <v>112.240384762104</v>
      </c>
      <c r="C129" s="24">
        <v>114.646153963529</v>
      </c>
      <c r="D129" s="24">
        <v>121.673076629639</v>
      </c>
      <c r="E129" s="24">
        <v>149.690384791448</v>
      </c>
      <c r="F129" s="24">
        <v>218.480769230769</v>
      </c>
      <c r="G129" s="24">
        <v>230.40384615384599</v>
      </c>
      <c r="H129" s="24">
        <v>323.67307692307702</v>
      </c>
      <c r="I129" s="24">
        <v>352.25</v>
      </c>
      <c r="J129" s="24">
        <v>243.37924482237599</v>
      </c>
      <c r="K129" s="24">
        <v>164.69230769230799</v>
      </c>
      <c r="L129" s="24">
        <v>134.09615384615401</v>
      </c>
      <c r="M129" s="24">
        <v>119.73377357339</v>
      </c>
    </row>
    <row r="130" spans="1:13" ht="15">
      <c r="A130" s="5" t="s">
        <v>235</v>
      </c>
      <c r="B130" s="25" t="s">
        <v>580</v>
      </c>
      <c r="C130" s="25" t="s">
        <v>580</v>
      </c>
      <c r="D130" s="25" t="s">
        <v>580</v>
      </c>
      <c r="E130" s="25" t="s">
        <v>580</v>
      </c>
      <c r="F130" s="25" t="s">
        <v>580</v>
      </c>
      <c r="G130" s="25" t="s">
        <v>580</v>
      </c>
      <c r="H130" s="25" t="s">
        <v>580</v>
      </c>
      <c r="I130" s="25" t="s">
        <v>580</v>
      </c>
      <c r="J130" s="25" t="s">
        <v>580</v>
      </c>
      <c r="K130" s="25" t="s">
        <v>580</v>
      </c>
      <c r="L130" s="25" t="s">
        <v>580</v>
      </c>
      <c r="M130" s="25" t="s">
        <v>580</v>
      </c>
    </row>
    <row r="131" spans="1:13" ht="15">
      <c r="A131" s="5" t="s">
        <v>237</v>
      </c>
      <c r="B131" s="25" t="s">
        <v>580</v>
      </c>
      <c r="C131" s="25" t="s">
        <v>580</v>
      </c>
      <c r="D131" s="25" t="s">
        <v>580</v>
      </c>
      <c r="E131" s="25" t="s">
        <v>580</v>
      </c>
      <c r="F131" s="25" t="s">
        <v>580</v>
      </c>
      <c r="G131" s="25" t="s">
        <v>580</v>
      </c>
      <c r="H131" s="25" t="s">
        <v>580</v>
      </c>
      <c r="I131" s="25" t="s">
        <v>580</v>
      </c>
      <c r="J131" s="25" t="s">
        <v>580</v>
      </c>
      <c r="K131" s="25" t="s">
        <v>580</v>
      </c>
      <c r="L131" s="25" t="s">
        <v>580</v>
      </c>
      <c r="M131" s="25" t="s">
        <v>580</v>
      </c>
    </row>
    <row r="132" spans="1:13" ht="15">
      <c r="A132" s="5" t="s">
        <v>239</v>
      </c>
      <c r="B132" s="24">
        <v>488.55319148936201</v>
      </c>
      <c r="C132" s="24">
        <v>466.08510638297901</v>
      </c>
      <c r="D132" s="24">
        <v>461.255319148936</v>
      </c>
      <c r="E132" s="24">
        <v>537.97872340425499</v>
      </c>
      <c r="F132" s="24">
        <v>1078.6170212766001</v>
      </c>
      <c r="G132" s="24">
        <v>1791.0638297872299</v>
      </c>
      <c r="H132" s="24">
        <v>2156.0416666666702</v>
      </c>
      <c r="I132" s="24">
        <v>1277.6875</v>
      </c>
      <c r="J132" s="24">
        <v>940.5</v>
      </c>
      <c r="K132" s="24">
        <v>820.79166666666697</v>
      </c>
      <c r="L132" s="24">
        <v>572.82978723404301</v>
      </c>
      <c r="M132" s="24">
        <v>498.82978723404301</v>
      </c>
    </row>
    <row r="133" spans="1:13" ht="15">
      <c r="A133" s="5" t="s">
        <v>240</v>
      </c>
      <c r="B133" s="24">
        <v>797.922667718703</v>
      </c>
      <c r="C133" s="24">
        <v>445.78898374495998</v>
      </c>
      <c r="D133" s="24">
        <v>343.77659757020001</v>
      </c>
      <c r="E133" s="24">
        <v>293.90016224345197</v>
      </c>
      <c r="F133" s="24">
        <v>361.02441546122202</v>
      </c>
      <c r="G133" s="24">
        <v>337.34892133077</v>
      </c>
      <c r="H133" s="24">
        <v>309.03474082946798</v>
      </c>
      <c r="I133" s="24">
        <v>327.01812318895702</v>
      </c>
      <c r="J133" s="24">
        <v>430.62689233595302</v>
      </c>
      <c r="K133" s="24">
        <v>564.51211178687299</v>
      </c>
      <c r="L133" s="24">
        <v>864.68013559977203</v>
      </c>
      <c r="M133" s="24">
        <v>1277.61575217325</v>
      </c>
    </row>
    <row r="134" spans="1:13" ht="15">
      <c r="A134" s="5" t="s">
        <v>242</v>
      </c>
      <c r="B134" s="24">
        <v>159.45384618319</v>
      </c>
      <c r="C134" s="24">
        <v>133.22000010563801</v>
      </c>
      <c r="D134" s="24">
        <v>109.635937511921</v>
      </c>
      <c r="E134" s="24">
        <v>142.299999952316</v>
      </c>
      <c r="F134" s="24">
        <v>503.80952380952402</v>
      </c>
      <c r="G134" s="24">
        <v>493.634920634921</v>
      </c>
      <c r="H134" s="24">
        <v>362.23809523809501</v>
      </c>
      <c r="I134" s="24">
        <v>280.796875</v>
      </c>
      <c r="J134" s="24">
        <v>266.296875</v>
      </c>
      <c r="K134" s="24">
        <v>277.190624952316</v>
      </c>
      <c r="L134" s="24">
        <v>255.256250023842</v>
      </c>
      <c r="M134" s="24">
        <v>198.98593753576299</v>
      </c>
    </row>
    <row r="135" spans="1:13" ht="15">
      <c r="A135" s="5" t="s">
        <v>244</v>
      </c>
      <c r="B135" s="24">
        <v>289.74719964890301</v>
      </c>
      <c r="C135" s="24">
        <v>272.47735305059501</v>
      </c>
      <c r="D135" s="24">
        <v>233.91762898763</v>
      </c>
      <c r="E135" s="24">
        <v>288.84411504836299</v>
      </c>
      <c r="F135" s="24">
        <v>1594.8542660667799</v>
      </c>
      <c r="G135" s="24">
        <v>1071.1670305524599</v>
      </c>
      <c r="H135" s="24">
        <v>516.69006769089503</v>
      </c>
      <c r="I135" s="24">
        <v>448.478771536691</v>
      </c>
      <c r="J135" s="24">
        <v>503.03750479561899</v>
      </c>
      <c r="K135" s="24">
        <v>536.72031438918305</v>
      </c>
      <c r="L135" s="24">
        <v>448.13322739374098</v>
      </c>
      <c r="M135" s="24">
        <v>335.88776157924099</v>
      </c>
    </row>
    <row r="136" spans="1:13" ht="15">
      <c r="A136" s="5" t="s">
        <v>246</v>
      </c>
      <c r="B136" s="24">
        <v>-2161.75</v>
      </c>
      <c r="C136" s="24">
        <v>-2247</v>
      </c>
      <c r="D136" s="24">
        <v>-2235.75</v>
      </c>
      <c r="E136" s="24">
        <v>-2268.5</v>
      </c>
      <c r="F136" s="24">
        <v>2561.2833007812501</v>
      </c>
      <c r="G136" s="24">
        <v>12244.90625</v>
      </c>
      <c r="H136" s="24">
        <v>7001.625</v>
      </c>
      <c r="I136" s="24">
        <v>3688.46875</v>
      </c>
      <c r="J136" s="24">
        <v>3054.15625</v>
      </c>
      <c r="K136" s="24">
        <v>-1320.6</v>
      </c>
      <c r="L136" s="24">
        <v>-1539.2</v>
      </c>
      <c r="M136" s="24">
        <v>-1598.6</v>
      </c>
    </row>
    <row r="137" spans="1:13" ht="15">
      <c r="A137" s="5" t="s">
        <v>247</v>
      </c>
      <c r="B137" s="24">
        <v>595.85340606689499</v>
      </c>
      <c r="C137" s="24">
        <v>592.11052085876497</v>
      </c>
      <c r="D137" s="24">
        <v>299.35414801703598</v>
      </c>
      <c r="E137" s="24">
        <v>274.84044505931701</v>
      </c>
      <c r="F137" s="24">
        <v>375.49692478886402</v>
      </c>
      <c r="G137" s="24">
        <v>373.96366571496998</v>
      </c>
      <c r="H137" s="24">
        <v>380.17433392560002</v>
      </c>
      <c r="I137" s="24">
        <v>333.95785268147802</v>
      </c>
      <c r="J137" s="24">
        <v>412.70052055076297</v>
      </c>
      <c r="K137" s="24">
        <v>471.894270676833</v>
      </c>
      <c r="L137" s="24">
        <v>401.80081402814</v>
      </c>
      <c r="M137" s="24">
        <v>543.69688591590295</v>
      </c>
    </row>
    <row r="138" spans="1:13" ht="15">
      <c r="A138" s="5" t="s">
        <v>248</v>
      </c>
      <c r="B138" s="24">
        <v>119.94214973449699</v>
      </c>
      <c r="C138" s="24">
        <v>137.60370025634799</v>
      </c>
      <c r="D138" s="24">
        <v>225.16375007629401</v>
      </c>
      <c r="E138" s="24">
        <v>332.74425048828101</v>
      </c>
      <c r="F138" s="24">
        <v>339.78489990234402</v>
      </c>
      <c r="G138" s="24">
        <v>403.66520004272502</v>
      </c>
      <c r="H138" s="24">
        <v>592.79055252075204</v>
      </c>
      <c r="I138" s="24">
        <v>334.95949935913097</v>
      </c>
      <c r="J138" s="24">
        <v>337.70442280016499</v>
      </c>
      <c r="K138" s="24">
        <v>224.636549758911</v>
      </c>
      <c r="L138" s="24">
        <v>161.93349952697801</v>
      </c>
      <c r="M138" s="24">
        <v>139.58809967041</v>
      </c>
    </row>
    <row r="139" spans="1:13" ht="15">
      <c r="A139" s="5" t="s">
        <v>249</v>
      </c>
      <c r="B139" s="25" t="s">
        <v>580</v>
      </c>
      <c r="C139" s="25" t="s">
        <v>580</v>
      </c>
      <c r="D139" s="25" t="s">
        <v>580</v>
      </c>
      <c r="E139" s="25" t="s">
        <v>580</v>
      </c>
      <c r="F139" s="25" t="s">
        <v>580</v>
      </c>
      <c r="G139" s="25" t="s">
        <v>580</v>
      </c>
      <c r="H139" s="25" t="s">
        <v>580</v>
      </c>
      <c r="I139" s="25" t="s">
        <v>580</v>
      </c>
      <c r="J139" s="25" t="s">
        <v>580</v>
      </c>
      <c r="K139" s="25" t="s">
        <v>580</v>
      </c>
      <c r="L139" s="25" t="s">
        <v>580</v>
      </c>
      <c r="M139" s="25" t="s">
        <v>580</v>
      </c>
    </row>
    <row r="140" spans="1:13" ht="15">
      <c r="A140" s="14" t="s">
        <v>251</v>
      </c>
      <c r="B140" s="24">
        <v>212.875</v>
      </c>
      <c r="C140" s="24">
        <v>256.125</v>
      </c>
      <c r="D140" s="24">
        <v>328.375</v>
      </c>
      <c r="E140" s="24">
        <v>308.25</v>
      </c>
      <c r="F140" s="24">
        <v>231.25</v>
      </c>
      <c r="G140" s="24">
        <v>157</v>
      </c>
      <c r="H140" s="24">
        <v>118.1875</v>
      </c>
      <c r="I140" s="24">
        <v>123.75</v>
      </c>
      <c r="J140" s="24">
        <v>147.375</v>
      </c>
      <c r="K140" s="24">
        <v>167.625</v>
      </c>
      <c r="L140" s="24">
        <v>173.375</v>
      </c>
      <c r="M140" s="24">
        <v>202.625</v>
      </c>
    </row>
    <row r="141" spans="1:13" ht="15">
      <c r="A141" s="5" t="s">
        <v>253</v>
      </c>
      <c r="B141" s="24">
        <v>874.93648733743805</v>
      </c>
      <c r="C141" s="24">
        <v>949.64480711774104</v>
      </c>
      <c r="D141" s="24">
        <v>870.17758178710903</v>
      </c>
      <c r="E141" s="24">
        <v>744.68275935475401</v>
      </c>
      <c r="F141" s="24">
        <v>592.06468889189898</v>
      </c>
      <c r="G141" s="24">
        <v>342.26699126638999</v>
      </c>
      <c r="H141" s="24">
        <v>145.76240376728299</v>
      </c>
      <c r="I141" s="24">
        <v>91.008161544799805</v>
      </c>
      <c r="J141" s="24">
        <v>91.093914031982393</v>
      </c>
      <c r="K141" s="24">
        <v>133.09836807251</v>
      </c>
      <c r="L141" s="24">
        <v>340.80152756827198</v>
      </c>
      <c r="M141" s="24">
        <v>657.76962997799797</v>
      </c>
    </row>
    <row r="142" spans="1:13" ht="15">
      <c r="A142" s="5" t="s">
        <v>254</v>
      </c>
      <c r="B142" s="24">
        <v>73.355250888400604</v>
      </c>
      <c r="C142" s="24">
        <v>60.222162246704102</v>
      </c>
      <c r="D142" s="24">
        <v>53.098786460028798</v>
      </c>
      <c r="E142" s="24">
        <v>51.924369176228801</v>
      </c>
      <c r="F142" s="24">
        <v>820.55097866058395</v>
      </c>
      <c r="G142" s="24">
        <v>1216.33423360189</v>
      </c>
      <c r="H142" s="24">
        <v>597.27199203903604</v>
      </c>
      <c r="I142" s="24">
        <v>806.67859010438701</v>
      </c>
      <c r="J142" s="24">
        <v>771.81889383416399</v>
      </c>
      <c r="K142" s="24">
        <v>377.657509262497</v>
      </c>
      <c r="L142" s="24">
        <v>160.90439542134601</v>
      </c>
      <c r="M142" s="24">
        <v>99.810555458068904</v>
      </c>
    </row>
    <row r="143" spans="1:13" ht="15">
      <c r="A143" s="5" t="s">
        <v>256</v>
      </c>
      <c r="B143" s="25" t="s">
        <v>580</v>
      </c>
      <c r="C143" s="25" t="s">
        <v>580</v>
      </c>
      <c r="D143" s="25" t="s">
        <v>580</v>
      </c>
      <c r="E143" s="25" t="s">
        <v>580</v>
      </c>
      <c r="F143" s="25" t="s">
        <v>580</v>
      </c>
      <c r="G143" s="25" t="s">
        <v>580</v>
      </c>
      <c r="H143" s="25" t="s">
        <v>580</v>
      </c>
      <c r="I143" s="25" t="s">
        <v>580</v>
      </c>
      <c r="J143" s="25" t="s">
        <v>580</v>
      </c>
      <c r="K143" s="25" t="s">
        <v>580</v>
      </c>
      <c r="L143" s="25" t="s">
        <v>580</v>
      </c>
      <c r="M143" s="25" t="s">
        <v>580</v>
      </c>
    </row>
    <row r="144" spans="1:13" ht="15">
      <c r="A144" s="5" t="s">
        <v>258</v>
      </c>
      <c r="B144" s="24">
        <v>198.82639641097799</v>
      </c>
      <c r="C144" s="24">
        <v>159.16692148447001</v>
      </c>
      <c r="D144" s="24">
        <v>146.038529229164</v>
      </c>
      <c r="E144" s="24">
        <v>126.916908288304</v>
      </c>
      <c r="F144" s="24">
        <v>2046.4852053002501</v>
      </c>
      <c r="G144" s="24">
        <v>14821.3448687203</v>
      </c>
      <c r="H144" s="24">
        <v>7182.27180577532</v>
      </c>
      <c r="I144" s="24">
        <v>5571.4546238380099</v>
      </c>
      <c r="J144" s="24">
        <v>5189.8381100425204</v>
      </c>
      <c r="K144" s="24">
        <v>1660.1008965214601</v>
      </c>
      <c r="L144" s="24">
        <v>488.94737301597098</v>
      </c>
      <c r="M144" s="24">
        <v>286.60535759261899</v>
      </c>
    </row>
    <row r="145" spans="1:13" ht="15">
      <c r="A145" s="5" t="s">
        <v>259</v>
      </c>
      <c r="B145" s="24">
        <v>1122.4090909090901</v>
      </c>
      <c r="C145" s="24">
        <v>1170.3478260869599</v>
      </c>
      <c r="D145" s="24">
        <v>1294.1739130434801</v>
      </c>
      <c r="E145" s="24">
        <v>1421.30434782609</v>
      </c>
      <c r="F145" s="24">
        <v>1365.8695652173899</v>
      </c>
      <c r="G145" s="24">
        <v>676.56521739130403</v>
      </c>
      <c r="H145" s="24">
        <v>457.13043478260897</v>
      </c>
      <c r="I145" s="24">
        <v>366.304347826087</v>
      </c>
      <c r="J145" s="24">
        <v>317.21739130434798</v>
      </c>
      <c r="K145" s="24">
        <v>382.65217391304401</v>
      </c>
      <c r="L145" s="24">
        <v>998</v>
      </c>
      <c r="M145" s="24">
        <v>1297.26086956522</v>
      </c>
    </row>
    <row r="146" spans="1:13" ht="15">
      <c r="A146" s="5" t="s">
        <v>260</v>
      </c>
      <c r="B146" s="25" t="s">
        <v>580</v>
      </c>
      <c r="C146" s="25" t="s">
        <v>580</v>
      </c>
      <c r="D146" s="25" t="s">
        <v>580</v>
      </c>
      <c r="E146" s="25" t="s">
        <v>580</v>
      </c>
      <c r="F146" s="25" t="s">
        <v>580</v>
      </c>
      <c r="G146" s="25" t="s">
        <v>580</v>
      </c>
      <c r="H146" s="25" t="s">
        <v>580</v>
      </c>
      <c r="I146" s="25" t="s">
        <v>580</v>
      </c>
      <c r="J146" s="25" t="s">
        <v>580</v>
      </c>
      <c r="K146" s="25" t="s">
        <v>580</v>
      </c>
      <c r="L146" s="25" t="s">
        <v>580</v>
      </c>
      <c r="M146" s="25" t="s">
        <v>580</v>
      </c>
    </row>
    <row r="147" spans="1:13" ht="15">
      <c r="A147" s="5" t="s">
        <v>262</v>
      </c>
      <c r="B147" s="24">
        <v>110.972972972973</v>
      </c>
      <c r="C147" s="24">
        <v>63.364864864864899</v>
      </c>
      <c r="D147" s="24">
        <v>48.3783783783784</v>
      </c>
      <c r="E147" s="24">
        <v>33.864864864864899</v>
      </c>
      <c r="F147" s="24">
        <v>117.55405405405401</v>
      </c>
      <c r="G147" s="24">
        <v>495.40540540540502</v>
      </c>
      <c r="H147" s="24">
        <v>4707.27027027027</v>
      </c>
      <c r="I147" s="24">
        <v>6266.3783783783801</v>
      </c>
      <c r="J147" s="24">
        <v>4079.7432432432402</v>
      </c>
      <c r="K147" s="24">
        <v>2597.3513513513499</v>
      </c>
      <c r="L147" s="24">
        <v>943.77027027026998</v>
      </c>
      <c r="M147" s="24">
        <v>236.77027027027</v>
      </c>
    </row>
    <row r="148" spans="1:13" ht="15">
      <c r="A148" s="5" t="s">
        <v>263</v>
      </c>
      <c r="B148" s="24">
        <v>254.49366480805199</v>
      </c>
      <c r="C148" s="24">
        <v>260.14556069706799</v>
      </c>
      <c r="D148" s="24">
        <v>348.183339436849</v>
      </c>
      <c r="E148" s="24">
        <v>413.94220970416899</v>
      </c>
      <c r="F148" s="24">
        <v>597.95551799905695</v>
      </c>
      <c r="G148" s="24">
        <v>668.12480461734503</v>
      </c>
      <c r="H148" s="24">
        <v>583.79764039488998</v>
      </c>
      <c r="I148" s="24">
        <v>400.52481324645299</v>
      </c>
      <c r="J148" s="24">
        <v>282.76651737607801</v>
      </c>
      <c r="K148" s="24">
        <v>236.46315239215701</v>
      </c>
      <c r="L148" s="24">
        <v>223.74126548328601</v>
      </c>
      <c r="M148" s="24">
        <v>285.65262349446601</v>
      </c>
    </row>
    <row r="149" spans="1:13" ht="15">
      <c r="A149" s="5" t="s">
        <v>264</v>
      </c>
      <c r="B149" s="24">
        <v>376.267343232126</v>
      </c>
      <c r="C149" s="24">
        <v>333.43418953635501</v>
      </c>
      <c r="D149" s="24">
        <v>305.67926487778197</v>
      </c>
      <c r="E149" s="24">
        <v>479.08489597204999</v>
      </c>
      <c r="F149" s="24">
        <v>2321.61090180368</v>
      </c>
      <c r="G149" s="24">
        <v>2221.8287936537999</v>
      </c>
      <c r="H149" s="24">
        <v>1893.51881158174</v>
      </c>
      <c r="I149" s="24">
        <v>2099.5872620539899</v>
      </c>
      <c r="J149" s="24">
        <v>1925.30435135115</v>
      </c>
      <c r="K149" s="24">
        <v>1338.7676373106101</v>
      </c>
      <c r="L149" s="24">
        <v>671.70739792332495</v>
      </c>
      <c r="M149" s="24">
        <v>450.00795768968999</v>
      </c>
    </row>
    <row r="150" spans="1:13" ht="15">
      <c r="A150" s="5" t="s">
        <v>265</v>
      </c>
      <c r="B150" s="24">
        <v>297.21003440330799</v>
      </c>
      <c r="C150" s="24">
        <v>296.20980177254501</v>
      </c>
      <c r="D150" s="24">
        <v>286.14903384241597</v>
      </c>
      <c r="E150" s="24">
        <v>303.55411154648402</v>
      </c>
      <c r="F150" s="24">
        <v>343.77659488546402</v>
      </c>
      <c r="G150" s="24">
        <v>336.57654282142403</v>
      </c>
      <c r="H150" s="24"/>
      <c r="I150" s="24">
        <v>301.26583638684502</v>
      </c>
      <c r="J150" s="24">
        <v>274.00111218156502</v>
      </c>
      <c r="K150" s="24">
        <v>263.95899134668798</v>
      </c>
      <c r="L150" s="24">
        <v>275.115870837508</v>
      </c>
      <c r="M150" s="24">
        <v>289.49506917493102</v>
      </c>
    </row>
    <row r="151" spans="1:13" ht="15">
      <c r="A151" s="5" t="s">
        <v>267</v>
      </c>
      <c r="B151" s="24">
        <v>51.136773640254802</v>
      </c>
      <c r="C151" s="24">
        <v>52.784584909115203</v>
      </c>
      <c r="D151" s="24">
        <v>53.987339685548001</v>
      </c>
      <c r="E151" s="24">
        <v>71.636301976329904</v>
      </c>
      <c r="F151" s="24">
        <v>178.767509676375</v>
      </c>
      <c r="G151" s="24">
        <v>311.78030251556999</v>
      </c>
      <c r="H151" s="24">
        <v>209.07267933971499</v>
      </c>
      <c r="I151" s="24">
        <v>124.147207727972</v>
      </c>
      <c r="J151" s="24">
        <v>111.436703364054</v>
      </c>
      <c r="K151" s="24">
        <v>107.822999777617</v>
      </c>
      <c r="L151" s="24">
        <v>85.8887965590866</v>
      </c>
      <c r="M151" s="24">
        <v>67.667814413706495</v>
      </c>
    </row>
    <row r="152" spans="1:13" ht="15">
      <c r="A152" s="5" t="s">
        <v>268</v>
      </c>
      <c r="B152" s="25" t="s">
        <v>580</v>
      </c>
      <c r="C152" s="25" t="s">
        <v>580</v>
      </c>
      <c r="D152" s="25" t="s">
        <v>580</v>
      </c>
      <c r="E152" s="25" t="s">
        <v>580</v>
      </c>
      <c r="F152" s="25" t="s">
        <v>580</v>
      </c>
      <c r="G152" s="25" t="s">
        <v>580</v>
      </c>
      <c r="H152" s="25" t="s">
        <v>580</v>
      </c>
      <c r="I152" s="25" t="s">
        <v>580</v>
      </c>
      <c r="J152" s="25" t="s">
        <v>580</v>
      </c>
      <c r="K152" s="25" t="s">
        <v>580</v>
      </c>
      <c r="L152" s="25" t="s">
        <v>580</v>
      </c>
      <c r="M152" s="25" t="s">
        <v>580</v>
      </c>
    </row>
    <row r="153" spans="1:13" ht="15">
      <c r="A153" s="5" t="s">
        <v>271</v>
      </c>
      <c r="B153" s="25" t="s">
        <v>580</v>
      </c>
      <c r="C153" s="25" t="s">
        <v>580</v>
      </c>
      <c r="D153" s="25" t="s">
        <v>580</v>
      </c>
      <c r="E153" s="25" t="s">
        <v>580</v>
      </c>
      <c r="F153" s="25" t="s">
        <v>580</v>
      </c>
      <c r="G153" s="25" t="s">
        <v>580</v>
      </c>
      <c r="H153" s="25" t="s">
        <v>580</v>
      </c>
      <c r="I153" s="25" t="s">
        <v>580</v>
      </c>
      <c r="J153" s="25" t="s">
        <v>580</v>
      </c>
      <c r="K153" s="25" t="s">
        <v>580</v>
      </c>
      <c r="L153" s="25" t="s">
        <v>580</v>
      </c>
      <c r="M153" s="25" t="s">
        <v>580</v>
      </c>
    </row>
    <row r="154" spans="1:13" ht="15">
      <c r="A154" s="5" t="s">
        <v>273</v>
      </c>
      <c r="B154" s="24">
        <v>91.350000108991395</v>
      </c>
      <c r="C154" s="24">
        <v>85.571428571428598</v>
      </c>
      <c r="D154" s="24">
        <v>83.476923135610704</v>
      </c>
      <c r="E154" s="24">
        <v>86.676923311673704</v>
      </c>
      <c r="F154" s="24">
        <v>160.29999974568699</v>
      </c>
      <c r="G154" s="24">
        <v>601</v>
      </c>
      <c r="H154" s="24">
        <v>540.33333333333303</v>
      </c>
      <c r="I154" s="24">
        <v>614.93333333333305</v>
      </c>
      <c r="J154" s="24">
        <v>975.78571428571399</v>
      </c>
      <c r="K154" s="24">
        <v>789.2</v>
      </c>
      <c r="L154" s="24">
        <v>203.22307704045201</v>
      </c>
      <c r="M154" s="24">
        <v>115.657142366682</v>
      </c>
    </row>
    <row r="155" spans="1:13" ht="15">
      <c r="A155" s="5" t="s">
        <v>274</v>
      </c>
      <c r="B155" s="24">
        <v>3062.7576793323901</v>
      </c>
      <c r="C155" s="24">
        <v>2436.0938895089298</v>
      </c>
      <c r="D155" s="24">
        <v>1899.537683264</v>
      </c>
      <c r="E155" s="24">
        <v>1550.8581019810299</v>
      </c>
      <c r="F155" s="24">
        <v>7358.5304446529999</v>
      </c>
      <c r="G155" s="24">
        <v>73883.031402191598</v>
      </c>
      <c r="H155" s="24">
        <v>39625.433999594199</v>
      </c>
      <c r="I155" s="24">
        <v>27380.3392349838</v>
      </c>
      <c r="J155" s="24">
        <v>24924.809481534099</v>
      </c>
      <c r="K155" s="24">
        <v>14800.756277901801</v>
      </c>
      <c r="L155" s="24">
        <v>3686.36129995493</v>
      </c>
      <c r="M155" s="24">
        <v>3148.4212834284899</v>
      </c>
    </row>
    <row r="156" spans="1:13" ht="15">
      <c r="A156" s="5" t="s">
        <v>275</v>
      </c>
      <c r="B156" s="24">
        <v>51.3680837656322</v>
      </c>
      <c r="C156" s="24">
        <v>111.243355692479</v>
      </c>
      <c r="D156" s="24">
        <v>65.933392344859598</v>
      </c>
      <c r="E156" s="24">
        <v>75.0022070777827</v>
      </c>
      <c r="F156" s="24">
        <v>64.243634462356596</v>
      </c>
      <c r="G156" s="24">
        <v>81.367151122344197</v>
      </c>
      <c r="H156" s="24">
        <v>166.36011114099901</v>
      </c>
      <c r="I156" s="24">
        <v>320.20662336733398</v>
      </c>
      <c r="J156" s="24">
        <v>167.434708304324</v>
      </c>
      <c r="K156" s="24">
        <v>78.707384610998204</v>
      </c>
      <c r="L156" s="24">
        <v>67.362377602478603</v>
      </c>
      <c r="M156" s="24">
        <v>41.183311371967697</v>
      </c>
    </row>
    <row r="157" spans="1:13" ht="15">
      <c r="A157" s="5" t="s">
        <v>276</v>
      </c>
      <c r="B157" s="24">
        <v>7.30911770419163</v>
      </c>
      <c r="C157" s="24">
        <v>3.7624242703119899</v>
      </c>
      <c r="D157" s="24">
        <v>3.2564705811879202</v>
      </c>
      <c r="E157" s="24">
        <v>4.3381250360980603</v>
      </c>
      <c r="F157" s="24">
        <v>4.5988888823323801</v>
      </c>
      <c r="G157" s="24">
        <v>6.0776667778069804</v>
      </c>
      <c r="H157" s="24">
        <v>19.614827551461499</v>
      </c>
      <c r="I157" s="24">
        <v>13.689666638523301</v>
      </c>
      <c r="J157" s="24">
        <v>10.3106666038434</v>
      </c>
      <c r="K157" s="24">
        <v>9.4251514745481106</v>
      </c>
      <c r="L157" s="24">
        <v>17.625294098521</v>
      </c>
      <c r="M157" s="24">
        <v>18.293030300601</v>
      </c>
    </row>
    <row r="158" spans="1:13" ht="15">
      <c r="A158" s="5" t="s">
        <v>277</v>
      </c>
      <c r="B158" s="24">
        <v>763.66666666666697</v>
      </c>
      <c r="C158" s="24">
        <v>1425</v>
      </c>
      <c r="D158" s="24">
        <v>1101</v>
      </c>
      <c r="E158" s="24">
        <v>411.625</v>
      </c>
      <c r="F158" s="24">
        <v>181.166666666667</v>
      </c>
      <c r="G158" s="24">
        <v>89.266666730245007</v>
      </c>
      <c r="H158" s="24">
        <v>56.133333365122503</v>
      </c>
      <c r="I158" s="24">
        <v>37.399999976158099</v>
      </c>
      <c r="J158" s="24">
        <v>21.6666666666667</v>
      </c>
      <c r="K158" s="24">
        <v>18.1666666666667</v>
      </c>
      <c r="L158" s="24">
        <v>260.5</v>
      </c>
      <c r="M158" s="24">
        <v>74.5</v>
      </c>
    </row>
    <row r="159" spans="1:13" ht="15">
      <c r="A159" s="5" t="s">
        <v>278</v>
      </c>
      <c r="B159" s="24">
        <v>154.8125</v>
      </c>
      <c r="C159" s="24">
        <v>120.52499985694899</v>
      </c>
      <c r="D159" s="24">
        <v>117.43125009536701</v>
      </c>
      <c r="E159" s="24">
        <v>197.39032253142301</v>
      </c>
      <c r="F159" s="24">
        <v>1346.06666666667</v>
      </c>
      <c r="G159" s="24">
        <v>1153.03225806452</v>
      </c>
      <c r="H159" s="24">
        <v>536.9765625</v>
      </c>
      <c r="I159" s="24">
        <v>403.03818118933498</v>
      </c>
      <c r="J159" s="24">
        <v>402.197058733772</v>
      </c>
      <c r="K159" s="24">
        <v>478.73153114318899</v>
      </c>
      <c r="L159" s="24">
        <v>451.90322580645199</v>
      </c>
      <c r="M159" s="24">
        <v>257.12903225806502</v>
      </c>
    </row>
    <row r="160" spans="1:13" ht="15">
      <c r="A160" s="5" t="s">
        <v>280</v>
      </c>
      <c r="B160" s="25" t="s">
        <v>580</v>
      </c>
      <c r="C160" s="25" t="s">
        <v>580</v>
      </c>
      <c r="D160" s="25" t="s">
        <v>580</v>
      </c>
      <c r="E160" s="25" t="s">
        <v>580</v>
      </c>
      <c r="F160" s="25" t="s">
        <v>580</v>
      </c>
      <c r="G160" s="25" t="s">
        <v>580</v>
      </c>
      <c r="H160" s="25" t="s">
        <v>580</v>
      </c>
      <c r="I160" s="25" t="s">
        <v>580</v>
      </c>
      <c r="J160" s="25" t="s">
        <v>580</v>
      </c>
      <c r="K160" s="25" t="s">
        <v>580</v>
      </c>
      <c r="L160" s="25" t="s">
        <v>580</v>
      </c>
      <c r="M160" s="25" t="s">
        <v>580</v>
      </c>
    </row>
    <row r="161" spans="1:13" ht="15">
      <c r="A161" s="5" t="s">
        <v>281</v>
      </c>
      <c r="B161" s="24">
        <v>0.12857143261602899</v>
      </c>
      <c r="C161" s="24">
        <v>0.179999998211861</v>
      </c>
      <c r="D161" s="24">
        <v>0.20000000298023199</v>
      </c>
      <c r="E161" s="24">
        <v>0.42000000327825598</v>
      </c>
      <c r="F161" s="24">
        <v>0.76000001430511499</v>
      </c>
      <c r="G161" s="24">
        <v>1.3333333333333299</v>
      </c>
      <c r="H161" s="24">
        <v>1.7833333214124001</v>
      </c>
      <c r="I161" s="24">
        <v>1.8</v>
      </c>
      <c r="J161" s="24">
        <v>1.0833333233992299</v>
      </c>
      <c r="K161" s="24">
        <v>0.73333333184321703</v>
      </c>
      <c r="L161" s="24">
        <v>0.266666669398546</v>
      </c>
      <c r="M161" s="24">
        <v>6.6666667660077394E-2</v>
      </c>
    </row>
    <row r="162" spans="1:13" ht="15">
      <c r="A162" s="5" t="s">
        <v>282</v>
      </c>
      <c r="B162" s="24">
        <v>10.45</v>
      </c>
      <c r="C162" s="24">
        <v>4.5999999999999996</v>
      </c>
      <c r="D162" s="24">
        <v>3.45</v>
      </c>
      <c r="E162" s="24">
        <v>8.68</v>
      </c>
      <c r="F162" s="24">
        <v>15.46</v>
      </c>
      <c r="G162" s="24">
        <v>33.4</v>
      </c>
      <c r="H162" s="24">
        <v>53.6</v>
      </c>
      <c r="I162" s="24">
        <v>119.6</v>
      </c>
      <c r="J162" s="24">
        <v>123.9</v>
      </c>
      <c r="K162" s="24">
        <v>118.9</v>
      </c>
      <c r="L162" s="24">
        <v>59.8</v>
      </c>
      <c r="M162" s="24">
        <v>23.625</v>
      </c>
    </row>
    <row r="163" spans="1:13" ht="15">
      <c r="A163" s="5" t="s">
        <v>284</v>
      </c>
      <c r="B163" s="24">
        <v>1389.1823254394501</v>
      </c>
      <c r="C163" s="24">
        <v>1720.4788659668</v>
      </c>
      <c r="D163" s="24">
        <v>1477.83668518066</v>
      </c>
      <c r="E163" s="24">
        <v>1167.1998010253899</v>
      </c>
      <c r="F163" s="24">
        <v>885.24903320312501</v>
      </c>
      <c r="G163" s="24">
        <v>629.35648956298803</v>
      </c>
      <c r="H163" s="24">
        <v>374.38898498535201</v>
      </c>
      <c r="I163" s="24">
        <v>283.994013671875</v>
      </c>
      <c r="J163" s="24">
        <v>283.69579010009801</v>
      </c>
      <c r="K163" s="24">
        <v>392.64649902343803</v>
      </c>
      <c r="L163" s="24">
        <v>767.19671447753899</v>
      </c>
      <c r="M163" s="24">
        <v>1146.09311218262</v>
      </c>
    </row>
    <row r="164" spans="1:13" ht="15">
      <c r="A164" s="5" t="s">
        <v>286</v>
      </c>
      <c r="B164" s="25" t="s">
        <v>580</v>
      </c>
      <c r="C164" s="25" t="s">
        <v>580</v>
      </c>
      <c r="D164" s="25" t="s">
        <v>580</v>
      </c>
      <c r="E164" s="25" t="s">
        <v>580</v>
      </c>
      <c r="F164" s="25" t="s">
        <v>580</v>
      </c>
      <c r="G164" s="25" t="s">
        <v>580</v>
      </c>
      <c r="H164" s="25" t="s">
        <v>580</v>
      </c>
      <c r="I164" s="25" t="s">
        <v>580</v>
      </c>
      <c r="J164" s="25" t="s">
        <v>580</v>
      </c>
      <c r="K164" s="25" t="s">
        <v>580</v>
      </c>
      <c r="L164" s="25" t="s">
        <v>580</v>
      </c>
      <c r="M164" s="25" t="s">
        <v>580</v>
      </c>
    </row>
    <row r="165" spans="1:13" ht="15">
      <c r="A165" s="5" t="s">
        <v>289</v>
      </c>
      <c r="B165" s="24">
        <v>29.050019218371499</v>
      </c>
      <c r="C165" s="24">
        <v>31.354307743219199</v>
      </c>
      <c r="D165" s="24">
        <v>45.248346035297097</v>
      </c>
      <c r="E165" s="24">
        <v>59.136807615940398</v>
      </c>
      <c r="F165" s="24">
        <v>49.8124421009651</v>
      </c>
      <c r="G165" s="24">
        <v>78.637547582950205</v>
      </c>
      <c r="H165" s="24">
        <v>333.44320770479601</v>
      </c>
      <c r="I165" s="24">
        <v>514.45601929151098</v>
      </c>
      <c r="J165" s="24">
        <v>194.456672925216</v>
      </c>
      <c r="K165" s="24">
        <v>99.872307594005903</v>
      </c>
      <c r="L165" s="24">
        <v>67.571480943606502</v>
      </c>
      <c r="M165" s="24">
        <v>40.334807432614802</v>
      </c>
    </row>
    <row r="166" spans="1:13" ht="15">
      <c r="A166" s="5" t="s">
        <v>290</v>
      </c>
      <c r="B166" s="24">
        <v>322.84298246940699</v>
      </c>
      <c r="C166" s="24">
        <v>323.61847788042701</v>
      </c>
      <c r="D166" s="24">
        <v>307.95603470253701</v>
      </c>
      <c r="E166" s="24">
        <v>288.42241621439399</v>
      </c>
      <c r="F166" s="24">
        <v>533.13616052138104</v>
      </c>
      <c r="G166" s="24">
        <v>833.77315933092495</v>
      </c>
      <c r="H166" s="24">
        <v>887.68198307003604</v>
      </c>
      <c r="I166" s="24">
        <v>756.67884056969001</v>
      </c>
      <c r="J166" s="24">
        <v>599.98819428840602</v>
      </c>
      <c r="K166" s="24">
        <v>469.04025700661998</v>
      </c>
      <c r="L166" s="24">
        <v>378.15045139008902</v>
      </c>
      <c r="M166" s="24">
        <v>342.10706214567199</v>
      </c>
    </row>
    <row r="167" spans="1:13" ht="15">
      <c r="A167" s="5" t="s">
        <v>291</v>
      </c>
      <c r="B167" s="25" t="s">
        <v>580</v>
      </c>
      <c r="C167" s="25" t="s">
        <v>580</v>
      </c>
      <c r="D167" s="25" t="s">
        <v>580</v>
      </c>
      <c r="E167" s="25" t="s">
        <v>580</v>
      </c>
      <c r="F167" s="25" t="s">
        <v>580</v>
      </c>
      <c r="G167" s="25" t="s">
        <v>580</v>
      </c>
      <c r="H167" s="25" t="s">
        <v>580</v>
      </c>
      <c r="I167" s="25" t="s">
        <v>580</v>
      </c>
      <c r="J167" s="25" t="s">
        <v>580</v>
      </c>
      <c r="K167" s="25" t="s">
        <v>580</v>
      </c>
      <c r="L167" s="25" t="s">
        <v>580</v>
      </c>
      <c r="M167" s="25" t="s">
        <v>580</v>
      </c>
    </row>
    <row r="168" spans="1:13" ht="15">
      <c r="A168" s="5" t="s">
        <v>293</v>
      </c>
      <c r="B168" s="24">
        <v>7.3</v>
      </c>
      <c r="C168" s="24">
        <v>4.3</v>
      </c>
      <c r="D168" s="24">
        <v>1.23666667</v>
      </c>
      <c r="E168" s="24">
        <v>0.21333332999999999</v>
      </c>
      <c r="F168" s="24">
        <v>0.06</v>
      </c>
      <c r="G168" s="24">
        <v>10.166667</v>
      </c>
      <c r="H168" s="24">
        <v>129.66666699999999</v>
      </c>
      <c r="I168" s="24">
        <v>226.5</v>
      </c>
      <c r="J168" s="24">
        <v>237</v>
      </c>
      <c r="K168" s="24">
        <v>270.66667000000001</v>
      </c>
      <c r="L168" s="24">
        <v>40.5</v>
      </c>
      <c r="M168" s="24">
        <v>49.6</v>
      </c>
    </row>
    <row r="169" spans="1:13" ht="15">
      <c r="A169" s="5" t="s">
        <v>295</v>
      </c>
      <c r="B169" s="25" t="s">
        <v>580</v>
      </c>
      <c r="C169" s="25" t="s">
        <v>580</v>
      </c>
      <c r="D169" s="25" t="s">
        <v>580</v>
      </c>
      <c r="E169" s="25" t="s">
        <v>580</v>
      </c>
      <c r="F169" s="25" t="s">
        <v>580</v>
      </c>
      <c r="G169" s="25" t="s">
        <v>580</v>
      </c>
      <c r="H169" s="25" t="s">
        <v>580</v>
      </c>
      <c r="I169" s="25" t="s">
        <v>580</v>
      </c>
      <c r="J169" s="25" t="s">
        <v>580</v>
      </c>
      <c r="K169" s="25" t="s">
        <v>580</v>
      </c>
      <c r="L169" s="25" t="s">
        <v>580</v>
      </c>
      <c r="M169" s="25" t="s">
        <v>580</v>
      </c>
    </row>
    <row r="170" spans="1:13" ht="15">
      <c r="A170" s="5" t="s">
        <v>296</v>
      </c>
      <c r="B170" s="24">
        <v>4122.24305607722</v>
      </c>
      <c r="C170" s="24">
        <v>3723.17779071514</v>
      </c>
      <c r="D170" s="24">
        <v>3442.3494591346198</v>
      </c>
      <c r="E170" s="24">
        <v>3492.50322547326</v>
      </c>
      <c r="F170" s="24">
        <v>13630.9968405331</v>
      </c>
      <c r="G170" s="24">
        <v>20116.8219978579</v>
      </c>
      <c r="H170" s="24">
        <v>17085.7455836054</v>
      </c>
      <c r="I170" s="24">
        <v>13652.987657752399</v>
      </c>
      <c r="J170" s="24">
        <v>11477.358075541801</v>
      </c>
      <c r="K170" s="24">
        <v>9327.9435277478406</v>
      </c>
      <c r="L170" s="24">
        <v>5262.2099609375</v>
      </c>
      <c r="M170" s="24">
        <v>3763.3940337559002</v>
      </c>
    </row>
    <row r="171" spans="1:13" ht="15">
      <c r="A171" s="5" t="s">
        <v>297</v>
      </c>
      <c r="B171" s="24">
        <v>133.62580625472501</v>
      </c>
      <c r="C171" s="24">
        <v>129.78109667378101</v>
      </c>
      <c r="D171" s="24">
        <v>244.67956304550199</v>
      </c>
      <c r="E171" s="24">
        <v>359.75481510162399</v>
      </c>
      <c r="F171" s="24">
        <v>614.83622864754</v>
      </c>
      <c r="G171" s="24">
        <v>582.64635221419803</v>
      </c>
      <c r="H171" s="24">
        <v>501.78400182723999</v>
      </c>
      <c r="I171" s="24">
        <v>248.99896818399401</v>
      </c>
      <c r="J171" s="24">
        <v>166.98137533664701</v>
      </c>
      <c r="K171" s="24">
        <v>125.326718151569</v>
      </c>
      <c r="L171" s="24">
        <v>84.594032718289299</v>
      </c>
      <c r="M171" s="24">
        <v>96.223775002264205</v>
      </c>
    </row>
    <row r="172" spans="1:13" ht="15">
      <c r="A172" s="5" t="s">
        <v>298</v>
      </c>
      <c r="B172" s="24">
        <v>5308.9263700597403</v>
      </c>
      <c r="C172" s="24">
        <v>4251.7574391084599</v>
      </c>
      <c r="D172" s="24">
        <v>4525.0016994102298</v>
      </c>
      <c r="E172" s="24">
        <v>6072.8791360294099</v>
      </c>
      <c r="F172" s="24">
        <v>7567.4490464154396</v>
      </c>
      <c r="G172" s="24">
        <v>7914.3864602481599</v>
      </c>
      <c r="H172" s="24">
        <v>7409.9251685049003</v>
      </c>
      <c r="I172" s="24">
        <v>7243.5651520373804</v>
      </c>
      <c r="J172" s="24">
        <v>8211.3924249387292</v>
      </c>
      <c r="K172" s="24">
        <v>9574.9102615655593</v>
      </c>
      <c r="L172" s="24">
        <v>9777.6451727175208</v>
      </c>
      <c r="M172" s="24">
        <v>7698.3536879595604</v>
      </c>
    </row>
    <row r="173" spans="1:13" ht="15">
      <c r="A173" s="5" t="s">
        <v>300</v>
      </c>
      <c r="B173" s="24">
        <v>759</v>
      </c>
      <c r="C173" s="24">
        <v>908</v>
      </c>
      <c r="D173" s="24">
        <v>767.83333333333303</v>
      </c>
      <c r="E173" s="24">
        <v>782.5</v>
      </c>
      <c r="F173" s="24">
        <v>624.83333333333303</v>
      </c>
      <c r="G173" s="24">
        <v>713</v>
      </c>
      <c r="H173" s="24">
        <v>4429.1666666666697</v>
      </c>
      <c r="I173" s="24">
        <v>6351.8333333333303</v>
      </c>
      <c r="J173" s="24">
        <v>3508.5</v>
      </c>
      <c r="K173" s="24">
        <v>1864.8333333333301</v>
      </c>
      <c r="L173" s="24">
        <v>1029</v>
      </c>
      <c r="M173" s="24">
        <v>861.66666666666697</v>
      </c>
    </row>
    <row r="174" spans="1:13" ht="15">
      <c r="A174" s="5" t="s">
        <v>301</v>
      </c>
      <c r="B174" s="24">
        <v>14.909090909090899</v>
      </c>
      <c r="C174" s="24">
        <v>12.909090909090899</v>
      </c>
      <c r="D174" s="24">
        <v>26.909090909090899</v>
      </c>
      <c r="E174" s="24">
        <v>10.818181818181801</v>
      </c>
      <c r="F174" s="24">
        <v>7.0909090909090899</v>
      </c>
      <c r="G174" s="24">
        <v>172.636363636364</v>
      </c>
      <c r="H174" s="24">
        <v>719</v>
      </c>
      <c r="I174" s="24">
        <v>1667.0909090909099</v>
      </c>
      <c r="J174" s="24">
        <v>1802.72727272727</v>
      </c>
      <c r="K174" s="24">
        <v>101.818181818182</v>
      </c>
      <c r="L174" s="24">
        <v>33.727272727272698</v>
      </c>
      <c r="M174" s="24">
        <v>21.363636363636399</v>
      </c>
    </row>
    <row r="175" spans="1:13" ht="15">
      <c r="A175" s="5" t="s">
        <v>302</v>
      </c>
      <c r="B175" s="25" t="s">
        <v>580</v>
      </c>
      <c r="C175" s="25" t="s">
        <v>580</v>
      </c>
      <c r="D175" s="25" t="s">
        <v>580</v>
      </c>
      <c r="E175" s="25" t="s">
        <v>580</v>
      </c>
      <c r="F175" s="25" t="s">
        <v>580</v>
      </c>
      <c r="G175" s="25" t="s">
        <v>580</v>
      </c>
      <c r="H175" s="25" t="s">
        <v>580</v>
      </c>
      <c r="I175" s="25" t="s">
        <v>580</v>
      </c>
      <c r="J175" s="25" t="s">
        <v>580</v>
      </c>
      <c r="K175" s="25" t="s">
        <v>580</v>
      </c>
      <c r="L175" s="25" t="s">
        <v>580</v>
      </c>
      <c r="M175" s="25" t="s">
        <v>580</v>
      </c>
    </row>
    <row r="176" spans="1:13" ht="15">
      <c r="A176" s="5" t="s">
        <v>304</v>
      </c>
      <c r="B176" s="25" t="s">
        <v>580</v>
      </c>
      <c r="C176" s="25" t="s">
        <v>580</v>
      </c>
      <c r="D176" s="25" t="s">
        <v>580</v>
      </c>
      <c r="E176" s="25" t="s">
        <v>580</v>
      </c>
      <c r="F176" s="25" t="s">
        <v>580</v>
      </c>
      <c r="G176" s="25" t="s">
        <v>580</v>
      </c>
      <c r="H176" s="25" t="s">
        <v>580</v>
      </c>
      <c r="I176" s="25" t="s">
        <v>580</v>
      </c>
      <c r="J176" s="25" t="s">
        <v>580</v>
      </c>
      <c r="K176" s="25" t="s">
        <v>580</v>
      </c>
      <c r="L176" s="25" t="s">
        <v>580</v>
      </c>
      <c r="M176" s="25" t="s">
        <v>580</v>
      </c>
    </row>
    <row r="177" spans="1:13" ht="15">
      <c r="A177" s="5" t="s">
        <v>306</v>
      </c>
      <c r="B177" s="24">
        <v>1620.76923076923</v>
      </c>
      <c r="C177" s="24">
        <v>1476.0384615384601</v>
      </c>
      <c r="D177" s="24">
        <v>1002.6538461538501</v>
      </c>
      <c r="E177" s="24">
        <v>387.6</v>
      </c>
      <c r="F177" s="24">
        <v>194.538461538462</v>
      </c>
      <c r="G177" s="24">
        <v>161.269230769231</v>
      </c>
      <c r="H177" s="24">
        <v>137.44</v>
      </c>
      <c r="I177" s="24">
        <v>119.246153611403</v>
      </c>
      <c r="J177" s="24">
        <v>95.861538520226105</v>
      </c>
      <c r="K177" s="24">
        <v>93.280769348144503</v>
      </c>
      <c r="L177" s="24">
        <v>202.40740740740699</v>
      </c>
      <c r="M177" s="24">
        <v>838.51851851851904</v>
      </c>
    </row>
    <row r="178" spans="1:13" ht="15">
      <c r="A178" s="5" t="s">
        <v>308</v>
      </c>
      <c r="B178" s="24">
        <v>689.69354646102204</v>
      </c>
      <c r="C178" s="24">
        <v>646.02595851732303</v>
      </c>
      <c r="D178" s="24">
        <v>616.09733714228105</v>
      </c>
      <c r="E178" s="24">
        <v>600.64716372282601</v>
      </c>
      <c r="F178" s="24">
        <v>1732.03754051695</v>
      </c>
      <c r="G178" s="24">
        <v>2173.5385144822098</v>
      </c>
      <c r="H178" s="24">
        <v>1283.7499974027601</v>
      </c>
      <c r="I178" s="24">
        <v>928.70393144323498</v>
      </c>
      <c r="J178" s="24">
        <v>915.31222728972705</v>
      </c>
      <c r="K178" s="24">
        <v>1008.19986546293</v>
      </c>
      <c r="L178" s="24">
        <v>866.57902364527899</v>
      </c>
      <c r="M178" s="24">
        <v>744.59713810048197</v>
      </c>
    </row>
    <row r="179" spans="1:13" ht="15">
      <c r="A179" s="5" t="s">
        <v>309</v>
      </c>
      <c r="B179" s="25" t="s">
        <v>580</v>
      </c>
      <c r="C179" s="25" t="s">
        <v>580</v>
      </c>
      <c r="D179" s="25" t="s">
        <v>580</v>
      </c>
      <c r="E179" s="25" t="s">
        <v>580</v>
      </c>
      <c r="F179" s="25" t="s">
        <v>580</v>
      </c>
      <c r="G179" s="25" t="s">
        <v>580</v>
      </c>
      <c r="H179" s="25" t="s">
        <v>580</v>
      </c>
      <c r="I179" s="25" t="s">
        <v>580</v>
      </c>
      <c r="J179" s="25" t="s">
        <v>580</v>
      </c>
      <c r="K179" s="25" t="s">
        <v>580</v>
      </c>
      <c r="L179" s="25" t="s">
        <v>580</v>
      </c>
      <c r="M179" s="25" t="s">
        <v>580</v>
      </c>
    </row>
    <row r="180" spans="1:13" ht="15">
      <c r="A180" s="5" t="s">
        <v>311</v>
      </c>
      <c r="B180" s="24">
        <v>187.875</v>
      </c>
      <c r="C180" s="24">
        <v>291.125</v>
      </c>
      <c r="D180" s="24">
        <v>184.5</v>
      </c>
      <c r="E180" s="24">
        <v>115.75</v>
      </c>
      <c r="F180" s="24">
        <v>65</v>
      </c>
      <c r="G180" s="24">
        <v>45.875</v>
      </c>
      <c r="H180" s="24">
        <v>30.875</v>
      </c>
      <c r="I180" s="24">
        <v>25.875</v>
      </c>
      <c r="J180" s="24">
        <v>25.75</v>
      </c>
      <c r="K180" s="24">
        <v>41</v>
      </c>
      <c r="L180" s="24">
        <v>65.25</v>
      </c>
      <c r="M180" s="24">
        <v>86.8333333333333</v>
      </c>
    </row>
    <row r="181" spans="1:13" ht="15">
      <c r="A181" s="5" t="s">
        <v>312</v>
      </c>
      <c r="B181" s="24">
        <v>1250.7093661838101</v>
      </c>
      <c r="C181" s="24">
        <v>1261.10111694336</v>
      </c>
      <c r="D181" s="24">
        <v>1726.7855177137601</v>
      </c>
      <c r="E181" s="24">
        <v>2716.4809760199701</v>
      </c>
      <c r="F181" s="24">
        <v>3579.8946261935798</v>
      </c>
      <c r="G181" s="24">
        <v>2842.0154432508698</v>
      </c>
      <c r="H181" s="24">
        <v>2399.0587443033901</v>
      </c>
      <c r="I181" s="24">
        <v>1410.74643758138</v>
      </c>
      <c r="J181" s="24">
        <v>747.45444132487</v>
      </c>
      <c r="K181" s="24">
        <v>462.64369710286502</v>
      </c>
      <c r="L181" s="24">
        <v>274.87343381245898</v>
      </c>
      <c r="M181" s="24">
        <v>674.03438466390003</v>
      </c>
    </row>
    <row r="182" spans="1:13" ht="15">
      <c r="A182" s="5" t="s">
        <v>313</v>
      </c>
      <c r="B182" s="24">
        <v>2793.1200963462302</v>
      </c>
      <c r="C182" s="24">
        <v>2149.3745935951802</v>
      </c>
      <c r="D182" s="24">
        <v>1807.73249333079</v>
      </c>
      <c r="E182" s="24">
        <v>1786.6723515154399</v>
      </c>
      <c r="F182" s="24">
        <v>2922.5596614975502</v>
      </c>
      <c r="G182" s="24">
        <v>8942.7892154555702</v>
      </c>
      <c r="H182" s="24">
        <v>17380.7837208208</v>
      </c>
      <c r="I182" s="24">
        <v>27390.908108998501</v>
      </c>
      <c r="J182" s="24">
        <v>27577.3344785392</v>
      </c>
      <c r="K182" s="24">
        <v>16108.3613045934</v>
      </c>
      <c r="L182" s="24">
        <v>8031.46569677146</v>
      </c>
      <c r="M182" s="24">
        <v>4265.9013008777001</v>
      </c>
    </row>
    <row r="183" spans="1:13" ht="15">
      <c r="A183" s="5" t="s">
        <v>315</v>
      </c>
      <c r="B183" s="24">
        <v>211.05775483783901</v>
      </c>
      <c r="C183" s="24">
        <v>214.39387544330799</v>
      </c>
      <c r="D183" s="24">
        <v>366.19580471641098</v>
      </c>
      <c r="E183" s="24">
        <v>547.61889728746905</v>
      </c>
      <c r="F183" s="24">
        <v>329.693822037546</v>
      </c>
      <c r="G183" s="24">
        <v>188.698450525602</v>
      </c>
      <c r="H183" s="24">
        <v>105.651077111562</v>
      </c>
      <c r="I183" s="24">
        <v>87.0771768689156</v>
      </c>
      <c r="J183" s="24">
        <v>88.805504719416305</v>
      </c>
      <c r="K183" s="24">
        <v>131.84069565932001</v>
      </c>
      <c r="L183" s="24">
        <v>201.70066150029501</v>
      </c>
      <c r="M183" s="24">
        <v>229.336235367624</v>
      </c>
    </row>
    <row r="184" spans="1:13" ht="15">
      <c r="A184" s="5" t="s">
        <v>316</v>
      </c>
      <c r="B184" s="25" t="s">
        <v>580</v>
      </c>
      <c r="C184" s="25" t="s">
        <v>580</v>
      </c>
      <c r="D184" s="25" t="s">
        <v>580</v>
      </c>
      <c r="E184" s="25" t="s">
        <v>580</v>
      </c>
      <c r="F184" s="25" t="s">
        <v>580</v>
      </c>
      <c r="G184" s="25" t="s">
        <v>580</v>
      </c>
      <c r="H184" s="25" t="s">
        <v>580</v>
      </c>
      <c r="I184" s="25" t="s">
        <v>580</v>
      </c>
      <c r="J184" s="25" t="s">
        <v>580</v>
      </c>
      <c r="K184" s="25" t="s">
        <v>580</v>
      </c>
      <c r="L184" s="25" t="s">
        <v>580</v>
      </c>
      <c r="M184" s="25" t="s">
        <v>580</v>
      </c>
    </row>
    <row r="185" spans="1:13" ht="15">
      <c r="A185" s="5" t="s">
        <v>318</v>
      </c>
      <c r="B185" s="24">
        <v>174.43769105951799</v>
      </c>
      <c r="C185" s="24">
        <v>143.92022315492</v>
      </c>
      <c r="D185" s="24">
        <v>135.050840256062</v>
      </c>
      <c r="E185" s="24">
        <v>416.051584609011</v>
      </c>
      <c r="F185" s="24">
        <v>2782.5240816156902</v>
      </c>
      <c r="G185" s="24">
        <v>1325.1806491283701</v>
      </c>
      <c r="H185" s="24">
        <v>551.05791392224899</v>
      </c>
      <c r="I185" s="24">
        <v>387.115062673468</v>
      </c>
      <c r="J185" s="24">
        <v>487.00763196443302</v>
      </c>
      <c r="K185" s="24">
        <v>610.97130448190796</v>
      </c>
      <c r="L185" s="24">
        <v>433.78073461004999</v>
      </c>
      <c r="M185" s="24">
        <v>250.587322604272</v>
      </c>
    </row>
    <row r="186" spans="1:13" ht="15">
      <c r="A186" s="5" t="s">
        <v>319</v>
      </c>
      <c r="B186" s="25" t="s">
        <v>580</v>
      </c>
      <c r="C186" s="25" t="s">
        <v>580</v>
      </c>
      <c r="D186" s="25" t="s">
        <v>580</v>
      </c>
      <c r="E186" s="25" t="s">
        <v>580</v>
      </c>
      <c r="F186" s="25" t="s">
        <v>580</v>
      </c>
      <c r="G186" s="25" t="s">
        <v>580</v>
      </c>
      <c r="H186" s="25" t="s">
        <v>580</v>
      </c>
      <c r="I186" s="25" t="s">
        <v>580</v>
      </c>
      <c r="J186" s="25" t="s">
        <v>580</v>
      </c>
      <c r="K186" s="25" t="s">
        <v>580</v>
      </c>
      <c r="L186" s="25" t="s">
        <v>580</v>
      </c>
      <c r="M186" s="25" t="s">
        <v>580</v>
      </c>
    </row>
    <row r="187" spans="1:13" ht="15">
      <c r="A187" s="5" t="s">
        <v>322</v>
      </c>
      <c r="B187" s="24">
        <v>435.92338779994401</v>
      </c>
      <c r="C187" s="24">
        <v>514.06647207222704</v>
      </c>
      <c r="D187" s="24">
        <v>410.06541113759999</v>
      </c>
      <c r="E187" s="24">
        <v>320.38132001768901</v>
      </c>
      <c r="F187" s="24">
        <v>228.21891772160799</v>
      </c>
      <c r="G187" s="24">
        <v>154.13982634613501</v>
      </c>
      <c r="H187" s="24">
        <v>97.680301300466894</v>
      </c>
      <c r="I187" s="24">
        <v>69.666925287958406</v>
      </c>
      <c r="J187" s="24">
        <v>75.830636284568101</v>
      </c>
      <c r="K187" s="24">
        <v>111.5150140037</v>
      </c>
      <c r="L187" s="24">
        <v>217.930838721139</v>
      </c>
      <c r="M187" s="24">
        <v>360.285785450655</v>
      </c>
    </row>
    <row r="188" spans="1:13" ht="15">
      <c r="A188" s="5" t="s">
        <v>323</v>
      </c>
      <c r="B188" s="24">
        <v>162.510570458003</v>
      </c>
      <c r="C188" s="24">
        <v>168.41972403690701</v>
      </c>
      <c r="D188" s="24">
        <v>173.36286671956401</v>
      </c>
      <c r="E188" s="24">
        <v>182.31467710222501</v>
      </c>
      <c r="F188" s="24">
        <v>169.510827426253</v>
      </c>
      <c r="G188" s="24">
        <v>137.65409654186601</v>
      </c>
      <c r="H188" s="24">
        <v>119.06609320640599</v>
      </c>
      <c r="I188" s="24">
        <v>86.472714233398406</v>
      </c>
      <c r="J188" s="24">
        <v>87.135749922858295</v>
      </c>
      <c r="K188" s="24">
        <v>128.60525004069001</v>
      </c>
      <c r="L188" s="24">
        <v>154.31809776060001</v>
      </c>
      <c r="M188" s="24">
        <v>160.919910430908</v>
      </c>
    </row>
    <row r="189" spans="1:13" ht="15">
      <c r="A189" s="5" t="s">
        <v>324</v>
      </c>
      <c r="B189" s="24">
        <v>18628.620857657999</v>
      </c>
      <c r="C189" s="24">
        <v>21352.148958333299</v>
      </c>
      <c r="D189" s="24">
        <v>25386.6044162326</v>
      </c>
      <c r="E189" s="24">
        <v>27470.746755642402</v>
      </c>
      <c r="F189" s="24">
        <v>25555.597829861101</v>
      </c>
      <c r="G189" s="24">
        <v>20423.666655816</v>
      </c>
      <c r="H189" s="24">
        <v>15543.3078016493</v>
      </c>
      <c r="I189" s="24">
        <v>10725.961097547701</v>
      </c>
      <c r="J189" s="24">
        <v>8729.7888617621502</v>
      </c>
      <c r="K189" s="24">
        <v>9052.53704902563</v>
      </c>
      <c r="L189" s="24">
        <v>10659.256654188401</v>
      </c>
      <c r="M189" s="24">
        <v>15165.393264431401</v>
      </c>
    </row>
    <row r="190" spans="1:13" ht="15">
      <c r="A190" s="5" t="s">
        <v>325</v>
      </c>
      <c r="B190" s="24">
        <v>8.9366928367195904</v>
      </c>
      <c r="C190" s="24">
        <v>6.6827403486681201</v>
      </c>
      <c r="D190" s="24">
        <v>6.3599738890707904</v>
      </c>
      <c r="E190" s="24">
        <v>12.081682117404201</v>
      </c>
      <c r="F190" s="24">
        <v>16.691906221815099</v>
      </c>
      <c r="G190" s="24">
        <v>34.642236036223302</v>
      </c>
      <c r="H190" s="24">
        <v>39.861338998820301</v>
      </c>
      <c r="I190" s="24">
        <v>48.920795904795298</v>
      </c>
      <c r="J190" s="24">
        <v>54.515752212421297</v>
      </c>
      <c r="K190" s="24">
        <v>45.979864816407897</v>
      </c>
      <c r="L190" s="24">
        <v>31.197334202560199</v>
      </c>
      <c r="M190" s="24">
        <v>19.468077173909599</v>
      </c>
    </row>
    <row r="191" spans="1:13" ht="15">
      <c r="A191" s="5" t="s">
        <v>326</v>
      </c>
      <c r="B191" s="24">
        <v>230</v>
      </c>
      <c r="C191" s="24">
        <v>132</v>
      </c>
      <c r="D191" s="24">
        <v>71.5</v>
      </c>
      <c r="E191" s="24">
        <v>372.25</v>
      </c>
      <c r="F191" s="24">
        <v>363.85714289999999</v>
      </c>
      <c r="G191" s="24">
        <v>582</v>
      </c>
      <c r="H191" s="24">
        <v>603</v>
      </c>
      <c r="I191" s="24">
        <v>896</v>
      </c>
      <c r="J191" s="24">
        <v>1117</v>
      </c>
      <c r="K191" s="24">
        <v>1026</v>
      </c>
      <c r="L191" s="24">
        <v>908</v>
      </c>
      <c r="M191" s="24">
        <v>431</v>
      </c>
    </row>
    <row r="192" spans="1:13" ht="15">
      <c r="A192" s="5" t="s">
        <v>328</v>
      </c>
      <c r="B192" s="24">
        <v>244.72815176156899</v>
      </c>
      <c r="C192" s="24">
        <v>230.39576955941999</v>
      </c>
      <c r="D192" s="24">
        <v>476.95107797475998</v>
      </c>
      <c r="E192" s="24">
        <v>921.52488825871399</v>
      </c>
      <c r="F192" s="24">
        <v>507.19057405912002</v>
      </c>
      <c r="G192" s="24">
        <v>278.89819277249899</v>
      </c>
      <c r="H192" s="24">
        <v>372.56619145320002</v>
      </c>
      <c r="I192" s="24">
        <v>281.63784437913199</v>
      </c>
      <c r="J192" s="24">
        <v>244.949808560885</v>
      </c>
      <c r="K192" s="24">
        <v>216.652192629301</v>
      </c>
      <c r="L192" s="24">
        <v>316.44907848651599</v>
      </c>
      <c r="M192" s="24">
        <v>350.91223144531301</v>
      </c>
    </row>
    <row r="193" spans="1:13" ht="15">
      <c r="A193" s="5" t="s">
        <v>329</v>
      </c>
      <c r="B193" s="24">
        <v>23.904450299590799</v>
      </c>
      <c r="C193" s="24">
        <v>25.0351024793509</v>
      </c>
      <c r="D193" s="24">
        <v>19.366707571214299</v>
      </c>
      <c r="E193" s="24">
        <v>13.386699935048799</v>
      </c>
      <c r="F193" s="24">
        <v>21.932500082822099</v>
      </c>
      <c r="G193" s="24">
        <v>61.7647111707264</v>
      </c>
      <c r="H193" s="24">
        <v>163.756216011795</v>
      </c>
      <c r="I193" s="24">
        <v>290.31817298669102</v>
      </c>
      <c r="J193" s="24">
        <v>409.40740427604101</v>
      </c>
      <c r="K193" s="24">
        <v>299.846387629606</v>
      </c>
      <c r="L193" s="24">
        <v>85.951956194380102</v>
      </c>
      <c r="M193" s="24">
        <v>39.987049742042998</v>
      </c>
    </row>
    <row r="194" spans="1:13" ht="15">
      <c r="A194" s="5" t="s">
        <v>331</v>
      </c>
      <c r="B194" s="24">
        <v>274.53331187855099</v>
      </c>
      <c r="C194" s="24">
        <v>231.40308979579399</v>
      </c>
      <c r="D194" s="24">
        <v>273.32485105280301</v>
      </c>
      <c r="E194" s="24">
        <v>1190.8413219786501</v>
      </c>
      <c r="F194" s="24">
        <v>2678.3544745194299</v>
      </c>
      <c r="G194" s="24">
        <v>1049.74711529962</v>
      </c>
      <c r="H194" s="24">
        <v>587.95542592015795</v>
      </c>
      <c r="I194" s="24">
        <v>389.91067317494202</v>
      </c>
      <c r="J194" s="24">
        <v>448.34036452194698</v>
      </c>
      <c r="K194" s="24">
        <v>709.62270419880497</v>
      </c>
      <c r="L194" s="24">
        <v>637.90057583512896</v>
      </c>
      <c r="M194" s="24">
        <v>390.62054818136698</v>
      </c>
    </row>
    <row r="195" spans="1:13" ht="15">
      <c r="A195" s="5" t="s">
        <v>332</v>
      </c>
      <c r="B195" s="24">
        <v>116</v>
      </c>
      <c r="C195" s="24">
        <v>86.5</v>
      </c>
      <c r="D195" s="24">
        <v>57</v>
      </c>
      <c r="E195" s="24">
        <v>46.25</v>
      </c>
      <c r="F195" s="24">
        <v>145.5</v>
      </c>
      <c r="G195" s="24">
        <v>203.75</v>
      </c>
      <c r="H195" s="24">
        <v>216.5</v>
      </c>
      <c r="I195" s="24">
        <v>173</v>
      </c>
      <c r="J195" s="24">
        <v>230</v>
      </c>
      <c r="K195" s="24">
        <v>204.5</v>
      </c>
      <c r="L195" s="24">
        <v>146</v>
      </c>
      <c r="M195" s="24">
        <v>156.5</v>
      </c>
    </row>
    <row r="196" spans="1:13" ht="15">
      <c r="A196" s="5" t="s">
        <v>334</v>
      </c>
      <c r="B196" s="24">
        <v>187.57627221157699</v>
      </c>
      <c r="C196" s="24">
        <v>137.50320025494199</v>
      </c>
      <c r="D196" s="24">
        <v>121.76947194651601</v>
      </c>
      <c r="E196" s="24">
        <v>98.611377615677696</v>
      </c>
      <c r="F196" s="24">
        <v>74.409153467814093</v>
      </c>
      <c r="G196" s="24">
        <v>65.414555599815003</v>
      </c>
      <c r="H196" s="24">
        <v>62.218217849731403</v>
      </c>
      <c r="I196" s="24">
        <v>54.979599576247402</v>
      </c>
      <c r="J196" s="24">
        <v>50.618906453450499</v>
      </c>
      <c r="K196" s="24">
        <v>63.241774571736698</v>
      </c>
      <c r="L196" s="24">
        <v>112.239598688326</v>
      </c>
      <c r="M196" s="24">
        <v>171.13889116989901</v>
      </c>
    </row>
    <row r="197" spans="1:13" ht="15">
      <c r="A197" s="5" t="s">
        <v>335</v>
      </c>
      <c r="B197" s="24">
        <v>0.37343750844593199</v>
      </c>
      <c r="C197" s="24">
        <v>5.3711562866192297</v>
      </c>
      <c r="D197" s="24">
        <v>13.2048125638321</v>
      </c>
      <c r="E197" s="24">
        <v>10.248281024974901</v>
      </c>
      <c r="F197" s="24">
        <v>3.7253750353447699</v>
      </c>
      <c r="G197" s="24">
        <v>8.0119033749966402</v>
      </c>
      <c r="H197" s="24">
        <v>15.895516285132</v>
      </c>
      <c r="I197" s="24">
        <v>7.1105162513051798</v>
      </c>
      <c r="J197" s="24">
        <v>0.49522580226297502</v>
      </c>
      <c r="K197" s="24">
        <v>0.15716129074233701</v>
      </c>
      <c r="L197" s="24">
        <v>1.46145167030139</v>
      </c>
      <c r="M197" s="24">
        <v>0.32053125701713697</v>
      </c>
    </row>
    <row r="198" spans="1:13" ht="15">
      <c r="A198" s="5" t="s">
        <v>336</v>
      </c>
      <c r="B198" s="24">
        <v>145.17904837235201</v>
      </c>
      <c r="C198" s="24">
        <v>85.802972807203005</v>
      </c>
      <c r="D198" s="24">
        <v>69.891402741553094</v>
      </c>
      <c r="E198" s="24">
        <v>95.056611633300804</v>
      </c>
      <c r="F198" s="24">
        <v>138.97444865362999</v>
      </c>
      <c r="G198" s="24">
        <v>195.75720269339399</v>
      </c>
      <c r="H198" s="24">
        <v>270.649544425633</v>
      </c>
      <c r="I198" s="24">
        <v>389.53980712890598</v>
      </c>
      <c r="J198" s="24">
        <v>506.23067708696601</v>
      </c>
      <c r="K198" s="24">
        <v>541.17089892796105</v>
      </c>
      <c r="L198" s="24">
        <v>481.37402376447398</v>
      </c>
      <c r="M198" s="24">
        <v>320.11456914629298</v>
      </c>
    </row>
    <row r="199" spans="1:13" ht="15">
      <c r="A199" s="5" t="s">
        <v>338</v>
      </c>
      <c r="B199" s="24">
        <v>161.105555640327</v>
      </c>
      <c r="C199" s="24">
        <v>139.841666751438</v>
      </c>
      <c r="D199" s="24">
        <v>134.961111280653</v>
      </c>
      <c r="E199" s="24">
        <v>142.25142865862199</v>
      </c>
      <c r="F199" s="24">
        <v>896.02063583746201</v>
      </c>
      <c r="G199" s="24">
        <v>1623.0555448986199</v>
      </c>
      <c r="H199" s="24">
        <v>584.42485306902597</v>
      </c>
      <c r="I199" s="24">
        <v>441.96772460937501</v>
      </c>
      <c r="J199" s="24">
        <v>474.39695053100598</v>
      </c>
      <c r="K199" s="24">
        <v>401.33585128784199</v>
      </c>
      <c r="L199" s="24">
        <v>281.71428571428601</v>
      </c>
      <c r="M199" s="24">
        <v>202.2</v>
      </c>
    </row>
    <row r="200" spans="1:13" ht="15">
      <c r="A200" s="5" t="s">
        <v>339</v>
      </c>
      <c r="B200" s="24">
        <v>74.3888888888889</v>
      </c>
      <c r="C200" s="24">
        <v>98.4444444444444</v>
      </c>
      <c r="D200" s="24">
        <v>165.52631578947401</v>
      </c>
      <c r="E200" s="24">
        <v>271.57894736842098</v>
      </c>
      <c r="F200" s="24">
        <v>188.63157894736801</v>
      </c>
      <c r="G200" s="24">
        <v>202.65</v>
      </c>
      <c r="H200" s="24">
        <v>830.94736842105306</v>
      </c>
      <c r="I200" s="24">
        <v>559.4</v>
      </c>
      <c r="J200" s="24">
        <v>609.63157894736798</v>
      </c>
      <c r="K200" s="24">
        <v>224.68421052631601</v>
      </c>
      <c r="L200" s="24">
        <v>143.52631578947401</v>
      </c>
      <c r="M200" s="24">
        <v>109.68421052631599</v>
      </c>
    </row>
    <row r="201" spans="1:13" ht="15">
      <c r="A201" s="5" t="s">
        <v>342</v>
      </c>
      <c r="B201" s="24">
        <v>138.30769230769201</v>
      </c>
      <c r="C201" s="24">
        <v>101.57692307692299</v>
      </c>
      <c r="D201" s="24">
        <v>73.192307692307693</v>
      </c>
      <c r="E201" s="24">
        <v>53.461538461538503</v>
      </c>
      <c r="F201" s="24">
        <v>35.5</v>
      </c>
      <c r="G201" s="24">
        <v>351.30769230769198</v>
      </c>
      <c r="H201" s="24">
        <v>2188.8461538461502</v>
      </c>
      <c r="I201" s="24">
        <v>5170.2307692307704</v>
      </c>
      <c r="J201" s="24">
        <v>4857.6153846153902</v>
      </c>
      <c r="K201" s="24">
        <v>1114.1923076923099</v>
      </c>
      <c r="L201" s="24">
        <v>283.65384615384602</v>
      </c>
      <c r="M201" s="24">
        <v>226.65384615384599</v>
      </c>
    </row>
    <row r="202" spans="1:13" ht="15">
      <c r="A202" s="5" t="s">
        <v>343</v>
      </c>
      <c r="B202" s="24">
        <v>284.10912978228401</v>
      </c>
      <c r="C202" s="24">
        <v>297.73304730583601</v>
      </c>
      <c r="D202" s="24">
        <v>355.70399995691599</v>
      </c>
      <c r="E202" s="24">
        <v>622.71796444163601</v>
      </c>
      <c r="F202" s="24">
        <v>596.97541073069897</v>
      </c>
      <c r="G202" s="24">
        <v>472.37447078929199</v>
      </c>
      <c r="H202" s="24">
        <v>388.821176326976</v>
      </c>
      <c r="I202" s="24">
        <v>348.442118207146</v>
      </c>
      <c r="J202" s="24">
        <v>337.27011640681798</v>
      </c>
      <c r="K202" s="24">
        <v>354.426321796987</v>
      </c>
      <c r="L202" s="24">
        <v>365.80425253681801</v>
      </c>
      <c r="M202" s="24">
        <v>311.13827549726102</v>
      </c>
    </row>
    <row r="203" spans="1:13" ht="15">
      <c r="A203" s="5" t="s">
        <v>344</v>
      </c>
      <c r="B203" s="24">
        <v>155.952168585549</v>
      </c>
      <c r="C203" s="24">
        <v>136.288742354422</v>
      </c>
      <c r="D203" s="24">
        <v>143.53012933865401</v>
      </c>
      <c r="E203" s="24">
        <v>354.32302553225799</v>
      </c>
      <c r="F203" s="24">
        <v>1313.9526351735601</v>
      </c>
      <c r="G203" s="24">
        <v>2067.8577499389698</v>
      </c>
      <c r="H203" s="24">
        <v>1651.8240333839699</v>
      </c>
      <c r="I203" s="24">
        <v>1169.88330831645</v>
      </c>
      <c r="J203" s="24">
        <v>887.31153021918396</v>
      </c>
      <c r="K203" s="24">
        <v>826.84151268005405</v>
      </c>
      <c r="L203" s="24">
        <v>430.343455640576</v>
      </c>
      <c r="M203" s="24">
        <v>207.73566208876599</v>
      </c>
    </row>
    <row r="204" spans="1:13" ht="15">
      <c r="A204" s="5" t="s">
        <v>345</v>
      </c>
      <c r="B204" s="24">
        <v>121.41777767605301</v>
      </c>
      <c r="C204" s="24">
        <v>98.5488889058431</v>
      </c>
      <c r="D204" s="24">
        <v>93.115555572509805</v>
      </c>
      <c r="E204" s="24">
        <v>167.19555528428799</v>
      </c>
      <c r="F204" s="24">
        <v>968.85354216202495</v>
      </c>
      <c r="G204" s="24">
        <v>781.95652173913004</v>
      </c>
      <c r="H204" s="24">
        <v>432.06521739130397</v>
      </c>
      <c r="I204" s="24">
        <v>310.15217391304401</v>
      </c>
      <c r="J204" s="24">
        <v>298.60869565217399</v>
      </c>
      <c r="K204" s="24">
        <v>365.02173913043498</v>
      </c>
      <c r="L204" s="24">
        <v>332.60869565217399</v>
      </c>
      <c r="M204" s="24">
        <v>202.508695685345</v>
      </c>
    </row>
    <row r="205" spans="1:13" ht="15">
      <c r="A205" s="5" t="s">
        <v>346</v>
      </c>
      <c r="B205" s="24">
        <v>698.60606060606096</v>
      </c>
      <c r="C205" s="24">
        <v>461.39393939393898</v>
      </c>
      <c r="D205" s="24">
        <v>398.08955223880599</v>
      </c>
      <c r="E205" s="24">
        <v>370.32835820895502</v>
      </c>
      <c r="F205" s="24">
        <v>547.91044776119395</v>
      </c>
      <c r="G205" s="24">
        <v>983.22388059701495</v>
      </c>
      <c r="H205" s="24">
        <v>1120.61194029851</v>
      </c>
      <c r="I205" s="24">
        <v>1159.3134328358201</v>
      </c>
      <c r="J205" s="24">
        <v>1028.37313432836</v>
      </c>
      <c r="K205" s="24">
        <v>1136.0298507462701</v>
      </c>
      <c r="L205" s="24">
        <v>1261.38805970149</v>
      </c>
      <c r="M205" s="24">
        <v>1072.86567164179</v>
      </c>
    </row>
    <row r="206" spans="1:13" ht="15">
      <c r="A206" s="5" t="s">
        <v>347</v>
      </c>
      <c r="B206" s="24">
        <v>2220.7011316999601</v>
      </c>
      <c r="C206" s="24">
        <v>2079.1445142528701</v>
      </c>
      <c r="D206" s="24">
        <v>1945.3022646360801</v>
      </c>
      <c r="E206" s="24">
        <v>1972.66040348101</v>
      </c>
      <c r="F206" s="24">
        <v>2084.9238516566302</v>
      </c>
      <c r="G206" s="24">
        <v>2284.6692028510902</v>
      </c>
      <c r="H206" s="24">
        <v>2367.3796125139502</v>
      </c>
      <c r="I206" s="24">
        <v>2354.2551401896699</v>
      </c>
      <c r="J206" s="24">
        <v>2260.7704169694798</v>
      </c>
      <c r="K206" s="24">
        <v>2438.1653471447198</v>
      </c>
      <c r="L206" s="24">
        <v>2478.2105839716901</v>
      </c>
      <c r="M206" s="24">
        <v>2298.1298750865299</v>
      </c>
    </row>
    <row r="207" spans="1:13" ht="15">
      <c r="A207" s="5" t="s">
        <v>349</v>
      </c>
      <c r="B207" s="24">
        <v>441</v>
      </c>
      <c r="C207" s="24">
        <v>451.24117649999999</v>
      </c>
      <c r="D207" s="24">
        <v>748.15294119999999</v>
      </c>
      <c r="E207" s="24">
        <v>1321.7235290000001</v>
      </c>
      <c r="F207" s="24">
        <v>623.94705880000004</v>
      </c>
      <c r="G207" s="24">
        <v>400.07647059999999</v>
      </c>
      <c r="H207" s="24">
        <v>363.64327489999999</v>
      </c>
      <c r="I207" s="24">
        <v>379.7602339</v>
      </c>
      <c r="J207" s="24">
        <v>363.40935669999999</v>
      </c>
      <c r="K207" s="24">
        <v>401.92982460000002</v>
      </c>
      <c r="L207" s="24">
        <v>484.08235289999999</v>
      </c>
      <c r="M207" s="24">
        <v>486.32352939999998</v>
      </c>
    </row>
    <row r="208" spans="1:13" ht="15">
      <c r="A208" s="5" t="s">
        <v>352</v>
      </c>
      <c r="B208" s="24">
        <v>2470.2850500329801</v>
      </c>
      <c r="C208" s="24">
        <v>2492.93347009436</v>
      </c>
      <c r="D208" s="24">
        <v>2335.3381770207302</v>
      </c>
      <c r="E208" s="24">
        <v>1944.4017364501999</v>
      </c>
      <c r="F208" s="24">
        <v>1834.67637099229</v>
      </c>
      <c r="G208" s="24">
        <v>3205.7814263237801</v>
      </c>
      <c r="H208" s="24">
        <v>5191.0126705893999</v>
      </c>
      <c r="I208" s="24">
        <v>8926.6511389001607</v>
      </c>
      <c r="J208" s="24">
        <v>14810.998161018701</v>
      </c>
      <c r="K208" s="24">
        <v>15965.6218483665</v>
      </c>
      <c r="L208" s="24">
        <v>6494.0996601055203</v>
      </c>
      <c r="M208" s="24">
        <v>2935.6090357396502</v>
      </c>
    </row>
    <row r="209" spans="1:13" ht="15">
      <c r="A209" s="5" t="s">
        <v>353</v>
      </c>
      <c r="B209" s="24">
        <v>1238.75</v>
      </c>
      <c r="C209" s="24">
        <v>1035.25</v>
      </c>
      <c r="D209" s="24">
        <v>1125.75</v>
      </c>
      <c r="E209" s="24">
        <v>1110.1666666666699</v>
      </c>
      <c r="F209" s="24">
        <v>1169.75</v>
      </c>
      <c r="G209" s="24">
        <v>1542.1666666666699</v>
      </c>
      <c r="H209" s="24">
        <v>1742.0833333333301</v>
      </c>
      <c r="I209" s="24">
        <v>1559.5</v>
      </c>
      <c r="J209" s="24">
        <v>1190.5833333333301</v>
      </c>
      <c r="K209" s="24">
        <v>1102.5833333333301</v>
      </c>
      <c r="L209" s="24">
        <v>1075.4166666666699</v>
      </c>
      <c r="M209" s="24">
        <v>1155.1666666666699</v>
      </c>
    </row>
    <row r="210" spans="1:13" ht="15">
      <c r="A210" s="5" t="s">
        <v>354</v>
      </c>
      <c r="B210" s="24">
        <v>0</v>
      </c>
      <c r="C210" s="24">
        <v>0</v>
      </c>
      <c r="D210" s="24">
        <v>0</v>
      </c>
      <c r="E210" s="24">
        <v>3.3900001049041801</v>
      </c>
      <c r="F210" s="24">
        <v>72.653333028157604</v>
      </c>
      <c r="G210" s="24">
        <v>1952.3559875488299</v>
      </c>
      <c r="H210" s="24">
        <v>819.09164937337198</v>
      </c>
      <c r="I210" s="24">
        <v>755.73331960042299</v>
      </c>
      <c r="J210" s="24">
        <v>493.06857299804699</v>
      </c>
      <c r="K210" s="24">
        <v>115.32499980926499</v>
      </c>
      <c r="L210" s="24">
        <v>8.4899997711181605</v>
      </c>
      <c r="M210" s="24">
        <v>0.21999999880790699</v>
      </c>
    </row>
    <row r="211" spans="1:13" ht="15">
      <c r="A211" s="5" t="s">
        <v>355</v>
      </c>
      <c r="B211" s="24">
        <v>479.52173913043498</v>
      </c>
      <c r="C211" s="24">
        <v>350.43478260869603</v>
      </c>
      <c r="D211" s="24">
        <v>294.56521739130397</v>
      </c>
      <c r="E211" s="24">
        <v>532</v>
      </c>
      <c r="F211" s="24">
        <v>2140.9090909090901</v>
      </c>
      <c r="G211" s="24">
        <v>2163.3333333333298</v>
      </c>
      <c r="H211" s="24">
        <v>1395.1428571428601</v>
      </c>
      <c r="I211" s="24">
        <v>1016.0476190476199</v>
      </c>
      <c r="J211" s="24">
        <v>1017.27272727273</v>
      </c>
      <c r="K211" s="24">
        <v>1144.72727272727</v>
      </c>
      <c r="L211" s="24">
        <v>1068.5</v>
      </c>
      <c r="M211" s="24">
        <v>771.77272727272702</v>
      </c>
    </row>
    <row r="212" spans="1:13" ht="15">
      <c r="A212" s="5" t="s">
        <v>356</v>
      </c>
      <c r="B212" s="24">
        <v>134.45000002934401</v>
      </c>
      <c r="C212" s="24">
        <v>109.073076981765</v>
      </c>
      <c r="D212" s="24">
        <v>159.31923073988699</v>
      </c>
      <c r="E212" s="24">
        <v>273.34615384615398</v>
      </c>
      <c r="F212" s="24">
        <v>336.269230769231</v>
      </c>
      <c r="G212" s="24">
        <v>315.538461538462</v>
      </c>
      <c r="H212" s="24">
        <v>189.707407562821</v>
      </c>
      <c r="I212" s="24">
        <v>90.637036853366396</v>
      </c>
      <c r="J212" s="24">
        <v>224.90370361893301</v>
      </c>
      <c r="K212" s="24">
        <v>558</v>
      </c>
      <c r="L212" s="24">
        <v>594.22222222222194</v>
      </c>
      <c r="M212" s="24">
        <v>321.70370370370398</v>
      </c>
    </row>
    <row r="213" spans="1:13" ht="15">
      <c r="A213" s="5" t="s">
        <v>358</v>
      </c>
      <c r="B213" s="24">
        <v>7.1269918627376798</v>
      </c>
      <c r="C213" s="24">
        <v>7.9922388633595203</v>
      </c>
      <c r="D213" s="24">
        <v>7.24446097582201</v>
      </c>
      <c r="E213" s="24">
        <v>11.299771526191799</v>
      </c>
      <c r="F213" s="24">
        <v>28.938190291199501</v>
      </c>
      <c r="G213" s="24">
        <v>31.443171748748199</v>
      </c>
      <c r="H213" s="24">
        <v>29.402642087091401</v>
      </c>
      <c r="I213" s="24">
        <v>13.822844964039501</v>
      </c>
      <c r="J213" s="24">
        <v>39.422265313565703</v>
      </c>
      <c r="K213" s="24">
        <v>31.426371178031001</v>
      </c>
      <c r="L213" s="24">
        <v>13.407767465710601</v>
      </c>
      <c r="M213" s="24">
        <v>5.88058451786637</v>
      </c>
    </row>
    <row r="214" spans="1:13" ht="15">
      <c r="A214" s="5" t="s">
        <v>359</v>
      </c>
      <c r="B214" s="24">
        <v>266.91579818725597</v>
      </c>
      <c r="C214" s="24">
        <v>252.82774448394801</v>
      </c>
      <c r="D214" s="24">
        <v>251.26208877563499</v>
      </c>
      <c r="E214" s="24">
        <v>427.16787719726602</v>
      </c>
      <c r="F214" s="24">
        <v>1207.2327346801801</v>
      </c>
      <c r="G214" s="24">
        <v>1209.69911575317</v>
      </c>
      <c r="H214" s="24">
        <v>946.81749725341797</v>
      </c>
      <c r="I214" s="24">
        <v>810.336938858032</v>
      </c>
      <c r="J214" s="24">
        <v>908.26256752014206</v>
      </c>
      <c r="K214" s="24">
        <v>857.99225234985397</v>
      </c>
      <c r="L214" s="24">
        <v>521.30911827087402</v>
      </c>
      <c r="M214" s="24">
        <v>320.75233078002901</v>
      </c>
    </row>
    <row r="215" spans="1:13" ht="15">
      <c r="A215" s="5" t="s">
        <v>360</v>
      </c>
      <c r="B215" s="24">
        <v>643</v>
      </c>
      <c r="C215" s="24">
        <v>761.6</v>
      </c>
      <c r="D215" s="24">
        <v>760.83333333333303</v>
      </c>
      <c r="E215" s="24">
        <v>782.2</v>
      </c>
      <c r="F215" s="24">
        <v>818.6</v>
      </c>
      <c r="G215" s="24">
        <v>378.42857142857099</v>
      </c>
      <c r="H215" s="24">
        <v>219.57142857142901</v>
      </c>
      <c r="I215" s="24">
        <v>155.666666666667</v>
      </c>
      <c r="J215" s="24">
        <v>118.142857142857</v>
      </c>
      <c r="K215" s="24">
        <v>190.28571428571399</v>
      </c>
      <c r="L215" s="24">
        <v>657</v>
      </c>
      <c r="M215" s="24">
        <v>718.71428571428601</v>
      </c>
    </row>
    <row r="216" spans="1:13" ht="15">
      <c r="A216" s="5" t="s">
        <v>361</v>
      </c>
      <c r="B216" s="24">
        <v>251.730769230769</v>
      </c>
      <c r="C216" s="24">
        <v>145.29629629629599</v>
      </c>
      <c r="D216" s="24">
        <v>166.04074068422699</v>
      </c>
      <c r="E216" s="24">
        <v>291.69230769230802</v>
      </c>
      <c r="F216" s="24">
        <v>422.61538461538498</v>
      </c>
      <c r="G216" s="24">
        <v>477.92307692307702</v>
      </c>
      <c r="H216" s="24">
        <v>373</v>
      </c>
      <c r="I216" s="24">
        <v>316.88</v>
      </c>
      <c r="J216" s="24">
        <v>603.28</v>
      </c>
      <c r="K216" s="24">
        <v>926.24</v>
      </c>
      <c r="L216" s="24">
        <v>893.56</v>
      </c>
      <c r="M216" s="24">
        <v>487.4</v>
      </c>
    </row>
    <row r="217" spans="1:13" ht="15">
      <c r="A217" s="5" t="s">
        <v>363</v>
      </c>
      <c r="B217" s="24">
        <v>4837.5254710477902</v>
      </c>
      <c r="C217" s="24">
        <v>4080.2660644531302</v>
      </c>
      <c r="D217" s="24">
        <v>3590.5116733284899</v>
      </c>
      <c r="E217" s="24">
        <v>3804.0185121048298</v>
      </c>
      <c r="F217" s="24">
        <v>15718.029342296501</v>
      </c>
      <c r="G217" s="24">
        <v>32454.477698037801</v>
      </c>
      <c r="H217" s="24">
        <v>29177.590070857601</v>
      </c>
      <c r="I217" s="24">
        <v>21644.645712209302</v>
      </c>
      <c r="J217" s="24">
        <v>13595.131813226701</v>
      </c>
      <c r="K217" s="24">
        <v>10325.3426939499</v>
      </c>
      <c r="L217" s="24">
        <v>6587.4525458757298</v>
      </c>
      <c r="M217" s="24">
        <v>5511.3897279251496</v>
      </c>
    </row>
    <row r="218" spans="1:13" ht="15">
      <c r="A218" s="5" t="s">
        <v>364</v>
      </c>
      <c r="B218" s="25" t="s">
        <v>580</v>
      </c>
      <c r="C218" s="25" t="s">
        <v>580</v>
      </c>
      <c r="D218" s="25" t="s">
        <v>580</v>
      </c>
      <c r="E218" s="25" t="s">
        <v>580</v>
      </c>
      <c r="F218" s="25" t="s">
        <v>580</v>
      </c>
      <c r="G218" s="25" t="s">
        <v>580</v>
      </c>
      <c r="H218" s="25" t="s">
        <v>580</v>
      </c>
      <c r="I218" s="25" t="s">
        <v>580</v>
      </c>
      <c r="J218" s="25" t="s">
        <v>580</v>
      </c>
      <c r="K218" s="25" t="s">
        <v>580</v>
      </c>
      <c r="L218" s="25" t="s">
        <v>580</v>
      </c>
      <c r="M218" s="25" t="s">
        <v>580</v>
      </c>
    </row>
    <row r="219" spans="1:13" ht="15">
      <c r="A219" s="5" t="s">
        <v>366</v>
      </c>
      <c r="B219" s="24">
        <v>593.74212402343801</v>
      </c>
      <c r="C219" s="24">
        <v>637.21160827636697</v>
      </c>
      <c r="D219" s="24">
        <v>759.15431091308596</v>
      </c>
      <c r="E219" s="24">
        <v>790.88253295898403</v>
      </c>
      <c r="F219" s="24">
        <v>591.03997863769496</v>
      </c>
      <c r="G219" s="24">
        <v>463.87676025390601</v>
      </c>
      <c r="H219" s="24">
        <v>410.22076080322302</v>
      </c>
      <c r="I219" s="24">
        <v>395.80548736572302</v>
      </c>
      <c r="J219" s="24">
        <v>378.83351531982402</v>
      </c>
      <c r="K219" s="24">
        <v>383.10758331298803</v>
      </c>
      <c r="L219" s="24">
        <v>443.28237340945998</v>
      </c>
      <c r="M219" s="24">
        <v>526.87361734220303</v>
      </c>
    </row>
    <row r="220" spans="1:13" ht="15">
      <c r="A220" s="5" t="s">
        <v>367</v>
      </c>
      <c r="B220" s="24">
        <v>345.7857143</v>
      </c>
      <c r="C220" s="24">
        <v>360.42857140000001</v>
      </c>
      <c r="D220" s="24">
        <v>366.07142859999999</v>
      </c>
      <c r="E220" s="24">
        <v>386.07142859999999</v>
      </c>
      <c r="F220" s="24">
        <v>387.5</v>
      </c>
      <c r="G220" s="24">
        <v>416.7857143</v>
      </c>
      <c r="H220" s="24">
        <v>353.35714289999999</v>
      </c>
      <c r="I220" s="24">
        <v>367.7857143</v>
      </c>
      <c r="J220" s="24">
        <v>346.07142859999999</v>
      </c>
      <c r="K220" s="24">
        <v>366.07142859999999</v>
      </c>
      <c r="L220" s="24">
        <v>350.2857143</v>
      </c>
      <c r="M220" s="24">
        <v>344</v>
      </c>
    </row>
    <row r="221" spans="1:13" ht="15">
      <c r="A221" s="5" t="s">
        <v>369</v>
      </c>
      <c r="B221" s="24">
        <v>4756.9761904761899</v>
      </c>
      <c r="C221" s="24">
        <v>4322.2380952381</v>
      </c>
      <c r="D221" s="24">
        <v>4770.6428571428596</v>
      </c>
      <c r="E221" s="24">
        <v>5873.2857142857201</v>
      </c>
      <c r="F221" s="24">
        <v>6426</v>
      </c>
      <c r="G221" s="24">
        <v>4591.2380952381</v>
      </c>
      <c r="H221" s="24">
        <v>2746.0238095238101</v>
      </c>
      <c r="I221" s="24">
        <v>1929.6428571428601</v>
      </c>
      <c r="J221" s="24">
        <v>1941.61904761905</v>
      </c>
      <c r="K221" s="24">
        <v>4263.8809523809496</v>
      </c>
      <c r="L221" s="24">
        <v>7618.9523809523798</v>
      </c>
      <c r="M221" s="24">
        <v>7023.8809523809496</v>
      </c>
    </row>
    <row r="222" spans="1:13" ht="15">
      <c r="A222" s="5" t="s">
        <v>370</v>
      </c>
      <c r="B222" s="24">
        <v>8.5730343703180605</v>
      </c>
      <c r="C222" s="24">
        <v>20.037215213291301</v>
      </c>
      <c r="D222" s="24">
        <v>134.03247779072299</v>
      </c>
      <c r="E222" s="24">
        <v>35.273046352667698</v>
      </c>
      <c r="F222" s="24">
        <v>803.55034469457803</v>
      </c>
      <c r="G222" s="24">
        <v>7331.5530761718801</v>
      </c>
      <c r="H222" s="24">
        <v>2069.34844031701</v>
      </c>
      <c r="I222" s="24">
        <v>1121.4415050800001</v>
      </c>
      <c r="J222" s="24">
        <v>1412.4502549685001</v>
      </c>
      <c r="K222" s="24">
        <v>393.15921271397502</v>
      </c>
      <c r="L222" s="24">
        <v>81.255391645431502</v>
      </c>
      <c r="M222" s="24">
        <v>27.9966894736657</v>
      </c>
    </row>
    <row r="223" spans="1:13" ht="15">
      <c r="A223" s="5" t="s">
        <v>371</v>
      </c>
      <c r="B223" s="24">
        <v>1.00000004749745E-3</v>
      </c>
      <c r="C223" s="24">
        <v>1.00000004749745E-3</v>
      </c>
      <c r="D223" s="24">
        <v>1.00000004749745E-3</v>
      </c>
      <c r="E223" s="24">
        <v>1.00000004749745E-3</v>
      </c>
      <c r="F223" s="24">
        <v>7.6054668405248496</v>
      </c>
      <c r="G223" s="24">
        <v>138.59333343505901</v>
      </c>
      <c r="H223" s="24">
        <v>119.03333257039399</v>
      </c>
      <c r="I223" s="24">
        <v>109.26666666666701</v>
      </c>
      <c r="J223" s="24">
        <v>48.726666259765601</v>
      </c>
      <c r="K223" s="24">
        <v>7.9186667005221096</v>
      </c>
      <c r="L223" s="24">
        <v>0.68613332471189403</v>
      </c>
      <c r="M223" s="24">
        <v>2.26666669050852E-2</v>
      </c>
    </row>
    <row r="224" spans="1:13" ht="15">
      <c r="A224" s="5" t="s">
        <v>372</v>
      </c>
      <c r="B224" s="24">
        <v>9.2177237148942606</v>
      </c>
      <c r="C224" s="24">
        <v>-24.795345043313901</v>
      </c>
      <c r="D224" s="24">
        <v>-37.931586561531901</v>
      </c>
      <c r="E224" s="24">
        <v>433.02986628214501</v>
      </c>
      <c r="F224" s="24">
        <v>1981.2047285600099</v>
      </c>
      <c r="G224" s="24">
        <v>799.86816498727501</v>
      </c>
      <c r="H224" s="24">
        <v>428.78656052098103</v>
      </c>
      <c r="I224" s="24">
        <v>311.02022691206503</v>
      </c>
      <c r="J224" s="24">
        <v>361.912197228634</v>
      </c>
      <c r="K224" s="24">
        <v>473.44538433368399</v>
      </c>
      <c r="L224" s="24">
        <v>273.268268823624</v>
      </c>
      <c r="M224" s="24">
        <v>102.372802734375</v>
      </c>
    </row>
    <row r="225" spans="1:13" ht="15">
      <c r="A225" s="5" t="s">
        <v>373</v>
      </c>
      <c r="B225" s="24">
        <v>236.305987331198</v>
      </c>
      <c r="C225" s="24">
        <v>414.39146246524899</v>
      </c>
      <c r="D225" s="24">
        <v>388.378246472206</v>
      </c>
      <c r="E225" s="24">
        <v>288.27751947332303</v>
      </c>
      <c r="F225" s="24">
        <v>194.751938383263</v>
      </c>
      <c r="G225" s="24">
        <v>125.786108503777</v>
      </c>
      <c r="H225" s="24">
        <v>80.875731442248593</v>
      </c>
      <c r="I225" s="24">
        <v>64.908378304504794</v>
      </c>
      <c r="J225" s="24">
        <v>82.972963538282102</v>
      </c>
      <c r="K225" s="24">
        <v>132.597171255728</v>
      </c>
      <c r="L225" s="24">
        <v>187.38403538804101</v>
      </c>
      <c r="M225" s="24">
        <v>217.354683160691</v>
      </c>
    </row>
    <row r="226" spans="1:13" ht="15">
      <c r="A226" s="5" t="s">
        <v>374</v>
      </c>
      <c r="B226" s="24">
        <v>815.75</v>
      </c>
      <c r="C226" s="24">
        <v>645.25</v>
      </c>
      <c r="D226" s="24">
        <v>471.25</v>
      </c>
      <c r="E226" s="24">
        <v>19</v>
      </c>
      <c r="F226" s="24">
        <v>17.5</v>
      </c>
      <c r="G226" s="24">
        <v>4.5</v>
      </c>
      <c r="H226" s="24">
        <v>3.25</v>
      </c>
      <c r="I226" s="24">
        <v>1</v>
      </c>
      <c r="J226" s="24">
        <v>0.25</v>
      </c>
      <c r="K226" s="24">
        <v>0.5</v>
      </c>
      <c r="L226" s="24">
        <v>4.5</v>
      </c>
      <c r="M226" s="24">
        <v>34.75</v>
      </c>
    </row>
    <row r="227" spans="1:13" ht="15">
      <c r="A227" s="5" t="s">
        <v>375</v>
      </c>
      <c r="B227" s="24">
        <v>13188.122031250001</v>
      </c>
      <c r="C227" s="24">
        <v>8861.2324609374991</v>
      </c>
      <c r="D227" s="24">
        <v>7248.3766829427104</v>
      </c>
      <c r="E227" s="24">
        <v>9063.8623849969208</v>
      </c>
      <c r="F227" s="24">
        <v>19590.6009328742</v>
      </c>
      <c r="G227" s="24">
        <v>35793.673519736803</v>
      </c>
      <c r="H227" s="24">
        <v>53039.289730674303</v>
      </c>
      <c r="I227" s="24">
        <v>65229.182224026001</v>
      </c>
      <c r="J227" s="24">
        <v>62182.835379464297</v>
      </c>
      <c r="K227" s="24">
        <v>46353.0793071546</v>
      </c>
      <c r="L227" s="24">
        <v>31943.396953125</v>
      </c>
      <c r="M227" s="24">
        <v>21467.1964192708</v>
      </c>
    </row>
    <row r="228" spans="1:13" ht="15">
      <c r="A228" s="5" t="s">
        <v>376</v>
      </c>
      <c r="B228" s="24">
        <v>9.4132619237616009</v>
      </c>
      <c r="C228" s="24">
        <v>5.8997142848869197</v>
      </c>
      <c r="D228" s="24">
        <v>5.5758636516772899</v>
      </c>
      <c r="E228" s="24">
        <v>6.6714893430471403</v>
      </c>
      <c r="F228" s="24">
        <v>11.5372978583612</v>
      </c>
      <c r="G228" s="24">
        <v>46.273170105954399</v>
      </c>
      <c r="H228" s="24">
        <v>171.67930016040799</v>
      </c>
      <c r="I228" s="24">
        <v>423.811556651042</v>
      </c>
      <c r="J228" s="24">
        <v>640.536634041713</v>
      </c>
      <c r="K228" s="24">
        <v>611.56954298416804</v>
      </c>
      <c r="L228" s="24">
        <v>181.66859502099601</v>
      </c>
      <c r="M228" s="24">
        <v>26.6272556490676</v>
      </c>
    </row>
    <row r="229" spans="1:13" ht="15">
      <c r="A229" s="5" t="s">
        <v>377</v>
      </c>
      <c r="B229" s="25" t="s">
        <v>580</v>
      </c>
      <c r="C229" s="25" t="s">
        <v>580</v>
      </c>
      <c r="D229" s="25" t="s">
        <v>580</v>
      </c>
      <c r="E229" s="25" t="s">
        <v>580</v>
      </c>
      <c r="F229" s="25" t="s">
        <v>580</v>
      </c>
      <c r="G229" s="25" t="s">
        <v>580</v>
      </c>
      <c r="H229" s="25" t="s">
        <v>580</v>
      </c>
      <c r="I229" s="25" t="s">
        <v>580</v>
      </c>
      <c r="J229" s="25" t="s">
        <v>580</v>
      </c>
      <c r="K229" s="25" t="s">
        <v>580</v>
      </c>
      <c r="L229" s="25" t="s">
        <v>580</v>
      </c>
      <c r="M229" s="25" t="s">
        <v>580</v>
      </c>
    </row>
    <row r="230" spans="1:13" ht="15">
      <c r="A230" s="5" t="s">
        <v>379</v>
      </c>
      <c r="B230" s="24">
        <v>727.05148812227503</v>
      </c>
      <c r="C230" s="24">
        <v>1014.90476190476</v>
      </c>
      <c r="D230" s="24">
        <v>1220.6428571428601</v>
      </c>
      <c r="E230" s="24">
        <v>1546.41860465116</v>
      </c>
      <c r="F230" s="24">
        <v>1648.6181640625</v>
      </c>
      <c r="G230" s="24">
        <v>1246.0930232558101</v>
      </c>
      <c r="H230" s="24">
        <v>881.74418604651203</v>
      </c>
      <c r="I230" s="24">
        <v>534.43586056731499</v>
      </c>
      <c r="J230" s="24">
        <v>311</v>
      </c>
      <c r="K230" s="24">
        <v>211.67441860465101</v>
      </c>
      <c r="L230" s="24">
        <v>230.302325581395</v>
      </c>
      <c r="M230" s="24">
        <v>458.65116279069798</v>
      </c>
    </row>
    <row r="231" spans="1:13" ht="15">
      <c r="A231" s="5" t="s">
        <v>380</v>
      </c>
      <c r="B231" s="24">
        <v>636.70911496184601</v>
      </c>
      <c r="C231" s="24">
        <v>457.81555672578997</v>
      </c>
      <c r="D231" s="24">
        <v>409.13866715204199</v>
      </c>
      <c r="E231" s="24">
        <v>436.43888748523801</v>
      </c>
      <c r="F231" s="24">
        <v>503.210726824674</v>
      </c>
      <c r="G231" s="24">
        <v>410.26240990378602</v>
      </c>
      <c r="H231" s="24">
        <v>347.27130998883899</v>
      </c>
      <c r="I231" s="24">
        <v>331.16950149536098</v>
      </c>
      <c r="J231" s="24">
        <v>381.71643810737402</v>
      </c>
      <c r="K231" s="24">
        <v>585.42016565232097</v>
      </c>
      <c r="L231" s="24">
        <v>914.39153768849906</v>
      </c>
      <c r="M231" s="24">
        <v>1062.90920875186</v>
      </c>
    </row>
    <row r="232" spans="1:13" ht="15">
      <c r="A232" s="5" t="s">
        <v>381</v>
      </c>
      <c r="B232" s="25" t="s">
        <v>580</v>
      </c>
      <c r="C232" s="25" t="s">
        <v>580</v>
      </c>
      <c r="D232" s="25" t="s">
        <v>580</v>
      </c>
      <c r="E232" s="25" t="s">
        <v>580</v>
      </c>
      <c r="F232" s="25" t="s">
        <v>580</v>
      </c>
      <c r="G232" s="25" t="s">
        <v>580</v>
      </c>
      <c r="H232" s="25" t="s">
        <v>580</v>
      </c>
      <c r="I232" s="25" t="s">
        <v>580</v>
      </c>
      <c r="J232" s="25" t="s">
        <v>580</v>
      </c>
      <c r="K232" s="25" t="s">
        <v>580</v>
      </c>
      <c r="L232" s="25" t="s">
        <v>580</v>
      </c>
      <c r="M232" s="25" t="s">
        <v>580</v>
      </c>
    </row>
    <row r="233" spans="1:13" ht="15">
      <c r="A233" s="5" t="s">
        <v>383</v>
      </c>
      <c r="B233" s="24">
        <v>1.00000004749745E-3</v>
      </c>
      <c r="C233" s="24">
        <v>1.00000004749745E-3</v>
      </c>
      <c r="D233" s="24">
        <v>1.00000004749745E-3</v>
      </c>
      <c r="E233" s="24">
        <v>1.00000004749745E-3</v>
      </c>
      <c r="F233" s="24">
        <v>12.6543999059498</v>
      </c>
      <c r="G233" s="24">
        <v>187.096000061035</v>
      </c>
      <c r="H233" s="24">
        <v>131.95600006103501</v>
      </c>
      <c r="I233" s="24">
        <v>110.05600006103499</v>
      </c>
      <c r="J233" s="24">
        <v>49.084000091552703</v>
      </c>
      <c r="K233" s="24">
        <v>12.719200134277299</v>
      </c>
      <c r="L233" s="24">
        <v>2.56159998416901</v>
      </c>
      <c r="M233" s="24">
        <v>0.118260868865511</v>
      </c>
    </row>
    <row r="234" spans="1:13" ht="15">
      <c r="A234" s="5" t="s">
        <v>385</v>
      </c>
      <c r="B234" s="24">
        <v>29.172000249226901</v>
      </c>
      <c r="C234" s="24">
        <v>24.347222248713202</v>
      </c>
      <c r="D234" s="24">
        <v>23.017944521374201</v>
      </c>
      <c r="E234" s="24">
        <v>34.209277523888503</v>
      </c>
      <c r="F234" s="24">
        <v>38.770789598163802</v>
      </c>
      <c r="G234" s="24">
        <v>33.850842174730801</v>
      </c>
      <c r="H234" s="24">
        <v>28.190157915416499</v>
      </c>
      <c r="I234" s="24">
        <v>24.497316009119899</v>
      </c>
      <c r="J234" s="24">
        <v>21.638157995123599</v>
      </c>
      <c r="K234" s="24">
        <v>21.201263176767501</v>
      </c>
      <c r="L234" s="24">
        <v>25.503526135494798</v>
      </c>
      <c r="M234" s="24">
        <v>22.9151578200491</v>
      </c>
    </row>
    <row r="235" spans="1:13" ht="15">
      <c r="A235" s="5" t="s">
        <v>386</v>
      </c>
      <c r="B235" s="24">
        <v>169.76956508470599</v>
      </c>
      <c r="C235" s="24">
        <v>142.46956501836399</v>
      </c>
      <c r="D235" s="24">
        <v>124.76521765667501</v>
      </c>
      <c r="E235" s="24">
        <v>123.552173614502</v>
      </c>
      <c r="F235" s="24">
        <v>144.92608708920699</v>
      </c>
      <c r="G235" s="24">
        <v>398.195652173913</v>
      </c>
      <c r="H235" s="24">
        <v>812.08695652173901</v>
      </c>
      <c r="I235" s="24">
        <v>616.17391304347802</v>
      </c>
      <c r="J235" s="24">
        <v>1105.52173913043</v>
      </c>
      <c r="K235" s="24">
        <v>913</v>
      </c>
      <c r="L235" s="24">
        <v>382.08695652173901</v>
      </c>
      <c r="M235" s="24">
        <v>244.26086956521701</v>
      </c>
    </row>
    <row r="236" spans="1:13" ht="15">
      <c r="A236" s="5" t="s">
        <v>388</v>
      </c>
      <c r="B236" s="24">
        <v>361.38662001665898</v>
      </c>
      <c r="C236" s="24">
        <v>317.04186173981299</v>
      </c>
      <c r="D236" s="24">
        <v>296.19851505055101</v>
      </c>
      <c r="E236" s="24">
        <v>292.21852081897202</v>
      </c>
      <c r="F236" s="24">
        <v>288.73294037463597</v>
      </c>
      <c r="G236" s="24">
        <v>683.92195817536003</v>
      </c>
      <c r="H236" s="24">
        <v>1197.5436401367199</v>
      </c>
      <c r="I236" s="24">
        <v>1075.6087060068201</v>
      </c>
      <c r="J236" s="24">
        <v>1267.05571193321</v>
      </c>
      <c r="K236" s="24">
        <v>918.772621304381</v>
      </c>
      <c r="L236" s="24">
        <v>557.90462299421699</v>
      </c>
      <c r="M236" s="24">
        <v>429.42565439261602</v>
      </c>
    </row>
    <row r="237" spans="1:13" ht="15">
      <c r="A237" s="5" t="s">
        <v>389</v>
      </c>
      <c r="B237" s="24">
        <v>1489.92145331701</v>
      </c>
      <c r="C237" s="24">
        <v>1437.28978801527</v>
      </c>
      <c r="D237" s="24">
        <v>1275.54589715255</v>
      </c>
      <c r="E237" s="24">
        <v>908.531681100946</v>
      </c>
      <c r="F237" s="24">
        <v>632.93587684631404</v>
      </c>
      <c r="G237" s="24">
        <v>530.61850232576103</v>
      </c>
      <c r="H237" s="24">
        <v>450.80506447239901</v>
      </c>
      <c r="I237" s="24">
        <v>389.61045628597901</v>
      </c>
      <c r="J237" s="24">
        <v>384.684841758326</v>
      </c>
      <c r="K237" s="24">
        <v>448.99689732601797</v>
      </c>
      <c r="L237" s="24">
        <v>679.92255249023401</v>
      </c>
      <c r="M237" s="24">
        <v>1095.59142462413</v>
      </c>
    </row>
    <row r="238" spans="1:13" ht="15">
      <c r="A238" s="5" t="s">
        <v>390</v>
      </c>
      <c r="B238" s="24">
        <v>15655.203142284299</v>
      </c>
      <c r="C238" s="24">
        <v>17266.108225594598</v>
      </c>
      <c r="D238" s="24">
        <v>18210.1751883371</v>
      </c>
      <c r="E238" s="24">
        <v>18381.733119419601</v>
      </c>
      <c r="F238" s="24">
        <v>17378.077861064201</v>
      </c>
      <c r="G238" s="24">
        <v>16651.133745073199</v>
      </c>
      <c r="H238" s="24">
        <v>16231.978673986499</v>
      </c>
      <c r="I238" s="24">
        <v>14415.406716286599</v>
      </c>
      <c r="J238" s="24">
        <v>13247.1892331785</v>
      </c>
      <c r="K238" s="24">
        <v>13903.787434895799</v>
      </c>
      <c r="L238" s="24">
        <v>14549.4432983398</v>
      </c>
      <c r="M238" s="24">
        <v>14450.2836652483</v>
      </c>
    </row>
    <row r="239" spans="1:13" ht="15">
      <c r="A239" s="5" t="s">
        <v>391</v>
      </c>
      <c r="B239" s="25" t="s">
        <v>580</v>
      </c>
      <c r="C239" s="25" t="s">
        <v>580</v>
      </c>
      <c r="D239" s="25" t="s">
        <v>580</v>
      </c>
      <c r="E239" s="25" t="s">
        <v>580</v>
      </c>
      <c r="F239" s="25" t="s">
        <v>580</v>
      </c>
      <c r="G239" s="25" t="s">
        <v>580</v>
      </c>
      <c r="H239" s="25" t="s">
        <v>580</v>
      </c>
      <c r="I239" s="25" t="s">
        <v>580</v>
      </c>
      <c r="J239" s="25" t="s">
        <v>580</v>
      </c>
      <c r="K239" s="25" t="s">
        <v>580</v>
      </c>
      <c r="L239" s="25" t="s">
        <v>580</v>
      </c>
      <c r="M239" s="25" t="s">
        <v>580</v>
      </c>
    </row>
    <row r="240" spans="1:13" ht="15">
      <c r="A240" s="5" t="s">
        <v>393</v>
      </c>
      <c r="B240" s="24">
        <v>331.769230769231</v>
      </c>
      <c r="C240" s="24">
        <v>299.69230769230802</v>
      </c>
      <c r="D240" s="24">
        <v>289.61538461538498</v>
      </c>
      <c r="E240" s="24">
        <v>377.81818181818198</v>
      </c>
      <c r="F240" s="24">
        <v>380.09090909090901</v>
      </c>
      <c r="G240" s="24">
        <v>266.538461538462</v>
      </c>
      <c r="H240" s="24">
        <v>222.30769230769201</v>
      </c>
      <c r="I240" s="24">
        <v>169.07692307692301</v>
      </c>
      <c r="J240" s="24">
        <v>152.61538461538501</v>
      </c>
      <c r="K240" s="24">
        <v>241.583333333333</v>
      </c>
      <c r="L240" s="24">
        <v>367</v>
      </c>
      <c r="M240" s="24">
        <v>387.16666666666703</v>
      </c>
    </row>
    <row r="241" spans="1:13" ht="15">
      <c r="A241" s="5" t="s">
        <v>394</v>
      </c>
      <c r="B241" s="24">
        <v>428.09430260658303</v>
      </c>
      <c r="C241" s="24">
        <v>562.12878532409695</v>
      </c>
      <c r="D241" s="24">
        <v>584.56772756576504</v>
      </c>
      <c r="E241" s="24">
        <v>524.69771499633805</v>
      </c>
      <c r="F241" s="24">
        <v>314.33110857009899</v>
      </c>
      <c r="G241" s="24">
        <v>158.751911211014</v>
      </c>
      <c r="H241" s="24">
        <v>130.500230789185</v>
      </c>
      <c r="I241" s="24">
        <v>107.921359443665</v>
      </c>
      <c r="J241" s="24">
        <v>97.957999849319506</v>
      </c>
      <c r="K241" s="24">
        <v>92.125241613388098</v>
      </c>
      <c r="L241" s="24">
        <v>121.053693008423</v>
      </c>
      <c r="M241" s="24">
        <v>276.65737185478201</v>
      </c>
    </row>
    <row r="242" spans="1:13" ht="15">
      <c r="A242" s="5" t="s">
        <v>395</v>
      </c>
      <c r="B242" s="24">
        <v>1125.6216001964799</v>
      </c>
      <c r="C242" s="24">
        <v>5695.6225273495602</v>
      </c>
      <c r="D242" s="24">
        <v>7142.5084190822799</v>
      </c>
      <c r="E242" s="24">
        <v>2854.9770745998499</v>
      </c>
      <c r="F242" s="24">
        <v>8139.5909133184496</v>
      </c>
      <c r="G242" s="24">
        <v>12242.4477227394</v>
      </c>
      <c r="H242" s="24">
        <v>5861.2278221617398</v>
      </c>
      <c r="I242" s="24">
        <v>3163.0602016654102</v>
      </c>
      <c r="J242" s="24">
        <v>3225.61497465093</v>
      </c>
      <c r="K242" s="24">
        <v>3082.9252516004799</v>
      </c>
      <c r="L242" s="24">
        <v>1846.1827094499499</v>
      </c>
      <c r="M242" s="24">
        <v>1160.2025037492999</v>
      </c>
    </row>
    <row r="243" spans="1:13" ht="15">
      <c r="A243" s="5" t="s">
        <v>397</v>
      </c>
      <c r="B243" s="24">
        <v>369.98045832316097</v>
      </c>
      <c r="C243" s="24">
        <v>454.58947525024399</v>
      </c>
      <c r="D243" s="24">
        <v>504.30644658406601</v>
      </c>
      <c r="E243" s="24">
        <v>408.33585141499799</v>
      </c>
      <c r="F243" s="24">
        <v>265.66012941996303</v>
      </c>
      <c r="G243" s="24">
        <v>211.25846341451</v>
      </c>
      <c r="H243" s="24">
        <v>187.65696105956999</v>
      </c>
      <c r="I243" s="24">
        <v>192.44608440399199</v>
      </c>
      <c r="J243" s="24">
        <v>187.67309385935499</v>
      </c>
      <c r="K243" s="24">
        <v>192.73504066467299</v>
      </c>
      <c r="L243" s="24">
        <v>194.075013987223</v>
      </c>
      <c r="M243" s="24">
        <v>256.54286664326997</v>
      </c>
    </row>
    <row r="244" spans="1:13" ht="15">
      <c r="A244" s="5" t="s">
        <v>398</v>
      </c>
      <c r="B244" s="24">
        <v>14.285714285714301</v>
      </c>
      <c r="C244" s="24">
        <v>5.71428571428571</v>
      </c>
      <c r="D244" s="24">
        <v>2.5714285714285698</v>
      </c>
      <c r="E244" s="24">
        <v>1.71428571428571</v>
      </c>
      <c r="F244" s="24">
        <v>9</v>
      </c>
      <c r="G244" s="24">
        <v>12</v>
      </c>
      <c r="H244" s="24">
        <v>23.071428571428601</v>
      </c>
      <c r="I244" s="24">
        <v>83.071428571428598</v>
      </c>
      <c r="J244" s="24">
        <v>140</v>
      </c>
      <c r="K244" s="24">
        <v>213.5</v>
      </c>
      <c r="L244" s="24">
        <v>269.642857142857</v>
      </c>
      <c r="M244" s="24">
        <v>117.071428571429</v>
      </c>
    </row>
    <row r="245" spans="1:13" ht="15">
      <c r="A245" s="5" t="s">
        <v>399</v>
      </c>
      <c r="B245" s="24">
        <v>225.50602409999999</v>
      </c>
      <c r="C245" s="24">
        <v>210.9638554</v>
      </c>
      <c r="D245" s="24">
        <v>308.40963859999999</v>
      </c>
      <c r="E245" s="24">
        <v>820.08536590000006</v>
      </c>
      <c r="F245" s="24">
        <v>699.84146339999995</v>
      </c>
      <c r="G245" s="24">
        <v>343.18292680000002</v>
      </c>
      <c r="H245" s="24">
        <v>221.14634150000001</v>
      </c>
      <c r="I245" s="24">
        <v>188.42682930000001</v>
      </c>
      <c r="J245" s="24">
        <v>186.34146340000001</v>
      </c>
      <c r="K245" s="24">
        <v>236.804878</v>
      </c>
      <c r="L245" s="24">
        <v>334.69511199999999</v>
      </c>
      <c r="M245" s="24">
        <v>299.46341460000002</v>
      </c>
    </row>
    <row r="246" spans="1:13" ht="15">
      <c r="A246" s="5" t="s">
        <v>401</v>
      </c>
      <c r="B246" s="24">
        <v>271.06014938354502</v>
      </c>
      <c r="C246" s="24">
        <v>188.89789659549001</v>
      </c>
      <c r="D246" s="24">
        <v>175.889789581299</v>
      </c>
      <c r="E246" s="24">
        <v>177.96884605212099</v>
      </c>
      <c r="F246" s="24">
        <v>208.886640891051</v>
      </c>
      <c r="G246" s="24">
        <v>189.19492079082301</v>
      </c>
      <c r="H246" s="24">
        <v>172.41940967853299</v>
      </c>
      <c r="I246" s="24">
        <v>162.25135891254101</v>
      </c>
      <c r="J246" s="24">
        <v>188.64964933395399</v>
      </c>
      <c r="K246" s="24">
        <v>272.43048682579598</v>
      </c>
      <c r="L246" s="24">
        <v>326.58929331709697</v>
      </c>
      <c r="M246" s="24">
        <v>333.60258558319799</v>
      </c>
    </row>
    <row r="247" spans="1:13" ht="15">
      <c r="A247" s="5" t="s">
        <v>403</v>
      </c>
      <c r="B247" s="24">
        <v>1252.3516544294901</v>
      </c>
      <c r="C247" s="24">
        <v>1297.3650979878</v>
      </c>
      <c r="D247" s="24">
        <v>1544.26723376616</v>
      </c>
      <c r="E247" s="24">
        <v>1616.25041275024</v>
      </c>
      <c r="F247" s="24">
        <v>1975.3072616577199</v>
      </c>
      <c r="G247" s="24">
        <v>1855.11791229248</v>
      </c>
      <c r="H247" s="24">
        <v>1205.6657371521001</v>
      </c>
      <c r="I247" s="24">
        <v>949.83629989624001</v>
      </c>
      <c r="J247" s="24">
        <v>1339.1429244995099</v>
      </c>
      <c r="K247" s="24">
        <v>1794.3737884521499</v>
      </c>
      <c r="L247" s="24">
        <v>1882.4574996948199</v>
      </c>
      <c r="M247" s="24">
        <v>1443.4379119872999</v>
      </c>
    </row>
    <row r="248" spans="1:13" ht="15">
      <c r="A248" s="5" t="s">
        <v>404</v>
      </c>
      <c r="B248" s="24">
        <v>48.342105363544697</v>
      </c>
      <c r="C248" s="24">
        <v>34.418918867369001</v>
      </c>
      <c r="D248" s="24">
        <v>28.2675675057076</v>
      </c>
      <c r="E248" s="24">
        <v>44.848648457913797</v>
      </c>
      <c r="F248" s="24">
        <v>464.84117653790599</v>
      </c>
      <c r="G248" s="24">
        <v>518.48918914794899</v>
      </c>
      <c r="H248" s="24">
        <v>201.12702715074701</v>
      </c>
      <c r="I248" s="24">
        <v>142.467567856247</v>
      </c>
      <c r="J248" s="24">
        <v>175.88157884698199</v>
      </c>
      <c r="K248" s="24">
        <v>166.523684150294</v>
      </c>
      <c r="L248" s="24">
        <v>117.997368461207</v>
      </c>
      <c r="M248" s="24">
        <v>74.202631599024699</v>
      </c>
    </row>
    <row r="249" spans="1:13" ht="15">
      <c r="A249" s="5" t="s">
        <v>405</v>
      </c>
      <c r="B249" s="24">
        <v>391.01633514057499</v>
      </c>
      <c r="C249" s="24">
        <v>474.26906525005001</v>
      </c>
      <c r="D249" s="24">
        <v>652.74206697271097</v>
      </c>
      <c r="E249" s="24">
        <v>563.22074872992005</v>
      </c>
      <c r="F249" s="24">
        <v>441.00884521141501</v>
      </c>
      <c r="G249" s="24">
        <v>266.39407498649001</v>
      </c>
      <c r="H249" s="24">
        <v>141.07765504215499</v>
      </c>
      <c r="I249" s="24">
        <v>132.613161579946</v>
      </c>
      <c r="J249" s="24">
        <v>151.10714963848699</v>
      </c>
      <c r="K249" s="24">
        <v>167.226913625544</v>
      </c>
      <c r="L249" s="24">
        <v>210.34594971483401</v>
      </c>
      <c r="M249" s="24">
        <v>317.756016601216</v>
      </c>
    </row>
    <row r="250" spans="1:13" ht="15">
      <c r="A250" s="5" t="s">
        <v>406</v>
      </c>
      <c r="B250" s="24">
        <v>54.307143075125602</v>
      </c>
      <c r="C250" s="24">
        <v>40.071428503309001</v>
      </c>
      <c r="D250" s="24">
        <v>60.464285714285701</v>
      </c>
      <c r="E250" s="24">
        <v>98.342857360839801</v>
      </c>
      <c r="F250" s="24">
        <v>159.99999918256501</v>
      </c>
      <c r="G250" s="24">
        <v>328.02857208251999</v>
      </c>
      <c r="H250" s="24">
        <v>387.98571559361102</v>
      </c>
      <c r="I250" s="24">
        <v>265.335714067732</v>
      </c>
      <c r="J250" s="24">
        <v>292.87142944335898</v>
      </c>
      <c r="K250" s="24">
        <v>345.84999956403499</v>
      </c>
      <c r="L250" s="24">
        <v>228.107142857143</v>
      </c>
      <c r="M250" s="24">
        <v>102.435714176723</v>
      </c>
    </row>
    <row r="251" spans="1:13" ht="15">
      <c r="A251" s="5" t="s">
        <v>407</v>
      </c>
      <c r="B251" s="24">
        <v>1721.4</v>
      </c>
      <c r="C251" s="24">
        <v>2680.6666666666702</v>
      </c>
      <c r="D251" s="24">
        <v>2540.75</v>
      </c>
      <c r="E251" s="24">
        <v>2892.5</v>
      </c>
      <c r="F251" s="24">
        <v>2305</v>
      </c>
      <c r="G251" s="24">
        <v>2224.3333333333298</v>
      </c>
      <c r="H251" s="24">
        <v>2142.6666666666702</v>
      </c>
      <c r="I251" s="24">
        <v>2468.8571428571399</v>
      </c>
      <c r="J251" s="24">
        <v>2599.8571428571399</v>
      </c>
      <c r="K251" s="24">
        <v>2478.125</v>
      </c>
      <c r="L251" s="24">
        <v>1899.625</v>
      </c>
      <c r="M251" s="24">
        <v>2106.75</v>
      </c>
    </row>
    <row r="252" spans="1:13" ht="15">
      <c r="A252" s="5" t="s">
        <v>409</v>
      </c>
      <c r="B252" s="25" t="s">
        <v>580</v>
      </c>
      <c r="C252" s="25" t="s">
        <v>580</v>
      </c>
      <c r="D252" s="25" t="s">
        <v>580</v>
      </c>
      <c r="E252" s="25" t="s">
        <v>580</v>
      </c>
      <c r="F252" s="25" t="s">
        <v>580</v>
      </c>
      <c r="G252" s="25" t="s">
        <v>580</v>
      </c>
      <c r="H252" s="25" t="s">
        <v>580</v>
      </c>
      <c r="I252" s="25" t="s">
        <v>580</v>
      </c>
      <c r="J252" s="25" t="s">
        <v>580</v>
      </c>
      <c r="K252" s="25" t="s">
        <v>580</v>
      </c>
      <c r="L252" s="25" t="s">
        <v>580</v>
      </c>
      <c r="M252" s="25" t="s">
        <v>580</v>
      </c>
    </row>
    <row r="253" spans="1:13" ht="15">
      <c r="A253" s="5" t="s">
        <v>411</v>
      </c>
      <c r="B253" s="25" t="s">
        <v>580</v>
      </c>
      <c r="C253" s="25" t="s">
        <v>580</v>
      </c>
      <c r="D253" s="25" t="s">
        <v>580</v>
      </c>
      <c r="E253" s="25" t="s">
        <v>580</v>
      </c>
      <c r="F253" s="25" t="s">
        <v>580</v>
      </c>
      <c r="G253" s="25" t="s">
        <v>580</v>
      </c>
      <c r="H253" s="25" t="s">
        <v>580</v>
      </c>
      <c r="I253" s="25" t="s">
        <v>580</v>
      </c>
      <c r="J253" s="25" t="s">
        <v>580</v>
      </c>
      <c r="K253" s="25" t="s">
        <v>580</v>
      </c>
      <c r="L253" s="25" t="s">
        <v>580</v>
      </c>
      <c r="M253" s="25" t="s">
        <v>580</v>
      </c>
    </row>
    <row r="254" spans="1:13" ht="15">
      <c r="A254" s="5" t="s">
        <v>413</v>
      </c>
      <c r="B254" s="24">
        <v>2836.1818181818198</v>
      </c>
      <c r="C254" s="24">
        <v>2383.40625</v>
      </c>
      <c r="D254" s="24">
        <v>2348.875</v>
      </c>
      <c r="E254" s="24">
        <v>2397.53125</v>
      </c>
      <c r="F254" s="24">
        <v>2328.3225806451601</v>
      </c>
      <c r="G254" s="24">
        <v>1798.4375</v>
      </c>
      <c r="H254" s="24">
        <v>1502</v>
      </c>
      <c r="I254" s="24">
        <v>1562.03225806452</v>
      </c>
      <c r="J254" s="24">
        <v>2076.3548387096798</v>
      </c>
      <c r="K254" s="24">
        <v>2069.1290322580599</v>
      </c>
      <c r="L254" s="24">
        <v>2719.0645161290299</v>
      </c>
      <c r="M254" s="24">
        <v>2700.0967741935501</v>
      </c>
    </row>
    <row r="255" spans="1:13" ht="15">
      <c r="A255" s="5" t="s">
        <v>414</v>
      </c>
      <c r="B255" s="24">
        <v>149.16307701697701</v>
      </c>
      <c r="C255" s="24">
        <v>91.796923182560903</v>
      </c>
      <c r="D255" s="24">
        <v>66.201538320688101</v>
      </c>
      <c r="E255" s="24">
        <v>86.090769371619601</v>
      </c>
      <c r="F255" s="24">
        <v>182.83787883411799</v>
      </c>
      <c r="G255" s="24">
        <v>369.60923086313102</v>
      </c>
      <c r="H255" s="24">
        <v>396.91384605994602</v>
      </c>
      <c r="I255" s="24">
        <v>314.663076899602</v>
      </c>
      <c r="J255" s="24">
        <v>195.861538461538</v>
      </c>
      <c r="K255" s="24">
        <v>117.01230768057</v>
      </c>
      <c r="L255" s="24">
        <v>152.73076931880101</v>
      </c>
      <c r="M255" s="24">
        <v>187.93230775686399</v>
      </c>
    </row>
    <row r="256" spans="1:13" ht="15">
      <c r="A256" s="5" t="s">
        <v>415</v>
      </c>
      <c r="B256" s="24">
        <v>2724.3620876736099</v>
      </c>
      <c r="C256" s="24">
        <v>2678.2759602864598</v>
      </c>
      <c r="D256" s="24">
        <v>2647.7054333809101</v>
      </c>
      <c r="E256" s="24">
        <v>2435.2926171457698</v>
      </c>
      <c r="F256" s="24">
        <v>2226.5254240117501</v>
      </c>
      <c r="G256" s="24">
        <v>2231.78747506427</v>
      </c>
      <c r="H256" s="24">
        <v>2093.5158967890302</v>
      </c>
      <c r="I256" s="24">
        <v>1838.6486435588599</v>
      </c>
      <c r="J256" s="24">
        <v>1683.6558091905399</v>
      </c>
      <c r="K256" s="24">
        <v>1655.8487574911501</v>
      </c>
      <c r="L256" s="24">
        <v>1963.2803344726599</v>
      </c>
      <c r="M256" s="24">
        <v>2390.9460903069898</v>
      </c>
    </row>
    <row r="257" spans="1:13" ht="15">
      <c r="A257" s="5" t="s">
        <v>417</v>
      </c>
      <c r="B257" s="24">
        <v>1969.29689308449</v>
      </c>
      <c r="C257" s="24">
        <v>2033.36915644893</v>
      </c>
      <c r="D257" s="24">
        <v>2003.7944961359501</v>
      </c>
      <c r="E257" s="24">
        <v>1939.1659274631099</v>
      </c>
      <c r="F257" s="24">
        <v>1900.6533127773</v>
      </c>
      <c r="G257" s="24">
        <v>1807.37953619309</v>
      </c>
      <c r="H257" s="24">
        <v>1383.26148365162</v>
      </c>
      <c r="I257" s="24">
        <v>1093.15711127387</v>
      </c>
      <c r="J257" s="24">
        <v>1155.0592312283</v>
      </c>
      <c r="K257" s="24">
        <v>1441.47044278369</v>
      </c>
      <c r="L257" s="24">
        <v>1872.7285525474999</v>
      </c>
      <c r="M257" s="24">
        <v>1880.45644199701</v>
      </c>
    </row>
    <row r="258" spans="1:13" ht="15">
      <c r="A258" s="5" t="s">
        <v>418</v>
      </c>
      <c r="B258" s="24">
        <v>9.3060632098552798</v>
      </c>
      <c r="C258" s="24">
        <v>44.5148140192032</v>
      </c>
      <c r="D258" s="24">
        <v>131.724574187223</v>
      </c>
      <c r="E258" s="24">
        <v>215.69248147343501</v>
      </c>
      <c r="F258" s="24">
        <v>122.70646180685</v>
      </c>
      <c r="G258" s="24">
        <v>19.456977622649202</v>
      </c>
      <c r="H258" s="24">
        <v>6.1887047894029701</v>
      </c>
      <c r="I258" s="24">
        <v>2.8783326622951502</v>
      </c>
      <c r="J258" s="24">
        <v>2.4640668561292198</v>
      </c>
      <c r="K258" s="24">
        <v>2.2080770399082801</v>
      </c>
      <c r="L258" s="24">
        <v>2.2766240842040899</v>
      </c>
      <c r="M258" s="24">
        <v>2.5386183153180499</v>
      </c>
    </row>
    <row r="259" spans="1:13" ht="15">
      <c r="A259" s="5" t="s">
        <v>419</v>
      </c>
      <c r="B259" s="24">
        <v>650.54137959199795</v>
      </c>
      <c r="C259" s="24">
        <v>1077.81810506185</v>
      </c>
      <c r="D259" s="24">
        <v>1552.0931208683901</v>
      </c>
      <c r="E259" s="24">
        <v>1867.8274782620899</v>
      </c>
      <c r="F259" s="24">
        <v>1961.8404636757</v>
      </c>
      <c r="G259" s="24">
        <v>1607.41081507066</v>
      </c>
      <c r="H259" s="24">
        <v>1215.73036722037</v>
      </c>
      <c r="I259" s="24">
        <v>866.66257535494299</v>
      </c>
      <c r="J259" s="24">
        <v>550.48193000344702</v>
      </c>
      <c r="K259" s="24">
        <v>329.51204382204497</v>
      </c>
      <c r="L259" s="24">
        <v>255.48802562713601</v>
      </c>
      <c r="M259" s="24">
        <v>309.11490990133899</v>
      </c>
    </row>
    <row r="260" spans="1:13" ht="15">
      <c r="A260" s="5" t="s">
        <v>420</v>
      </c>
      <c r="B260" s="24">
        <v>448.72065602178202</v>
      </c>
      <c r="C260" s="24">
        <v>609.73591516373006</v>
      </c>
      <c r="D260" s="24">
        <v>804.35500514253704</v>
      </c>
      <c r="E260" s="24">
        <v>978.51646131150301</v>
      </c>
      <c r="F260" s="24">
        <v>1002.5121777852401</v>
      </c>
      <c r="G260" s="24">
        <v>777.34872659047505</v>
      </c>
      <c r="H260" s="24">
        <v>579.58676973978697</v>
      </c>
      <c r="I260" s="24">
        <v>464.04995282491001</v>
      </c>
      <c r="J260" s="24">
        <v>391.01744047800702</v>
      </c>
      <c r="K260" s="24">
        <v>344.13903554280603</v>
      </c>
      <c r="L260" s="24">
        <v>328.69461108268598</v>
      </c>
      <c r="M260" s="24">
        <v>347.13995520273801</v>
      </c>
    </row>
    <row r="261" spans="1:13" ht="15">
      <c r="A261" s="5" t="s">
        <v>421</v>
      </c>
      <c r="B261" s="24">
        <v>116.974295453327</v>
      </c>
      <c r="C261" s="24">
        <v>136.09332284809599</v>
      </c>
      <c r="D261" s="24">
        <v>123.27325990465</v>
      </c>
      <c r="E261" s="24">
        <v>101.881387239549</v>
      </c>
      <c r="F261" s="24">
        <v>72.102667029310993</v>
      </c>
      <c r="G261" s="24">
        <v>69.174859988980202</v>
      </c>
      <c r="H261" s="24">
        <v>74.763374940848706</v>
      </c>
      <c r="I261" s="24">
        <v>69.541442184913507</v>
      </c>
      <c r="J261" s="24">
        <v>57.1983272040763</v>
      </c>
      <c r="K261" s="24">
        <v>58.631843457739002</v>
      </c>
      <c r="L261" s="24">
        <v>105.153700805572</v>
      </c>
      <c r="M261" s="24">
        <v>181.062118564744</v>
      </c>
    </row>
    <row r="262" spans="1:13" ht="15">
      <c r="A262" s="5" t="s">
        <v>422</v>
      </c>
      <c r="B262" s="24">
        <v>2016.2634902954101</v>
      </c>
      <c r="C262" s="24">
        <v>1640.9412872314499</v>
      </c>
      <c r="D262" s="24">
        <v>1497.5663537134101</v>
      </c>
      <c r="E262" s="24">
        <v>1236.77334671021</v>
      </c>
      <c r="F262" s="24">
        <v>980.00138719775998</v>
      </c>
      <c r="G262" s="24">
        <v>876.59794674644002</v>
      </c>
      <c r="H262" s="24">
        <v>808.64714764945097</v>
      </c>
      <c r="I262" s="24">
        <v>743.69478211221804</v>
      </c>
      <c r="J262" s="24">
        <v>710.79545211792004</v>
      </c>
      <c r="K262" s="24">
        <v>813.10158672332796</v>
      </c>
      <c r="L262" s="24">
        <v>1224.45086212158</v>
      </c>
      <c r="M262" s="24">
        <v>1835.87307005291</v>
      </c>
    </row>
    <row r="263" spans="1:13" ht="15">
      <c r="A263" s="5" t="s">
        <v>423</v>
      </c>
      <c r="B263" s="25" t="s">
        <v>580</v>
      </c>
      <c r="C263" s="25" t="s">
        <v>580</v>
      </c>
      <c r="D263" s="25" t="s">
        <v>580</v>
      </c>
      <c r="E263" s="25" t="s">
        <v>580</v>
      </c>
      <c r="F263" s="25" t="s">
        <v>580</v>
      </c>
      <c r="G263" s="25" t="s">
        <v>580</v>
      </c>
      <c r="H263" s="25" t="s">
        <v>580</v>
      </c>
      <c r="I263" s="25" t="s">
        <v>580</v>
      </c>
      <c r="J263" s="25" t="s">
        <v>580</v>
      </c>
      <c r="K263" s="25" t="s">
        <v>580</v>
      </c>
      <c r="L263" s="25" t="s">
        <v>580</v>
      </c>
      <c r="M263" s="25" t="s">
        <v>580</v>
      </c>
    </row>
    <row r="264" spans="1:13" ht="15">
      <c r="A264" s="5" t="s">
        <v>424</v>
      </c>
      <c r="B264" s="24">
        <v>297.18585156379902</v>
      </c>
      <c r="C264" s="24">
        <v>559.04983260783695</v>
      </c>
      <c r="D264" s="24">
        <v>886.91538702923299</v>
      </c>
      <c r="E264" s="24">
        <v>1117.3186198147901</v>
      </c>
      <c r="F264" s="24">
        <v>1016.31559355363</v>
      </c>
      <c r="G264" s="24">
        <v>553.85833659070602</v>
      </c>
      <c r="H264" s="24">
        <v>325.98003160192599</v>
      </c>
      <c r="I264" s="24">
        <v>227.63642850835299</v>
      </c>
      <c r="J264" s="24">
        <v>177.48397810915699</v>
      </c>
      <c r="K264" s="24">
        <v>152.251167053872</v>
      </c>
      <c r="L264" s="24">
        <v>140.614755589911</v>
      </c>
      <c r="M264" s="24">
        <v>165.18904681915899</v>
      </c>
    </row>
    <row r="265" spans="1:13" ht="15">
      <c r="A265" s="5" t="s">
        <v>425</v>
      </c>
      <c r="B265" s="24">
        <v>137.44522778493101</v>
      </c>
      <c r="C265" s="24">
        <v>309.37981328424399</v>
      </c>
      <c r="D265" s="24">
        <v>527.89021531590902</v>
      </c>
      <c r="E265" s="24">
        <v>703.62200012206995</v>
      </c>
      <c r="F265" s="24">
        <v>457.08047614907298</v>
      </c>
      <c r="G265" s="24">
        <v>132.447809784501</v>
      </c>
      <c r="H265" s="24">
        <v>72.579867560908497</v>
      </c>
      <c r="I265" s="24">
        <v>52.839050994729099</v>
      </c>
      <c r="J265" s="24">
        <v>42.680095933518302</v>
      </c>
      <c r="K265" s="24">
        <v>44.107095102094299</v>
      </c>
      <c r="L265" s="24">
        <v>50.603677191824303</v>
      </c>
      <c r="M265" s="24">
        <v>72.389712981458004</v>
      </c>
    </row>
    <row r="266" spans="1:13" ht="15">
      <c r="A266" s="5" t="s">
        <v>426</v>
      </c>
      <c r="B266" s="24">
        <v>28.244724595028401</v>
      </c>
      <c r="C266" s="24">
        <v>30.775546001351401</v>
      </c>
      <c r="D266" s="24">
        <v>46.0397204875946</v>
      </c>
      <c r="E266" s="24">
        <v>46.4061916608077</v>
      </c>
      <c r="F266" s="24">
        <v>58.093919595082603</v>
      </c>
      <c r="G266" s="24">
        <v>48.225742138349098</v>
      </c>
      <c r="H266" s="24">
        <v>36.349545549463301</v>
      </c>
      <c r="I266" s="24">
        <v>30.374967204199901</v>
      </c>
      <c r="J266" s="24">
        <v>17.781126948503399</v>
      </c>
      <c r="K266" s="24">
        <v>14.9946654196139</v>
      </c>
      <c r="L266" s="24">
        <v>13.559461043431201</v>
      </c>
      <c r="M266" s="24">
        <v>45.622358019535397</v>
      </c>
    </row>
    <row r="267" spans="1:13" ht="15">
      <c r="A267" s="5" t="s">
        <v>427</v>
      </c>
      <c r="B267" s="24">
        <v>1046.87848887724</v>
      </c>
      <c r="C267" s="24">
        <v>1031.2933400472</v>
      </c>
      <c r="D267" s="24">
        <v>999.62118440515906</v>
      </c>
      <c r="E267" s="24">
        <v>1212.6551308768101</v>
      </c>
      <c r="F267" s="24">
        <v>1627.2384720954301</v>
      </c>
      <c r="G267" s="24">
        <v>2149.2901085010499</v>
      </c>
      <c r="H267" s="24">
        <v>2515.4374502999399</v>
      </c>
      <c r="I267" s="24">
        <v>2490.3487168464098</v>
      </c>
      <c r="J267" s="24">
        <v>2524.1714508498899</v>
      </c>
      <c r="K267" s="24">
        <v>2463.8035978429498</v>
      </c>
      <c r="L267" s="24">
        <v>1771.72156911656</v>
      </c>
      <c r="M267" s="24">
        <v>1162.7650721958701</v>
      </c>
    </row>
    <row r="268" spans="1:13" ht="15">
      <c r="A268" s="5" t="s">
        <v>428</v>
      </c>
      <c r="B268" s="24">
        <v>15.1106800817485</v>
      </c>
      <c r="C268" s="24">
        <v>52.706779312538501</v>
      </c>
      <c r="D268" s="24">
        <v>197.11402699468999</v>
      </c>
      <c r="E268" s="24">
        <v>419.70582351349901</v>
      </c>
      <c r="F268" s="24">
        <v>268.58443834070601</v>
      </c>
      <c r="G268" s="24">
        <v>53.926918807838597</v>
      </c>
      <c r="H268" s="24">
        <v>14.769441530921201</v>
      </c>
      <c r="I268" s="24">
        <v>6.0830295289104601</v>
      </c>
      <c r="J268" s="24">
        <v>5.3570268502775198</v>
      </c>
      <c r="K268" s="24">
        <v>5.4156456118863501</v>
      </c>
      <c r="L268" s="24">
        <v>5.3197946055577399</v>
      </c>
      <c r="M268" s="24">
        <v>6.3430785536766097</v>
      </c>
    </row>
    <row r="269" spans="1:13" ht="15">
      <c r="A269" s="5" t="s">
        <v>429</v>
      </c>
      <c r="B269" s="24">
        <v>77.065423033958297</v>
      </c>
      <c r="C269" s="24">
        <v>122.83827138501501</v>
      </c>
      <c r="D269" s="24">
        <v>192.09925026117401</v>
      </c>
      <c r="E269" s="24">
        <v>250.697812457417</v>
      </c>
      <c r="F269" s="24">
        <v>184.39381861132199</v>
      </c>
      <c r="G269" s="24">
        <v>81.2204352977664</v>
      </c>
      <c r="H269" s="24">
        <v>55.863101160803502</v>
      </c>
      <c r="I269" s="24">
        <v>49.9000181597333</v>
      </c>
      <c r="J269" s="24">
        <v>48.092365264892599</v>
      </c>
      <c r="K269" s="24">
        <v>48.642126430164701</v>
      </c>
      <c r="L269" s="24">
        <v>52.104571763859198</v>
      </c>
      <c r="M269" s="24">
        <v>57.938358972238902</v>
      </c>
    </row>
    <row r="270" spans="1:13" ht="15">
      <c r="A270" s="5" t="s">
        <v>430</v>
      </c>
      <c r="B270" s="24">
        <v>147.928968844206</v>
      </c>
      <c r="C270" s="24">
        <v>134.48298768029699</v>
      </c>
      <c r="D270" s="24">
        <v>129.368188198062</v>
      </c>
      <c r="E270" s="24">
        <v>110.489283436234</v>
      </c>
      <c r="F270" s="24">
        <v>58.995125293731697</v>
      </c>
      <c r="G270" s="24">
        <v>23.3048129105482</v>
      </c>
      <c r="H270" s="24">
        <v>25.8145661129468</v>
      </c>
      <c r="I270" s="24">
        <v>2.2370482873225601</v>
      </c>
      <c r="J270" s="24">
        <v>-24.136805012606199</v>
      </c>
      <c r="K270" s="24">
        <v>-27.081712075765601</v>
      </c>
      <c r="L270" s="24">
        <v>49.928291317345398</v>
      </c>
      <c r="M270" s="24">
        <v>159.31846707109099</v>
      </c>
    </row>
    <row r="271" spans="1:13" ht="15">
      <c r="A271" s="5" t="s">
        <v>431</v>
      </c>
      <c r="B271" s="24">
        <v>7.9550535452106699</v>
      </c>
      <c r="C271" s="24">
        <v>23.5393820687508</v>
      </c>
      <c r="D271" s="24">
        <v>40.083039610957101</v>
      </c>
      <c r="E271" s="24">
        <v>69.246474238733498</v>
      </c>
      <c r="F271" s="24">
        <v>47.2061582530538</v>
      </c>
      <c r="G271" s="24">
        <v>27.8566226363182</v>
      </c>
      <c r="H271" s="24">
        <v>39.652721826066397</v>
      </c>
      <c r="I271" s="24">
        <v>15.9326071548969</v>
      </c>
      <c r="J271" s="24">
        <v>8.5924855023622495</v>
      </c>
      <c r="K271" s="24">
        <v>5.4148215803358202</v>
      </c>
      <c r="L271" s="24">
        <v>5.0689058795254303</v>
      </c>
      <c r="M271" s="24">
        <v>5.2776448636626201</v>
      </c>
    </row>
    <row r="272" spans="1:13" ht="15">
      <c r="A272" s="5" t="s">
        <v>432</v>
      </c>
      <c r="B272" s="24">
        <v>791.93684250967794</v>
      </c>
      <c r="C272" s="24">
        <v>1050.6245938387799</v>
      </c>
      <c r="D272" s="24">
        <v>1300.74842325846</v>
      </c>
      <c r="E272" s="24">
        <v>1449.00434570313</v>
      </c>
      <c r="F272" s="24">
        <v>952.64030888395496</v>
      </c>
      <c r="G272" s="24">
        <v>448.17245871932403</v>
      </c>
      <c r="H272" s="24">
        <v>338.91963330021599</v>
      </c>
      <c r="I272" s="24">
        <v>317.50371524265802</v>
      </c>
      <c r="J272" s="24">
        <v>321.061591012137</v>
      </c>
      <c r="K272" s="24">
        <v>359.37333652429402</v>
      </c>
      <c r="L272" s="24">
        <v>449.31546129499202</v>
      </c>
      <c r="M272" s="24">
        <v>567.76781300135997</v>
      </c>
    </row>
    <row r="273" spans="1:13" ht="15">
      <c r="A273" s="5" t="s">
        <v>433</v>
      </c>
      <c r="B273" s="24">
        <v>108.160989010588</v>
      </c>
      <c r="C273" s="24">
        <v>249.86956105333701</v>
      </c>
      <c r="D273" s="24">
        <v>486.26907997942999</v>
      </c>
      <c r="E273" s="24">
        <v>622.04698083755795</v>
      </c>
      <c r="F273" s="24">
        <v>493.65125534382298</v>
      </c>
      <c r="G273" s="24">
        <v>229.408077524063</v>
      </c>
      <c r="H273" s="24">
        <v>105.18328005202299</v>
      </c>
      <c r="I273" s="24">
        <v>56.901498459755103</v>
      </c>
      <c r="J273" s="24">
        <v>38.319241841634103</v>
      </c>
      <c r="K273" s="24">
        <v>32.050240278243997</v>
      </c>
      <c r="L273" s="24">
        <v>35.476400555504704</v>
      </c>
      <c r="M273" s="24">
        <v>44.644269113955303</v>
      </c>
    </row>
    <row r="274" spans="1:13" ht="15">
      <c r="A274" s="5" t="s">
        <v>434</v>
      </c>
      <c r="B274" s="24">
        <v>621.03624955434702</v>
      </c>
      <c r="C274" s="24">
        <v>649.30508616613997</v>
      </c>
      <c r="D274" s="24">
        <v>614.45170068740799</v>
      </c>
      <c r="E274" s="24">
        <v>475.62378454208402</v>
      </c>
      <c r="F274" s="24">
        <v>423.34860672489299</v>
      </c>
      <c r="G274" s="24">
        <v>416.85544013977102</v>
      </c>
      <c r="H274" s="24">
        <v>383.78257703024201</v>
      </c>
      <c r="I274" s="24">
        <v>332.17951846122702</v>
      </c>
      <c r="J274" s="24">
        <v>371.48880779559801</v>
      </c>
      <c r="K274" s="24">
        <v>419.60748807466899</v>
      </c>
      <c r="L274" s="24">
        <v>415.95794868469198</v>
      </c>
      <c r="M274" s="24">
        <v>453.77369880676298</v>
      </c>
    </row>
    <row r="275" spans="1:13" ht="15">
      <c r="A275" s="5" t="s">
        <v>435</v>
      </c>
      <c r="B275" s="24">
        <v>27.785714285714299</v>
      </c>
      <c r="C275" s="24">
        <v>55.214285714285701</v>
      </c>
      <c r="D275" s="24">
        <v>33.75</v>
      </c>
      <c r="E275" s="24">
        <v>45.375</v>
      </c>
      <c r="F275" s="24">
        <v>61.0625</v>
      </c>
      <c r="G275" s="24">
        <v>74.4375</v>
      </c>
      <c r="H275" s="24">
        <v>86.375</v>
      </c>
      <c r="I275" s="24">
        <v>97</v>
      </c>
      <c r="J275" s="24">
        <v>71.0625</v>
      </c>
      <c r="K275" s="24">
        <v>45.5625</v>
      </c>
      <c r="L275" s="24">
        <v>33.1875</v>
      </c>
      <c r="M275" s="24">
        <v>19.375</v>
      </c>
    </row>
    <row r="276" spans="1:13" ht="15">
      <c r="A276" s="5" t="s">
        <v>436</v>
      </c>
      <c r="B276" s="24">
        <v>8.2824644826046399</v>
      </c>
      <c r="C276" s="24">
        <v>10.074278556414599</v>
      </c>
      <c r="D276" s="24">
        <v>25.760596747267702</v>
      </c>
      <c r="E276" s="24">
        <v>20.655340816523601</v>
      </c>
      <c r="F276" s="24">
        <v>24.9558247472789</v>
      </c>
      <c r="G276" s="24">
        <v>17.7672977544166</v>
      </c>
      <c r="H276" s="24">
        <v>18.203173573703001</v>
      </c>
      <c r="I276" s="24">
        <v>8.8887374401092494</v>
      </c>
      <c r="J276" s="24">
        <v>5.7959912250170804</v>
      </c>
      <c r="K276" s="24">
        <v>5.4890843701362604</v>
      </c>
      <c r="L276" s="24">
        <v>9.9887532386425395</v>
      </c>
      <c r="M276" s="24">
        <v>14.8856886018316</v>
      </c>
    </row>
    <row r="277" spans="1:13" ht="15">
      <c r="A277" s="5" t="s">
        <v>437</v>
      </c>
      <c r="B277" s="24">
        <v>298.10586143942402</v>
      </c>
      <c r="C277" s="24">
        <v>315.50118576177999</v>
      </c>
      <c r="D277" s="24">
        <v>338.69627864420897</v>
      </c>
      <c r="E277" s="24">
        <v>323.97663911450798</v>
      </c>
      <c r="F277" s="24">
        <v>273.77576606814603</v>
      </c>
      <c r="G277" s="24">
        <v>202.35030916358201</v>
      </c>
      <c r="H277" s="24">
        <v>188.01819241948499</v>
      </c>
      <c r="I277" s="24">
        <v>172.17756874020401</v>
      </c>
      <c r="J277" s="24">
        <v>164.04048084611699</v>
      </c>
      <c r="K277" s="24">
        <v>158.600348688975</v>
      </c>
      <c r="L277" s="24">
        <v>167.89040759431199</v>
      </c>
      <c r="M277" s="24">
        <v>225.565396156632</v>
      </c>
    </row>
    <row r="278" spans="1:13" ht="15">
      <c r="A278" s="5" t="s">
        <v>438</v>
      </c>
      <c r="B278" s="24">
        <v>331.48458000709297</v>
      </c>
      <c r="C278" s="24">
        <v>276.36102084455803</v>
      </c>
      <c r="D278" s="24">
        <v>258.68362216291803</v>
      </c>
      <c r="E278" s="24">
        <v>194.72632796188901</v>
      </c>
      <c r="F278" s="24">
        <v>154.14169929767499</v>
      </c>
      <c r="G278" s="24">
        <v>102.682451116628</v>
      </c>
      <c r="H278" s="24">
        <v>63.584092699248203</v>
      </c>
      <c r="I278" s="24">
        <v>57.290901808903101</v>
      </c>
      <c r="J278" s="24">
        <v>52.086641706269397</v>
      </c>
      <c r="K278" s="24">
        <v>55.821792958146403</v>
      </c>
      <c r="L278" s="24">
        <v>127.38949261681501</v>
      </c>
      <c r="M278" s="24">
        <v>277.87041111315699</v>
      </c>
    </row>
    <row r="279" spans="1:13" ht="15">
      <c r="A279" s="5" t="s">
        <v>439</v>
      </c>
      <c r="B279" s="24">
        <v>212.35531011649499</v>
      </c>
      <c r="C279" s="24">
        <v>393.064393927411</v>
      </c>
      <c r="D279" s="24">
        <v>586.05513822477894</v>
      </c>
      <c r="E279" s="24">
        <v>167.088149417192</v>
      </c>
      <c r="F279" s="24">
        <v>10.900697645752899</v>
      </c>
      <c r="G279" s="24">
        <v>5.0680697816749003</v>
      </c>
      <c r="H279" s="24">
        <v>3.9297045476057302</v>
      </c>
      <c r="I279" s="24">
        <v>2.6309999975065401</v>
      </c>
      <c r="J279" s="24">
        <v>1.7871363578597099</v>
      </c>
      <c r="K279" s="24">
        <v>1.3477560999326199</v>
      </c>
      <c r="L279" s="24">
        <v>3.3856341330698001</v>
      </c>
      <c r="M279" s="24">
        <v>48.807358220601699</v>
      </c>
    </row>
    <row r="280" spans="1:13" ht="15">
      <c r="A280" s="5" t="s">
        <v>440</v>
      </c>
      <c r="B280" s="24">
        <v>64.268333333000001</v>
      </c>
      <c r="C280" s="24">
        <v>43.465000000000003</v>
      </c>
      <c r="D280" s="24">
        <v>64.989473680000003</v>
      </c>
      <c r="E280" s="24">
        <v>197.477778</v>
      </c>
      <c r="F280" s="24">
        <v>162.6789474</v>
      </c>
      <c r="G280" s="24">
        <v>58.905263159999997</v>
      </c>
      <c r="H280" s="24">
        <v>29.705555560000001</v>
      </c>
      <c r="I280" s="24">
        <v>19.188888890000001</v>
      </c>
      <c r="J280" s="24">
        <v>16.332631580000001</v>
      </c>
      <c r="K280" s="24">
        <v>15.98421053</v>
      </c>
      <c r="L280" s="24">
        <v>52.1235</v>
      </c>
      <c r="M280" s="24">
        <v>74.704736839999995</v>
      </c>
    </row>
    <row r="281" spans="1:13" ht="15">
      <c r="A281" s="5" t="s">
        <v>443</v>
      </c>
      <c r="B281" s="24">
        <v>727.37452967026695</v>
      </c>
      <c r="C281" s="24">
        <v>1017.83333333333</v>
      </c>
      <c r="D281" s="24">
        <v>1476.6111111111099</v>
      </c>
      <c r="E281" s="24">
        <v>2024.2941176470599</v>
      </c>
      <c r="F281" s="24">
        <v>1866.37051930147</v>
      </c>
      <c r="G281" s="24">
        <v>764.6875</v>
      </c>
      <c r="H281" s="24">
        <v>441.09294128417997</v>
      </c>
      <c r="I281" s="24">
        <v>338.5625</v>
      </c>
      <c r="J281" s="24">
        <v>272.25</v>
      </c>
      <c r="K281" s="24">
        <v>231</v>
      </c>
      <c r="L281" s="24">
        <v>211.733333163791</v>
      </c>
      <c r="M281" s="24">
        <v>415.15789473684202</v>
      </c>
    </row>
    <row r="282" spans="1:13" ht="15">
      <c r="A282" s="5" t="s">
        <v>444</v>
      </c>
      <c r="B282" s="24">
        <v>652.702631900185</v>
      </c>
      <c r="C282" s="24">
        <v>522.95213157252294</v>
      </c>
      <c r="D282" s="24">
        <v>425.04821054559</v>
      </c>
      <c r="E282" s="24">
        <v>456.50907897949202</v>
      </c>
      <c r="F282" s="24">
        <v>1054.3517868454401</v>
      </c>
      <c r="G282" s="24">
        <v>1164.5957823057399</v>
      </c>
      <c r="H282" s="24">
        <v>1065.7958645290801</v>
      </c>
      <c r="I282" s="24">
        <v>965.158919484992</v>
      </c>
      <c r="J282" s="24">
        <v>934.62089655949501</v>
      </c>
      <c r="K282" s="24">
        <v>1021.05773765162</v>
      </c>
      <c r="L282" s="24">
        <v>982.76928871556299</v>
      </c>
      <c r="M282" s="24">
        <v>813.94144640470802</v>
      </c>
    </row>
    <row r="283" spans="1:13" ht="15">
      <c r="A283" s="5" t="s">
        <v>445</v>
      </c>
      <c r="B283" s="24">
        <v>64.268333249621904</v>
      </c>
      <c r="C283" s="24">
        <v>40.934154180379998</v>
      </c>
      <c r="D283" s="24">
        <v>64.989473744442606</v>
      </c>
      <c r="E283" s="24">
        <v>194.234526182476</v>
      </c>
      <c r="F283" s="24">
        <v>162.67894704718299</v>
      </c>
      <c r="G283" s="24">
        <v>58.905263097662697</v>
      </c>
      <c r="H283" s="24">
        <v>29.7055554919773</v>
      </c>
      <c r="I283" s="24">
        <v>19.188889132605699</v>
      </c>
      <c r="J283" s="24">
        <v>16.332631562885499</v>
      </c>
      <c r="K283" s="24">
        <v>15.9842104911804</v>
      </c>
      <c r="L283" s="24">
        <v>52.123499989509597</v>
      </c>
      <c r="M283" s="24">
        <v>74.704736747239807</v>
      </c>
    </row>
    <row r="284" spans="1:13" ht="15">
      <c r="A284" s="5" t="s">
        <v>446</v>
      </c>
      <c r="B284" s="24">
        <v>351.523877935207</v>
      </c>
      <c r="C284" s="24">
        <v>374.19792451249799</v>
      </c>
      <c r="D284" s="24">
        <v>400.29368384341001</v>
      </c>
      <c r="E284" s="24">
        <v>340.60104305186201</v>
      </c>
      <c r="F284" s="24">
        <v>319.81651440072602</v>
      </c>
      <c r="G284" s="24">
        <v>229.59755171106201</v>
      </c>
      <c r="H284" s="24">
        <v>144.72606151662001</v>
      </c>
      <c r="I284" s="24">
        <v>107.15951798824599</v>
      </c>
      <c r="J284" s="24">
        <v>103.400712936483</v>
      </c>
      <c r="K284" s="24">
        <v>73.498246233086803</v>
      </c>
      <c r="L284" s="24">
        <v>125.51942004153599</v>
      </c>
      <c r="M284" s="24">
        <v>226.24739070691601</v>
      </c>
    </row>
    <row r="285" spans="1:13" ht="15">
      <c r="A285" s="5" t="s">
        <v>447</v>
      </c>
      <c r="B285" s="24">
        <v>138.633580104164</v>
      </c>
      <c r="C285" s="24">
        <v>191.52402515411401</v>
      </c>
      <c r="D285" s="24">
        <v>203.02371835708601</v>
      </c>
      <c r="E285" s="24">
        <v>204.04996940824699</v>
      </c>
      <c r="F285" s="24">
        <v>207.780306700822</v>
      </c>
      <c r="G285" s="24">
        <v>167.971826420035</v>
      </c>
      <c r="H285" s="24">
        <v>71.705860192577106</v>
      </c>
      <c r="I285" s="24">
        <v>40.521121973792702</v>
      </c>
      <c r="J285" s="24">
        <v>47.9871230969826</v>
      </c>
      <c r="K285" s="24">
        <v>62.437952409188</v>
      </c>
      <c r="L285" s="24">
        <v>61.458736876224002</v>
      </c>
      <c r="M285" s="24">
        <v>93.135690217377004</v>
      </c>
    </row>
    <row r="286" spans="1:13" ht="15">
      <c r="A286" s="5" t="s">
        <v>449</v>
      </c>
      <c r="B286" s="24">
        <v>957.97500000000002</v>
      </c>
      <c r="C286" s="24">
        <v>955.77499999999998</v>
      </c>
      <c r="D286" s="24">
        <v>981.07500000000005</v>
      </c>
      <c r="E286" s="24">
        <v>1170.1500000000001</v>
      </c>
      <c r="F286" s="24">
        <v>2766.3249999999998</v>
      </c>
      <c r="G286" s="24">
        <v>2404.2125000000001</v>
      </c>
      <c r="H286" s="24">
        <v>1524.2375</v>
      </c>
      <c r="I286" s="24">
        <v>1395.75</v>
      </c>
      <c r="J286" s="24">
        <v>1370.2</v>
      </c>
      <c r="K286" s="24">
        <v>1497.8765432098801</v>
      </c>
      <c r="L286" s="24">
        <v>1421.4197530864201</v>
      </c>
      <c r="M286" s="24">
        <v>1039.5061728395101</v>
      </c>
    </row>
    <row r="287" spans="1:13" ht="15">
      <c r="A287" s="5" t="s">
        <v>450</v>
      </c>
      <c r="B287" s="25" t="s">
        <v>580</v>
      </c>
      <c r="C287" s="25" t="s">
        <v>580</v>
      </c>
      <c r="D287" s="25" t="s">
        <v>580</v>
      </c>
      <c r="E287" s="25" t="s">
        <v>580</v>
      </c>
      <c r="F287" s="25" t="s">
        <v>580</v>
      </c>
      <c r="G287" s="25" t="s">
        <v>580</v>
      </c>
      <c r="H287" s="25" t="s">
        <v>580</v>
      </c>
      <c r="I287" s="25" t="s">
        <v>580</v>
      </c>
      <c r="J287" s="25" t="s">
        <v>580</v>
      </c>
      <c r="K287" s="25" t="s">
        <v>580</v>
      </c>
      <c r="L287" s="25" t="s">
        <v>580</v>
      </c>
      <c r="M287" s="25" t="s">
        <v>580</v>
      </c>
    </row>
    <row r="288" spans="1:13" ht="15">
      <c r="A288" s="5" t="s">
        <v>452</v>
      </c>
      <c r="B288" s="24">
        <v>434.23724317048698</v>
      </c>
      <c r="C288" s="24">
        <v>450.44950481376299</v>
      </c>
      <c r="D288" s="24">
        <v>942.78945734083004</v>
      </c>
      <c r="E288" s="24">
        <v>4890.5821202595998</v>
      </c>
      <c r="F288" s="24">
        <v>2401.5064598622998</v>
      </c>
      <c r="G288" s="24">
        <v>871.78954307479103</v>
      </c>
      <c r="H288" s="24">
        <v>560.44866333007803</v>
      </c>
      <c r="I288" s="24">
        <v>489.20543453818902</v>
      </c>
      <c r="J288" s="24">
        <v>273.62780002632502</v>
      </c>
      <c r="K288" s="24">
        <v>669.91291442871102</v>
      </c>
      <c r="L288" s="24">
        <v>676.80634681701702</v>
      </c>
      <c r="M288" s="24">
        <v>564.34165523028105</v>
      </c>
    </row>
    <row r="289" spans="1:13" ht="15">
      <c r="A289" s="5" t="s">
        <v>453</v>
      </c>
      <c r="B289" s="24">
        <v>267.875</v>
      </c>
      <c r="C289" s="24">
        <v>272.375</v>
      </c>
      <c r="D289" s="24">
        <v>295.25</v>
      </c>
      <c r="E289" s="24">
        <v>269.875</v>
      </c>
      <c r="F289" s="24">
        <v>183</v>
      </c>
      <c r="G289" s="24">
        <v>146.6875</v>
      </c>
      <c r="H289" s="24">
        <v>122.75</v>
      </c>
      <c r="I289" s="24">
        <v>110.75</v>
      </c>
      <c r="J289" s="24">
        <v>112</v>
      </c>
      <c r="K289" s="24">
        <v>123.625</v>
      </c>
      <c r="L289" s="24">
        <v>218.375</v>
      </c>
      <c r="M289" s="24">
        <v>191.75</v>
      </c>
    </row>
    <row r="290" spans="1:13" ht="15">
      <c r="A290" s="5" t="s">
        <v>455</v>
      </c>
      <c r="B290" s="25" t="s">
        <v>580</v>
      </c>
      <c r="C290" s="25" t="s">
        <v>580</v>
      </c>
      <c r="D290" s="25" t="s">
        <v>580</v>
      </c>
      <c r="E290" s="25" t="s">
        <v>580</v>
      </c>
      <c r="F290" s="25" t="s">
        <v>580</v>
      </c>
      <c r="G290" s="25" t="s">
        <v>580</v>
      </c>
      <c r="H290" s="25" t="s">
        <v>580</v>
      </c>
      <c r="I290" s="25" t="s">
        <v>580</v>
      </c>
      <c r="J290" s="25" t="s">
        <v>580</v>
      </c>
      <c r="K290" s="25" t="s">
        <v>580</v>
      </c>
      <c r="L290" s="25" t="s">
        <v>580</v>
      </c>
      <c r="M290" s="25" t="s">
        <v>580</v>
      </c>
    </row>
    <row r="291" spans="1:13" ht="15">
      <c r="A291" s="5" t="s">
        <v>458</v>
      </c>
      <c r="B291" s="25" t="s">
        <v>580</v>
      </c>
      <c r="C291" s="25" t="s">
        <v>580</v>
      </c>
      <c r="D291" s="25" t="s">
        <v>580</v>
      </c>
      <c r="E291" s="25" t="s">
        <v>580</v>
      </c>
      <c r="F291" s="25" t="s">
        <v>580</v>
      </c>
      <c r="G291" s="25" t="s">
        <v>580</v>
      </c>
      <c r="H291" s="25" t="s">
        <v>580</v>
      </c>
      <c r="I291" s="25" t="s">
        <v>580</v>
      </c>
      <c r="J291" s="25" t="s">
        <v>580</v>
      </c>
      <c r="K291" s="25" t="s">
        <v>580</v>
      </c>
      <c r="L291" s="25" t="s">
        <v>580</v>
      </c>
      <c r="M291" s="25" t="s">
        <v>580</v>
      </c>
    </row>
    <row r="292" spans="1:13" ht="15">
      <c r="A292" s="5" t="s">
        <v>460</v>
      </c>
      <c r="B292" s="24">
        <v>437.06130746694703</v>
      </c>
      <c r="C292" s="24">
        <v>373.05545321377798</v>
      </c>
      <c r="D292" s="24">
        <v>308.75899963378902</v>
      </c>
      <c r="E292" s="24">
        <v>257.425999450684</v>
      </c>
      <c r="F292" s="24">
        <v>286.14777798122799</v>
      </c>
      <c r="G292" s="24">
        <v>331.95888943142398</v>
      </c>
      <c r="H292" s="24">
        <v>397.55899963378903</v>
      </c>
      <c r="I292" s="24">
        <v>432.492999267578</v>
      </c>
      <c r="J292" s="24">
        <v>481.04454734108702</v>
      </c>
      <c r="K292" s="24">
        <v>493.76872946999299</v>
      </c>
      <c r="L292" s="24">
        <v>460.925000508626</v>
      </c>
      <c r="M292" s="24">
        <v>468.24169921875</v>
      </c>
    </row>
    <row r="293" spans="1:13" ht="15">
      <c r="A293" s="5" t="s">
        <v>461</v>
      </c>
      <c r="B293" s="24">
        <v>1707.11538461538</v>
      </c>
      <c r="C293" s="24">
        <v>1603.4615384615399</v>
      </c>
      <c r="D293" s="24">
        <v>1555.2916666666699</v>
      </c>
      <c r="E293" s="24">
        <v>1893.64</v>
      </c>
      <c r="F293" s="24">
        <v>2223.23076923077</v>
      </c>
      <c r="G293" s="24">
        <v>2072.76923076923</v>
      </c>
      <c r="H293" s="24">
        <v>1882.4615384615399</v>
      </c>
      <c r="I293" s="24">
        <v>2041.61538461538</v>
      </c>
      <c r="J293" s="24">
        <v>2229.0769230769201</v>
      </c>
      <c r="K293" s="24">
        <v>2681.8076923076901</v>
      </c>
      <c r="L293" s="24">
        <v>2672.26923076923</v>
      </c>
      <c r="M293" s="24">
        <v>2206.3076923076901</v>
      </c>
    </row>
    <row r="294" spans="1:13" ht="15">
      <c r="A294" s="5" t="s">
        <v>463</v>
      </c>
      <c r="B294" s="24">
        <v>23.6771428734064</v>
      </c>
      <c r="C294" s="24">
        <v>7.9571428980146104</v>
      </c>
      <c r="D294" s="24">
        <v>2.0071428567171101</v>
      </c>
      <c r="E294" s="24">
        <v>0.44428572191723797</v>
      </c>
      <c r="F294" s="24">
        <v>2.5714286736079599E-2</v>
      </c>
      <c r="G294" s="24">
        <v>13.122857144900699</v>
      </c>
      <c r="H294" s="24">
        <v>161.42857142857099</v>
      </c>
      <c r="I294" s="24">
        <v>245.357142857143</v>
      </c>
      <c r="J294" s="24">
        <v>253.71428571428601</v>
      </c>
      <c r="K294" s="24">
        <v>168.357142857143</v>
      </c>
      <c r="L294" s="24">
        <v>61.085714272090399</v>
      </c>
      <c r="M294" s="24">
        <v>41.0714286054884</v>
      </c>
    </row>
    <row r="295" spans="1:13" ht="15">
      <c r="A295" s="5" t="s">
        <v>464</v>
      </c>
      <c r="B295" s="24">
        <v>813.62162162162201</v>
      </c>
      <c r="C295" s="24">
        <v>578.64864864864899</v>
      </c>
      <c r="D295" s="24">
        <v>517.08108108108104</v>
      </c>
      <c r="E295" s="24">
        <v>633.75</v>
      </c>
      <c r="F295" s="24">
        <v>912.66666666666697</v>
      </c>
      <c r="G295" s="24">
        <v>1287.4722222222199</v>
      </c>
      <c r="H295" s="24">
        <v>1947.6388888888901</v>
      </c>
      <c r="I295" s="24">
        <v>2673.6388888888901</v>
      </c>
      <c r="J295" s="24">
        <v>4348.2162162162203</v>
      </c>
      <c r="K295" s="24">
        <v>5430.45945945946</v>
      </c>
      <c r="L295" s="24">
        <v>3325.6756756756799</v>
      </c>
      <c r="M295" s="24">
        <v>1347.6486486486499</v>
      </c>
    </row>
    <row r="296" spans="1:13" ht="15">
      <c r="A296" s="5" t="s">
        <v>465</v>
      </c>
      <c r="B296" s="24">
        <v>199.409629256637</v>
      </c>
      <c r="C296" s="24">
        <v>276.06592531557402</v>
      </c>
      <c r="D296" s="24">
        <v>346.32000110767501</v>
      </c>
      <c r="E296" s="24">
        <v>262.113334655762</v>
      </c>
      <c r="F296" s="24">
        <v>131.93000143545601</v>
      </c>
      <c r="G296" s="24">
        <v>81.825926038953995</v>
      </c>
      <c r="H296" s="24">
        <v>57.511111224139199</v>
      </c>
      <c r="I296" s="24">
        <v>48.2374076843262</v>
      </c>
      <c r="J296" s="24">
        <v>49.5888888747604</v>
      </c>
      <c r="K296" s="24">
        <v>66.505555753354699</v>
      </c>
      <c r="L296" s="24">
        <v>84.471851631447095</v>
      </c>
      <c r="M296" s="24">
        <v>119.326296064589</v>
      </c>
    </row>
    <row r="297" spans="1:13" ht="15">
      <c r="A297" s="5" t="s">
        <v>466</v>
      </c>
      <c r="B297" s="24">
        <v>839.21621621621603</v>
      </c>
      <c r="C297" s="24">
        <v>1099.0540540540501</v>
      </c>
      <c r="D297" s="24">
        <v>1291.2432432432399</v>
      </c>
      <c r="E297" s="24">
        <v>1157.45945945946</v>
      </c>
      <c r="F297" s="24">
        <v>909.35135135135101</v>
      </c>
      <c r="G297" s="24">
        <v>666.10526315789502</v>
      </c>
      <c r="H297" s="24">
        <v>475.65789473684202</v>
      </c>
      <c r="I297" s="24">
        <v>344.78947368421098</v>
      </c>
      <c r="J297" s="24">
        <v>268.947368421053</v>
      </c>
      <c r="K297" s="24">
        <v>302.052631578947</v>
      </c>
      <c r="L297" s="24">
        <v>432.15789473684202</v>
      </c>
      <c r="M297" s="24">
        <v>583.92105263157896</v>
      </c>
    </row>
    <row r="298" spans="1:13" ht="15">
      <c r="A298" s="5" t="s">
        <v>467</v>
      </c>
      <c r="B298" s="24">
        <v>72.0208710970944</v>
      </c>
      <c r="C298" s="24">
        <v>101.285733451843</v>
      </c>
      <c r="D298" s="24">
        <v>137.353273301511</v>
      </c>
      <c r="E298" s="24">
        <v>108.21917951429199</v>
      </c>
      <c r="F298" s="24">
        <v>36.216426924655302</v>
      </c>
      <c r="G298" s="24">
        <v>26.783525981401102</v>
      </c>
      <c r="H298" s="24">
        <v>23.387827161153201</v>
      </c>
      <c r="I298" s="24">
        <v>22.5443823337555</v>
      </c>
      <c r="J298" s="24">
        <v>34.829199000408799</v>
      </c>
      <c r="K298" s="24">
        <v>53.3971152434478</v>
      </c>
      <c r="L298" s="24">
        <v>29.883582454838201</v>
      </c>
      <c r="M298" s="24">
        <v>44.971263049400001</v>
      </c>
    </row>
    <row r="299" spans="1:13" ht="15">
      <c r="A299" s="5" t="s">
        <v>468</v>
      </c>
      <c r="B299" s="24">
        <v>81.617647059999996</v>
      </c>
      <c r="C299" s="24">
        <v>71.5</v>
      </c>
      <c r="D299" s="24">
        <v>79.941176470000002</v>
      </c>
      <c r="E299" s="24">
        <v>69.91176471</v>
      </c>
      <c r="F299" s="24">
        <v>71.08823529</v>
      </c>
      <c r="G299" s="24">
        <v>131.20588240000001</v>
      </c>
      <c r="H299" s="24">
        <v>603.52941180000005</v>
      </c>
      <c r="I299" s="24">
        <v>890.1176471</v>
      </c>
      <c r="J299" s="24">
        <v>844.35294120000003</v>
      </c>
      <c r="K299" s="24">
        <v>372.08823530000001</v>
      </c>
      <c r="L299" s="24">
        <v>161.97058820000001</v>
      </c>
      <c r="M299" s="24">
        <v>111.7352941</v>
      </c>
    </row>
    <row r="300" spans="1:13" ht="15">
      <c r="A300" s="5" t="s">
        <v>470</v>
      </c>
      <c r="B300" s="24">
        <v>3564.8029243383498</v>
      </c>
      <c r="C300" s="24">
        <v>4073.8236509173098</v>
      </c>
      <c r="D300" s="24">
        <v>4074.6801188608201</v>
      </c>
      <c r="E300" s="24">
        <v>3485.4139232849798</v>
      </c>
      <c r="F300" s="24">
        <v>2451.6672671924898</v>
      </c>
      <c r="G300" s="24">
        <v>1768.8982035319</v>
      </c>
      <c r="H300" s="24">
        <v>1563.69971860688</v>
      </c>
      <c r="I300" s="24">
        <v>1466.4557588750699</v>
      </c>
      <c r="J300" s="24">
        <v>1448.1132307381499</v>
      </c>
      <c r="K300" s="24">
        <v>1497.1035454410201</v>
      </c>
      <c r="L300" s="24">
        <v>1811.6598606109601</v>
      </c>
      <c r="M300" s="24">
        <v>2677.8531994766099</v>
      </c>
    </row>
    <row r="301" spans="1:13" ht="15">
      <c r="A301" s="5" t="s">
        <v>471</v>
      </c>
      <c r="B301" s="24">
        <v>90.1</v>
      </c>
      <c r="C301" s="24">
        <v>52.2</v>
      </c>
      <c r="D301" s="24">
        <v>29.1</v>
      </c>
      <c r="E301" s="24">
        <v>50.1</v>
      </c>
      <c r="F301" s="24">
        <v>99.2</v>
      </c>
      <c r="G301" s="24">
        <v>397</v>
      </c>
      <c r="H301" s="24">
        <v>692</v>
      </c>
      <c r="I301" s="24">
        <v>1471</v>
      </c>
      <c r="J301" s="24">
        <v>1813</v>
      </c>
      <c r="K301" s="24">
        <v>1090</v>
      </c>
      <c r="L301" s="24">
        <v>529</v>
      </c>
      <c r="M301" s="24">
        <v>182</v>
      </c>
    </row>
    <row r="302" spans="1:13" ht="15">
      <c r="A302" s="5" t="s">
        <v>473</v>
      </c>
      <c r="B302" s="24">
        <v>390.77668108258899</v>
      </c>
      <c r="C302" s="24">
        <v>426.56941259475002</v>
      </c>
      <c r="D302" s="24">
        <v>479.61692109949502</v>
      </c>
      <c r="E302" s="24">
        <v>446.41013937557398</v>
      </c>
      <c r="F302" s="24">
        <v>309.02460865693899</v>
      </c>
      <c r="G302" s="24">
        <v>264.85709165685302</v>
      </c>
      <c r="H302" s="24">
        <v>247.449060058594</v>
      </c>
      <c r="I302" s="24">
        <v>249.307358775419</v>
      </c>
      <c r="J302" s="24">
        <v>221.336783914005</v>
      </c>
      <c r="K302" s="24">
        <v>244.37177779253801</v>
      </c>
      <c r="L302" s="24">
        <v>238.42814007927399</v>
      </c>
      <c r="M302" s="24">
        <v>312.714456649054</v>
      </c>
    </row>
    <row r="303" spans="1:13" ht="15">
      <c r="A303" s="5" t="s">
        <v>474</v>
      </c>
      <c r="B303" s="24">
        <v>1136</v>
      </c>
      <c r="C303" s="24">
        <v>1468.5</v>
      </c>
      <c r="D303" s="24">
        <v>1424.25</v>
      </c>
      <c r="E303" s="24">
        <v>615.5</v>
      </c>
      <c r="F303" s="24">
        <v>221.375</v>
      </c>
      <c r="G303" s="24">
        <v>99</v>
      </c>
      <c r="H303" s="24">
        <v>59.125</v>
      </c>
      <c r="I303" s="24">
        <v>39.375</v>
      </c>
      <c r="J303" s="24">
        <v>23.875</v>
      </c>
      <c r="K303" s="24">
        <v>14.100000023841901</v>
      </c>
      <c r="L303" s="24">
        <v>34.25</v>
      </c>
      <c r="M303" s="24">
        <v>181.333333333333</v>
      </c>
    </row>
    <row r="304" spans="1:13" ht="15">
      <c r="A304" s="5" t="s">
        <v>475</v>
      </c>
      <c r="B304" s="25" t="s">
        <v>580</v>
      </c>
      <c r="C304" s="25" t="s">
        <v>580</v>
      </c>
      <c r="D304" s="25" t="s">
        <v>580</v>
      </c>
      <c r="E304" s="25" t="s">
        <v>580</v>
      </c>
      <c r="F304" s="25" t="s">
        <v>580</v>
      </c>
      <c r="G304" s="25" t="s">
        <v>580</v>
      </c>
      <c r="H304" s="25" t="s">
        <v>580</v>
      </c>
      <c r="I304" s="25" t="s">
        <v>580</v>
      </c>
      <c r="J304" s="25" t="s">
        <v>580</v>
      </c>
      <c r="K304" s="25" t="s">
        <v>580</v>
      </c>
      <c r="L304" s="25" t="s">
        <v>580</v>
      </c>
      <c r="M304" s="25" t="s">
        <v>580</v>
      </c>
    </row>
    <row r="305" spans="1:13" ht="15">
      <c r="A305" s="5" t="s">
        <v>477</v>
      </c>
      <c r="B305" s="24">
        <v>102.239999961853</v>
      </c>
      <c r="C305" s="24">
        <v>112.303448578407</v>
      </c>
      <c r="D305" s="24">
        <v>102.875861792729</v>
      </c>
      <c r="E305" s="24">
        <v>82.662068893169504</v>
      </c>
      <c r="F305" s="24">
        <v>56.113793077140002</v>
      </c>
      <c r="G305" s="24">
        <v>35.206896387297498</v>
      </c>
      <c r="H305" s="24">
        <v>32.279310588179001</v>
      </c>
      <c r="I305" s="24">
        <v>23.496551530114498</v>
      </c>
      <c r="J305" s="24">
        <v>23.0833334763845</v>
      </c>
      <c r="K305" s="24">
        <v>27.0699999809265</v>
      </c>
      <c r="L305" s="24">
        <v>34.879999955495201</v>
      </c>
      <c r="M305" s="24">
        <v>53.539999993642198</v>
      </c>
    </row>
    <row r="306" spans="1:13" ht="15">
      <c r="A306" s="5" t="s">
        <v>478</v>
      </c>
      <c r="B306" s="24">
        <v>390.142857142857</v>
      </c>
      <c r="C306" s="24">
        <v>591</v>
      </c>
      <c r="D306" s="24">
        <v>433</v>
      </c>
      <c r="E306" s="24">
        <v>380.57142857142901</v>
      </c>
      <c r="F306" s="24">
        <v>307.42857142857099</v>
      </c>
      <c r="G306" s="24">
        <v>244.42857142857099</v>
      </c>
      <c r="H306" s="24">
        <v>207.857142857143</v>
      </c>
      <c r="I306" s="24">
        <v>203.142857142857</v>
      </c>
      <c r="J306" s="24">
        <v>202.28571428571399</v>
      </c>
      <c r="K306" s="24">
        <v>242.28571428571399</v>
      </c>
      <c r="L306" s="24">
        <v>346.57142857142901</v>
      </c>
      <c r="M306" s="24">
        <v>454.42857142857099</v>
      </c>
    </row>
    <row r="307" spans="1:13" ht="15">
      <c r="A307" s="5" t="s">
        <v>479</v>
      </c>
      <c r="B307" s="25" t="s">
        <v>580</v>
      </c>
      <c r="C307" s="25" t="s">
        <v>580</v>
      </c>
      <c r="D307" s="25" t="s">
        <v>580</v>
      </c>
      <c r="E307" s="25" t="s">
        <v>580</v>
      </c>
      <c r="F307" s="25" t="s">
        <v>580</v>
      </c>
      <c r="G307" s="25" t="s">
        <v>580</v>
      </c>
      <c r="H307" s="25" t="s">
        <v>580</v>
      </c>
      <c r="I307" s="25" t="s">
        <v>580</v>
      </c>
      <c r="J307" s="25" t="s">
        <v>580</v>
      </c>
      <c r="K307" s="25" t="s">
        <v>580</v>
      </c>
      <c r="L307" s="25" t="s">
        <v>580</v>
      </c>
      <c r="M307" s="25" t="s">
        <v>580</v>
      </c>
    </row>
    <row r="308" spans="1:13" ht="15">
      <c r="A308" s="5" t="s">
        <v>482</v>
      </c>
      <c r="B308" s="24">
        <v>147.52836190893299</v>
      </c>
      <c r="C308" s="24">
        <v>206.97756925542299</v>
      </c>
      <c r="D308" s="24">
        <v>354.05511214885303</v>
      </c>
      <c r="E308" s="24">
        <v>526.52071299451495</v>
      </c>
      <c r="F308" s="24">
        <v>633.50980160361803</v>
      </c>
      <c r="G308" s="24">
        <v>524.460274465461</v>
      </c>
      <c r="H308" s="24">
        <v>424.46729929070699</v>
      </c>
      <c r="I308" s="24">
        <v>953.04142616673505</v>
      </c>
      <c r="J308" s="24">
        <v>1499.2127345838001</v>
      </c>
      <c r="K308" s="24">
        <v>1703.44226692601</v>
      </c>
      <c r="L308" s="24">
        <v>1027.7301181190901</v>
      </c>
      <c r="M308" s="24">
        <v>307.03398324062999</v>
      </c>
    </row>
    <row r="309" spans="1:13" ht="15">
      <c r="A309" s="5" t="s">
        <v>483</v>
      </c>
      <c r="B309" s="24">
        <v>4008</v>
      </c>
      <c r="C309" s="24">
        <v>4210.5</v>
      </c>
      <c r="D309" s="24">
        <v>4598.75</v>
      </c>
      <c r="E309" s="24">
        <v>4562</v>
      </c>
      <c r="F309" s="24">
        <v>4271.6000000000004</v>
      </c>
      <c r="G309" s="24">
        <v>3728.25</v>
      </c>
      <c r="H309" s="24">
        <v>2928.6666666666702</v>
      </c>
      <c r="I309" s="24">
        <v>3129.25</v>
      </c>
      <c r="J309" s="24">
        <v>2836.75</v>
      </c>
      <c r="K309" s="24">
        <v>3708</v>
      </c>
      <c r="L309" s="24">
        <v>3442</v>
      </c>
      <c r="M309" s="24">
        <v>3676.6666666666702</v>
      </c>
    </row>
    <row r="310" spans="1:13" ht="15">
      <c r="A310" s="5" t="s">
        <v>484</v>
      </c>
      <c r="B310" s="24">
        <v>116.128868029668</v>
      </c>
      <c r="C310" s="24">
        <v>100.595174887241</v>
      </c>
      <c r="D310" s="24">
        <v>74.831056007972094</v>
      </c>
      <c r="E310" s="24">
        <v>53.104700414440302</v>
      </c>
      <c r="F310" s="24">
        <v>37.350021977967899</v>
      </c>
      <c r="G310" s="24">
        <v>29.141046862059</v>
      </c>
      <c r="H310" s="24">
        <v>21.963211771808101</v>
      </c>
      <c r="I310" s="24">
        <v>26.966154056259398</v>
      </c>
      <c r="J310" s="24">
        <v>35.700155282322399</v>
      </c>
      <c r="K310" s="24">
        <v>53.560952138297203</v>
      </c>
      <c r="L310" s="24">
        <v>87.900502192823197</v>
      </c>
      <c r="M310" s="24">
        <v>102.18884195255301</v>
      </c>
    </row>
    <row r="311" spans="1:13" ht="15">
      <c r="A311" s="5" t="s">
        <v>485</v>
      </c>
      <c r="B311" s="24">
        <v>1047.6616891506501</v>
      </c>
      <c r="C311" s="24">
        <v>843.30468428762299</v>
      </c>
      <c r="D311" s="24">
        <v>741.404469365659</v>
      </c>
      <c r="E311" s="24">
        <v>2724.4258300781298</v>
      </c>
      <c r="F311" s="24">
        <v>13941.840344769</v>
      </c>
      <c r="G311" s="24">
        <v>6666.8131596080102</v>
      </c>
      <c r="H311" s="24">
        <v>2901.6856411047102</v>
      </c>
      <c r="I311" s="24">
        <v>2078.9934782608698</v>
      </c>
      <c r="J311" s="24">
        <v>2155.2154190726901</v>
      </c>
      <c r="K311" s="24">
        <v>2799.5584984494899</v>
      </c>
      <c r="L311" s="24">
        <v>2363.87238791137</v>
      </c>
      <c r="M311" s="24">
        <v>1385.2697227547999</v>
      </c>
    </row>
    <row r="312" spans="1:13" ht="15">
      <c r="A312" s="14" t="s">
        <v>486</v>
      </c>
      <c r="B312" s="24">
        <v>454.52631580000002</v>
      </c>
      <c r="C312" s="24">
        <v>547.68421049999995</v>
      </c>
      <c r="D312" s="24">
        <v>717.89473680000003</v>
      </c>
      <c r="E312" s="24">
        <v>852.84120529999996</v>
      </c>
      <c r="F312" s="24">
        <v>686.57894739999995</v>
      </c>
      <c r="G312" s="24">
        <v>468.63157890000002</v>
      </c>
      <c r="H312" s="24">
        <v>461.10526320000002</v>
      </c>
      <c r="I312" s="24">
        <v>420.89473679999998</v>
      </c>
      <c r="J312" s="24">
        <v>308.26470590000002</v>
      </c>
      <c r="K312" s="24">
        <v>279.14705880000002</v>
      </c>
      <c r="L312" s="24">
        <v>302.29411759999999</v>
      </c>
      <c r="M312" s="24">
        <v>340.41176469999999</v>
      </c>
    </row>
    <row r="313" spans="1:13" ht="15">
      <c r="A313" s="5" t="s">
        <v>489</v>
      </c>
      <c r="B313" s="24">
        <v>17.066669000000001</v>
      </c>
      <c r="C313" s="24">
        <v>13.939166667</v>
      </c>
      <c r="D313" s="24">
        <v>24.19125</v>
      </c>
      <c r="E313" s="24">
        <v>46.447600000000001</v>
      </c>
      <c r="F313" s="24">
        <v>117.322222</v>
      </c>
      <c r="G313" s="24">
        <v>50.929629630000001</v>
      </c>
      <c r="H313" s="24">
        <v>39.507777779999998</v>
      </c>
      <c r="I313" s="24">
        <v>96.026923080000003</v>
      </c>
      <c r="J313" s="24">
        <v>145.19999999999999</v>
      </c>
      <c r="K313" s="24">
        <v>126.892</v>
      </c>
      <c r="L313" s="24">
        <v>94.333200000000005</v>
      </c>
      <c r="M313" s="24">
        <v>48.202399999999997</v>
      </c>
    </row>
    <row r="314" spans="1:13" ht="15">
      <c r="A314" s="5" t="s">
        <v>491</v>
      </c>
      <c r="B314" s="24">
        <v>332.57128330446602</v>
      </c>
      <c r="C314" s="24">
        <v>343.97654724121099</v>
      </c>
      <c r="D314" s="24">
        <v>493.52894102852298</v>
      </c>
      <c r="E314" s="24">
        <v>929.60354729418498</v>
      </c>
      <c r="F314" s="24">
        <v>682.60140991210903</v>
      </c>
      <c r="G314" s="24">
        <v>482.79005921561799</v>
      </c>
      <c r="H314" s="24">
        <v>571.04711107937806</v>
      </c>
      <c r="I314" s="24">
        <v>393.63734637566301</v>
      </c>
      <c r="J314" s="24">
        <v>462.72132268941601</v>
      </c>
      <c r="K314" s="24">
        <v>419.10641450702002</v>
      </c>
      <c r="L314" s="24">
        <v>479.40351810095399</v>
      </c>
      <c r="M314" s="24">
        <v>448.14031176297198</v>
      </c>
    </row>
    <row r="315" spans="1:13" ht="15">
      <c r="A315" s="5" t="s">
        <v>492</v>
      </c>
      <c r="B315" s="25" t="s">
        <v>580</v>
      </c>
      <c r="C315" s="25" t="s">
        <v>580</v>
      </c>
      <c r="D315" s="25" t="s">
        <v>580</v>
      </c>
      <c r="E315" s="25" t="s">
        <v>580</v>
      </c>
      <c r="F315" s="25" t="s">
        <v>580</v>
      </c>
      <c r="G315" s="25" t="s">
        <v>580</v>
      </c>
      <c r="H315" s="25" t="s">
        <v>580</v>
      </c>
      <c r="I315" s="25" t="s">
        <v>580</v>
      </c>
      <c r="J315" s="25" t="s">
        <v>580</v>
      </c>
      <c r="K315" s="25" t="s">
        <v>580</v>
      </c>
      <c r="L315" s="25" t="s">
        <v>580</v>
      </c>
      <c r="M315" s="25" t="s">
        <v>580</v>
      </c>
    </row>
    <row r="316" spans="1:13" ht="15">
      <c r="A316" s="5" t="s">
        <v>494</v>
      </c>
      <c r="B316" s="24">
        <v>194.159412807888</v>
      </c>
      <c r="C316" s="24">
        <v>171.262907805266</v>
      </c>
      <c r="D316" s="24">
        <v>178.166734442653</v>
      </c>
      <c r="E316" s="24">
        <v>445.76429766700397</v>
      </c>
      <c r="F316" s="24">
        <v>1959.45484978171</v>
      </c>
      <c r="G316" s="24">
        <v>2818.61607019761</v>
      </c>
      <c r="H316" s="24">
        <v>1719.97267922794</v>
      </c>
      <c r="I316" s="24">
        <v>938.43718836167295</v>
      </c>
      <c r="J316" s="24">
        <v>772.47268999885102</v>
      </c>
      <c r="K316" s="24">
        <v>834.97694006631502</v>
      </c>
      <c r="L316" s="24">
        <v>543.03366142095501</v>
      </c>
      <c r="M316" s="24">
        <v>287.10076473460498</v>
      </c>
    </row>
    <row r="317" spans="1:13" ht="15">
      <c r="A317" s="5" t="s">
        <v>495</v>
      </c>
      <c r="B317" s="24">
        <v>95.670786539713603</v>
      </c>
      <c r="C317" s="24">
        <v>81.915807512071396</v>
      </c>
      <c r="D317" s="24">
        <v>80.613759358723996</v>
      </c>
      <c r="E317" s="24">
        <v>69.488591088188997</v>
      </c>
      <c r="F317" s="24">
        <v>49.311039818657797</v>
      </c>
      <c r="G317" s="24">
        <v>44.039442910088397</v>
      </c>
      <c r="H317" s="24">
        <v>43.207310994466198</v>
      </c>
      <c r="I317" s="24">
        <v>32.534769058227504</v>
      </c>
      <c r="J317" s="24">
        <v>50.909961700439503</v>
      </c>
      <c r="K317" s="24">
        <v>87.175838682386598</v>
      </c>
      <c r="L317" s="24">
        <v>91.0706651475694</v>
      </c>
      <c r="M317" s="24">
        <v>94.362653944227404</v>
      </c>
    </row>
    <row r="318" spans="1:13" ht="15">
      <c r="A318" s="5" t="s">
        <v>497</v>
      </c>
      <c r="B318" s="25" t="s">
        <v>580</v>
      </c>
      <c r="C318" s="25" t="s">
        <v>580</v>
      </c>
      <c r="D318" s="25" t="s">
        <v>580</v>
      </c>
      <c r="E318" s="25" t="s">
        <v>580</v>
      </c>
      <c r="F318" s="25" t="s">
        <v>580</v>
      </c>
      <c r="G318" s="25" t="s">
        <v>580</v>
      </c>
      <c r="H318" s="25" t="s">
        <v>580</v>
      </c>
      <c r="I318" s="25" t="s">
        <v>580</v>
      </c>
      <c r="J318" s="25" t="s">
        <v>580</v>
      </c>
      <c r="K318" s="25" t="s">
        <v>580</v>
      </c>
      <c r="L318" s="25" t="s">
        <v>580</v>
      </c>
      <c r="M318" s="25" t="s">
        <v>580</v>
      </c>
    </row>
    <row r="319" spans="1:13" ht="15">
      <c r="A319" s="5" t="s">
        <v>500</v>
      </c>
      <c r="B319" s="24">
        <v>308.18163270000002</v>
      </c>
      <c r="C319" s="24">
        <v>222.99183669999999</v>
      </c>
      <c r="D319" s="24">
        <v>332.44489800000002</v>
      </c>
      <c r="E319" s="24">
        <v>1802.9795919999999</v>
      </c>
      <c r="F319" s="24">
        <v>2364.938776</v>
      </c>
      <c r="G319" s="24">
        <v>809.7142857</v>
      </c>
      <c r="H319" s="24">
        <v>458.36734689999997</v>
      </c>
      <c r="I319" s="24">
        <v>333.59183669999999</v>
      </c>
      <c r="J319" s="24">
        <v>328.202</v>
      </c>
      <c r="K319" s="24">
        <v>473.48979589999999</v>
      </c>
      <c r="L319" s="24">
        <v>762.34693879999998</v>
      </c>
      <c r="M319" s="24">
        <v>535.42857140000001</v>
      </c>
    </row>
    <row r="320" spans="1:13" ht="15">
      <c r="A320" s="5" t="s">
        <v>501</v>
      </c>
      <c r="B320" s="24">
        <v>76.315026406680801</v>
      </c>
      <c r="C320" s="24">
        <v>68.957447119320094</v>
      </c>
      <c r="D320" s="24">
        <v>69.154018581614807</v>
      </c>
      <c r="E320" s="24">
        <v>64.720463539572293</v>
      </c>
      <c r="F320" s="24">
        <v>44.457498255230099</v>
      </c>
      <c r="G320" s="24">
        <v>53.556536102294899</v>
      </c>
      <c r="H320" s="24">
        <v>84.4692192077637</v>
      </c>
      <c r="I320" s="24">
        <v>100.24385295194701</v>
      </c>
      <c r="J320" s="24">
        <v>120.479441048117</v>
      </c>
      <c r="K320" s="24">
        <v>141.45201616508999</v>
      </c>
      <c r="L320" s="24">
        <v>121.653563499451</v>
      </c>
      <c r="M320" s="24">
        <v>93.215492425962907</v>
      </c>
    </row>
    <row r="321" spans="1:13" ht="15">
      <c r="A321" s="5" t="s">
        <v>502</v>
      </c>
      <c r="B321" s="24">
        <v>6428.13</v>
      </c>
      <c r="C321" s="24">
        <v>6591.78</v>
      </c>
      <c r="D321" s="24">
        <v>6909.66</v>
      </c>
      <c r="E321" s="24">
        <v>7265.88</v>
      </c>
      <c r="F321" s="24">
        <v>7559.44</v>
      </c>
      <c r="G321" s="24">
        <v>7675.79</v>
      </c>
      <c r="H321" s="24">
        <v>7574.88</v>
      </c>
      <c r="I321" s="24">
        <v>7419.51</v>
      </c>
      <c r="J321" s="24">
        <v>7262.77</v>
      </c>
      <c r="K321" s="24">
        <v>7057.34</v>
      </c>
      <c r="L321" s="24">
        <v>6944.53</v>
      </c>
      <c r="M321" s="24">
        <v>6800.73</v>
      </c>
    </row>
    <row r="322" spans="1:13" ht="15">
      <c r="A322" s="5" t="s">
        <v>504</v>
      </c>
      <c r="B322" s="24">
        <v>48.8333333333333</v>
      </c>
      <c r="C322" s="24">
        <v>37.3333333333333</v>
      </c>
      <c r="D322" s="24">
        <v>37.3333333333333</v>
      </c>
      <c r="E322" s="24">
        <v>77.5</v>
      </c>
      <c r="F322" s="24">
        <v>94.6666666666667</v>
      </c>
      <c r="G322" s="24">
        <v>121.5</v>
      </c>
      <c r="H322" s="24">
        <v>227.666666666667</v>
      </c>
      <c r="I322" s="24">
        <v>394.66666666666703</v>
      </c>
      <c r="J322" s="24">
        <v>728</v>
      </c>
      <c r="K322" s="24">
        <v>485.33333333333297</v>
      </c>
      <c r="L322" s="24">
        <v>209.666666666667</v>
      </c>
      <c r="M322" s="24">
        <v>98.5</v>
      </c>
    </row>
    <row r="323" spans="1:13" ht="15">
      <c r="A323" s="5" t="s">
        <v>505</v>
      </c>
      <c r="B323" s="24">
        <v>299.480183826793</v>
      </c>
      <c r="C323" s="24">
        <v>250.72433551989101</v>
      </c>
      <c r="D323" s="24">
        <v>261.154303188982</v>
      </c>
      <c r="E323" s="24">
        <v>470.97436023580599</v>
      </c>
      <c r="F323" s="24">
        <v>1894.1997632223499</v>
      </c>
      <c r="G323" s="24">
        <v>3855.6131820678702</v>
      </c>
      <c r="H323" s="24">
        <v>3762.5839347839401</v>
      </c>
      <c r="I323" s="24">
        <v>3018.3139228820801</v>
      </c>
      <c r="J323" s="24">
        <v>2260.6466139573299</v>
      </c>
      <c r="K323" s="24">
        <v>1545.6465740203901</v>
      </c>
      <c r="L323" s="24">
        <v>676.54648148386104</v>
      </c>
      <c r="M323" s="24">
        <v>383.191187633168</v>
      </c>
    </row>
    <row r="324" spans="1:13" ht="15">
      <c r="A324" s="5" t="s">
        <v>507</v>
      </c>
      <c r="B324" s="25" t="s">
        <v>580</v>
      </c>
      <c r="C324" s="25" t="s">
        <v>580</v>
      </c>
      <c r="D324" s="25" t="s">
        <v>580</v>
      </c>
      <c r="E324" s="25" t="s">
        <v>580</v>
      </c>
      <c r="F324" s="25" t="s">
        <v>580</v>
      </c>
      <c r="G324" s="25" t="s">
        <v>580</v>
      </c>
      <c r="H324" s="25" t="s">
        <v>580</v>
      </c>
      <c r="I324" s="25" t="s">
        <v>580</v>
      </c>
      <c r="J324" s="25" t="s">
        <v>580</v>
      </c>
      <c r="K324" s="25" t="s">
        <v>580</v>
      </c>
      <c r="L324" s="25" t="s">
        <v>580</v>
      </c>
      <c r="M324" s="25" t="s">
        <v>580</v>
      </c>
    </row>
    <row r="325" spans="1:13" ht="15">
      <c r="A325" s="5" t="s">
        <v>509</v>
      </c>
      <c r="B325" s="25" t="s">
        <v>580</v>
      </c>
      <c r="C325" s="25" t="s">
        <v>580</v>
      </c>
      <c r="D325" s="25" t="s">
        <v>580</v>
      </c>
      <c r="E325" s="25" t="s">
        <v>580</v>
      </c>
      <c r="F325" s="25" t="s">
        <v>580</v>
      </c>
      <c r="G325" s="25" t="s">
        <v>580</v>
      </c>
      <c r="H325" s="25" t="s">
        <v>580</v>
      </c>
      <c r="I325" s="25" t="s">
        <v>580</v>
      </c>
      <c r="J325" s="25" t="s">
        <v>580</v>
      </c>
      <c r="K325" s="25" t="s">
        <v>580</v>
      </c>
      <c r="L325" s="25" t="s">
        <v>580</v>
      </c>
      <c r="M325" s="25" t="s">
        <v>580</v>
      </c>
    </row>
    <row r="326" spans="1:13" ht="15">
      <c r="A326" s="5" t="s">
        <v>511</v>
      </c>
      <c r="B326" s="25" t="s">
        <v>580</v>
      </c>
      <c r="C326" s="25" t="s">
        <v>580</v>
      </c>
      <c r="D326" s="25" t="s">
        <v>580</v>
      </c>
      <c r="E326" s="25" t="s">
        <v>580</v>
      </c>
      <c r="F326" s="25" t="s">
        <v>580</v>
      </c>
      <c r="G326" s="25" t="s">
        <v>580</v>
      </c>
      <c r="H326" s="25" t="s">
        <v>580</v>
      </c>
      <c r="I326" s="25" t="s">
        <v>580</v>
      </c>
      <c r="J326" s="25" t="s">
        <v>580</v>
      </c>
      <c r="K326" s="25" t="s">
        <v>580</v>
      </c>
      <c r="L326" s="25" t="s">
        <v>580</v>
      </c>
      <c r="M326" s="25" t="s">
        <v>580</v>
      </c>
    </row>
    <row r="327" spans="1:13" ht="15">
      <c r="A327" s="5" t="s">
        <v>115</v>
      </c>
      <c r="B327" s="24">
        <v>55.857142860000003</v>
      </c>
      <c r="C327" s="24">
        <v>47.214285709999999</v>
      </c>
      <c r="D327" s="24">
        <v>50.357142860000003</v>
      </c>
      <c r="E327" s="24">
        <v>88.071428569999995</v>
      </c>
      <c r="F327" s="24">
        <v>112.7142857</v>
      </c>
      <c r="G327" s="24">
        <v>208.2857143</v>
      </c>
      <c r="H327" s="24">
        <v>189.85714290000001</v>
      </c>
      <c r="I327" s="24">
        <v>146.85714290000001</v>
      </c>
      <c r="J327" s="24">
        <v>81.357142859999996</v>
      </c>
      <c r="K327" s="24">
        <v>33</v>
      </c>
      <c r="L327" s="24">
        <v>16.31428571</v>
      </c>
      <c r="M327" s="24">
        <v>26.785714290000001</v>
      </c>
    </row>
    <row r="328" spans="1:13" ht="15">
      <c r="A328" s="5" t="s">
        <v>514</v>
      </c>
      <c r="B328" s="24">
        <v>612.50272827148399</v>
      </c>
      <c r="C328" s="24">
        <v>202.05133573091899</v>
      </c>
      <c r="D328" s="24">
        <v>180.70642913334001</v>
      </c>
      <c r="E328" s="24">
        <v>279.06756067276001</v>
      </c>
      <c r="F328" s="24">
        <v>1935.3393239975001</v>
      </c>
      <c r="G328" s="24">
        <v>3364.7355431189899</v>
      </c>
      <c r="H328" s="24">
        <v>3537.2976975661099</v>
      </c>
      <c r="I328" s="24">
        <v>3233.8056862571002</v>
      </c>
      <c r="J328" s="24">
        <v>2170.7281827059701</v>
      </c>
      <c r="K328" s="24">
        <v>1107.19322490692</v>
      </c>
      <c r="L328" s="24">
        <v>443.29002571106003</v>
      </c>
      <c r="M328" s="24">
        <v>274.47493863105802</v>
      </c>
    </row>
    <row r="329" spans="1:13" ht="15">
      <c r="A329" s="5" t="s">
        <v>515</v>
      </c>
      <c r="B329" s="24">
        <v>1066.5671092442101</v>
      </c>
      <c r="C329" s="24">
        <v>1129.18372377027</v>
      </c>
      <c r="D329" s="24">
        <v>2037.7142841755799</v>
      </c>
      <c r="E329" s="24">
        <v>2007.0243155856101</v>
      </c>
      <c r="F329" s="24">
        <v>1251.21889951049</v>
      </c>
      <c r="G329" s="24">
        <v>747.45282918465205</v>
      </c>
      <c r="H329" s="24">
        <v>461.20051677287103</v>
      </c>
      <c r="I329" s="24">
        <v>347.55654509728703</v>
      </c>
      <c r="J329" s="24">
        <v>391.99891059939603</v>
      </c>
      <c r="K329" s="24">
        <v>511.69659071209099</v>
      </c>
      <c r="L329" s="24">
        <v>775.148365181033</v>
      </c>
      <c r="M329" s="24">
        <v>1031.69547541001</v>
      </c>
    </row>
    <row r="330" spans="1:13" ht="15">
      <c r="A330" s="5" t="s">
        <v>516</v>
      </c>
      <c r="B330" s="24">
        <v>172.99726332741201</v>
      </c>
      <c r="C330" s="24">
        <v>246.491987820329</v>
      </c>
      <c r="D330" s="24">
        <v>320.46156223341001</v>
      </c>
      <c r="E330" s="24">
        <v>321.53063254520799</v>
      </c>
      <c r="F330" s="24">
        <v>200.927533949929</v>
      </c>
      <c r="G330" s="24">
        <v>147.55832711581499</v>
      </c>
      <c r="H330" s="24">
        <v>148.38019249656</v>
      </c>
      <c r="I330" s="24">
        <v>166.617507674477</v>
      </c>
      <c r="J330" s="24">
        <v>167.313734878193</v>
      </c>
      <c r="K330" s="24">
        <v>150.37660774143299</v>
      </c>
      <c r="L330" s="24">
        <v>117.82346962238201</v>
      </c>
      <c r="M330" s="24">
        <v>126.474239480907</v>
      </c>
    </row>
    <row r="331" spans="1:13" ht="15">
      <c r="A331" s="5" t="s">
        <v>517</v>
      </c>
      <c r="B331" s="24">
        <v>7.3750000596046501</v>
      </c>
      <c r="C331" s="24">
        <v>9.9500000476837194</v>
      </c>
      <c r="D331" s="24">
        <v>8.5499999523162806</v>
      </c>
      <c r="E331" s="24">
        <v>4.9249999523162797</v>
      </c>
      <c r="F331" s="24">
        <v>5.5000000298023197</v>
      </c>
      <c r="G331" s="24">
        <v>2.3349999487400099</v>
      </c>
      <c r="H331" s="24">
        <v>1.4274999573826801</v>
      </c>
      <c r="I331" s="24">
        <v>1.0124999880790699</v>
      </c>
      <c r="J331" s="24">
        <v>1.6749999821186099</v>
      </c>
      <c r="K331" s="24">
        <v>10.200000017881401</v>
      </c>
      <c r="L331" s="24">
        <v>6.5</v>
      </c>
      <c r="M331" s="24">
        <v>6.6999999880790702</v>
      </c>
    </row>
    <row r="332" spans="1:13" ht="15">
      <c r="A332" s="5" t="s">
        <v>518</v>
      </c>
      <c r="B332" s="24">
        <v>65.212282734532494</v>
      </c>
      <c r="C332" s="24">
        <v>54.019775698261903</v>
      </c>
      <c r="D332" s="24">
        <v>61.749346948439097</v>
      </c>
      <c r="E332" s="24">
        <v>122.952355784755</v>
      </c>
      <c r="F332" s="24">
        <v>600.32368616904</v>
      </c>
      <c r="G332" s="24">
        <v>971.52663889238897</v>
      </c>
      <c r="H332" s="24">
        <v>888.893204227571</v>
      </c>
      <c r="I332" s="24">
        <v>736.12496376037598</v>
      </c>
      <c r="J332" s="24">
        <v>537.84397840499901</v>
      </c>
      <c r="K332" s="24">
        <v>323.06387329101602</v>
      </c>
      <c r="L332" s="24">
        <v>144.029215097427</v>
      </c>
      <c r="M332" s="24">
        <v>91.708502411842403</v>
      </c>
    </row>
    <row r="333" spans="1:13" ht="15">
      <c r="A333" s="5" t="s">
        <v>519</v>
      </c>
      <c r="B333" s="24">
        <v>109.93862172906999</v>
      </c>
      <c r="C333" s="24">
        <v>71.784043953635503</v>
      </c>
      <c r="D333" s="24">
        <v>85.070273191278602</v>
      </c>
      <c r="E333" s="24">
        <v>244.395189736106</v>
      </c>
      <c r="F333" s="24">
        <v>374.35409004905</v>
      </c>
      <c r="G333" s="24">
        <v>202.65449870716401</v>
      </c>
      <c r="H333" s="24">
        <v>121.373630384965</v>
      </c>
      <c r="I333" s="24">
        <v>93.793827889182396</v>
      </c>
      <c r="J333" s="24">
        <v>78.089449657093397</v>
      </c>
      <c r="K333" s="24">
        <v>97.236087833751299</v>
      </c>
      <c r="L333" s="24">
        <v>269.913818081942</v>
      </c>
      <c r="M333" s="24">
        <v>221.258394622803</v>
      </c>
    </row>
    <row r="334" spans="1:13" ht="15">
      <c r="A334" s="5" t="s">
        <v>520</v>
      </c>
      <c r="B334" s="24">
        <v>54.539059251841898</v>
      </c>
      <c r="C334" s="24">
        <v>46.091362784890599</v>
      </c>
      <c r="D334" s="24">
        <v>42.191264657413299</v>
      </c>
      <c r="E334" s="24">
        <v>51.331794121686201</v>
      </c>
      <c r="F334" s="24">
        <v>456.94456092984097</v>
      </c>
      <c r="G334" s="24">
        <v>523.39143311743703</v>
      </c>
      <c r="H334" s="24">
        <v>203.58644933607999</v>
      </c>
      <c r="I334" s="24">
        <v>166.274040962886</v>
      </c>
      <c r="J334" s="24">
        <v>157.21867550120601</v>
      </c>
      <c r="K334" s="24">
        <v>141.079509585511</v>
      </c>
      <c r="L334" s="24">
        <v>98.797777138504301</v>
      </c>
      <c r="M334" s="24">
        <v>69.437619676777004</v>
      </c>
    </row>
    <row r="335" spans="1:13" ht="15">
      <c r="A335" s="5" t="s">
        <v>521</v>
      </c>
      <c r="B335" s="24">
        <v>52.584615560678301</v>
      </c>
      <c r="C335" s="24">
        <v>48.942857027053797</v>
      </c>
      <c r="D335" s="24">
        <v>62.271428789411303</v>
      </c>
      <c r="E335" s="24">
        <v>88.9785714830671</v>
      </c>
      <c r="F335" s="24">
        <v>128.82142802647201</v>
      </c>
      <c r="G335" s="24">
        <v>306.92143031529002</v>
      </c>
      <c r="H335" s="24">
        <v>265.82857186453703</v>
      </c>
      <c r="I335" s="24">
        <v>147.45384627122101</v>
      </c>
      <c r="J335" s="24">
        <v>145.25384580171999</v>
      </c>
      <c r="K335" s="24">
        <v>212.084615854117</v>
      </c>
      <c r="L335" s="24">
        <v>184</v>
      </c>
      <c r="M335" s="24">
        <v>84.276922959547804</v>
      </c>
    </row>
    <row r="336" spans="1:13" ht="15">
      <c r="A336" s="5" t="s">
        <v>522</v>
      </c>
      <c r="B336" s="24">
        <v>71.590909090909093</v>
      </c>
      <c r="C336" s="24">
        <v>64.727272727272705</v>
      </c>
      <c r="D336" s="24">
        <v>69.590909090909093</v>
      </c>
      <c r="E336" s="24">
        <v>67.318181818181799</v>
      </c>
      <c r="F336" s="24">
        <v>57.956521739130402</v>
      </c>
      <c r="G336" s="24">
        <v>273.5</v>
      </c>
      <c r="H336" s="24">
        <v>1035.3636363636399</v>
      </c>
      <c r="I336" s="24">
        <v>1941.53125</v>
      </c>
      <c r="J336" s="24">
        <v>1634.65625</v>
      </c>
      <c r="K336" s="24">
        <v>384.84375</v>
      </c>
      <c r="L336" s="24">
        <v>156.44827586206901</v>
      </c>
      <c r="M336" s="24">
        <v>109.153846153846</v>
      </c>
    </row>
    <row r="337" spans="1:13" ht="15">
      <c r="A337" s="5" t="s">
        <v>523</v>
      </c>
      <c r="B337" s="24">
        <v>-339.97984313964798</v>
      </c>
      <c r="C337" s="24">
        <v>-385.165719032288</v>
      </c>
      <c r="D337" s="24">
        <v>-409.24899959564198</v>
      </c>
      <c r="E337" s="24">
        <v>-367.92611694335898</v>
      </c>
      <c r="F337" s="24">
        <v>861.51517980238998</v>
      </c>
      <c r="G337" s="24">
        <v>4258.0117618336399</v>
      </c>
      <c r="H337" s="24">
        <v>2644.3320599724302</v>
      </c>
      <c r="I337" s="24">
        <v>664.56853103637695</v>
      </c>
      <c r="J337" s="24">
        <v>568.51315215139698</v>
      </c>
      <c r="K337" s="24">
        <v>490.55123542336901</v>
      </c>
      <c r="L337" s="24">
        <v>247.48970480526199</v>
      </c>
      <c r="M337" s="24">
        <v>97.437938343394904</v>
      </c>
    </row>
    <row r="338" spans="1:13" ht="15">
      <c r="A338" s="5" t="s">
        <v>524</v>
      </c>
      <c r="B338" s="25" t="s">
        <v>580</v>
      </c>
      <c r="C338" s="25" t="s">
        <v>580</v>
      </c>
      <c r="D338" s="25" t="s">
        <v>580</v>
      </c>
      <c r="E338" s="25" t="s">
        <v>580</v>
      </c>
      <c r="F338" s="25" t="s">
        <v>580</v>
      </c>
      <c r="G338" s="25" t="s">
        <v>580</v>
      </c>
      <c r="H338" s="25" t="s">
        <v>580</v>
      </c>
      <c r="I338" s="25" t="s">
        <v>580</v>
      </c>
      <c r="J338" s="25" t="s">
        <v>580</v>
      </c>
      <c r="K338" s="25" t="s">
        <v>580</v>
      </c>
      <c r="L338" s="25" t="s">
        <v>580</v>
      </c>
      <c r="M338" s="25" t="s">
        <v>580</v>
      </c>
    </row>
    <row r="339" spans="1:13" ht="15">
      <c r="A339" s="5" t="s">
        <v>526</v>
      </c>
      <c r="B339" s="24">
        <v>143.76460473844301</v>
      </c>
      <c r="C339" s="24">
        <v>136.40253514582599</v>
      </c>
      <c r="D339" s="24">
        <v>117.44232240053699</v>
      </c>
      <c r="E339" s="24">
        <v>90.594364808337502</v>
      </c>
      <c r="F339" s="24">
        <v>67.0659918076921</v>
      </c>
      <c r="G339" s="24">
        <v>50.817264859039</v>
      </c>
      <c r="H339" s="24">
        <v>36.254400914258298</v>
      </c>
      <c r="I339" s="24">
        <v>33.641661719520499</v>
      </c>
      <c r="J339" s="24">
        <v>35.970966376880597</v>
      </c>
      <c r="K339" s="24">
        <v>51.248592093439399</v>
      </c>
      <c r="L339" s="24">
        <v>82.476913395494506</v>
      </c>
      <c r="M339" s="24">
        <v>115.847932947744</v>
      </c>
    </row>
    <row r="340" spans="1:13" ht="15">
      <c r="A340" s="5" t="s">
        <v>527</v>
      </c>
      <c r="B340" s="24">
        <v>33.090909090899999</v>
      </c>
      <c r="C340" s="24">
        <v>24.054545449999999</v>
      </c>
      <c r="D340" s="24">
        <v>19.627272730000001</v>
      </c>
      <c r="E340" s="24">
        <v>18.454545450000001</v>
      </c>
      <c r="F340" s="24">
        <v>83.05</v>
      </c>
      <c r="G340" s="24">
        <v>1079.5</v>
      </c>
      <c r="H340" s="24">
        <v>513.875</v>
      </c>
      <c r="I340" s="24">
        <v>331.16666700000002</v>
      </c>
      <c r="J340" s="24">
        <v>348.90909090000002</v>
      </c>
      <c r="K340" s="24">
        <v>224.18181820000001</v>
      </c>
      <c r="L340" s="24">
        <v>113.1</v>
      </c>
      <c r="M340" s="24">
        <v>60.327272729999997</v>
      </c>
    </row>
    <row r="341" spans="1:13" ht="15">
      <c r="A341" s="5" t="s">
        <v>529</v>
      </c>
      <c r="B341" s="24">
        <v>273.318889024523</v>
      </c>
      <c r="C341" s="24">
        <v>282.79545454545502</v>
      </c>
      <c r="D341" s="24">
        <v>288.77272727272702</v>
      </c>
      <c r="E341" s="24">
        <v>296.614999854046</v>
      </c>
      <c r="F341" s="24">
        <v>503.68181818181802</v>
      </c>
      <c r="G341" s="24">
        <v>585.107826564623</v>
      </c>
      <c r="H341" s="24">
        <v>479.68181818181802</v>
      </c>
      <c r="I341" s="24">
        <v>454.57911105685798</v>
      </c>
      <c r="J341" s="24">
        <v>346.95454545454498</v>
      </c>
      <c r="K341" s="24">
        <v>300.70454545454498</v>
      </c>
      <c r="L341" s="24">
        <v>277.68799981011301</v>
      </c>
      <c r="M341" s="24">
        <v>271.56818181818198</v>
      </c>
    </row>
    <row r="342" spans="1:13" ht="15">
      <c r="A342" s="5" t="s">
        <v>530</v>
      </c>
      <c r="B342" s="25" t="s">
        <v>580</v>
      </c>
      <c r="C342" s="25" t="s">
        <v>580</v>
      </c>
      <c r="D342" s="25" t="s">
        <v>580</v>
      </c>
      <c r="E342" s="25" t="s">
        <v>580</v>
      </c>
      <c r="F342" s="25" t="s">
        <v>580</v>
      </c>
      <c r="G342" s="25" t="s">
        <v>580</v>
      </c>
      <c r="H342" s="25" t="s">
        <v>580</v>
      </c>
      <c r="I342" s="25" t="s">
        <v>580</v>
      </c>
      <c r="J342" s="25" t="s">
        <v>580</v>
      </c>
      <c r="K342" s="25" t="s">
        <v>580</v>
      </c>
      <c r="L342" s="25" t="s">
        <v>580</v>
      </c>
      <c r="M342" s="25" t="s">
        <v>580</v>
      </c>
    </row>
    <row r="343" spans="1:13" ht="15">
      <c r="A343" s="5" t="s">
        <v>532</v>
      </c>
      <c r="B343" s="24">
        <v>13182.468444824201</v>
      </c>
      <c r="C343" s="24">
        <v>18652.4683097464</v>
      </c>
      <c r="D343" s="24">
        <v>22225.911085559499</v>
      </c>
      <c r="E343" s="24">
        <v>22162.259525767498</v>
      </c>
      <c r="F343" s="24">
        <v>14666.1232353344</v>
      </c>
      <c r="G343" s="24">
        <v>7194.7409057617197</v>
      </c>
      <c r="H343" s="24">
        <v>4645.1055385044701</v>
      </c>
      <c r="I343" s="24">
        <v>3822.8729673113098</v>
      </c>
      <c r="J343" s="24">
        <v>3450.8343926145299</v>
      </c>
      <c r="K343" s="24">
        <v>3566.2262012876299</v>
      </c>
      <c r="L343" s="24">
        <v>4944.0953005071297</v>
      </c>
      <c r="M343" s="24">
        <v>7945.8584801625402</v>
      </c>
    </row>
    <row r="344" spans="1:13" ht="15">
      <c r="A344" s="5" t="s">
        <v>533</v>
      </c>
      <c r="B344" s="24">
        <v>108.83111100000001</v>
      </c>
      <c r="C344" s="24">
        <v>109.56888889</v>
      </c>
      <c r="D344" s="24">
        <v>143.23777777999999</v>
      </c>
      <c r="E344" s="24">
        <v>269.47555560000001</v>
      </c>
      <c r="F344" s="24">
        <v>257.955556</v>
      </c>
      <c r="G344" s="24">
        <v>284.83111109999999</v>
      </c>
      <c r="H344" s="24">
        <v>375.21555560000002</v>
      </c>
      <c r="I344" s="24">
        <v>376.27777780000002</v>
      </c>
      <c r="J344" s="24">
        <v>454.60222199999998</v>
      </c>
      <c r="K344" s="24">
        <v>331.65111109999998</v>
      </c>
      <c r="L344" s="24">
        <v>188.65333330000001</v>
      </c>
      <c r="M344" s="24">
        <v>141.89111109999999</v>
      </c>
    </row>
    <row r="345" spans="1:13" ht="15">
      <c r="A345" s="5" t="s">
        <v>535</v>
      </c>
      <c r="B345" s="25" t="s">
        <v>580</v>
      </c>
      <c r="C345" s="25" t="s">
        <v>580</v>
      </c>
      <c r="D345" s="25" t="s">
        <v>580</v>
      </c>
      <c r="E345" s="25" t="s">
        <v>580</v>
      </c>
      <c r="F345" s="25" t="s">
        <v>580</v>
      </c>
      <c r="G345" s="25" t="s">
        <v>580</v>
      </c>
      <c r="H345" s="25" t="s">
        <v>580</v>
      </c>
      <c r="I345" s="25" t="s">
        <v>580</v>
      </c>
      <c r="J345" s="25" t="s">
        <v>580</v>
      </c>
      <c r="K345" s="25" t="s">
        <v>580</v>
      </c>
      <c r="L345" s="25" t="s">
        <v>580</v>
      </c>
      <c r="M345" s="25" t="s">
        <v>580</v>
      </c>
    </row>
    <row r="346" spans="1:13" ht="15">
      <c r="A346" s="5" t="s">
        <v>536</v>
      </c>
      <c r="B346" s="24">
        <v>147.943246729234</v>
      </c>
      <c r="C346" s="24">
        <v>128.122044282801</v>
      </c>
      <c r="D346" s="24">
        <v>118.383660709157</v>
      </c>
      <c r="E346" s="24">
        <v>84.885645985603304</v>
      </c>
      <c r="F346" s="24">
        <v>69.721169471740694</v>
      </c>
      <c r="G346" s="24">
        <v>62.823416590690599</v>
      </c>
      <c r="H346" s="24">
        <v>43.834515852086703</v>
      </c>
      <c r="I346" s="24">
        <v>44.278235267190396</v>
      </c>
      <c r="J346" s="24">
        <v>49.484862720265099</v>
      </c>
      <c r="K346" s="24">
        <v>72.772801399231</v>
      </c>
      <c r="L346" s="24">
        <v>95.204145908355699</v>
      </c>
      <c r="M346" s="24">
        <v>131.78147268295299</v>
      </c>
    </row>
    <row r="347" spans="1:13" ht="15">
      <c r="A347" s="5" t="s">
        <v>537</v>
      </c>
      <c r="B347" s="24">
        <v>267.241326463983</v>
      </c>
      <c r="C347" s="24">
        <v>283.34606798659001</v>
      </c>
      <c r="D347" s="24">
        <v>341.59951998325101</v>
      </c>
      <c r="E347" s="24">
        <v>303.78665378245898</v>
      </c>
      <c r="F347" s="24">
        <v>409.18729994924399</v>
      </c>
      <c r="G347" s="24">
        <v>327.33249194496602</v>
      </c>
      <c r="H347" s="24">
        <v>140.452971282758</v>
      </c>
      <c r="I347" s="24">
        <v>63.708287921704702</v>
      </c>
      <c r="J347" s="24">
        <v>66.442379946457706</v>
      </c>
      <c r="K347" s="24">
        <v>96.6946309120097</v>
      </c>
      <c r="L347" s="24">
        <v>171.47632804322799</v>
      </c>
      <c r="M347" s="24">
        <v>225.73580515638301</v>
      </c>
    </row>
    <row r="348" spans="1:13" ht="15">
      <c r="A348" s="5" t="s">
        <v>538</v>
      </c>
      <c r="B348" s="24">
        <v>2444.5833333333298</v>
      </c>
      <c r="C348" s="24">
        <v>3370.8</v>
      </c>
      <c r="D348" s="24">
        <v>1993.1666666666699</v>
      </c>
      <c r="E348" s="24">
        <v>932.58333333333303</v>
      </c>
      <c r="F348" s="24">
        <v>396.95833333333297</v>
      </c>
      <c r="G348" s="24">
        <v>295.375</v>
      </c>
      <c r="H348" s="24">
        <v>246.2</v>
      </c>
      <c r="I348" s="24">
        <v>227.916666666667</v>
      </c>
      <c r="J348" s="24">
        <v>206.416666666667</v>
      </c>
      <c r="K348" s="24">
        <v>220.96</v>
      </c>
      <c r="L348" s="24">
        <v>420.375</v>
      </c>
      <c r="M348" s="24">
        <v>1184.7083333333301</v>
      </c>
    </row>
    <row r="349" spans="1:13" ht="15">
      <c r="A349" s="5" t="s">
        <v>539</v>
      </c>
      <c r="B349" s="24">
        <v>149.92644476801601</v>
      </c>
      <c r="C349" s="24">
        <v>184.54792997766901</v>
      </c>
      <c r="D349" s="24">
        <v>117.201859997981</v>
      </c>
      <c r="E349" s="24">
        <v>66.180613174367295</v>
      </c>
      <c r="F349" s="24">
        <v>38.4541742970694</v>
      </c>
      <c r="G349" s="24">
        <v>47.069250810279797</v>
      </c>
      <c r="H349" s="24">
        <v>60.294200923180902</v>
      </c>
      <c r="I349" s="24">
        <v>55.282048499545297</v>
      </c>
      <c r="J349" s="24">
        <v>52.004813089345902</v>
      </c>
      <c r="K349" s="24">
        <v>46.251778366379298</v>
      </c>
      <c r="L349" s="24">
        <v>64.712358069507403</v>
      </c>
      <c r="M349" s="24">
        <v>99.781875334073305</v>
      </c>
    </row>
    <row r="350" spans="1:13" ht="15">
      <c r="A350" s="5" t="s">
        <v>540</v>
      </c>
      <c r="B350" s="25" t="s">
        <v>580</v>
      </c>
      <c r="C350" s="25" t="s">
        <v>580</v>
      </c>
      <c r="D350" s="25" t="s">
        <v>580</v>
      </c>
      <c r="E350" s="25" t="s">
        <v>580</v>
      </c>
      <c r="F350" s="25" t="s">
        <v>580</v>
      </c>
      <c r="G350" s="25" t="s">
        <v>580</v>
      </c>
      <c r="H350" s="25" t="s">
        <v>580</v>
      </c>
      <c r="I350" s="25" t="s">
        <v>580</v>
      </c>
      <c r="J350" s="25" t="s">
        <v>580</v>
      </c>
      <c r="K350" s="25" t="s">
        <v>580</v>
      </c>
      <c r="L350" s="25" t="s">
        <v>580</v>
      </c>
      <c r="M350" s="25" t="s">
        <v>580</v>
      </c>
    </row>
    <row r="351" spans="1:13" ht="15">
      <c r="A351" s="5" t="s">
        <v>542</v>
      </c>
      <c r="B351" s="25" t="s">
        <v>580</v>
      </c>
      <c r="C351" s="25" t="s">
        <v>580</v>
      </c>
      <c r="D351" s="25" t="s">
        <v>580</v>
      </c>
      <c r="E351" s="25" t="s">
        <v>580</v>
      </c>
      <c r="F351" s="25" t="s">
        <v>580</v>
      </c>
      <c r="G351" s="25" t="s">
        <v>580</v>
      </c>
      <c r="H351" s="25" t="s">
        <v>580</v>
      </c>
      <c r="I351" s="25" t="s">
        <v>580</v>
      </c>
      <c r="J351" s="25" t="s">
        <v>580</v>
      </c>
      <c r="K351" s="25" t="s">
        <v>580</v>
      </c>
      <c r="L351" s="25" t="s">
        <v>580</v>
      </c>
      <c r="M351" s="25" t="s">
        <v>580</v>
      </c>
    </row>
    <row r="352" spans="1:13" ht="15">
      <c r="A352" s="5" t="s">
        <v>544</v>
      </c>
      <c r="B352" s="24">
        <v>138.569466484918</v>
      </c>
      <c r="C352" s="24">
        <v>120.57859802246099</v>
      </c>
      <c r="D352" s="24">
        <v>100.504657745361</v>
      </c>
      <c r="E352" s="24">
        <v>62.2567789289686</v>
      </c>
      <c r="F352" s="24">
        <v>55.821901109483498</v>
      </c>
      <c r="G352" s="24">
        <v>52.933036592271598</v>
      </c>
      <c r="H352" s="24">
        <v>34.8121852874756</v>
      </c>
      <c r="I352" s="24">
        <v>27.757097244262699</v>
      </c>
      <c r="J352" s="24">
        <v>37.603830019633001</v>
      </c>
      <c r="K352" s="24">
        <v>90.016270743475999</v>
      </c>
      <c r="L352" s="24">
        <v>129.15225474039701</v>
      </c>
      <c r="M352" s="24">
        <v>138.14082845052101</v>
      </c>
    </row>
    <row r="353" spans="1:13" ht="15">
      <c r="A353" s="5" t="s">
        <v>545</v>
      </c>
      <c r="B353" s="25" t="s">
        <v>580</v>
      </c>
      <c r="C353" s="25" t="s">
        <v>580</v>
      </c>
      <c r="D353" s="25" t="s">
        <v>580</v>
      </c>
      <c r="E353" s="25" t="s">
        <v>580</v>
      </c>
      <c r="F353" s="25" t="s">
        <v>580</v>
      </c>
      <c r="G353" s="25" t="s">
        <v>580</v>
      </c>
      <c r="H353" s="25" t="s">
        <v>580</v>
      </c>
      <c r="I353" s="25" t="s">
        <v>580</v>
      </c>
      <c r="J353" s="25" t="s">
        <v>580</v>
      </c>
      <c r="K353" s="25" t="s">
        <v>580</v>
      </c>
      <c r="L353" s="25" t="s">
        <v>580</v>
      </c>
      <c r="M353" s="25" t="s">
        <v>580</v>
      </c>
    </row>
    <row r="354" spans="1:13" ht="15">
      <c r="A354" s="5" t="s">
        <v>548</v>
      </c>
      <c r="B354" s="24">
        <v>3727.0643543444198</v>
      </c>
      <c r="C354" s="24">
        <v>3844.81704671224</v>
      </c>
      <c r="D354" s="24">
        <v>3824.26926967076</v>
      </c>
      <c r="E354" s="24">
        <v>4775.9518377130698</v>
      </c>
      <c r="F354" s="24">
        <v>5589.1367742365101</v>
      </c>
      <c r="G354" s="24">
        <v>6341.8398667372703</v>
      </c>
      <c r="H354" s="24">
        <v>6705.7626731178998</v>
      </c>
      <c r="I354" s="24">
        <v>5974.1668923117904</v>
      </c>
      <c r="J354" s="24">
        <v>6440.8309373731699</v>
      </c>
      <c r="K354" s="24">
        <v>8294.3666960480896</v>
      </c>
      <c r="L354" s="24">
        <v>6512.7900136972403</v>
      </c>
      <c r="M354" s="24">
        <v>4111.7640959087203</v>
      </c>
    </row>
    <row r="355" spans="1:13" ht="15">
      <c r="A355" s="5" t="s">
        <v>549</v>
      </c>
      <c r="B355" s="24">
        <v>53.5</v>
      </c>
      <c r="C355" s="24">
        <v>41.25</v>
      </c>
      <c r="D355" s="24">
        <v>29.9166666666667</v>
      </c>
      <c r="E355" s="24">
        <v>29.75</v>
      </c>
      <c r="F355" s="24">
        <v>52.0833333333333</v>
      </c>
      <c r="G355" s="24">
        <v>194.916666666667</v>
      </c>
      <c r="H355" s="24">
        <v>265.16666666666703</v>
      </c>
      <c r="I355" s="24">
        <v>352.33333333333297</v>
      </c>
      <c r="J355" s="24">
        <v>472.83333333333297</v>
      </c>
      <c r="K355" s="24">
        <v>329.66666666666703</v>
      </c>
      <c r="L355" s="24">
        <v>128.833333333333</v>
      </c>
      <c r="M355" s="24">
        <v>75.4166666666667</v>
      </c>
    </row>
    <row r="356" spans="1:13" ht="15">
      <c r="A356" s="5" t="s">
        <v>550</v>
      </c>
      <c r="B356" s="24">
        <v>279.73212671144398</v>
      </c>
      <c r="C356" s="24">
        <v>659.192110486464</v>
      </c>
      <c r="D356" s="24">
        <v>603.50005437152595</v>
      </c>
      <c r="E356" s="24">
        <v>63.195254776115497</v>
      </c>
      <c r="F356" s="24">
        <v>9.5454599162936198</v>
      </c>
      <c r="G356" s="24">
        <v>1.7676170202011801</v>
      </c>
      <c r="H356" s="24">
        <v>1.1246739150146401</v>
      </c>
      <c r="I356" s="24">
        <v>0.44366666806551303</v>
      </c>
      <c r="J356" s="24">
        <v>0.210659575745206</v>
      </c>
      <c r="K356" s="24">
        <v>0.548478273528061</v>
      </c>
      <c r="L356" s="24">
        <v>6.8925216876415796</v>
      </c>
      <c r="M356" s="24">
        <v>79.620611979949203</v>
      </c>
    </row>
    <row r="357" spans="1:13" ht="15">
      <c r="A357" s="5" t="s">
        <v>551</v>
      </c>
      <c r="B357" s="24">
        <v>244.3</v>
      </c>
      <c r="C357" s="24">
        <v>240.6</v>
      </c>
      <c r="D357" s="24">
        <v>209.65</v>
      </c>
      <c r="E357" s="24">
        <v>213.43</v>
      </c>
      <c r="F357" s="24">
        <v>159.38</v>
      </c>
      <c r="G357" s="24">
        <v>87.28</v>
      </c>
      <c r="H357" s="24">
        <v>51.03</v>
      </c>
      <c r="I357" s="24">
        <v>37.049999999999997</v>
      </c>
      <c r="J357" s="24">
        <v>36.299999999999997</v>
      </c>
      <c r="K357" s="24">
        <v>67.5</v>
      </c>
      <c r="L357" s="24">
        <v>143.15</v>
      </c>
      <c r="M357" s="24">
        <v>259.77</v>
      </c>
    </row>
    <row r="358" spans="1:13" ht="15">
      <c r="A358" s="5" t="s">
        <v>553</v>
      </c>
      <c r="B358" s="24">
        <v>328.68695599099902</v>
      </c>
      <c r="C358" s="24">
        <v>366.17555474175299</v>
      </c>
      <c r="D358" s="24">
        <v>338.64130434782601</v>
      </c>
      <c r="E358" s="24">
        <v>364.15744732795901</v>
      </c>
      <c r="F358" s="24">
        <v>337.639583587647</v>
      </c>
      <c r="G358" s="24">
        <v>448.40638375789598</v>
      </c>
      <c r="H358" s="24">
        <v>754.95208231608103</v>
      </c>
      <c r="I358" s="24">
        <v>1434.8916664123501</v>
      </c>
      <c r="J358" s="24">
        <v>3437.6729176839199</v>
      </c>
      <c r="K358" s="24">
        <v>3515.625</v>
      </c>
      <c r="L358" s="24">
        <v>1079.37708409627</v>
      </c>
      <c r="M358" s="24">
        <v>491.40625</v>
      </c>
    </row>
    <row r="359" spans="1:13" ht="15">
      <c r="A359" s="5" t="s">
        <v>554</v>
      </c>
      <c r="B359" s="24">
        <v>603.50510274952899</v>
      </c>
      <c r="C359" s="24">
        <v>598.19622408110502</v>
      </c>
      <c r="D359" s="24">
        <v>584.88900783144197</v>
      </c>
      <c r="E359" s="24">
        <v>572.26395626725798</v>
      </c>
      <c r="F359" s="24">
        <v>584.19899986530197</v>
      </c>
      <c r="G359" s="24">
        <v>601.03661214894305</v>
      </c>
      <c r="H359" s="24">
        <v>611.78698256920097</v>
      </c>
      <c r="I359" s="24">
        <v>612.669715881348</v>
      </c>
      <c r="J359" s="24">
        <v>603.01405150314895</v>
      </c>
      <c r="K359" s="24">
        <v>589.96326683307495</v>
      </c>
      <c r="L359" s="24">
        <v>589.31549914129903</v>
      </c>
      <c r="M359" s="24">
        <v>595.431190490723</v>
      </c>
    </row>
    <row r="360" spans="1:13" ht="15">
      <c r="A360" s="5" t="s">
        <v>555</v>
      </c>
      <c r="B360" s="24">
        <v>265.11111111111097</v>
      </c>
      <c r="C360" s="24">
        <v>246</v>
      </c>
      <c r="D360" s="24">
        <v>235.111111111111</v>
      </c>
      <c r="E360" s="24">
        <v>238.444444444444</v>
      </c>
      <c r="F360" s="24">
        <v>285.222222222222</v>
      </c>
      <c r="G360" s="24">
        <v>342</v>
      </c>
      <c r="H360" s="24">
        <v>419.222222222222</v>
      </c>
      <c r="I360" s="24">
        <v>396.777777777778</v>
      </c>
      <c r="J360" s="24">
        <v>375.375</v>
      </c>
      <c r="K360" s="24">
        <v>354.777777777778</v>
      </c>
      <c r="L360" s="24">
        <v>315.444444444444</v>
      </c>
      <c r="M360" s="24">
        <v>270.88888888888903</v>
      </c>
    </row>
    <row r="361" spans="1:13" ht="15">
      <c r="A361" s="5" t="s">
        <v>557</v>
      </c>
      <c r="B361" s="24">
        <v>462.43939393939399</v>
      </c>
      <c r="C361" s="24">
        <v>483.030303030303</v>
      </c>
      <c r="D361" s="24">
        <v>457.84848484848499</v>
      </c>
      <c r="E361" s="24">
        <v>411.43939393939399</v>
      </c>
      <c r="F361" s="24">
        <v>285.469696969697</v>
      </c>
      <c r="G361" s="24">
        <v>238.09090909090901</v>
      </c>
      <c r="H361" s="24">
        <v>218.23787874164</v>
      </c>
      <c r="I361" s="24">
        <v>191.24090899843199</v>
      </c>
      <c r="J361" s="24">
        <v>182.26818177194301</v>
      </c>
      <c r="K361" s="24">
        <v>205.38939389315499</v>
      </c>
      <c r="L361" s="24">
        <v>281.26212125836003</v>
      </c>
      <c r="M361" s="24">
        <v>378.65757578069503</v>
      </c>
    </row>
    <row r="362" spans="1:13" ht="15">
      <c r="A362" s="5" t="s">
        <v>559</v>
      </c>
      <c r="B362" s="24">
        <v>210.08367951711</v>
      </c>
      <c r="C362" s="24">
        <v>151.62424770991001</v>
      </c>
      <c r="D362" s="24">
        <v>117.79373558200101</v>
      </c>
      <c r="E362" s="24">
        <v>153.53961340586301</v>
      </c>
      <c r="F362" s="24">
        <v>737.47787257603204</v>
      </c>
      <c r="G362" s="24">
        <v>867.86290905522401</v>
      </c>
      <c r="H362" s="24">
        <v>673.62717991249201</v>
      </c>
      <c r="I362" s="24">
        <v>509.97094134895201</v>
      </c>
      <c r="J362" s="24">
        <v>530.70267082663099</v>
      </c>
      <c r="K362" s="24">
        <v>599.69230346679694</v>
      </c>
      <c r="L362" s="24">
        <v>492.85441802978499</v>
      </c>
      <c r="M362" s="24">
        <v>315.95017436906397</v>
      </c>
    </row>
    <row r="363" spans="1:13" ht="15">
      <c r="A363" s="5" t="s">
        <v>560</v>
      </c>
      <c r="B363" s="24">
        <v>26.024999999999999</v>
      </c>
      <c r="C363" s="24">
        <v>21.965000009536698</v>
      </c>
      <c r="D363" s="24">
        <v>36.450000000000003</v>
      </c>
      <c r="E363" s="24">
        <v>160</v>
      </c>
      <c r="F363" s="24">
        <v>225.9</v>
      </c>
      <c r="G363" s="24">
        <v>236.07499999999999</v>
      </c>
      <c r="H363" s="24">
        <v>282.75</v>
      </c>
      <c r="I363" s="24">
        <v>424.45</v>
      </c>
      <c r="J363" s="24">
        <v>182.125</v>
      </c>
      <c r="K363" s="24">
        <v>88.55</v>
      </c>
      <c r="L363" s="24">
        <v>61.375</v>
      </c>
      <c r="M363" s="24">
        <v>37.239999961853002</v>
      </c>
    </row>
    <row r="364" spans="1:13" ht="15">
      <c r="A364" s="5" t="s">
        <v>561</v>
      </c>
      <c r="B364" s="24">
        <v>1548.9784395843701</v>
      </c>
      <c r="C364" s="24">
        <v>1096.00714630273</v>
      </c>
      <c r="D364" s="24">
        <v>1287.8217586968899</v>
      </c>
      <c r="E364" s="24">
        <v>817.18622448646704</v>
      </c>
      <c r="F364" s="24">
        <v>443.99110174858799</v>
      </c>
      <c r="G364" s="24">
        <v>2836.2710228300898</v>
      </c>
      <c r="H364" s="24">
        <v>2076.2496725801798</v>
      </c>
      <c r="I364" s="24">
        <v>1733.05307865143</v>
      </c>
      <c r="J364" s="24">
        <v>1146.2398541569701</v>
      </c>
      <c r="K364" s="24">
        <v>200.07505047739599</v>
      </c>
      <c r="L364" s="24">
        <v>37.122618245973896</v>
      </c>
      <c r="M364" s="24">
        <v>86.726970534575599</v>
      </c>
    </row>
    <row r="365" spans="1:13" ht="15">
      <c r="A365" s="5" t="s">
        <v>562</v>
      </c>
      <c r="B365" s="24">
        <v>9879.6871698288705</v>
      </c>
      <c r="C365" s="24">
        <v>11218.507789248501</v>
      </c>
      <c r="D365" s="24">
        <v>16066.703994605699</v>
      </c>
      <c r="E365" s="24">
        <v>22486.769507998499</v>
      </c>
      <c r="F365" s="24">
        <v>32156.1282412574</v>
      </c>
      <c r="G365" s="24">
        <v>38957.229757254499</v>
      </c>
      <c r="H365" s="24">
        <v>44882.3917131696</v>
      </c>
      <c r="I365" s="24">
        <v>43391.726900809197</v>
      </c>
      <c r="J365" s="24">
        <v>39857.477180989597</v>
      </c>
      <c r="K365" s="24">
        <v>33626.623761858304</v>
      </c>
      <c r="L365" s="24">
        <v>23611.126554361999</v>
      </c>
      <c r="M365" s="24">
        <v>13442.908619326599</v>
      </c>
    </row>
    <row r="366" spans="1:13" ht="15">
      <c r="A366" s="5" t="s">
        <v>564</v>
      </c>
      <c r="B366" s="24">
        <v>84.625</v>
      </c>
      <c r="C366" s="24">
        <v>109.875</v>
      </c>
      <c r="D366" s="24">
        <v>84.625</v>
      </c>
      <c r="E366" s="24">
        <v>74</v>
      </c>
      <c r="F366" s="24">
        <v>56.875</v>
      </c>
      <c r="G366" s="24">
        <v>90.125</v>
      </c>
      <c r="H366" s="24">
        <v>96.75</v>
      </c>
      <c r="I366" s="24">
        <v>95.375</v>
      </c>
      <c r="J366" s="24">
        <v>84</v>
      </c>
      <c r="K366" s="24">
        <v>54</v>
      </c>
      <c r="L366" s="24">
        <v>54.5</v>
      </c>
      <c r="M366" s="24">
        <v>57.375</v>
      </c>
    </row>
    <row r="367" spans="1:13" ht="15">
      <c r="A367" s="5" t="s">
        <v>565</v>
      </c>
      <c r="B367" s="24">
        <v>6836.1478759765596</v>
      </c>
      <c r="C367" s="24">
        <v>6874.4268371582002</v>
      </c>
      <c r="D367" s="24">
        <v>6710.86311035156</v>
      </c>
      <c r="E367" s="24">
        <v>6807.2221252441404</v>
      </c>
      <c r="F367" s="24">
        <v>28720.305493164102</v>
      </c>
      <c r="G367" s="24">
        <v>78429.586523437494</v>
      </c>
      <c r="H367" s="24">
        <v>25852.654028320299</v>
      </c>
      <c r="I367" s="24">
        <v>17296.7109985352</v>
      </c>
      <c r="J367" s="24">
        <v>17274.569982910201</v>
      </c>
      <c r="K367" s="24">
        <v>14170.5465332031</v>
      </c>
      <c r="L367" s="24">
        <v>7835.8665954589796</v>
      </c>
      <c r="M367" s="24">
        <v>6645.1146423339796</v>
      </c>
    </row>
    <row r="368" spans="1:13" ht="15">
      <c r="A368" s="5" t="s">
        <v>566</v>
      </c>
      <c r="B368" s="24">
        <v>179.967978270158</v>
      </c>
      <c r="C368" s="24">
        <v>195.50934783272101</v>
      </c>
      <c r="D368" s="24">
        <v>231.32195630280901</v>
      </c>
      <c r="E368" s="24">
        <v>274.903022102688</v>
      </c>
      <c r="F368" s="24">
        <v>283.60795626433003</v>
      </c>
      <c r="G368" s="24">
        <v>380.55052185058599</v>
      </c>
      <c r="H368" s="24">
        <v>496.35523920473798</v>
      </c>
      <c r="I368" s="24">
        <v>285.75917484449297</v>
      </c>
      <c r="J368" s="24">
        <v>323.07608679066499</v>
      </c>
      <c r="K368" s="24">
        <v>219.394978564718</v>
      </c>
      <c r="L368" s="24">
        <v>151.40213062452199</v>
      </c>
      <c r="M368" s="24">
        <v>154.79080399223</v>
      </c>
    </row>
    <row r="369" spans="1:13" ht="15">
      <c r="A369" s="5" t="s">
        <v>567</v>
      </c>
      <c r="B369" s="24">
        <v>1734.55455558531</v>
      </c>
      <c r="C369" s="24">
        <v>1466.3997290826601</v>
      </c>
      <c r="D369" s="24">
        <v>1316.68013246598</v>
      </c>
      <c r="E369" s="24">
        <v>1243.1364706070699</v>
      </c>
      <c r="F369" s="24">
        <v>8155.6204653880604</v>
      </c>
      <c r="G369" s="24">
        <v>16287.817831070701</v>
      </c>
      <c r="H369" s="24">
        <v>12648.423587986699</v>
      </c>
      <c r="I369" s="24">
        <v>11075.517898309399</v>
      </c>
      <c r="J369" s="24">
        <v>10041.191254162401</v>
      </c>
      <c r="K369" s="24">
        <v>7258.0057176159298</v>
      </c>
      <c r="L369" s="24">
        <v>3700.7213371030798</v>
      </c>
      <c r="M369" s="24">
        <v>2171.0184483682001</v>
      </c>
    </row>
    <row r="370" spans="1:13" ht="15">
      <c r="A370" s="5" t="s">
        <v>568</v>
      </c>
      <c r="B370" s="24">
        <v>3502.75</v>
      </c>
      <c r="C370" s="24">
        <v>2891.5</v>
      </c>
      <c r="D370" s="24">
        <v>4633.5</v>
      </c>
      <c r="E370" s="24">
        <v>4095.75</v>
      </c>
      <c r="F370" s="24">
        <v>3308.5</v>
      </c>
      <c r="G370" s="24">
        <v>4018.5</v>
      </c>
      <c r="H370" s="24">
        <v>4558</v>
      </c>
      <c r="I370" s="24">
        <v>1954.25</v>
      </c>
      <c r="J370" s="24">
        <v>1991</v>
      </c>
      <c r="K370" s="24">
        <v>2293</v>
      </c>
      <c r="L370" s="24">
        <v>2757</v>
      </c>
      <c r="M370" s="24">
        <v>4041.5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Basin</vt:lpstr>
      <vt:lpstr>discharge_hospital</vt:lpstr>
      <vt:lpstr>discharge_TestKits</vt:lpstr>
      <vt:lpstr>discharge_PPE</vt:lpstr>
      <vt:lpstr>discharge_Packaging</vt:lpstr>
      <vt:lpstr>Summary</vt:lpstr>
      <vt:lpstr>Discharge_Season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にしのや</dc:creator>
  <cp:lastModifiedBy>Ackerman</cp:lastModifiedBy>
  <cp:lastPrinted>2021-04-18T09:11:00Z</cp:lastPrinted>
  <dcterms:created xsi:type="dcterms:W3CDTF">2021-04-18T04:27:38Z</dcterms:created>
  <dcterms:modified xsi:type="dcterms:W3CDTF">2021-09-03T23:09:50Z</dcterms:modified>
</cp:coreProperties>
</file>