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<sst xmlns="http://schemas.openxmlformats.org/spreadsheetml/2006/main" count="69" uniqueCount="64">
  <si>
    <t xml:space="preserve">Valence Band Maximum</t>
  </si>
  <si>
    <t xml:space="preserve">Energy Difference</t>
  </si>
  <si>
    <t xml:space="preserve">Ef</t>
  </si>
  <si>
    <t xml:space="preserve">Ef-Corr</t>
  </si>
  <si>
    <t xml:space="preserve">Formation</t>
  </si>
  <si>
    <t xml:space="preserve">E</t>
  </si>
  <si>
    <t xml:space="preserve">q*Vbm</t>
  </si>
  <si>
    <t xml:space="preserve"> WithoutCor-GaCmce</t>
  </si>
  <si>
    <t xml:space="preserve">GaCmce</t>
  </si>
  <si>
    <t xml:space="preserve">Total Correction</t>
  </si>
  <si>
    <t xml:space="preserve">Ga-Gas</t>
  </si>
  <si>
    <t xml:space="preserve">Without Cor -Ga-Gas</t>
  </si>
  <si>
    <t xml:space="preserve">Ga-cmce</t>
  </si>
  <si>
    <t xml:space="preserve">GaAs-222-Bulk-VBM</t>
  </si>
  <si>
    <t xml:space="preserve">GaAs-222-GaV-VBM</t>
  </si>
  <si>
    <t xml:space="preserve">GaAs-222-GaV-q-1e-VBM</t>
  </si>
  <si>
    <t xml:space="preserve">GaAs-222-GaV-q-2e-VBM</t>
  </si>
  <si>
    <t xml:space="preserve">GaAs-222-GaV-q-3e-VBM</t>
  </si>
  <si>
    <t xml:space="preserve">GaAs-222-Bulk-Fermi</t>
  </si>
  <si>
    <t xml:space="preserve">GaAs-222-GaV-Fermi</t>
  </si>
  <si>
    <t xml:space="preserve">GaAs-222-GaV-q-1e-Fermi</t>
  </si>
  <si>
    <t xml:space="preserve">GaAs-222-GaV-q-2e-Fermi</t>
  </si>
  <si>
    <t xml:space="preserve">GaAs-222-GaV-q-3e-Fermi</t>
  </si>
  <si>
    <t xml:space="preserve">GaAs-222-GaV-q-1p-Fermi</t>
  </si>
  <si>
    <t xml:space="preserve">GaAs-222-GaV-q-2p-Fermi</t>
  </si>
  <si>
    <t xml:space="preserve">GaAs-222-GaV-q-3p-Fermi</t>
  </si>
  <si>
    <t xml:space="preserve">GaAs-222-Bulk</t>
  </si>
  <si>
    <t xml:space="preserve">GaAs-222-GaV</t>
  </si>
  <si>
    <t xml:space="preserve">GaAs-222-GaV-q-1e</t>
  </si>
  <si>
    <t xml:space="preserve">GaAs-222-GaV-q-2e</t>
  </si>
  <si>
    <t xml:space="preserve">GaAs-222-GaV-q-3e</t>
  </si>
  <si>
    <t xml:space="preserve">GaAs-222-GaV-q-1p</t>
  </si>
  <si>
    <t xml:space="preserve">GaAs-222-GaV-q-2p</t>
  </si>
  <si>
    <t xml:space="preserve">GaAs-222-GaV-q-3p</t>
  </si>
  <si>
    <t xml:space="preserve">GaAs-333-Bulk-VBM</t>
  </si>
  <si>
    <t xml:space="preserve">GaAs-333-GaV-VBM</t>
  </si>
  <si>
    <t xml:space="preserve">GaAs-333-GaV-q-1e-VBM</t>
  </si>
  <si>
    <t xml:space="preserve">GaAs-333-GaV-q-2e-VBM</t>
  </si>
  <si>
    <t xml:space="preserve">GaAs-333-GaV-q-3e-VBM</t>
  </si>
  <si>
    <t xml:space="preserve">GaAs-333-Bulk-Fermi</t>
  </si>
  <si>
    <t xml:space="preserve">GaAs-333-GaV-Fermi</t>
  </si>
  <si>
    <t xml:space="preserve">GaAs-333-GaV-q-1e-Fermi</t>
  </si>
  <si>
    <t xml:space="preserve">GaAs-333-GaV-q-2e-Fermi</t>
  </si>
  <si>
    <t xml:space="preserve">GaAs-333-GaV-q-3e-Fermi</t>
  </si>
  <si>
    <t xml:space="preserve">GaAs-333-Bulk</t>
  </si>
  <si>
    <t xml:space="preserve">GaAs-333-GaV</t>
  </si>
  <si>
    <t xml:space="preserve">GaAs-333-GaV-q-1e</t>
  </si>
  <si>
    <t xml:space="preserve">GaAs-333-GaV-q-2e</t>
  </si>
  <si>
    <t xml:space="preserve">GaAs-333-GaV-q-3e</t>
  </si>
  <si>
    <t xml:space="preserve">GaAs-444-Bulk-VBM</t>
  </si>
  <si>
    <t xml:space="preserve">GaAs-444-GaV-VBM</t>
  </si>
  <si>
    <t xml:space="preserve">GaAs-444-GaV-q-1e-VBM</t>
  </si>
  <si>
    <t xml:space="preserve">GaAs-444-GaV-q-2e-VBM</t>
  </si>
  <si>
    <t xml:space="preserve">GaAs-444-GaV-q-3e-VBM</t>
  </si>
  <si>
    <t xml:space="preserve">GaAs-444-Bulk-Fermi</t>
  </si>
  <si>
    <t xml:space="preserve">GaAs-444-GaV-Fermi</t>
  </si>
  <si>
    <t xml:space="preserve">GaAs-444-GaV-q-1e-Fermi</t>
  </si>
  <si>
    <t xml:space="preserve">GaAs-444-GaV-q-2e-Fermi</t>
  </si>
  <si>
    <t xml:space="preserve">GaAs-444-GaV-q-3e-Fermi</t>
  </si>
  <si>
    <t xml:space="preserve">GaAs-444-Bulk</t>
  </si>
  <si>
    <t xml:space="preserve">GaAs-444-GaV</t>
  </si>
  <si>
    <t xml:space="preserve">GaAs-444-GaV-q-1e</t>
  </si>
  <si>
    <t xml:space="preserve">GaAs-444-GaV-q-2e</t>
  </si>
  <si>
    <t xml:space="preserve">GaAs-444-GaV-q-3e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</si>
</sst>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28" activeCellId="0" sqref="H2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3.61"/>
    <col collapsed="false" customWidth="true" hidden="false" outlineLevel="0" max="2" min="2" style="1" width="17.78"/>
    <col collapsed="false" customWidth="true" hidden="false" outlineLevel="0" max="3" min="3" style="1" width="25.4"/>
    <col collapsed="false" customWidth="false" hidden="false" outlineLevel="0" max="5" min="4" style="1" width="11.52"/>
    <col collapsed="false" customWidth="true" hidden="false" outlineLevel="0" max="6" min="6" style="1" width="25.4"/>
    <col collapsed="false" customWidth="false" hidden="false" outlineLevel="0" max="7" min="7" style="1" width="11.52"/>
    <col collapsed="false" customWidth="true" hidden="false" outlineLevel="0" max="8" min="8" style="1" width="17.64"/>
    <col collapsed="false" customWidth="false" hidden="false" outlineLevel="0" max="11" min="9" style="1" width="11.52"/>
    <col collapsed="false" customWidth="true" hidden="false" outlineLevel="0" max="12" min="12" style="1" width="23.48"/>
    <col collapsed="false" customWidth="false" hidden="false" outlineLevel="0" max="13" min="13" style="1" width="11.52"/>
  </cols>
  <sheetData>
    <row r="1" customFormat="false" ht="12.8" hidden="false" customHeight="false" outlineLevel="0" collapsed="false">
      <c r="C1" s="1" t="s">
        <v>0</v>
      </c>
      <c r="F1" s="1" t="s">
        <v>1</v>
      </c>
      <c r="G1" s="1" t="s">
        <v>2</v>
      </c>
      <c r="I1" s="1" t="s">
        <v>3</v>
      </c>
      <c r="J1" s="2"/>
      <c r="K1" s="1" t="s">
        <v>3</v>
      </c>
      <c r="L1" s="1" t="s">
        <v>4</v>
      </c>
      <c r="M1" s="1" t="s">
        <v>2</v>
      </c>
    </row>
    <row r="2" customFormat="false" ht="12.8" hidden="false" customHeight="false" outlineLevel="0" collapsed="false">
      <c r="B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8</v>
      </c>
      <c r="J2" s="2"/>
      <c r="K2" s="1" t="s">
        <v>10</v>
      </c>
      <c r="L2" s="1" t="s">
        <v>11</v>
      </c>
      <c r="M2" s="1" t="s">
        <v>10</v>
      </c>
    </row>
    <row r="3" customFormat="false" ht="12.8" hidden="false" customHeight="false" outlineLevel="0" collapsed="false">
      <c r="A3" s="0" t="s">
        <v>12</v>
      </c>
      <c r="B3" s="1" t="n">
        <f aca="false">-8310.194763/4</f>
        <v>-2077.54869075</v>
      </c>
      <c r="J3" s="2"/>
    </row>
    <row r="4" customFormat="false" ht="12.8" hidden="false" customHeight="false" outlineLevel="0" collapsed="false">
      <c r="A4" s="0" t="s">
        <v>10</v>
      </c>
      <c r="B4" s="1" t="n">
        <v>-2071.06353</v>
      </c>
      <c r="J4" s="2"/>
    </row>
    <row r="5" customFormat="false" ht="12.8" hidden="false" customHeight="false" outlineLevel="0" collapsed="false">
      <c r="A5" s="3"/>
      <c r="B5" s="4"/>
      <c r="C5" s="4"/>
      <c r="D5" s="4"/>
      <c r="E5" s="4"/>
      <c r="F5" s="4"/>
      <c r="G5" s="4"/>
      <c r="H5" s="4"/>
      <c r="I5" s="4"/>
      <c r="J5" s="2"/>
      <c r="K5" s="4"/>
      <c r="L5" s="4"/>
      <c r="M5" s="4"/>
    </row>
    <row r="6" customFormat="false" ht="12.8" hidden="false" customHeight="false" outlineLevel="0" collapsed="false">
      <c r="A6" s="5" t="s">
        <v>13</v>
      </c>
      <c r="B6" s="1" t="n">
        <v>-0.5945969516382</v>
      </c>
      <c r="E6" s="6"/>
      <c r="F6" s="6"/>
      <c r="G6" s="6"/>
      <c r="H6" s="6"/>
      <c r="I6" s="6"/>
      <c r="J6" s="2"/>
      <c r="K6" s="6"/>
      <c r="L6" s="6"/>
      <c r="M6" s="6"/>
    </row>
    <row r="7" customFormat="false" ht="12.8" hidden="false" customHeight="false" outlineLevel="0" collapsed="false">
      <c r="A7" s="0" t="s">
        <v>14</v>
      </c>
      <c r="B7" s="1" t="n">
        <v>0.23650391796725</v>
      </c>
      <c r="C7" s="1" t="n">
        <v>-0.380696</v>
      </c>
      <c r="D7" s="1" t="n">
        <f aca="false">B6-C7</f>
        <v>-0.2139009516382</v>
      </c>
      <c r="E7" s="6"/>
      <c r="F7" s="6"/>
      <c r="G7" s="6"/>
      <c r="H7" s="6"/>
      <c r="I7" s="6"/>
      <c r="J7" s="2"/>
      <c r="K7" s="6"/>
      <c r="L7" s="6"/>
      <c r="M7" s="6"/>
    </row>
    <row r="8" customFormat="false" ht="12.8" hidden="false" customHeight="false" outlineLevel="0" collapsed="false">
      <c r="A8" s="5" t="s">
        <v>15</v>
      </c>
      <c r="B8" s="1" t="n">
        <v>0.16335677869152</v>
      </c>
      <c r="C8" s="1" t="n">
        <v>-0.502243</v>
      </c>
      <c r="D8" s="1" t="n">
        <f aca="false">C7-C8</f>
        <v>0.121547</v>
      </c>
      <c r="E8" s="6" t="n">
        <f aca="false">-1*(D8+B13)</f>
        <v>3.16501</v>
      </c>
      <c r="F8" s="1" t="n">
        <f aca="false">(B23-B21)+B3</f>
        <v>0.553194249981971</v>
      </c>
      <c r="G8" s="6" t="n">
        <f aca="false">F8+E8</f>
        <v>3.71820424998197</v>
      </c>
      <c r="H8" s="6"/>
      <c r="I8" s="6"/>
      <c r="J8" s="2"/>
      <c r="K8" s="6"/>
      <c r="L8" s="6"/>
      <c r="M8" s="6"/>
    </row>
    <row r="9" customFormat="false" ht="12.8" hidden="false" customHeight="false" outlineLevel="0" collapsed="false">
      <c r="A9" s="5" t="s">
        <v>16</v>
      </c>
      <c r="B9" s="7" t="n">
        <v>0.0897370712263701</v>
      </c>
      <c r="C9" s="7" t="n">
        <v>-0.666563</v>
      </c>
      <c r="D9" s="1" t="n">
        <f aca="false">C7-C9</f>
        <v>0.285867</v>
      </c>
      <c r="E9" s="6" t="n">
        <f aca="false">-2*(D9+B14)</f>
        <v>5.59554</v>
      </c>
      <c r="F9" s="1" t="n">
        <f aca="false">(B24-B21)+B3</f>
        <v>-2.64261775000887</v>
      </c>
      <c r="G9" s="6" t="n">
        <f aca="false">F9+E9</f>
        <v>2.95292224999113</v>
      </c>
      <c r="H9" s="6"/>
      <c r="I9" s="6"/>
      <c r="J9" s="2"/>
      <c r="K9" s="6"/>
      <c r="L9" s="6"/>
      <c r="M9" s="6"/>
    </row>
    <row r="10" customFormat="false" ht="12.8" hidden="false" customHeight="false" outlineLevel="0" collapsed="false">
      <c r="A10" s="5" t="s">
        <v>17</v>
      </c>
      <c r="B10" s="1" t="n">
        <v>-0.27430704805625</v>
      </c>
      <c r="C10" s="1" t="n">
        <v>-1.161907</v>
      </c>
      <c r="D10" s="1" t="n">
        <f aca="false">C7-C10</f>
        <v>0.781211</v>
      </c>
      <c r="E10" s="6" t="n">
        <f aca="false">-3*(D10+B15)</f>
        <v>5.334546</v>
      </c>
      <c r="F10" s="1" t="n">
        <f aca="false">(B25-B21)+B3</f>
        <v>-5.63387474999581</v>
      </c>
      <c r="G10" s="6" t="n">
        <f aca="false">F10+E10</f>
        <v>-0.299328749995812</v>
      </c>
      <c r="H10" s="6"/>
      <c r="I10" s="6"/>
      <c r="J10" s="2"/>
      <c r="K10" s="6"/>
      <c r="L10" s="6"/>
      <c r="M10" s="6"/>
    </row>
    <row r="11" customFormat="false" ht="12.8" hidden="false" customHeight="false" outlineLevel="0" collapsed="false">
      <c r="A11" s="5" t="s">
        <v>18</v>
      </c>
      <c r="B11" s="1" t="n">
        <v>-2.783803</v>
      </c>
      <c r="E11" s="6"/>
      <c r="F11" s="6"/>
      <c r="G11" s="6"/>
      <c r="H11" s="6"/>
      <c r="I11" s="6"/>
      <c r="J11" s="2"/>
      <c r="K11" s="6"/>
      <c r="L11" s="6"/>
      <c r="M11" s="6"/>
    </row>
    <row r="12" customFormat="false" ht="12.8" hidden="false" customHeight="false" outlineLevel="0" collapsed="false">
      <c r="A12" s="5" t="s">
        <v>19</v>
      </c>
      <c r="B12" s="1" t="n">
        <v>-3.454804</v>
      </c>
      <c r="E12" s="6"/>
      <c r="F12" s="6"/>
      <c r="G12" s="6"/>
      <c r="H12" s="6"/>
      <c r="I12" s="6"/>
      <c r="J12" s="2"/>
      <c r="K12" s="6"/>
      <c r="L12" s="6"/>
      <c r="M12" s="6"/>
    </row>
    <row r="13" customFormat="false" ht="12.8" hidden="false" customHeight="false" outlineLevel="0" collapsed="false">
      <c r="A13" s="5" t="s">
        <v>20</v>
      </c>
      <c r="B13" s="1" t="n">
        <v>-3.286557</v>
      </c>
      <c r="E13" s="6"/>
      <c r="F13" s="6"/>
      <c r="G13" s="6"/>
      <c r="H13" s="6"/>
      <c r="I13" s="6"/>
      <c r="J13" s="2"/>
      <c r="K13" s="6"/>
      <c r="L13" s="6"/>
      <c r="M13" s="6"/>
    </row>
    <row r="14" customFormat="false" ht="12.8" hidden="false" customHeight="false" outlineLevel="0" collapsed="false">
      <c r="A14" s="5" t="s">
        <v>21</v>
      </c>
      <c r="B14" s="1" t="n">
        <v>-3.083637</v>
      </c>
      <c r="E14" s="6"/>
      <c r="F14" s="6"/>
      <c r="G14" s="6"/>
      <c r="H14" s="6"/>
      <c r="I14" s="6"/>
      <c r="J14" s="2"/>
      <c r="K14" s="6"/>
      <c r="L14" s="6"/>
      <c r="M14" s="6"/>
    </row>
    <row r="15" customFormat="false" ht="12.8" hidden="false" customHeight="false" outlineLevel="0" collapsed="false">
      <c r="A15" s="5" t="s">
        <v>22</v>
      </c>
      <c r="B15" s="1" t="n">
        <v>-2.559393</v>
      </c>
      <c r="E15" s="6"/>
      <c r="F15" s="6"/>
      <c r="G15" s="6"/>
      <c r="H15" s="6"/>
      <c r="I15" s="6"/>
      <c r="J15" s="2"/>
      <c r="K15" s="6"/>
      <c r="L15" s="6"/>
      <c r="M15" s="6"/>
    </row>
    <row r="16" customFormat="false" ht="12.8" hidden="false" customHeight="false" outlineLevel="0" collapsed="false">
      <c r="A16" s="5" t="s">
        <v>23</v>
      </c>
      <c r="B16" s="1" t="n">
        <v>-3.655954</v>
      </c>
      <c r="E16" s="6"/>
      <c r="F16" s="6"/>
      <c r="G16" s="6"/>
      <c r="H16" s="6"/>
      <c r="I16" s="6"/>
      <c r="J16" s="2"/>
      <c r="K16" s="6"/>
      <c r="L16" s="6"/>
      <c r="M16" s="6"/>
    </row>
    <row r="17" customFormat="false" ht="12.8" hidden="false" customHeight="false" outlineLevel="0" collapsed="false">
      <c r="A17" s="5" t="s">
        <v>24</v>
      </c>
      <c r="B17" s="1" t="n">
        <v>-3.849529</v>
      </c>
      <c r="E17" s="6"/>
      <c r="F17" s="6"/>
      <c r="G17" s="6"/>
      <c r="H17" s="6"/>
      <c r="I17" s="6"/>
      <c r="J17" s="2"/>
      <c r="K17" s="6"/>
      <c r="L17" s="6"/>
      <c r="M17" s="6"/>
    </row>
    <row r="18" customFormat="false" ht="12.8" hidden="false" customHeight="false" outlineLevel="0" collapsed="false">
      <c r="A18" s="5" t="s">
        <v>25</v>
      </c>
      <c r="B18" s="1" t="n">
        <v>-3.959001</v>
      </c>
      <c r="E18" s="6"/>
      <c r="F18" s="6"/>
      <c r="G18" s="6"/>
      <c r="H18" s="6"/>
      <c r="I18" s="6"/>
      <c r="J18" s="2"/>
      <c r="K18" s="6"/>
      <c r="L18" s="6"/>
      <c r="M18" s="6"/>
    </row>
    <row r="19" customFormat="false" ht="12.8" hidden="false" customHeight="false" outlineLevel="0" collapsed="false">
      <c r="A19" s="5"/>
      <c r="E19" s="6"/>
      <c r="F19" s="6"/>
      <c r="G19" s="6"/>
      <c r="H19" s="6"/>
      <c r="I19" s="6"/>
      <c r="J19" s="2"/>
      <c r="K19" s="6"/>
      <c r="L19" s="6"/>
      <c r="M19" s="6"/>
    </row>
    <row r="20" customFormat="false" ht="12.8" hidden="false" customHeight="false" outlineLevel="0" collapsed="false">
      <c r="A20" s="8"/>
      <c r="B20" s="6"/>
      <c r="C20" s="6"/>
      <c r="D20" s="6"/>
      <c r="E20" s="6"/>
      <c r="F20" s="6"/>
      <c r="G20" s="6"/>
      <c r="H20" s="6"/>
      <c r="I20" s="6"/>
      <c r="J20" s="2"/>
      <c r="K20" s="6"/>
      <c r="L20" s="6"/>
      <c r="M20" s="6"/>
    </row>
    <row r="21" customFormat="false" ht="12.8" hidden="false" customHeight="false" outlineLevel="0" collapsed="false">
      <c r="A21" s="0" t="s">
        <v>26</v>
      </c>
      <c r="B21" s="1" t="n">
        <v>-158777.17015</v>
      </c>
      <c r="J21" s="2"/>
    </row>
    <row r="22" customFormat="false" ht="12.8" hidden="false" customHeight="false" outlineLevel="0" collapsed="false">
      <c r="A22" s="0" t="s">
        <v>27</v>
      </c>
      <c r="B22" s="1" t="n">
        <v>-156695.695408</v>
      </c>
      <c r="E22" s="0" t="n">
        <f aca="false">0*B20</f>
        <v>0</v>
      </c>
      <c r="F22" s="1" t="n">
        <f aca="false">(B22-B21)+B3</f>
        <v>3.92605124999136</v>
      </c>
      <c r="G22" s="9" t="n">
        <f aca="false">F22+E22</f>
        <v>3.92605124999136</v>
      </c>
      <c r="H22" s="1" t="n">
        <v>0</v>
      </c>
      <c r="I22" s="1" t="n">
        <f aca="false">H22+G22</f>
        <v>3.92605124999136</v>
      </c>
      <c r="J22" s="2"/>
      <c r="K22" s="1" t="n">
        <f aca="false">H22+M22</f>
        <v>10.4112119999913</v>
      </c>
      <c r="L22" s="1" t="n">
        <f aca="false">(B22-B21)+B4</f>
        <v>10.4112119999913</v>
      </c>
      <c r="M22" s="1" t="n">
        <f aca="false">L22+E22</f>
        <v>10.4112119999913</v>
      </c>
    </row>
    <row r="23" customFormat="false" ht="12.8" hidden="false" customHeight="false" outlineLevel="0" collapsed="false">
      <c r="A23" s="5" t="s">
        <v>28</v>
      </c>
      <c r="B23" s="1" t="n">
        <v>-156699.068265</v>
      </c>
      <c r="E23" s="1" t="n">
        <f aca="false">-1*(C8+B13)</f>
        <v>3.7888</v>
      </c>
      <c r="F23" s="1" t="n">
        <f aca="false">(B23-B21)+B3</f>
        <v>0.553194249981971</v>
      </c>
      <c r="G23" s="9" t="n">
        <f aca="false">F23+E23</f>
        <v>4.34199424998197</v>
      </c>
      <c r="H23" s="1" t="n">
        <v>1.0033985660926</v>
      </c>
      <c r="I23" s="1" t="n">
        <f aca="false">H23+G23</f>
        <v>5.34539281607457</v>
      </c>
      <c r="J23" s="2"/>
      <c r="K23" s="1" t="n">
        <f aca="false">H23+M23</f>
        <v>11.8305535660745</v>
      </c>
      <c r="L23" s="1" t="n">
        <f aca="false">(B23-B21)+B4</f>
        <v>7.03835499998195</v>
      </c>
      <c r="M23" s="1" t="n">
        <f aca="false">L23+E23</f>
        <v>10.827154999982</v>
      </c>
    </row>
    <row r="24" customFormat="false" ht="12.8" hidden="false" customHeight="false" outlineLevel="0" collapsed="false">
      <c r="A24" s="5" t="s">
        <v>29</v>
      </c>
      <c r="B24" s="1" t="n">
        <v>-156702.264077</v>
      </c>
      <c r="E24" s="1" t="n">
        <f aca="false">-2*(C9+B14)</f>
        <v>7.5004</v>
      </c>
      <c r="F24" s="1" t="n">
        <f aca="false">(B24-B21)+B3</f>
        <v>-2.64261775000887</v>
      </c>
      <c r="G24" s="9" t="n">
        <f aca="false">F24+E24</f>
        <v>4.85778224999113</v>
      </c>
      <c r="H24" s="1" t="n">
        <v>3.7660151495246</v>
      </c>
      <c r="I24" s="1" t="n">
        <f aca="false">H24+G24</f>
        <v>8.62379739951573</v>
      </c>
      <c r="J24" s="2"/>
      <c r="K24" s="1" t="n">
        <f aca="false">H24+M24</f>
        <v>15.1089581495157</v>
      </c>
      <c r="L24" s="1" t="n">
        <f aca="false">(B24-B21)+B4</f>
        <v>3.84254299999111</v>
      </c>
      <c r="M24" s="1" t="n">
        <f aca="false">L24+E24</f>
        <v>11.3429429999911</v>
      </c>
    </row>
    <row r="25" customFormat="false" ht="12.8" hidden="false" customHeight="false" outlineLevel="0" collapsed="false">
      <c r="A25" s="5" t="s">
        <v>30</v>
      </c>
      <c r="B25" s="1" t="n">
        <v>-156705.255334</v>
      </c>
      <c r="E25" s="1" t="n">
        <f aca="false">-3*(C10+B15)</f>
        <v>11.1639</v>
      </c>
      <c r="F25" s="1" t="n">
        <f aca="false">(B25-B21)+B3</f>
        <v>-5.63387474999581</v>
      </c>
      <c r="G25" s="9" t="n">
        <f aca="false">F25+E25</f>
        <v>5.53002525000419</v>
      </c>
      <c r="H25" s="1" t="n">
        <v>8.2973985198161</v>
      </c>
      <c r="I25" s="1" t="n">
        <f aca="false">H25+G25</f>
        <v>13.8274237698203</v>
      </c>
      <c r="J25" s="2"/>
      <c r="K25" s="1" t="n">
        <f aca="false">H25+M25</f>
        <v>20.3125845198203</v>
      </c>
      <c r="L25" s="1" t="n">
        <f aca="false">(B25-B21)+B4</f>
        <v>0.851286000004166</v>
      </c>
      <c r="M25" s="1" t="n">
        <f aca="false">L25+E25</f>
        <v>12.0151860000042</v>
      </c>
    </row>
    <row r="26" customFormat="false" ht="12.8" hidden="false" customHeight="false" outlineLevel="0" collapsed="false">
      <c r="A26" s="5" t="s">
        <v>31</v>
      </c>
      <c r="B26" s="1" t="n">
        <v>-156692.191955</v>
      </c>
      <c r="F26" s="1" t="n">
        <f aca="false">(B26-B21)+B3</f>
        <v>7.42950425000345</v>
      </c>
      <c r="G26" s="1" t="n">
        <f aca="false">F26+E26</f>
        <v>7.42950425000345</v>
      </c>
      <c r="J26" s="2"/>
    </row>
    <row r="27" customFormat="false" ht="12.8" hidden="false" customHeight="false" outlineLevel="0" collapsed="false">
      <c r="A27" s="5" t="s">
        <v>32</v>
      </c>
      <c r="B27" s="1" t="n">
        <v>-156688.396946</v>
      </c>
      <c r="F27" s="1" t="n">
        <f aca="false">(B27-B21)+B3</f>
        <v>11.2245132499975</v>
      </c>
      <c r="G27" s="1" t="n">
        <f aca="false">F27+E27</f>
        <v>11.2245132499975</v>
      </c>
      <c r="J27" s="2"/>
    </row>
    <row r="28" customFormat="false" ht="12.8" hidden="false" customHeight="false" outlineLevel="0" collapsed="false">
      <c r="A28" s="5" t="s">
        <v>33</v>
      </c>
      <c r="B28" s="1" t="n">
        <v>-156684.463241</v>
      </c>
      <c r="F28" s="1" t="n">
        <f aca="false">(B28-B21)+B3</f>
        <v>15.1582182500006</v>
      </c>
      <c r="G28" s="1" t="n">
        <f aca="false">F28+E28</f>
        <v>15.1582182500006</v>
      </c>
      <c r="J28" s="2"/>
    </row>
    <row r="29" customFormat="false" ht="12.8" hidden="false" customHeight="false" outlineLevel="0" collapsed="false">
      <c r="A29" s="3"/>
      <c r="B29" s="4"/>
      <c r="C29" s="4"/>
      <c r="D29" s="4"/>
      <c r="E29" s="4"/>
      <c r="F29" s="4"/>
      <c r="G29" s="4"/>
      <c r="H29" s="4"/>
      <c r="I29" s="4"/>
      <c r="J29" s="2"/>
      <c r="K29" s="4"/>
      <c r="L29" s="4"/>
      <c r="M29" s="4"/>
    </row>
    <row r="30" customFormat="false" ht="12.8" hidden="false" customHeight="false" outlineLevel="0" collapsed="false">
      <c r="A30" s="0" t="s">
        <v>34</v>
      </c>
      <c r="B30" s="1" t="n">
        <v>-0.67327804836422</v>
      </c>
      <c r="C30" s="1" t="n">
        <v>-0.673278</v>
      </c>
      <c r="E30" s="6"/>
      <c r="F30" s="6"/>
      <c r="G30" s="6"/>
      <c r="H30" s="6"/>
      <c r="I30" s="6"/>
      <c r="J30" s="2"/>
      <c r="K30" s="6"/>
      <c r="L30" s="6"/>
      <c r="M30" s="6"/>
    </row>
    <row r="31" customFormat="false" ht="12.8" hidden="false" customHeight="false" outlineLevel="0" collapsed="false">
      <c r="A31" s="0" t="s">
        <v>35</v>
      </c>
      <c r="B31" s="1" t="n">
        <v>0.10637109401362</v>
      </c>
      <c r="C31" s="1" t="n">
        <v>-0.210729</v>
      </c>
      <c r="E31" s="6"/>
      <c r="F31" s="6"/>
      <c r="G31" s="6"/>
      <c r="H31" s="6"/>
      <c r="I31" s="6"/>
      <c r="J31" s="2"/>
      <c r="K31" s="6"/>
      <c r="L31" s="6"/>
      <c r="M31" s="6"/>
    </row>
    <row r="32" customFormat="false" ht="12.8" hidden="false" customHeight="false" outlineLevel="0" collapsed="false">
      <c r="A32" s="5" t="s">
        <v>36</v>
      </c>
      <c r="B32" s="1" t="n">
        <v>0.0553524755876698</v>
      </c>
      <c r="C32" s="1" t="n">
        <v>-0.327148</v>
      </c>
      <c r="E32" s="6"/>
      <c r="F32" s="6"/>
      <c r="G32" s="6"/>
      <c r="H32" s="6"/>
      <c r="I32" s="6"/>
      <c r="J32" s="2"/>
      <c r="K32" s="6"/>
      <c r="L32" s="6"/>
      <c r="M32" s="6"/>
    </row>
    <row r="33" customFormat="false" ht="12.8" hidden="false" customHeight="false" outlineLevel="0" collapsed="false">
      <c r="A33" s="5" t="s">
        <v>37</v>
      </c>
      <c r="B33" s="1" t="n">
        <v>0.0137760316860702</v>
      </c>
      <c r="C33" s="1" t="n">
        <v>-0.498424</v>
      </c>
      <c r="E33" s="6"/>
      <c r="F33" s="6"/>
      <c r="G33" s="6"/>
      <c r="H33" s="6"/>
      <c r="I33" s="6"/>
      <c r="J33" s="2"/>
      <c r="K33" s="6"/>
      <c r="L33" s="6"/>
      <c r="M33" s="6"/>
    </row>
    <row r="34" customFormat="false" ht="12.8" hidden="false" customHeight="false" outlineLevel="0" collapsed="false">
      <c r="A34" s="5" t="s">
        <v>38</v>
      </c>
      <c r="B34" s="1" t="n">
        <v>-0.28274582437486</v>
      </c>
      <c r="C34" s="1" t="n">
        <v>-0.980046</v>
      </c>
      <c r="E34" s="6"/>
      <c r="F34" s="6"/>
      <c r="G34" s="6"/>
      <c r="H34" s="6"/>
      <c r="I34" s="6"/>
      <c r="J34" s="2"/>
      <c r="K34" s="6"/>
      <c r="L34" s="6"/>
      <c r="M34" s="6"/>
    </row>
    <row r="35" customFormat="false" ht="12.8" hidden="false" customHeight="false" outlineLevel="0" collapsed="false">
      <c r="A35" s="0" t="s">
        <v>39</v>
      </c>
      <c r="B35" s="7" t="n">
        <v>-2.705122</v>
      </c>
      <c r="C35" s="7"/>
      <c r="D35" s="7"/>
      <c r="E35" s="6"/>
      <c r="F35" s="6"/>
      <c r="G35" s="6"/>
      <c r="H35" s="6"/>
      <c r="I35" s="6"/>
      <c r="J35" s="2"/>
      <c r="K35" s="6"/>
      <c r="L35" s="6"/>
      <c r="M35" s="6"/>
    </row>
    <row r="36" customFormat="false" ht="12.8" hidden="false" customHeight="false" outlineLevel="0" collapsed="false">
      <c r="A36" s="0" t="s">
        <v>40</v>
      </c>
      <c r="B36" s="7" t="n">
        <v>-3.341371</v>
      </c>
      <c r="C36" s="7"/>
      <c r="D36" s="7"/>
      <c r="E36" s="6"/>
      <c r="F36" s="6"/>
      <c r="G36" s="6"/>
      <c r="H36" s="6"/>
      <c r="I36" s="6"/>
      <c r="J36" s="2"/>
      <c r="K36" s="6"/>
      <c r="L36" s="6"/>
      <c r="M36" s="6"/>
    </row>
    <row r="37" customFormat="false" ht="12.8" hidden="false" customHeight="false" outlineLevel="0" collapsed="false">
      <c r="A37" s="5" t="s">
        <v>41</v>
      </c>
      <c r="B37" s="7" t="n">
        <v>-3.194952</v>
      </c>
      <c r="C37" s="7"/>
      <c r="D37" s="7"/>
      <c r="E37" s="6"/>
      <c r="F37" s="6"/>
      <c r="G37" s="6"/>
      <c r="H37" s="6"/>
      <c r="I37" s="6"/>
      <c r="J37" s="2"/>
      <c r="K37" s="6"/>
      <c r="L37" s="6"/>
      <c r="M37" s="6"/>
    </row>
    <row r="38" customFormat="false" ht="12.8" hidden="false" customHeight="false" outlineLevel="0" collapsed="false">
      <c r="A38" s="5" t="s">
        <v>42</v>
      </c>
      <c r="B38" s="7" t="n">
        <v>-3.000876</v>
      </c>
      <c r="C38" s="7"/>
      <c r="D38" s="7"/>
      <c r="E38" s="6"/>
      <c r="F38" s="6"/>
      <c r="G38" s="6"/>
      <c r="H38" s="6"/>
      <c r="I38" s="6"/>
      <c r="J38" s="2"/>
      <c r="K38" s="6"/>
      <c r="L38" s="6"/>
      <c r="M38" s="6"/>
    </row>
    <row r="39" customFormat="false" ht="12.8" hidden="false" customHeight="false" outlineLevel="0" collapsed="false">
      <c r="A39" s="5" t="s">
        <v>43</v>
      </c>
      <c r="B39" s="7" t="n">
        <v>-2.503854</v>
      </c>
      <c r="C39" s="7"/>
      <c r="D39" s="7"/>
      <c r="E39" s="6"/>
      <c r="F39" s="6"/>
      <c r="G39" s="6"/>
      <c r="H39" s="6"/>
      <c r="I39" s="6"/>
      <c r="J39" s="2"/>
      <c r="K39" s="6"/>
      <c r="L39" s="6"/>
      <c r="M39" s="6"/>
    </row>
    <row r="40" customFormat="false" ht="12.8" hidden="false" customHeight="false" outlineLevel="0" collapsed="false">
      <c r="A40" s="8"/>
      <c r="B40" s="10"/>
      <c r="C40" s="10"/>
      <c r="D40" s="10"/>
      <c r="E40" s="6"/>
      <c r="F40" s="6"/>
      <c r="G40" s="6"/>
      <c r="H40" s="6"/>
      <c r="I40" s="6"/>
      <c r="J40" s="2"/>
      <c r="K40" s="6"/>
      <c r="L40" s="6"/>
      <c r="M40" s="6"/>
    </row>
    <row r="41" customFormat="false" ht="12.8" hidden="false" customHeight="false" outlineLevel="0" collapsed="false">
      <c r="A41" s="0" t="s">
        <v>44</v>
      </c>
      <c r="B41" s="1" t="n">
        <v>-535872.947735</v>
      </c>
      <c r="J41" s="2"/>
    </row>
    <row r="42" customFormat="false" ht="12.8" hidden="false" customHeight="false" outlineLevel="0" collapsed="false">
      <c r="A42" s="0" t="s">
        <v>45</v>
      </c>
      <c r="B42" s="1" t="n">
        <v>-533791.317771</v>
      </c>
      <c r="E42" s="0" t="n">
        <f aca="false">0*B30</f>
        <v>-0</v>
      </c>
      <c r="F42" s="1" t="n">
        <f aca="false">(B42-B41)+B3</f>
        <v>4.0812732500799</v>
      </c>
      <c r="G42" s="9" t="n">
        <f aca="false">F42+E42</f>
        <v>4.0812732500799</v>
      </c>
      <c r="J42" s="2"/>
      <c r="L42" s="1" t="n">
        <f aca="false">(B42-B41)+B4</f>
        <v>10.5664340000799</v>
      </c>
      <c r="M42" s="1" t="n">
        <f aca="false">L42+E42</f>
        <v>10.5664340000799</v>
      </c>
    </row>
    <row r="43" customFormat="false" ht="12.8" hidden="false" customHeight="false" outlineLevel="0" collapsed="false">
      <c r="A43" s="5" t="s">
        <v>46</v>
      </c>
      <c r="B43" s="1" t="n">
        <v>-533794.577875</v>
      </c>
      <c r="E43" s="1" t="n">
        <f aca="false">-1*(B37+C32)</f>
        <v>3.5221</v>
      </c>
      <c r="F43" s="1" t="n">
        <f aca="false">(B43-B41)+B3</f>
        <v>0.82116925009359</v>
      </c>
      <c r="G43" s="9" t="n">
        <f aca="false">F43+E43</f>
        <v>4.34326925009359</v>
      </c>
      <c r="H43" s="1" t="n">
        <v>0.38573183559641</v>
      </c>
      <c r="I43" s="1" t="n">
        <f aca="false">H43+G43</f>
        <v>4.72900108569</v>
      </c>
      <c r="J43" s="2"/>
      <c r="K43" s="1" t="n">
        <f aca="false">H43+M43</f>
        <v>11.21416183569</v>
      </c>
      <c r="L43" s="1" t="n">
        <f aca="false">(B43-B41)+B4</f>
        <v>7.30633000009357</v>
      </c>
      <c r="M43" s="1" t="n">
        <f aca="false">L43+E43</f>
        <v>10.8284300000936</v>
      </c>
    </row>
    <row r="44" customFormat="false" ht="12.8" hidden="false" customHeight="false" outlineLevel="0" collapsed="false">
      <c r="A44" s="5" t="s">
        <v>47</v>
      </c>
      <c r="B44" s="1" t="n">
        <v>-533797.690782</v>
      </c>
      <c r="E44" s="1" t="n">
        <f aca="false">-2*(B38+C33)</f>
        <v>6.9986</v>
      </c>
      <c r="F44" s="1" t="n">
        <f aca="false">(B44-B41)+B3</f>
        <v>-2.29173774990886</v>
      </c>
      <c r="G44" s="9" t="n">
        <f aca="false">F44+E44</f>
        <v>4.70686225009114</v>
      </c>
      <c r="H44" s="1" t="n">
        <v>1.4149982672521</v>
      </c>
      <c r="I44" s="1" t="n">
        <f aca="false">H44+G44</f>
        <v>6.12186051734324</v>
      </c>
      <c r="J44" s="2"/>
      <c r="K44" s="1" t="n">
        <f aca="false">H44+M44</f>
        <v>12.6070212673432</v>
      </c>
      <c r="L44" s="1" t="n">
        <f aca="false">(B44-B41)+B4</f>
        <v>4.19342300009112</v>
      </c>
      <c r="M44" s="1" t="n">
        <f aca="false">L44+E44</f>
        <v>11.1920230000911</v>
      </c>
    </row>
    <row r="45" customFormat="false" ht="12.8" hidden="false" customHeight="false" outlineLevel="0" collapsed="false">
      <c r="A45" s="5" t="s">
        <v>48</v>
      </c>
      <c r="B45" s="1" t="n">
        <v>-533800.613831</v>
      </c>
      <c r="E45" s="1" t="n">
        <f aca="false">-3*(B39+C34)</f>
        <v>10.4517</v>
      </c>
      <c r="F45" s="1" t="n">
        <f aca="false">(B45-B41)+B3</f>
        <v>-5.21478675000071</v>
      </c>
      <c r="G45" s="9" t="n">
        <f aca="false">F45+E45</f>
        <v>5.23691324999929</v>
      </c>
      <c r="H45" s="1" t="n">
        <v>3.0895151137055</v>
      </c>
      <c r="I45" s="1" t="n">
        <f aca="false">H45+G45</f>
        <v>8.32642836370479</v>
      </c>
      <c r="J45" s="2"/>
      <c r="K45" s="1" t="n">
        <f aca="false">H45+M45</f>
        <v>14.8115891137048</v>
      </c>
      <c r="L45" s="1" t="n">
        <f aca="false">(B45-B41)+B4</f>
        <v>1.27037399999927</v>
      </c>
      <c r="M45" s="1" t="n">
        <f aca="false">L45+E45</f>
        <v>11.7220739999993</v>
      </c>
    </row>
    <row r="46" customFormat="false" ht="12.8" hidden="false" customHeight="false" outlineLevel="0" collapsed="false">
      <c r="A46" s="3"/>
      <c r="B46" s="4"/>
      <c r="C46" s="4"/>
      <c r="D46" s="4"/>
      <c r="E46" s="4"/>
      <c r="F46" s="4"/>
      <c r="G46" s="4"/>
      <c r="H46" s="4"/>
      <c r="I46" s="4"/>
      <c r="J46" s="2"/>
      <c r="K46" s="4"/>
      <c r="L46" s="4"/>
      <c r="M46" s="4"/>
    </row>
    <row r="47" customFormat="false" ht="12.8" hidden="false" customHeight="false" outlineLevel="0" collapsed="false">
      <c r="A47" s="0" t="s">
        <v>49</v>
      </c>
      <c r="B47" s="1" t="n">
        <v>-0.55355176742224</v>
      </c>
      <c r="C47" s="1" t="n">
        <v>-0.553552</v>
      </c>
      <c r="E47" s="6"/>
      <c r="F47" s="6"/>
      <c r="G47" s="6"/>
      <c r="H47" s="6"/>
      <c r="I47" s="6"/>
      <c r="J47" s="2"/>
      <c r="K47" s="6"/>
      <c r="L47" s="6"/>
      <c r="M47" s="6"/>
    </row>
    <row r="48" customFormat="false" ht="12.8" hidden="false" customHeight="false" outlineLevel="0" collapsed="false">
      <c r="A48" s="0" t="s">
        <v>50</v>
      </c>
      <c r="B48" s="1" t="n">
        <v>0.0477567083149397</v>
      </c>
      <c r="E48" s="6"/>
      <c r="F48" s="6"/>
      <c r="G48" s="6"/>
      <c r="H48" s="6"/>
      <c r="I48" s="6"/>
      <c r="J48" s="2"/>
      <c r="K48" s="6"/>
      <c r="L48" s="6"/>
      <c r="M48" s="6"/>
    </row>
    <row r="49" customFormat="false" ht="12.8" hidden="false" customHeight="false" outlineLevel="0" collapsed="false">
      <c r="A49" s="5" t="s">
        <v>51</v>
      </c>
      <c r="B49" s="1" t="n">
        <v>0.0145154334851201</v>
      </c>
      <c r="C49" s="1" t="n">
        <v>-0.290785</v>
      </c>
      <c r="E49" s="6"/>
      <c r="F49" s="6"/>
      <c r="G49" s="6"/>
      <c r="H49" s="6"/>
      <c r="I49" s="6"/>
      <c r="J49" s="2"/>
      <c r="K49" s="6"/>
      <c r="L49" s="6"/>
      <c r="M49" s="6"/>
    </row>
    <row r="50" customFormat="false" ht="12.8" hidden="false" customHeight="false" outlineLevel="0" collapsed="false">
      <c r="A50" s="5" t="s">
        <v>52</v>
      </c>
      <c r="B50" s="1" t="n">
        <v>-0.01754105322861</v>
      </c>
      <c r="C50" s="1" t="n">
        <v>-0.495541</v>
      </c>
      <c r="E50" s="6"/>
      <c r="F50" s="6"/>
      <c r="G50" s="6"/>
      <c r="H50" s="6"/>
      <c r="I50" s="6"/>
      <c r="J50" s="2"/>
      <c r="K50" s="6"/>
      <c r="L50" s="6"/>
      <c r="M50" s="6"/>
    </row>
    <row r="51" customFormat="false" ht="12.8" hidden="false" customHeight="false" outlineLevel="0" collapsed="false">
      <c r="A51" s="5" t="s">
        <v>53</v>
      </c>
      <c r="B51" s="1" t="n">
        <v>-0.26151122887736</v>
      </c>
      <c r="C51" s="1" t="n">
        <v>-0.960611</v>
      </c>
      <c r="E51" s="6"/>
      <c r="F51" s="6"/>
      <c r="G51" s="6"/>
      <c r="H51" s="6"/>
      <c r="I51" s="6"/>
      <c r="J51" s="2"/>
      <c r="K51" s="6"/>
      <c r="L51" s="6"/>
      <c r="M51" s="6"/>
    </row>
    <row r="52" customFormat="false" ht="12.8" hidden="false" customHeight="false" outlineLevel="0" collapsed="false">
      <c r="A52" s="0" t="s">
        <v>54</v>
      </c>
      <c r="B52" s="1" t="n">
        <v>-2.824848</v>
      </c>
      <c r="E52" s="6"/>
      <c r="F52" s="6"/>
      <c r="G52" s="6"/>
      <c r="H52" s="6"/>
      <c r="I52" s="6"/>
      <c r="J52" s="2"/>
      <c r="K52" s="6"/>
      <c r="L52" s="6"/>
      <c r="M52" s="6"/>
    </row>
    <row r="53" customFormat="false" ht="12.8" hidden="false" customHeight="false" outlineLevel="0" collapsed="false">
      <c r="A53" s="0" t="s">
        <v>55</v>
      </c>
      <c r="B53" s="1" t="n">
        <v>-3.292356</v>
      </c>
      <c r="E53" s="6"/>
      <c r="F53" s="6"/>
      <c r="G53" s="6"/>
      <c r="H53" s="6"/>
      <c r="I53" s="6"/>
      <c r="J53" s="2"/>
      <c r="K53" s="6"/>
      <c r="L53" s="6"/>
      <c r="M53" s="6"/>
    </row>
    <row r="54" customFormat="false" ht="12.8" hidden="false" customHeight="false" outlineLevel="0" collapsed="false">
      <c r="A54" s="5" t="s">
        <v>56</v>
      </c>
      <c r="B54" s="1" t="n">
        <v>-3.151316</v>
      </c>
      <c r="E54" s="6"/>
      <c r="F54" s="6"/>
      <c r="G54" s="6"/>
      <c r="H54" s="6"/>
      <c r="I54" s="6"/>
      <c r="J54" s="2"/>
      <c r="K54" s="6"/>
      <c r="L54" s="6"/>
      <c r="M54" s="6"/>
    </row>
    <row r="55" customFormat="false" ht="12.8" hidden="false" customHeight="false" outlineLevel="0" collapsed="false">
      <c r="A55" s="5" t="s">
        <v>57</v>
      </c>
      <c r="B55" s="1" t="n">
        <v>-2.934722</v>
      </c>
      <c r="E55" s="6"/>
      <c r="F55" s="6"/>
      <c r="G55" s="6"/>
      <c r="H55" s="6"/>
      <c r="I55" s="6"/>
      <c r="J55" s="2"/>
      <c r="K55" s="6"/>
      <c r="L55" s="6"/>
      <c r="M55" s="6"/>
    </row>
    <row r="56" customFormat="false" ht="12.8" hidden="false" customHeight="false" outlineLevel="0" collapsed="false">
      <c r="A56" s="5" t="s">
        <v>58</v>
      </c>
      <c r="B56" s="1" t="n">
        <v>-2.459865</v>
      </c>
      <c r="E56" s="6"/>
      <c r="F56" s="6"/>
      <c r="G56" s="6"/>
      <c r="H56" s="6"/>
      <c r="I56" s="6"/>
      <c r="J56" s="2"/>
      <c r="K56" s="6"/>
      <c r="L56" s="6"/>
      <c r="M56" s="6"/>
    </row>
    <row r="57" customFormat="false" ht="12.8" hidden="false" customHeight="false" outlineLevel="0" collapsed="false">
      <c r="A57" s="8"/>
      <c r="B57" s="10"/>
      <c r="C57" s="10"/>
      <c r="D57" s="10"/>
      <c r="E57" s="6"/>
      <c r="F57" s="6"/>
      <c r="G57" s="6"/>
      <c r="H57" s="6"/>
      <c r="I57" s="6"/>
      <c r="J57" s="2"/>
      <c r="K57" s="6"/>
      <c r="L57" s="6"/>
      <c r="M57" s="6"/>
    </row>
    <row r="58" customFormat="false" ht="12.8" hidden="false" customHeight="false" outlineLevel="0" collapsed="false">
      <c r="A58" s="0" t="s">
        <v>59</v>
      </c>
      <c r="B58" s="1" t="n">
        <v>-1270217.361206</v>
      </c>
      <c r="J58" s="2"/>
    </row>
    <row r="59" customFormat="false" ht="12.8" hidden="false" customHeight="false" outlineLevel="0" collapsed="false">
      <c r="A59" s="0" t="s">
        <v>60</v>
      </c>
      <c r="B59" s="1" t="n">
        <v>-1268135.666181</v>
      </c>
      <c r="E59" s="0" t="n">
        <f aca="false">0*B47</f>
        <v>-0</v>
      </c>
      <c r="F59" s="1" t="n">
        <f aca="false">(B59-B58)+B3</f>
        <v>4.14633425002285</v>
      </c>
      <c r="G59" s="9" t="n">
        <f aca="false">F59+E59</f>
        <v>4.14633425002285</v>
      </c>
      <c r="I59" s="1" t="n">
        <f aca="false">H59+G59</f>
        <v>4.14633425002285</v>
      </c>
      <c r="J59" s="2"/>
      <c r="L59" s="1" t="n">
        <f aca="false">(B59-B58)+B4</f>
        <v>10.6314950000228</v>
      </c>
      <c r="M59" s="1" t="n">
        <f aca="false">L59+E59</f>
        <v>10.6314950000228</v>
      </c>
    </row>
    <row r="60" customFormat="false" ht="12.8" hidden="false" customHeight="false" outlineLevel="0" collapsed="false">
      <c r="A60" s="5" t="s">
        <v>61</v>
      </c>
      <c r="B60" s="1" t="n">
        <v>-1268138.887695</v>
      </c>
      <c r="E60" s="1" t="n">
        <f aca="false">-1*(C49+B54)</f>
        <v>3.442101</v>
      </c>
      <c r="F60" s="1" t="n">
        <f aca="false">(B60-B58)+B3</f>
        <v>0.924820249931145</v>
      </c>
      <c r="G60" s="9" t="n">
        <f aca="false">F60+E60</f>
        <v>4.36692124993115</v>
      </c>
      <c r="J60" s="2"/>
      <c r="L60" s="1" t="n">
        <f aca="false">(B60-B58)+B4</f>
        <v>7.40998099993112</v>
      </c>
      <c r="M60" s="1" t="n">
        <f aca="false">L60+E60</f>
        <v>10.8520819999311</v>
      </c>
    </row>
    <row r="61" customFormat="false" ht="12.8" hidden="false" customHeight="false" outlineLevel="0" collapsed="false">
      <c r="A61" s="5" t="s">
        <v>62</v>
      </c>
      <c r="B61" s="1" t="n">
        <v>-1268141.956141</v>
      </c>
      <c r="E61" s="1" t="n">
        <f aca="false">-2*(C50+B55)</f>
        <v>6.860526</v>
      </c>
      <c r="F61" s="1" t="n">
        <f aca="false">(B61-B58)+B3</f>
        <v>-2.14362574994266</v>
      </c>
      <c r="G61" s="9" t="n">
        <f aca="false">F61+E61</f>
        <v>4.71690025005734</v>
      </c>
      <c r="J61" s="2"/>
      <c r="L61" s="1" t="n">
        <f aca="false">(B61-B58)+B4</f>
        <v>4.34153500005732</v>
      </c>
      <c r="M61" s="1" t="n">
        <f aca="false">L61+E61</f>
        <v>11.2020610000573</v>
      </c>
    </row>
    <row r="62" customFormat="false" ht="12.8" hidden="false" customHeight="false" outlineLevel="0" collapsed="false">
      <c r="A62" s="5" t="s">
        <v>63</v>
      </c>
      <c r="B62" s="1" t="n">
        <v>-1268144.809522</v>
      </c>
      <c r="E62" s="1" t="n">
        <f aca="false">-3*(C51+B56)</f>
        <v>10.261428</v>
      </c>
      <c r="F62" s="1" t="n">
        <f aca="false">(B62-B58)+B3</f>
        <v>-4.99700674993619</v>
      </c>
      <c r="G62" s="9" t="n">
        <f aca="false">F62+E62</f>
        <v>5.26442125006381</v>
      </c>
      <c r="J62" s="2"/>
      <c r="L62" s="1" t="n">
        <f aca="false">(B62-B58)+B4</f>
        <v>1.48815400006379</v>
      </c>
      <c r="M62" s="1" t="n">
        <f aca="false">L62+E62</f>
        <v>11.7495820000638</v>
      </c>
    </row>
    <row r="63" customFormat="false" ht="12.8" hidden="false" customHeight="false" outlineLevel="0" collapsed="false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2021-02-01T11:15:03Z</dcterms:created>
  <dc:creator/>
  <dc:description/>
  <dc:language>en-US</dc:language>
  <cp:lastModifiedBy/>
  <dcterms:modified xsi:type="dcterms:W3CDTF">2021-02-04T16:40:46Z</dcterms:modified>
  <cp:revision>71</cp:revision>
  <dc:subject/>
  <dc:title/>
</cp:coreProperties>
</file>